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dialogsheets/sheet1.xml" ContentType="application/vnd.openxmlformats-officedocument.spreadsheetml.dialog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9040" windowHeight="15840" activeTab="4"/>
  </bookViews>
  <sheets>
    <sheet name="Feuille calcul" sheetId="62" r:id="rId1"/>
    <sheet name="Boutons de commande" sheetId="10" r:id="rId2"/>
    <sheet name="Copie fichier cim" sheetId="4" r:id="rId3"/>
    <sheet name="Volume CIM pour CTC" sheetId="33" r:id="rId4"/>
    <sheet name="Tri" sheetId="58" r:id="rId5"/>
    <sheet name="Feuil1" sheetId="61" r:id="rId6"/>
  </sheets>
  <functionGroups builtInGroupCount="17"/>
  <definedNames>
    <definedName name="_xlnm._FilterDatabase" localSheetId="0" hidden="1">'Feuille calcul'!$Y$1:$Y$200</definedName>
    <definedName name="_xlnm._FilterDatabase" localSheetId="4" hidden="1">Tri!#REF!</definedName>
    <definedName name="_xlnm._FilterDatabase" localSheetId="3" hidden="1">'Volume CIM pour CTC'!$C$1:$F$200</definedName>
    <definedName name="MPRO_GUID_229d55efa93948b4a814e223fb8f8e9f" localSheetId="3" hidden="1">'Volume CIM pour CTC'!$A$1</definedName>
    <definedName name="MPRO_GUID_3c26dbe2c2834f83bf60f18bcac2433b" localSheetId="4" hidden="1">Tri!#REF!</definedName>
    <definedName name="MPRO_GUID_6f15a4101bb4482396b7024cf4724be4" localSheetId="0" hidden="1">'Feuille calcul'!$A$1</definedName>
    <definedName name="MPRO_GUID_c9a733c2ba264cb1928d8fc0e9429182" localSheetId="2" hidden="1">'Copie fichier cim'!$A$1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00" i="62" l="1"/>
  <c r="F199" i="62"/>
  <c r="V200" i="62" s="1"/>
  <c r="F198" i="62"/>
  <c r="V199" i="62" s="1"/>
  <c r="F197" i="62"/>
  <c r="V198" i="62" s="1"/>
  <c r="F196" i="62"/>
  <c r="V197" i="62" s="1"/>
  <c r="F195" i="62"/>
  <c r="V196" i="62" s="1"/>
  <c r="F194" i="62"/>
  <c r="V195" i="62" s="1"/>
  <c r="X193" i="62"/>
  <c r="F193" i="62"/>
  <c r="V194" i="62" s="1"/>
  <c r="F192" i="62"/>
  <c r="V193" i="62" s="1"/>
  <c r="X191" i="62"/>
  <c r="F191" i="62"/>
  <c r="V192" i="62" s="1"/>
  <c r="X190" i="62"/>
  <c r="F190" i="62"/>
  <c r="V191" i="62" s="1"/>
  <c r="V189" i="62"/>
  <c r="F189" i="62"/>
  <c r="V190" i="62" s="1"/>
  <c r="F188" i="62"/>
  <c r="F187" i="62"/>
  <c r="V188" i="62" s="1"/>
  <c r="F186" i="62"/>
  <c r="V187" i="62" s="1"/>
  <c r="F185" i="62"/>
  <c r="V186" i="62" s="1"/>
  <c r="X184" i="62"/>
  <c r="F184" i="62"/>
  <c r="V185" i="62" s="1"/>
  <c r="F183" i="62"/>
  <c r="V184" i="62" s="1"/>
  <c r="F182" i="62"/>
  <c r="V183" i="62" s="1"/>
  <c r="X182" i="62"/>
  <c r="X181" i="62"/>
  <c r="F181" i="62"/>
  <c r="V182" i="62" s="1"/>
  <c r="X180" i="62"/>
  <c r="F180" i="62"/>
  <c r="V181" i="62" s="1"/>
  <c r="X179" i="62"/>
  <c r="F179" i="62"/>
  <c r="V180" i="62" s="1"/>
  <c r="F178" i="62"/>
  <c r="V179" i="62" s="1"/>
  <c r="X178" i="62"/>
  <c r="F177" i="62"/>
  <c r="V178" i="62" s="1"/>
  <c r="X176" i="62"/>
  <c r="F176" i="62"/>
  <c r="V177" i="62" s="1"/>
  <c r="F175" i="62"/>
  <c r="V176" i="62" s="1"/>
  <c r="F174" i="62"/>
  <c r="V175" i="62" s="1"/>
  <c r="X173" i="62"/>
  <c r="F173" i="62"/>
  <c r="V174" i="62" s="1"/>
  <c r="X172" i="62"/>
  <c r="F172" i="62"/>
  <c r="V173" i="62" s="1"/>
  <c r="X171" i="62"/>
  <c r="F171" i="62"/>
  <c r="V172" i="62" s="1"/>
  <c r="X170" i="62"/>
  <c r="F170" i="62"/>
  <c r="V171" i="62" s="1"/>
  <c r="X169" i="62"/>
  <c r="F169" i="62"/>
  <c r="V170" i="62" s="1"/>
  <c r="F168" i="62"/>
  <c r="V169" i="62" s="1"/>
  <c r="X168" i="62"/>
  <c r="X167" i="62"/>
  <c r="F167" i="62"/>
  <c r="V168" i="62" s="1"/>
  <c r="X166" i="62"/>
  <c r="F166" i="62"/>
  <c r="V167" i="62" s="1"/>
  <c r="F165" i="62"/>
  <c r="V166" i="62" s="1"/>
  <c r="F164" i="62"/>
  <c r="V165" i="62" s="1"/>
  <c r="V163" i="62"/>
  <c r="F163" i="62"/>
  <c r="V164" i="62" s="1"/>
  <c r="F162" i="62"/>
  <c r="V161" i="62"/>
  <c r="F161" i="62"/>
  <c r="V162" i="62" s="1"/>
  <c r="F160" i="62"/>
  <c r="V159" i="62"/>
  <c r="F159" i="62"/>
  <c r="V160" i="62" s="1"/>
  <c r="F158" i="62"/>
  <c r="V157" i="62"/>
  <c r="F157" i="62"/>
  <c r="V158" i="62" s="1"/>
  <c r="F156" i="62"/>
  <c r="V155" i="62"/>
  <c r="F155" i="62"/>
  <c r="V156" i="62" s="1"/>
  <c r="F154" i="62"/>
  <c r="F153" i="62"/>
  <c r="V154" i="62" s="1"/>
  <c r="F152" i="62"/>
  <c r="V153" i="62" s="1"/>
  <c r="F151" i="62"/>
  <c r="V152" i="62" s="1"/>
  <c r="F150" i="62"/>
  <c r="V151" i="62" s="1"/>
  <c r="V149" i="62"/>
  <c r="F149" i="62"/>
  <c r="V150" i="62" s="1"/>
  <c r="F148" i="62"/>
  <c r="X147" i="62"/>
  <c r="F147" i="62"/>
  <c r="V148" i="62" s="1"/>
  <c r="X146" i="62"/>
  <c r="F146" i="62"/>
  <c r="V147" i="62" s="1"/>
  <c r="X145" i="62"/>
  <c r="V145" i="62"/>
  <c r="F145" i="62"/>
  <c r="V146" i="62" s="1"/>
  <c r="X144" i="62"/>
  <c r="V144" i="62"/>
  <c r="F144" i="62"/>
  <c r="X143" i="62"/>
  <c r="F143" i="62"/>
  <c r="X142" i="62"/>
  <c r="F142" i="62"/>
  <c r="V143" i="62" s="1"/>
  <c r="X141" i="62"/>
  <c r="V141" i="62"/>
  <c r="F141" i="62"/>
  <c r="V142" i="62" s="1"/>
  <c r="X140" i="62"/>
  <c r="V140" i="62"/>
  <c r="F140" i="62"/>
  <c r="X139" i="62"/>
  <c r="F139" i="62"/>
  <c r="X138" i="62"/>
  <c r="F138" i="62"/>
  <c r="V139" i="62" s="1"/>
  <c r="X137" i="62"/>
  <c r="V137" i="62"/>
  <c r="F137" i="62"/>
  <c r="V138" i="62" s="1"/>
  <c r="X136" i="62"/>
  <c r="V136" i="62"/>
  <c r="F136" i="62"/>
  <c r="X135" i="62"/>
  <c r="F135" i="62"/>
  <c r="X134" i="62"/>
  <c r="F134" i="62"/>
  <c r="V135" i="62" s="1"/>
  <c r="X133" i="62"/>
  <c r="F133" i="62"/>
  <c r="V134" i="62" s="1"/>
  <c r="X132" i="62"/>
  <c r="F132" i="62"/>
  <c r="V133" i="62" s="1"/>
  <c r="X131" i="62"/>
  <c r="F131" i="62"/>
  <c r="V132" i="62" s="1"/>
  <c r="X130" i="62"/>
  <c r="F130" i="62"/>
  <c r="V131" i="62" s="1"/>
  <c r="X129" i="62"/>
  <c r="F129" i="62"/>
  <c r="V130" i="62" s="1"/>
  <c r="X128" i="62"/>
  <c r="F128" i="62"/>
  <c r="V129" i="62" s="1"/>
  <c r="X127" i="62"/>
  <c r="F127" i="62"/>
  <c r="V128" i="62" s="1"/>
  <c r="X126" i="62"/>
  <c r="F126" i="62"/>
  <c r="V127" i="62" s="1"/>
  <c r="X125" i="62"/>
  <c r="F125" i="62"/>
  <c r="V126" i="62" s="1"/>
  <c r="X124" i="62"/>
  <c r="F124" i="62"/>
  <c r="V125" i="62" s="1"/>
  <c r="X123" i="62"/>
  <c r="F123" i="62"/>
  <c r="V124" i="62" s="1"/>
  <c r="X122" i="62"/>
  <c r="F122" i="62"/>
  <c r="V123" i="62" s="1"/>
  <c r="X121" i="62"/>
  <c r="F121" i="62"/>
  <c r="V122" i="62" s="1"/>
  <c r="X120" i="62"/>
  <c r="F120" i="62"/>
  <c r="V121" i="62" s="1"/>
  <c r="X119" i="62"/>
  <c r="F119" i="62"/>
  <c r="V120" i="62" s="1"/>
  <c r="X118" i="62"/>
  <c r="F118" i="62"/>
  <c r="V119" i="62" s="1"/>
  <c r="X117" i="62"/>
  <c r="F117" i="62"/>
  <c r="V118" i="62" s="1"/>
  <c r="X116" i="62"/>
  <c r="F116" i="62"/>
  <c r="V117" i="62" s="1"/>
  <c r="X115" i="62"/>
  <c r="F115" i="62"/>
  <c r="V116" i="62" s="1"/>
  <c r="X114" i="62"/>
  <c r="F114" i="62"/>
  <c r="V115" i="62" s="1"/>
  <c r="X113" i="62"/>
  <c r="F113" i="62"/>
  <c r="V114" i="62" s="1"/>
  <c r="X112" i="62"/>
  <c r="F112" i="62"/>
  <c r="V113" i="62" s="1"/>
  <c r="X111" i="62"/>
  <c r="F111" i="62"/>
  <c r="V112" i="62" s="1"/>
  <c r="X110" i="62"/>
  <c r="F110" i="62"/>
  <c r="V111" i="62" s="1"/>
  <c r="X109" i="62"/>
  <c r="F109" i="62"/>
  <c r="V110" i="62" s="1"/>
  <c r="X108" i="62"/>
  <c r="F108" i="62"/>
  <c r="V109" i="62" s="1"/>
  <c r="X107" i="62"/>
  <c r="F107" i="62"/>
  <c r="V108" i="62" s="1"/>
  <c r="X106" i="62"/>
  <c r="F106" i="62"/>
  <c r="V107" i="62" s="1"/>
  <c r="X105" i="62"/>
  <c r="F105" i="62"/>
  <c r="V106" i="62" s="1"/>
  <c r="X104" i="62"/>
  <c r="F104" i="62"/>
  <c r="V105" i="62" s="1"/>
  <c r="F103" i="62"/>
  <c r="V104" i="62" s="1"/>
  <c r="F102" i="62"/>
  <c r="V103" i="62" s="1"/>
  <c r="V101" i="62"/>
  <c r="F101" i="62"/>
  <c r="V102" i="62" s="1"/>
  <c r="F100" i="62"/>
  <c r="V99" i="62"/>
  <c r="F99" i="62"/>
  <c r="V100" i="62" s="1"/>
  <c r="F98" i="62"/>
  <c r="V97" i="62"/>
  <c r="F97" i="62"/>
  <c r="V98" i="62" s="1"/>
  <c r="F96" i="62"/>
  <c r="V95" i="62"/>
  <c r="F95" i="62"/>
  <c r="V96" i="62" s="1"/>
  <c r="F94" i="62"/>
  <c r="F93" i="62"/>
  <c r="V94" i="62" s="1"/>
  <c r="F92" i="62"/>
  <c r="V93" i="62" s="1"/>
  <c r="F91" i="62"/>
  <c r="V92" i="62" s="1"/>
  <c r="F90" i="62"/>
  <c r="V91" i="62" s="1"/>
  <c r="F89" i="62"/>
  <c r="V90" i="62" s="1"/>
  <c r="F88" i="62"/>
  <c r="V89" i="62" s="1"/>
  <c r="F87" i="62"/>
  <c r="V88" i="62" s="1"/>
  <c r="F86" i="62"/>
  <c r="V87" i="62" s="1"/>
  <c r="F85" i="62"/>
  <c r="V86" i="62" s="1"/>
  <c r="F84" i="62"/>
  <c r="V85" i="62" s="1"/>
  <c r="X83" i="62"/>
  <c r="F83" i="62"/>
  <c r="V84" i="62" s="1"/>
  <c r="F82" i="62"/>
  <c r="V83" i="62" s="1"/>
  <c r="F81" i="62"/>
  <c r="V82" i="62" s="1"/>
  <c r="J81" i="62"/>
  <c r="K81" i="62" s="1"/>
  <c r="F80" i="62"/>
  <c r="V81" i="62" s="1"/>
  <c r="F79" i="62"/>
  <c r="V80" i="62" s="1"/>
  <c r="F78" i="62"/>
  <c r="V79" i="62" s="1"/>
  <c r="X76" i="62"/>
  <c r="V76" i="62"/>
  <c r="F76" i="62"/>
  <c r="V77" i="62" s="1"/>
  <c r="V75" i="62"/>
  <c r="F75" i="62"/>
  <c r="V74" i="62"/>
  <c r="F74" i="62"/>
  <c r="F73" i="62"/>
  <c r="X72" i="62"/>
  <c r="V72" i="62"/>
  <c r="F72" i="62"/>
  <c r="V73" i="62" s="1"/>
  <c r="V71" i="62"/>
  <c r="F71" i="62"/>
  <c r="V70" i="62"/>
  <c r="F70" i="62"/>
  <c r="F69" i="62"/>
  <c r="X68" i="62"/>
  <c r="V68" i="62"/>
  <c r="F68" i="62"/>
  <c r="V69" i="62" s="1"/>
  <c r="J68" i="62"/>
  <c r="K68" i="62" s="1"/>
  <c r="V67" i="62"/>
  <c r="F67" i="62"/>
  <c r="X66" i="62"/>
  <c r="V66" i="62"/>
  <c r="F66" i="62"/>
  <c r="F65" i="62"/>
  <c r="X64" i="62"/>
  <c r="V64" i="62"/>
  <c r="F64" i="62"/>
  <c r="V65" i="62" s="1"/>
  <c r="F63" i="62"/>
  <c r="V62" i="62"/>
  <c r="F62" i="62"/>
  <c r="V63" i="62" s="1"/>
  <c r="F61" i="62"/>
  <c r="X60" i="62"/>
  <c r="V60" i="62"/>
  <c r="F60" i="62"/>
  <c r="V61" i="62" s="1"/>
  <c r="V59" i="62"/>
  <c r="F59" i="62"/>
  <c r="X58" i="62"/>
  <c r="V58" i="62"/>
  <c r="F58" i="62"/>
  <c r="J58" i="62"/>
  <c r="K58" i="62" s="1"/>
  <c r="J57" i="62"/>
  <c r="K57" i="62" s="1"/>
  <c r="F57" i="62"/>
  <c r="X56" i="62"/>
  <c r="V56" i="62"/>
  <c r="F56" i="62"/>
  <c r="V57" i="62" s="1"/>
  <c r="V55" i="62"/>
  <c r="F55" i="62"/>
  <c r="V54" i="62"/>
  <c r="F54" i="62"/>
  <c r="X53" i="62"/>
  <c r="V53" i="62"/>
  <c r="F53" i="62"/>
  <c r="X52" i="62"/>
  <c r="V52" i="62"/>
  <c r="F52" i="62"/>
  <c r="X51" i="62"/>
  <c r="F51" i="62"/>
  <c r="X50" i="62"/>
  <c r="V50" i="62"/>
  <c r="F50" i="62"/>
  <c r="V51" i="62" s="1"/>
  <c r="F49" i="62"/>
  <c r="X49" i="62"/>
  <c r="F48" i="62"/>
  <c r="V49" i="62" s="1"/>
  <c r="X48" i="62"/>
  <c r="V47" i="62"/>
  <c r="F47" i="62"/>
  <c r="V48" i="62" s="1"/>
  <c r="X47" i="62"/>
  <c r="V46" i="62"/>
  <c r="K46" i="62"/>
  <c r="F46" i="62"/>
  <c r="J46" i="62"/>
  <c r="X46" i="62"/>
  <c r="F45" i="62"/>
  <c r="X45" i="62"/>
  <c r="F44" i="62"/>
  <c r="V45" i="62" s="1"/>
  <c r="X44" i="62"/>
  <c r="F43" i="62"/>
  <c r="V44" i="62" s="1"/>
  <c r="X43" i="62"/>
  <c r="X42" i="62"/>
  <c r="X41" i="62"/>
  <c r="X40" i="62"/>
  <c r="V39" i="62"/>
  <c r="X39" i="62"/>
  <c r="V38" i="62"/>
  <c r="F38" i="62"/>
  <c r="F39" i="62" s="1"/>
  <c r="X38" i="62"/>
  <c r="F37" i="62"/>
  <c r="X37" i="62"/>
  <c r="F36" i="62"/>
  <c r="V37" i="62" s="1"/>
  <c r="X36" i="62"/>
  <c r="J35" i="62"/>
  <c r="K35" i="62" s="1"/>
  <c r="F35" i="62"/>
  <c r="V36" i="62" s="1"/>
  <c r="X35" i="62"/>
  <c r="F34" i="62"/>
  <c r="V35" i="62" s="1"/>
  <c r="X34" i="62"/>
  <c r="F33" i="62"/>
  <c r="V34" i="62" s="1"/>
  <c r="X33" i="62"/>
  <c r="F32" i="62"/>
  <c r="V33" i="62" s="1"/>
  <c r="X32" i="62"/>
  <c r="X31" i="62"/>
  <c r="X30" i="62"/>
  <c r="X29" i="62"/>
  <c r="F28" i="62"/>
  <c r="X28" i="62"/>
  <c r="F27" i="62"/>
  <c r="V28" i="62" s="1"/>
  <c r="X27" i="62"/>
  <c r="F26" i="62"/>
  <c r="V27" i="62" s="1"/>
  <c r="X26" i="62"/>
  <c r="F25" i="62"/>
  <c r="V26" i="62" s="1"/>
  <c r="J25" i="62"/>
  <c r="K25" i="62" s="1"/>
  <c r="X25" i="62"/>
  <c r="F24" i="62"/>
  <c r="V25" i="62" s="1"/>
  <c r="X24" i="62"/>
  <c r="F23" i="62"/>
  <c r="V24" i="62" s="1"/>
  <c r="X23" i="62"/>
  <c r="F22" i="62"/>
  <c r="V23" i="62" s="1"/>
  <c r="X22" i="62"/>
  <c r="X21" i="62"/>
  <c r="F20" i="62"/>
  <c r="X20" i="62"/>
  <c r="F19" i="62"/>
  <c r="V20" i="62" s="1"/>
  <c r="X19" i="62"/>
  <c r="F18" i="62"/>
  <c r="V19" i="62" s="1"/>
  <c r="X18" i="62"/>
  <c r="X17" i="62"/>
  <c r="X16" i="62"/>
  <c r="X15" i="62"/>
  <c r="F14" i="62"/>
  <c r="X14" i="62"/>
  <c r="F13" i="62"/>
  <c r="V14" i="62" s="1"/>
  <c r="X13" i="62"/>
  <c r="F12" i="62"/>
  <c r="V13" i="62" s="1"/>
  <c r="X12" i="62"/>
  <c r="F11" i="62"/>
  <c r="V12" i="62" s="1"/>
  <c r="X11" i="62"/>
  <c r="F10" i="62"/>
  <c r="V11" i="62" s="1"/>
  <c r="X10" i="62"/>
  <c r="F9" i="62"/>
  <c r="V10" i="62" s="1"/>
  <c r="X9" i="62"/>
  <c r="X8" i="62"/>
  <c r="F8" i="62"/>
  <c r="V9" i="62" s="1"/>
  <c r="J8" i="62"/>
  <c r="K8" i="62" s="1"/>
  <c r="X7" i="62"/>
  <c r="F7" i="62"/>
  <c r="V8" i="62" s="1"/>
  <c r="X6" i="62"/>
  <c r="F6" i="62"/>
  <c r="V7" i="62" s="1"/>
  <c r="J6" i="62"/>
  <c r="K6" i="62" s="1"/>
  <c r="X5" i="62"/>
  <c r="F5" i="62"/>
  <c r="V6" i="62" s="1"/>
  <c r="J5" i="62"/>
  <c r="K5" i="62" s="1"/>
  <c r="X4" i="62"/>
  <c r="V4" i="62"/>
  <c r="F4" i="62"/>
  <c r="V5" i="62" s="1"/>
  <c r="J4" i="62"/>
  <c r="K4" i="62" s="1"/>
  <c r="L3" i="62"/>
  <c r="L2" i="62"/>
  <c r="N8" i="62" l="1"/>
  <c r="L8" i="62"/>
  <c r="P8" i="62"/>
  <c r="M8" i="62"/>
  <c r="R8" i="62"/>
  <c r="R9" i="62"/>
  <c r="L9" i="62"/>
  <c r="P9" i="62"/>
  <c r="M9" i="62"/>
  <c r="N9" i="62"/>
  <c r="P52" i="62"/>
  <c r="L52" i="62"/>
  <c r="N52" i="62"/>
  <c r="R52" i="62"/>
  <c r="M52" i="62"/>
  <c r="R55" i="62"/>
  <c r="N55" i="62"/>
  <c r="P55" i="62"/>
  <c r="L55" i="62"/>
  <c r="M55" i="62"/>
  <c r="P68" i="62"/>
  <c r="L68" i="62"/>
  <c r="R68" i="62"/>
  <c r="N68" i="62"/>
  <c r="M68" i="62"/>
  <c r="P54" i="62"/>
  <c r="L54" i="62"/>
  <c r="R54" i="62"/>
  <c r="N54" i="62"/>
  <c r="M54" i="62"/>
  <c r="P58" i="62"/>
  <c r="L58" i="62"/>
  <c r="R58" i="62"/>
  <c r="N58" i="62"/>
  <c r="M58" i="62"/>
  <c r="P66" i="62"/>
  <c r="L66" i="62"/>
  <c r="R66" i="62"/>
  <c r="N66" i="62"/>
  <c r="M66" i="62"/>
  <c r="P74" i="62"/>
  <c r="L74" i="62"/>
  <c r="R74" i="62"/>
  <c r="N74" i="62"/>
  <c r="M74" i="62"/>
  <c r="P100" i="62"/>
  <c r="L100" i="62"/>
  <c r="R100" i="62"/>
  <c r="N100" i="62"/>
  <c r="M100" i="62"/>
  <c r="R51" i="62"/>
  <c r="N51" i="62"/>
  <c r="P51" i="62"/>
  <c r="L51" i="62"/>
  <c r="M51" i="62"/>
  <c r="P56" i="62"/>
  <c r="L56" i="62"/>
  <c r="R56" i="62"/>
  <c r="N56" i="62"/>
  <c r="M56" i="62"/>
  <c r="P64" i="62"/>
  <c r="L64" i="62"/>
  <c r="R64" i="62"/>
  <c r="N64" i="62"/>
  <c r="M64" i="62"/>
  <c r="P72" i="62"/>
  <c r="L72" i="62"/>
  <c r="R72" i="62"/>
  <c r="N72" i="62"/>
  <c r="M72" i="62"/>
  <c r="P83" i="62"/>
  <c r="M83" i="62"/>
  <c r="N83" i="62"/>
  <c r="R83" i="62"/>
  <c r="L83" i="62"/>
  <c r="P96" i="62"/>
  <c r="L96" i="62"/>
  <c r="R96" i="62"/>
  <c r="N96" i="62"/>
  <c r="M96" i="62"/>
  <c r="R4" i="62"/>
  <c r="L4" i="62"/>
  <c r="N4" i="62"/>
  <c r="P4" i="62"/>
  <c r="M4" i="62"/>
  <c r="N5" i="62"/>
  <c r="R5" i="62"/>
  <c r="P5" i="62"/>
  <c r="M5" i="62"/>
  <c r="L5" i="62"/>
  <c r="N6" i="62"/>
  <c r="R6" i="62"/>
  <c r="P6" i="62"/>
  <c r="M6" i="62"/>
  <c r="L6" i="62"/>
  <c r="N7" i="62"/>
  <c r="P7" i="62"/>
  <c r="M7" i="62"/>
  <c r="R7" i="62"/>
  <c r="L7" i="62"/>
  <c r="P60" i="62"/>
  <c r="L60" i="62"/>
  <c r="R60" i="62"/>
  <c r="N60" i="62"/>
  <c r="M60" i="62"/>
  <c r="P76" i="62"/>
  <c r="L76" i="62"/>
  <c r="R76" i="62"/>
  <c r="N76" i="62"/>
  <c r="M76" i="62"/>
  <c r="R53" i="62"/>
  <c r="N53" i="62"/>
  <c r="P53" i="62"/>
  <c r="L53" i="62"/>
  <c r="M53" i="62"/>
  <c r="P62" i="62"/>
  <c r="L62" i="62"/>
  <c r="R62" i="62"/>
  <c r="N62" i="62"/>
  <c r="M62" i="62"/>
  <c r="P70" i="62"/>
  <c r="L70" i="62"/>
  <c r="R70" i="62"/>
  <c r="N70" i="62"/>
  <c r="M70" i="62"/>
  <c r="P79" i="62"/>
  <c r="M79" i="62"/>
  <c r="N79" i="62"/>
  <c r="R79" i="62"/>
  <c r="L79" i="62"/>
  <c r="P80" i="62"/>
  <c r="M80" i="62"/>
  <c r="R80" i="62"/>
  <c r="L80" i="62"/>
  <c r="N80" i="62"/>
  <c r="P84" i="62"/>
  <c r="M84" i="62"/>
  <c r="R84" i="62"/>
  <c r="L84" i="62"/>
  <c r="N84" i="62"/>
  <c r="N117" i="62"/>
  <c r="P117" i="62"/>
  <c r="M117" i="62"/>
  <c r="R117" i="62"/>
  <c r="L117" i="62"/>
  <c r="N121" i="62"/>
  <c r="P121" i="62"/>
  <c r="M121" i="62"/>
  <c r="R121" i="62"/>
  <c r="L121" i="62"/>
  <c r="P125" i="62"/>
  <c r="M125" i="62"/>
  <c r="L125" i="62"/>
  <c r="R125" i="62"/>
  <c r="N125" i="62"/>
  <c r="N127" i="62"/>
  <c r="P127" i="62"/>
  <c r="M127" i="62"/>
  <c r="R127" i="62"/>
  <c r="L127" i="62"/>
  <c r="R153" i="62"/>
  <c r="N153" i="62"/>
  <c r="L153" i="62"/>
  <c r="P153" i="62"/>
  <c r="M153" i="62"/>
  <c r="R57" i="62"/>
  <c r="N57" i="62"/>
  <c r="M57" i="62"/>
  <c r="P57" i="62"/>
  <c r="L57" i="62"/>
  <c r="R59" i="62"/>
  <c r="N59" i="62"/>
  <c r="M59" i="62"/>
  <c r="P59" i="62"/>
  <c r="L59" i="62"/>
  <c r="R61" i="62"/>
  <c r="N61" i="62"/>
  <c r="M61" i="62"/>
  <c r="P61" i="62"/>
  <c r="L61" i="62"/>
  <c r="R63" i="62"/>
  <c r="N63" i="62"/>
  <c r="M63" i="62"/>
  <c r="P63" i="62"/>
  <c r="L63" i="62"/>
  <c r="R65" i="62"/>
  <c r="N65" i="62"/>
  <c r="M65" i="62"/>
  <c r="P65" i="62"/>
  <c r="L65" i="62"/>
  <c r="R67" i="62"/>
  <c r="N67" i="62"/>
  <c r="M67" i="62"/>
  <c r="P67" i="62"/>
  <c r="L67" i="62"/>
  <c r="R69" i="62"/>
  <c r="N69" i="62"/>
  <c r="M69" i="62"/>
  <c r="P69" i="62"/>
  <c r="L69" i="62"/>
  <c r="R71" i="62"/>
  <c r="N71" i="62"/>
  <c r="M71" i="62"/>
  <c r="P71" i="62"/>
  <c r="L71" i="62"/>
  <c r="R73" i="62"/>
  <c r="N73" i="62"/>
  <c r="M73" i="62"/>
  <c r="P73" i="62"/>
  <c r="L73" i="62"/>
  <c r="R75" i="62"/>
  <c r="N75" i="62"/>
  <c r="M75" i="62"/>
  <c r="P75" i="62"/>
  <c r="L75" i="62"/>
  <c r="P77" i="62"/>
  <c r="M77" i="62"/>
  <c r="N77" i="62"/>
  <c r="R77" i="62"/>
  <c r="L77" i="62"/>
  <c r="P81" i="62"/>
  <c r="M81" i="62"/>
  <c r="N81" i="62"/>
  <c r="R81" i="62"/>
  <c r="L81" i="62"/>
  <c r="P85" i="62"/>
  <c r="M85" i="62"/>
  <c r="N85" i="62"/>
  <c r="L85" i="62"/>
  <c r="R85" i="62"/>
  <c r="P94" i="62"/>
  <c r="L94" i="62"/>
  <c r="R94" i="62"/>
  <c r="N94" i="62"/>
  <c r="M94" i="62"/>
  <c r="P98" i="62"/>
  <c r="L98" i="62"/>
  <c r="R98" i="62"/>
  <c r="N98" i="62"/>
  <c r="M98" i="62"/>
  <c r="P102" i="62"/>
  <c r="L102" i="62"/>
  <c r="R102" i="62"/>
  <c r="N102" i="62"/>
  <c r="M102" i="62"/>
  <c r="R10" i="62"/>
  <c r="L10" i="62"/>
  <c r="M10" i="62"/>
  <c r="P10" i="62"/>
  <c r="N10" i="62"/>
  <c r="R11" i="62"/>
  <c r="L11" i="62"/>
  <c r="N11" i="62"/>
  <c r="M11" i="62"/>
  <c r="P11" i="62"/>
  <c r="L12" i="62"/>
  <c r="N12" i="62"/>
  <c r="R12" i="62"/>
  <c r="M12" i="62"/>
  <c r="P12" i="62"/>
  <c r="R13" i="62"/>
  <c r="L13" i="62"/>
  <c r="P13" i="62"/>
  <c r="N13" i="62"/>
  <c r="M13" i="62"/>
  <c r="R14" i="62"/>
  <c r="L14" i="62"/>
  <c r="M14" i="62"/>
  <c r="P14" i="62"/>
  <c r="N14" i="62"/>
  <c r="R15" i="62"/>
  <c r="L15" i="62"/>
  <c r="N15" i="62"/>
  <c r="M15" i="62"/>
  <c r="P15" i="62"/>
  <c r="R16" i="62"/>
  <c r="L16" i="62"/>
  <c r="N16" i="62"/>
  <c r="P16" i="62"/>
  <c r="M16" i="62"/>
  <c r="R17" i="62"/>
  <c r="L17" i="62"/>
  <c r="P17" i="62"/>
  <c r="M17" i="62"/>
  <c r="N17" i="62"/>
  <c r="L18" i="62"/>
  <c r="M18" i="62"/>
  <c r="P18" i="62"/>
  <c r="R18" i="62"/>
  <c r="N18" i="62"/>
  <c r="R19" i="62"/>
  <c r="L19" i="62"/>
  <c r="N19" i="62"/>
  <c r="M19" i="62"/>
  <c r="P19" i="62"/>
  <c r="R20" i="62"/>
  <c r="L20" i="62"/>
  <c r="N20" i="62"/>
  <c r="P20" i="62"/>
  <c r="M20" i="62"/>
  <c r="R21" i="62"/>
  <c r="L21" i="62"/>
  <c r="P21" i="62"/>
  <c r="M21" i="62"/>
  <c r="N21" i="62"/>
  <c r="L22" i="62"/>
  <c r="M22" i="62"/>
  <c r="P22" i="62"/>
  <c r="N22" i="62"/>
  <c r="R22" i="62"/>
  <c r="R23" i="62"/>
  <c r="L23" i="62"/>
  <c r="N23" i="62"/>
  <c r="M23" i="62"/>
  <c r="P23" i="62"/>
  <c r="R24" i="62"/>
  <c r="L24" i="62"/>
  <c r="N24" i="62"/>
  <c r="P24" i="62"/>
  <c r="M24" i="62"/>
  <c r="R25" i="62"/>
  <c r="L25" i="62"/>
  <c r="P25" i="62"/>
  <c r="M25" i="62"/>
  <c r="N25" i="62"/>
  <c r="R26" i="62"/>
  <c r="L26" i="62"/>
  <c r="M26" i="62"/>
  <c r="P26" i="62"/>
  <c r="N26" i="62"/>
  <c r="R27" i="62"/>
  <c r="L27" i="62"/>
  <c r="N27" i="62"/>
  <c r="M27" i="62"/>
  <c r="P27" i="62"/>
  <c r="R28" i="62"/>
  <c r="L28" i="62"/>
  <c r="N28" i="62"/>
  <c r="M28" i="62"/>
  <c r="P28" i="62"/>
  <c r="R29" i="62"/>
  <c r="L29" i="62"/>
  <c r="P29" i="62"/>
  <c r="N29" i="62"/>
  <c r="M29" i="62"/>
  <c r="R30" i="62"/>
  <c r="L30" i="62"/>
  <c r="M30" i="62"/>
  <c r="P30" i="62"/>
  <c r="N30" i="62"/>
  <c r="R31" i="62"/>
  <c r="L31" i="62"/>
  <c r="N31" i="62"/>
  <c r="M31" i="62"/>
  <c r="P31" i="62"/>
  <c r="L32" i="62"/>
  <c r="N32" i="62"/>
  <c r="R32" i="62"/>
  <c r="P32" i="62"/>
  <c r="M32" i="62"/>
  <c r="R33" i="62"/>
  <c r="L33" i="62"/>
  <c r="P33" i="62"/>
  <c r="N33" i="62"/>
  <c r="M33" i="62"/>
  <c r="R34" i="62"/>
  <c r="L34" i="62"/>
  <c r="M34" i="62"/>
  <c r="P34" i="62"/>
  <c r="N34" i="62"/>
  <c r="R35" i="62"/>
  <c r="L35" i="62"/>
  <c r="N35" i="62"/>
  <c r="M35" i="62"/>
  <c r="P35" i="62"/>
  <c r="R36" i="62"/>
  <c r="L36" i="62"/>
  <c r="N36" i="62"/>
  <c r="M36" i="62"/>
  <c r="P36" i="62"/>
  <c r="R37" i="62"/>
  <c r="L37" i="62"/>
  <c r="N37" i="62"/>
  <c r="P37" i="62"/>
  <c r="M37" i="62"/>
  <c r="R38" i="62"/>
  <c r="L38" i="62"/>
  <c r="N38" i="62"/>
  <c r="P38" i="62"/>
  <c r="M38" i="62"/>
  <c r="R39" i="62"/>
  <c r="L39" i="62"/>
  <c r="N39" i="62"/>
  <c r="P39" i="62"/>
  <c r="M39" i="62"/>
  <c r="R40" i="62"/>
  <c r="L40" i="62"/>
  <c r="N40" i="62"/>
  <c r="M40" i="62"/>
  <c r="P40" i="62"/>
  <c r="R41" i="62"/>
  <c r="L41" i="62"/>
  <c r="N41" i="62"/>
  <c r="M41" i="62"/>
  <c r="P41" i="62"/>
  <c r="R42" i="62"/>
  <c r="L42" i="62"/>
  <c r="N42" i="62"/>
  <c r="P42" i="62"/>
  <c r="M42" i="62"/>
  <c r="L43" i="62"/>
  <c r="N43" i="62"/>
  <c r="P43" i="62"/>
  <c r="R43" i="62"/>
  <c r="M43" i="62"/>
  <c r="R44" i="62"/>
  <c r="L44" i="62"/>
  <c r="N44" i="62"/>
  <c r="M44" i="62"/>
  <c r="P44" i="62"/>
  <c r="R45" i="62"/>
  <c r="L45" i="62"/>
  <c r="N45" i="62"/>
  <c r="M45" i="62"/>
  <c r="P45" i="62"/>
  <c r="R46" i="62"/>
  <c r="L46" i="62"/>
  <c r="N46" i="62"/>
  <c r="P46" i="62"/>
  <c r="M46" i="62"/>
  <c r="R47" i="62"/>
  <c r="L47" i="62"/>
  <c r="N47" i="62"/>
  <c r="P47" i="62"/>
  <c r="M47" i="62"/>
  <c r="R48" i="62"/>
  <c r="L48" i="62"/>
  <c r="N48" i="62"/>
  <c r="M48" i="62"/>
  <c r="P48" i="62"/>
  <c r="R49" i="62"/>
  <c r="L49" i="62"/>
  <c r="N49" i="62"/>
  <c r="M49" i="62"/>
  <c r="P49" i="62"/>
  <c r="P50" i="62"/>
  <c r="L50" i="62"/>
  <c r="R50" i="62"/>
  <c r="N50" i="62"/>
  <c r="M50" i="62"/>
  <c r="P78" i="62"/>
  <c r="M78" i="62"/>
  <c r="N78" i="62"/>
  <c r="R78" i="62"/>
  <c r="L78" i="62"/>
  <c r="P82" i="62"/>
  <c r="M82" i="62"/>
  <c r="N82" i="62"/>
  <c r="R82" i="62"/>
  <c r="L82" i="62"/>
  <c r="P86" i="62"/>
  <c r="M86" i="62"/>
  <c r="R86" i="62"/>
  <c r="N86" i="62"/>
  <c r="L86" i="62"/>
  <c r="N118" i="62"/>
  <c r="P118" i="62"/>
  <c r="M118" i="62"/>
  <c r="L118" i="62"/>
  <c r="R118" i="62"/>
  <c r="N122" i="62"/>
  <c r="P122" i="62"/>
  <c r="M122" i="62"/>
  <c r="L122" i="62"/>
  <c r="R122" i="62"/>
  <c r="N133" i="62"/>
  <c r="P133" i="62"/>
  <c r="M133" i="62"/>
  <c r="R133" i="62"/>
  <c r="L133" i="62"/>
  <c r="N142" i="62"/>
  <c r="R142" i="62"/>
  <c r="P142" i="62"/>
  <c r="M142" i="62"/>
  <c r="L142" i="62"/>
  <c r="P87" i="62"/>
  <c r="M87" i="62"/>
  <c r="R87" i="62"/>
  <c r="L87" i="62"/>
  <c r="N87" i="62"/>
  <c r="P88" i="62"/>
  <c r="M88" i="62"/>
  <c r="R88" i="62"/>
  <c r="L88" i="62"/>
  <c r="N88" i="62"/>
  <c r="P89" i="62"/>
  <c r="M89" i="62"/>
  <c r="R89" i="62"/>
  <c r="L89" i="62"/>
  <c r="N89" i="62"/>
  <c r="P90" i="62"/>
  <c r="M90" i="62"/>
  <c r="R90" i="62"/>
  <c r="L90" i="62"/>
  <c r="N90" i="62"/>
  <c r="P91" i="62"/>
  <c r="M91" i="62"/>
  <c r="R91" i="62"/>
  <c r="L91" i="62"/>
  <c r="N91" i="62"/>
  <c r="P92" i="62"/>
  <c r="M92" i="62"/>
  <c r="R92" i="62"/>
  <c r="L92" i="62"/>
  <c r="N92" i="62"/>
  <c r="P93" i="62"/>
  <c r="M93" i="62"/>
  <c r="R93" i="62"/>
  <c r="L93" i="62"/>
  <c r="N93" i="62"/>
  <c r="R95" i="62"/>
  <c r="N95" i="62"/>
  <c r="M95" i="62"/>
  <c r="P95" i="62"/>
  <c r="L95" i="62"/>
  <c r="R97" i="62"/>
  <c r="N97" i="62"/>
  <c r="M97" i="62"/>
  <c r="P97" i="62"/>
  <c r="L97" i="62"/>
  <c r="R99" i="62"/>
  <c r="N99" i="62"/>
  <c r="M99" i="62"/>
  <c r="P99" i="62"/>
  <c r="L99" i="62"/>
  <c r="R101" i="62"/>
  <c r="N101" i="62"/>
  <c r="M101" i="62"/>
  <c r="P101" i="62"/>
  <c r="L101" i="62"/>
  <c r="P103" i="62"/>
  <c r="M103" i="62"/>
  <c r="N103" i="62"/>
  <c r="R103" i="62"/>
  <c r="L103" i="62"/>
  <c r="N104" i="62"/>
  <c r="P104" i="62"/>
  <c r="M104" i="62"/>
  <c r="L104" i="62"/>
  <c r="R104" i="62"/>
  <c r="N105" i="62"/>
  <c r="P105" i="62"/>
  <c r="M105" i="62"/>
  <c r="L105" i="62"/>
  <c r="R105" i="62"/>
  <c r="N106" i="62"/>
  <c r="P106" i="62"/>
  <c r="M106" i="62"/>
  <c r="L106" i="62"/>
  <c r="R106" i="62"/>
  <c r="N107" i="62"/>
  <c r="P107" i="62"/>
  <c r="M107" i="62"/>
  <c r="L107" i="62"/>
  <c r="R107" i="62"/>
  <c r="N108" i="62"/>
  <c r="P108" i="62"/>
  <c r="M108" i="62"/>
  <c r="L108" i="62"/>
  <c r="R108" i="62"/>
  <c r="N109" i="62"/>
  <c r="P109" i="62"/>
  <c r="M109" i="62"/>
  <c r="L109" i="62"/>
  <c r="R109" i="62"/>
  <c r="N110" i="62"/>
  <c r="P110" i="62"/>
  <c r="M110" i="62"/>
  <c r="L110" i="62"/>
  <c r="R110" i="62"/>
  <c r="N111" i="62"/>
  <c r="P111" i="62"/>
  <c r="M111" i="62"/>
  <c r="L111" i="62"/>
  <c r="R111" i="62"/>
  <c r="N112" i="62"/>
  <c r="P112" i="62"/>
  <c r="M112" i="62"/>
  <c r="L112" i="62"/>
  <c r="R112" i="62"/>
  <c r="N113" i="62"/>
  <c r="P113" i="62"/>
  <c r="M113" i="62"/>
  <c r="L113" i="62"/>
  <c r="R113" i="62"/>
  <c r="N114" i="62"/>
  <c r="P114" i="62"/>
  <c r="M114" i="62"/>
  <c r="L114" i="62"/>
  <c r="R114" i="62"/>
  <c r="N115" i="62"/>
  <c r="P115" i="62"/>
  <c r="M115" i="62"/>
  <c r="L115" i="62"/>
  <c r="R115" i="62"/>
  <c r="N119" i="62"/>
  <c r="P119" i="62"/>
  <c r="M119" i="62"/>
  <c r="L119" i="62"/>
  <c r="R119" i="62"/>
  <c r="N123" i="62"/>
  <c r="P123" i="62"/>
  <c r="M123" i="62"/>
  <c r="L123" i="62"/>
  <c r="R123" i="62"/>
  <c r="N131" i="62"/>
  <c r="P131" i="62"/>
  <c r="M131" i="62"/>
  <c r="R131" i="62"/>
  <c r="L131" i="62"/>
  <c r="N116" i="62"/>
  <c r="P116" i="62"/>
  <c r="M116" i="62"/>
  <c r="R116" i="62"/>
  <c r="L116" i="62"/>
  <c r="N120" i="62"/>
  <c r="P120" i="62"/>
  <c r="M120" i="62"/>
  <c r="R120" i="62"/>
  <c r="L120" i="62"/>
  <c r="N124" i="62"/>
  <c r="P124" i="62"/>
  <c r="M124" i="62"/>
  <c r="R124" i="62"/>
  <c r="L124" i="62"/>
  <c r="N129" i="62"/>
  <c r="P129" i="62"/>
  <c r="M129" i="62"/>
  <c r="R129" i="62"/>
  <c r="L129" i="62"/>
  <c r="N138" i="62"/>
  <c r="R138" i="62"/>
  <c r="P138" i="62"/>
  <c r="M138" i="62"/>
  <c r="L138" i="62"/>
  <c r="N146" i="62"/>
  <c r="R146" i="62"/>
  <c r="P146" i="62"/>
  <c r="M146" i="62"/>
  <c r="L146" i="62"/>
  <c r="R155" i="62"/>
  <c r="N155" i="62"/>
  <c r="L155" i="62"/>
  <c r="P155" i="62"/>
  <c r="M155" i="62"/>
  <c r="N126" i="62"/>
  <c r="P126" i="62"/>
  <c r="M126" i="62"/>
  <c r="R126" i="62"/>
  <c r="L126" i="62"/>
  <c r="N128" i="62"/>
  <c r="P128" i="62"/>
  <c r="M128" i="62"/>
  <c r="R128" i="62"/>
  <c r="L128" i="62"/>
  <c r="N130" i="62"/>
  <c r="P130" i="62"/>
  <c r="M130" i="62"/>
  <c r="L130" i="62"/>
  <c r="R130" i="62"/>
  <c r="N132" i="62"/>
  <c r="P132" i="62"/>
  <c r="M132" i="62"/>
  <c r="R132" i="62"/>
  <c r="L132" i="62"/>
  <c r="N134" i="62"/>
  <c r="P134" i="62"/>
  <c r="M134" i="62"/>
  <c r="R134" i="62"/>
  <c r="L134" i="62"/>
  <c r="R149" i="62"/>
  <c r="N149" i="62"/>
  <c r="L149" i="62"/>
  <c r="P149" i="62"/>
  <c r="M149" i="62"/>
  <c r="R157" i="62"/>
  <c r="N157" i="62"/>
  <c r="L157" i="62"/>
  <c r="P157" i="62"/>
  <c r="M157" i="62"/>
  <c r="P183" i="62"/>
  <c r="M183" i="62"/>
  <c r="R183" i="62"/>
  <c r="N183" i="62"/>
  <c r="L183" i="62"/>
  <c r="N135" i="62"/>
  <c r="P135" i="62"/>
  <c r="L135" i="62"/>
  <c r="M135" i="62"/>
  <c r="R135" i="62"/>
  <c r="N139" i="62"/>
  <c r="P139" i="62"/>
  <c r="L139" i="62"/>
  <c r="M139" i="62"/>
  <c r="R139" i="62"/>
  <c r="N143" i="62"/>
  <c r="P143" i="62"/>
  <c r="L143" i="62"/>
  <c r="M143" i="62"/>
  <c r="R143" i="62"/>
  <c r="R147" i="62"/>
  <c r="N147" i="62"/>
  <c r="L147" i="62"/>
  <c r="P147" i="62"/>
  <c r="M147" i="62"/>
  <c r="R151" i="62"/>
  <c r="N151" i="62"/>
  <c r="L151" i="62"/>
  <c r="P151" i="62"/>
  <c r="M151" i="62"/>
  <c r="R159" i="62"/>
  <c r="N159" i="62"/>
  <c r="L159" i="62"/>
  <c r="P159" i="62"/>
  <c r="M159" i="62"/>
  <c r="R161" i="62"/>
  <c r="N161" i="62"/>
  <c r="L161" i="62"/>
  <c r="P161" i="62"/>
  <c r="M161" i="62"/>
  <c r="R163" i="62"/>
  <c r="N163" i="62"/>
  <c r="L163" i="62"/>
  <c r="P163" i="62"/>
  <c r="M163" i="62"/>
  <c r="P165" i="62"/>
  <c r="R165" i="62"/>
  <c r="N165" i="62"/>
  <c r="L165" i="62"/>
  <c r="M165" i="62"/>
  <c r="N137" i="62"/>
  <c r="R137" i="62"/>
  <c r="M137" i="62"/>
  <c r="P137" i="62"/>
  <c r="L137" i="62"/>
  <c r="N141" i="62"/>
  <c r="R141" i="62"/>
  <c r="M141" i="62"/>
  <c r="P141" i="62"/>
  <c r="L141" i="62"/>
  <c r="N145" i="62"/>
  <c r="R145" i="62"/>
  <c r="M145" i="62"/>
  <c r="P145" i="62"/>
  <c r="L145" i="62"/>
  <c r="P148" i="62"/>
  <c r="L148" i="62"/>
  <c r="N148" i="62"/>
  <c r="M148" i="62"/>
  <c r="R148" i="62"/>
  <c r="P150" i="62"/>
  <c r="L150" i="62"/>
  <c r="N150" i="62"/>
  <c r="M150" i="62"/>
  <c r="R150" i="62"/>
  <c r="P152" i="62"/>
  <c r="L152" i="62"/>
  <c r="N152" i="62"/>
  <c r="R152" i="62"/>
  <c r="M152" i="62"/>
  <c r="P154" i="62"/>
  <c r="L154" i="62"/>
  <c r="N154" i="62"/>
  <c r="R154" i="62"/>
  <c r="M154" i="62"/>
  <c r="P156" i="62"/>
  <c r="L156" i="62"/>
  <c r="N156" i="62"/>
  <c r="M156" i="62"/>
  <c r="R156" i="62"/>
  <c r="P158" i="62"/>
  <c r="L158" i="62"/>
  <c r="N158" i="62"/>
  <c r="R158" i="62"/>
  <c r="M158" i="62"/>
  <c r="P160" i="62"/>
  <c r="L160" i="62"/>
  <c r="N160" i="62"/>
  <c r="R160" i="62"/>
  <c r="M160" i="62"/>
  <c r="P162" i="62"/>
  <c r="L162" i="62"/>
  <c r="N162" i="62"/>
  <c r="R162" i="62"/>
  <c r="M162" i="62"/>
  <c r="P164" i="62"/>
  <c r="L164" i="62"/>
  <c r="N164" i="62"/>
  <c r="R164" i="62"/>
  <c r="M164" i="62"/>
  <c r="P167" i="62"/>
  <c r="M167" i="62"/>
  <c r="L167" i="62"/>
  <c r="R167" i="62"/>
  <c r="N167" i="62"/>
  <c r="P172" i="62"/>
  <c r="L172" i="62"/>
  <c r="R172" i="62"/>
  <c r="M172" i="62"/>
  <c r="N172" i="62"/>
  <c r="P177" i="62"/>
  <c r="M177" i="62"/>
  <c r="L177" i="62"/>
  <c r="N177" i="62"/>
  <c r="R177" i="62"/>
  <c r="N136" i="62"/>
  <c r="M136" i="62"/>
  <c r="P136" i="62"/>
  <c r="L136" i="62"/>
  <c r="R136" i="62"/>
  <c r="N140" i="62"/>
  <c r="M140" i="62"/>
  <c r="P140" i="62"/>
  <c r="L140" i="62"/>
  <c r="R140" i="62"/>
  <c r="N144" i="62"/>
  <c r="M144" i="62"/>
  <c r="P144" i="62"/>
  <c r="L144" i="62"/>
  <c r="R144" i="62"/>
  <c r="P169" i="62"/>
  <c r="M169" i="62"/>
  <c r="R169" i="62"/>
  <c r="N169" i="62"/>
  <c r="L169" i="62"/>
  <c r="P171" i="62"/>
  <c r="M171" i="62"/>
  <c r="L171" i="62"/>
  <c r="N171" i="62"/>
  <c r="R171" i="62"/>
  <c r="P185" i="62"/>
  <c r="M185" i="62"/>
  <c r="L185" i="62"/>
  <c r="R185" i="62"/>
  <c r="N185" i="62"/>
  <c r="P174" i="62"/>
  <c r="L174" i="62"/>
  <c r="R174" i="62"/>
  <c r="M174" i="62"/>
  <c r="N174" i="62"/>
  <c r="P166" i="62"/>
  <c r="M166" i="62"/>
  <c r="N166" i="62"/>
  <c r="R166" i="62"/>
  <c r="L166" i="62"/>
  <c r="P170" i="62"/>
  <c r="M170" i="62"/>
  <c r="N170" i="62"/>
  <c r="R170" i="62"/>
  <c r="L170" i="62"/>
  <c r="P179" i="62"/>
  <c r="M179" i="62"/>
  <c r="R179" i="62"/>
  <c r="N179" i="62"/>
  <c r="L179" i="62"/>
  <c r="P181" i="62"/>
  <c r="M181" i="62"/>
  <c r="L181" i="62"/>
  <c r="N181" i="62"/>
  <c r="R181" i="62"/>
  <c r="P168" i="62"/>
  <c r="M168" i="62"/>
  <c r="N168" i="62"/>
  <c r="R168" i="62"/>
  <c r="L168" i="62"/>
  <c r="R173" i="62"/>
  <c r="N173" i="62"/>
  <c r="M173" i="62"/>
  <c r="P173" i="62"/>
  <c r="L173" i="62"/>
  <c r="P175" i="62"/>
  <c r="R175" i="62"/>
  <c r="N175" i="62"/>
  <c r="L175" i="62"/>
  <c r="M175" i="62"/>
  <c r="P176" i="62"/>
  <c r="M176" i="62"/>
  <c r="N176" i="62"/>
  <c r="R176" i="62"/>
  <c r="L176" i="62"/>
  <c r="P180" i="62"/>
  <c r="M180" i="62"/>
  <c r="R180" i="62"/>
  <c r="L180" i="62"/>
  <c r="N180" i="62"/>
  <c r="P184" i="62"/>
  <c r="M184" i="62"/>
  <c r="L184" i="62"/>
  <c r="R184" i="62"/>
  <c r="N184" i="62"/>
  <c r="P194" i="62"/>
  <c r="M194" i="62"/>
  <c r="R194" i="62"/>
  <c r="L194" i="62"/>
  <c r="N194" i="62"/>
  <c r="P178" i="62"/>
  <c r="M178" i="62"/>
  <c r="N178" i="62"/>
  <c r="R178" i="62"/>
  <c r="L178" i="62"/>
  <c r="P182" i="62"/>
  <c r="M182" i="62"/>
  <c r="N182" i="62"/>
  <c r="R182" i="62"/>
  <c r="L182" i="62"/>
  <c r="P186" i="62"/>
  <c r="M186" i="62"/>
  <c r="L186" i="62"/>
  <c r="N186" i="62"/>
  <c r="R186" i="62"/>
  <c r="P190" i="62"/>
  <c r="M190" i="62"/>
  <c r="R190" i="62"/>
  <c r="L190" i="62"/>
  <c r="N190" i="62"/>
  <c r="N188" i="62"/>
  <c r="P188" i="62"/>
  <c r="M188" i="62"/>
  <c r="R188" i="62"/>
  <c r="L188" i="62"/>
  <c r="P191" i="62"/>
  <c r="M191" i="62"/>
  <c r="R191" i="62"/>
  <c r="L191" i="62"/>
  <c r="N191" i="62"/>
  <c r="P193" i="62"/>
  <c r="M193" i="62"/>
  <c r="N193" i="62"/>
  <c r="R193" i="62"/>
  <c r="L193" i="62"/>
  <c r="M187" i="62"/>
  <c r="R187" i="62"/>
  <c r="L187" i="62"/>
  <c r="N187" i="62"/>
  <c r="P187" i="62"/>
  <c r="M189" i="62"/>
  <c r="P189" i="62"/>
  <c r="R189" i="62"/>
  <c r="L189" i="62"/>
  <c r="N189" i="62"/>
  <c r="P192" i="62"/>
  <c r="M192" i="62"/>
  <c r="L192" i="62"/>
  <c r="N192" i="62"/>
  <c r="R192" i="62"/>
  <c r="P195" i="62"/>
  <c r="M195" i="62"/>
  <c r="R195" i="62"/>
  <c r="L195" i="62"/>
  <c r="N195" i="62"/>
  <c r="P196" i="62"/>
  <c r="M196" i="62"/>
  <c r="R196" i="62"/>
  <c r="L196" i="62"/>
  <c r="N196" i="62"/>
  <c r="P197" i="62"/>
  <c r="M197" i="62"/>
  <c r="R197" i="62"/>
  <c r="L197" i="62"/>
  <c r="N197" i="62"/>
  <c r="P198" i="62"/>
  <c r="M198" i="62"/>
  <c r="R198" i="62"/>
  <c r="L198" i="62"/>
  <c r="N198" i="62"/>
  <c r="P199" i="62"/>
  <c r="M199" i="62"/>
  <c r="R199" i="62"/>
  <c r="L199" i="62"/>
  <c r="N199" i="62"/>
  <c r="P200" i="62"/>
  <c r="M200" i="62"/>
  <c r="R200" i="62"/>
  <c r="L200" i="62"/>
  <c r="N200" i="62"/>
  <c r="J7" i="62"/>
  <c r="K7" i="62" s="1"/>
  <c r="V29" i="62"/>
  <c r="F29" i="62"/>
  <c r="V30" i="62" s="1"/>
  <c r="F15" i="62"/>
  <c r="V16" i="62" s="1"/>
  <c r="V15" i="62"/>
  <c r="V21" i="62"/>
  <c r="F21" i="62"/>
  <c r="V22" i="62" s="1"/>
  <c r="V40" i="62"/>
  <c r="F40" i="62"/>
  <c r="F16" i="62"/>
  <c r="J48" i="62"/>
  <c r="K48" i="62" s="1"/>
  <c r="J47" i="62"/>
  <c r="K47" i="62" s="1"/>
  <c r="J60" i="62"/>
  <c r="J69" i="62"/>
  <c r="K69" i="62" s="1"/>
  <c r="X74" i="62"/>
  <c r="X79" i="62"/>
  <c r="J82" i="62"/>
  <c r="K82" i="62" s="1"/>
  <c r="X100" i="62"/>
  <c r="X55" i="62"/>
  <c r="J59" i="62"/>
  <c r="K59" i="62" s="1"/>
  <c r="X96" i="62"/>
  <c r="J36" i="62"/>
  <c r="K36" i="62" s="1"/>
  <c r="J70" i="62"/>
  <c r="J9" i="62"/>
  <c r="K9" i="62" s="1"/>
  <c r="J10" i="62"/>
  <c r="J26" i="62"/>
  <c r="X54" i="62"/>
  <c r="X62" i="62"/>
  <c r="X70" i="62"/>
  <c r="J83" i="62"/>
  <c r="F77" i="62"/>
  <c r="V78" i="62" s="1"/>
  <c r="X80" i="62"/>
  <c r="X84" i="62"/>
  <c r="X94" i="62"/>
  <c r="X98" i="62"/>
  <c r="X102" i="62"/>
  <c r="X153" i="62"/>
  <c r="X57" i="62"/>
  <c r="X59" i="62"/>
  <c r="X61" i="62"/>
  <c r="X63" i="62"/>
  <c r="X65" i="62"/>
  <c r="X67" i="62"/>
  <c r="X69" i="62"/>
  <c r="X71" i="62"/>
  <c r="X73" i="62"/>
  <c r="X75" i="62"/>
  <c r="X77" i="62"/>
  <c r="X81" i="62"/>
  <c r="X85" i="62"/>
  <c r="X87" i="62"/>
  <c r="X88" i="62"/>
  <c r="X89" i="62"/>
  <c r="X90" i="62"/>
  <c r="X91" i="62"/>
  <c r="X92" i="62"/>
  <c r="X93" i="62"/>
  <c r="X78" i="62"/>
  <c r="X82" i="62"/>
  <c r="X86" i="62"/>
  <c r="X95" i="62"/>
  <c r="X97" i="62"/>
  <c r="X99" i="62"/>
  <c r="X101" i="62"/>
  <c r="X103" i="62"/>
  <c r="X155" i="62"/>
  <c r="X149" i="62"/>
  <c r="X157" i="62"/>
  <c r="X183" i="62"/>
  <c r="X151" i="62"/>
  <c r="X165" i="62"/>
  <c r="X159" i="62"/>
  <c r="X161" i="62"/>
  <c r="X163" i="62"/>
  <c r="X148" i="62"/>
  <c r="X150" i="62"/>
  <c r="X152" i="62"/>
  <c r="X154" i="62"/>
  <c r="X156" i="62"/>
  <c r="X158" i="62"/>
  <c r="X160" i="62"/>
  <c r="X162" i="62"/>
  <c r="X164" i="62"/>
  <c r="X174" i="62"/>
  <c r="X185" i="62"/>
  <c r="X177" i="62"/>
  <c r="X198" i="62"/>
  <c r="X175" i="62"/>
  <c r="X186" i="62"/>
  <c r="X194" i="62"/>
  <c r="X196" i="62"/>
  <c r="X200" i="62"/>
  <c r="X188" i="62"/>
  <c r="X195" i="62"/>
  <c r="X197" i="62"/>
  <c r="X199" i="62"/>
  <c r="X187" i="62"/>
  <c r="X189" i="62"/>
  <c r="X192" i="62"/>
  <c r="K83" i="62" l="1"/>
  <c r="J84" i="62"/>
  <c r="F41" i="62"/>
  <c r="V41" i="62"/>
  <c r="K26" i="62"/>
  <c r="J27" i="62"/>
  <c r="K27" i="62" s="1"/>
  <c r="K60" i="62"/>
  <c r="J61" i="62"/>
  <c r="K10" i="62"/>
  <c r="J11" i="62"/>
  <c r="K11" i="62" s="1"/>
  <c r="J12" i="62"/>
  <c r="J37" i="62"/>
  <c r="F30" i="62"/>
  <c r="J28" i="62"/>
  <c r="J49" i="62"/>
  <c r="K70" i="62"/>
  <c r="J71" i="62"/>
  <c r="V17" i="62"/>
  <c r="F17" i="62"/>
  <c r="V18" i="62" s="1"/>
  <c r="K61" i="62" l="1"/>
  <c r="J62" i="62"/>
  <c r="K84" i="62"/>
  <c r="J85" i="62"/>
  <c r="K71" i="62"/>
  <c r="J72" i="62"/>
  <c r="K49" i="62"/>
  <c r="J50" i="62"/>
  <c r="K28" i="62"/>
  <c r="J29" i="62"/>
  <c r="F31" i="62"/>
  <c r="V32" i="62" s="1"/>
  <c r="V31" i="62"/>
  <c r="K12" i="62"/>
  <c r="J13" i="62"/>
  <c r="K37" i="62"/>
  <c r="J38" i="62"/>
  <c r="F42" i="62"/>
  <c r="V43" i="62" s="1"/>
  <c r="V42" i="62"/>
  <c r="K85" i="62" l="1"/>
  <c r="J86" i="62"/>
  <c r="K13" i="62"/>
  <c r="J14" i="62"/>
  <c r="K29" i="62"/>
  <c r="J30" i="62"/>
  <c r="K72" i="62"/>
  <c r="J73" i="62"/>
  <c r="K62" i="62"/>
  <c r="J63" i="62"/>
  <c r="K38" i="62"/>
  <c r="J39" i="62"/>
  <c r="K50" i="62"/>
  <c r="J51" i="62"/>
  <c r="K63" i="62" l="1"/>
  <c r="J64" i="62"/>
  <c r="K86" i="62"/>
  <c r="J87" i="62"/>
  <c r="K39" i="62"/>
  <c r="J40" i="62"/>
  <c r="K73" i="62"/>
  <c r="J74" i="62"/>
  <c r="J15" i="62"/>
  <c r="K14" i="62"/>
  <c r="K51" i="62"/>
  <c r="J52" i="62"/>
  <c r="K30" i="62"/>
  <c r="J31" i="62"/>
  <c r="K31" i="62" l="1"/>
  <c r="J32" i="62"/>
  <c r="K52" i="62"/>
  <c r="J53" i="62"/>
  <c r="K74" i="62"/>
  <c r="J75" i="62"/>
  <c r="K87" i="62"/>
  <c r="J88" i="62"/>
  <c r="K40" i="62"/>
  <c r="J41" i="62"/>
  <c r="K64" i="62"/>
  <c r="J65" i="62"/>
  <c r="K15" i="62"/>
  <c r="J16" i="62"/>
  <c r="K16" i="62" l="1"/>
  <c r="J17" i="62"/>
  <c r="K41" i="62"/>
  <c r="J42" i="62"/>
  <c r="K32" i="62"/>
  <c r="J33" i="62"/>
  <c r="K75" i="62"/>
  <c r="J76" i="62"/>
  <c r="K65" i="62"/>
  <c r="J66" i="62"/>
  <c r="K88" i="62"/>
  <c r="J89" i="62"/>
  <c r="K53" i="62"/>
  <c r="J54" i="62"/>
  <c r="K66" i="62" l="1"/>
  <c r="J67" i="62"/>
  <c r="K67" i="62" s="1"/>
  <c r="K33" i="62"/>
  <c r="J34" i="62"/>
  <c r="K34" i="62" s="1"/>
  <c r="K89" i="62"/>
  <c r="J90" i="62"/>
  <c r="K76" i="62"/>
  <c r="J77" i="62"/>
  <c r="K42" i="62"/>
  <c r="J43" i="62"/>
  <c r="K54" i="62"/>
  <c r="J55" i="62"/>
  <c r="K17" i="62"/>
  <c r="J18" i="62"/>
  <c r="K18" i="62" l="1"/>
  <c r="J19" i="62"/>
  <c r="K43" i="62"/>
  <c r="J44" i="62"/>
  <c r="K90" i="62"/>
  <c r="J91" i="62"/>
  <c r="K55" i="62"/>
  <c r="J56" i="62"/>
  <c r="K56" i="62" s="1"/>
  <c r="K77" i="62"/>
  <c r="J78" i="62"/>
  <c r="K78" i="62" l="1"/>
  <c r="J79" i="62"/>
  <c r="K91" i="62"/>
  <c r="J92" i="62"/>
  <c r="K19" i="62"/>
  <c r="J20" i="62"/>
  <c r="K44" i="62"/>
  <c r="J45" i="62"/>
  <c r="K45" i="62" s="1"/>
  <c r="K20" i="62" l="1"/>
  <c r="J21" i="62"/>
  <c r="K79" i="62"/>
  <c r="J80" i="62"/>
  <c r="K80" i="62" s="1"/>
  <c r="K92" i="62"/>
  <c r="J93" i="62"/>
  <c r="K93" i="62" l="1"/>
  <c r="J94" i="62"/>
  <c r="K21" i="62"/>
  <c r="J22" i="62"/>
  <c r="K94" i="62" l="1"/>
  <c r="J95" i="62"/>
  <c r="K22" i="62"/>
  <c r="J23" i="62"/>
  <c r="K95" i="62" l="1"/>
  <c r="J96" i="62"/>
  <c r="K23" i="62"/>
  <c r="J24" i="62"/>
  <c r="K24" i="62" s="1"/>
  <c r="K96" i="62" l="1"/>
  <c r="J97" i="62"/>
  <c r="K97" i="62" l="1"/>
  <c r="J98" i="62"/>
  <c r="K98" i="62" l="1"/>
  <c r="J99" i="62"/>
  <c r="K99" i="62" l="1"/>
  <c r="J100" i="62"/>
  <c r="K100" i="62" l="1"/>
  <c r="J101" i="62"/>
  <c r="K101" i="62" l="1"/>
  <c r="J102" i="62"/>
  <c r="K102" i="62" l="1"/>
  <c r="J103" i="62"/>
  <c r="K103" i="62" l="1"/>
  <c r="J104" i="62"/>
  <c r="K104" i="62" l="1"/>
  <c r="J105" i="62"/>
  <c r="K105" i="62" l="1"/>
  <c r="J106" i="62"/>
  <c r="K106" i="62" l="1"/>
  <c r="J107" i="62"/>
  <c r="K107" i="62" l="1"/>
  <c r="J108" i="62"/>
  <c r="K108" i="62" l="1"/>
  <c r="J109" i="62"/>
  <c r="K109" i="62" l="1"/>
  <c r="J110" i="62"/>
  <c r="K110" i="62" l="1"/>
  <c r="J111" i="62"/>
  <c r="K111" i="62" l="1"/>
  <c r="J112" i="62"/>
  <c r="K112" i="62" l="1"/>
  <c r="J113" i="62"/>
  <c r="K113" i="62" l="1"/>
  <c r="J114" i="62"/>
  <c r="K114" i="62" l="1"/>
  <c r="J115" i="62"/>
  <c r="K115" i="62" l="1"/>
  <c r="J116" i="62"/>
  <c r="K116" i="62" l="1"/>
  <c r="J117" i="62"/>
  <c r="K117" i="62" l="1"/>
  <c r="J118" i="62"/>
  <c r="K118" i="62" l="1"/>
  <c r="J119" i="62"/>
  <c r="K119" i="62" l="1"/>
  <c r="J120" i="62"/>
  <c r="K120" i="62" l="1"/>
  <c r="J121" i="62"/>
  <c r="K121" i="62" l="1"/>
  <c r="J122" i="62"/>
  <c r="K122" i="62" l="1"/>
  <c r="J123" i="62"/>
  <c r="K123" i="62" l="1"/>
  <c r="J124" i="62"/>
  <c r="K124" i="62" l="1"/>
  <c r="J125" i="62"/>
  <c r="K125" i="62" l="1"/>
  <c r="J126" i="62"/>
  <c r="K126" i="62" l="1"/>
  <c r="J127" i="62"/>
  <c r="K127" i="62" l="1"/>
  <c r="J128" i="62"/>
  <c r="K128" i="62" l="1"/>
  <c r="J129" i="62"/>
  <c r="K129" i="62" l="1"/>
  <c r="J130" i="62"/>
  <c r="K130" i="62" l="1"/>
  <c r="J131" i="62"/>
  <c r="K131" i="62" l="1"/>
  <c r="J132" i="62"/>
  <c r="K132" i="62" l="1"/>
  <c r="J133" i="62"/>
  <c r="K133" i="62" l="1"/>
  <c r="J134" i="62"/>
  <c r="K134" i="62" l="1"/>
  <c r="J135" i="62"/>
  <c r="K135" i="62" l="1"/>
  <c r="J136" i="62"/>
  <c r="K136" i="62" l="1"/>
  <c r="J137" i="62"/>
  <c r="K137" i="62" l="1"/>
  <c r="J138" i="62"/>
  <c r="K138" i="62" l="1"/>
  <c r="J139" i="62"/>
  <c r="K139" i="62" l="1"/>
  <c r="J140" i="62"/>
  <c r="K140" i="62" l="1"/>
  <c r="J141" i="62"/>
  <c r="K141" i="62" l="1"/>
  <c r="J142" i="62"/>
  <c r="K142" i="62" l="1"/>
  <c r="J143" i="62"/>
  <c r="K143" i="62" l="1"/>
  <c r="J144" i="62"/>
  <c r="K144" i="62" l="1"/>
  <c r="J145" i="62"/>
  <c r="K145" i="62" l="1"/>
  <c r="J146" i="62"/>
  <c r="K146" i="62" l="1"/>
  <c r="J147" i="62"/>
  <c r="K147" i="62" l="1"/>
  <c r="J148" i="62"/>
  <c r="K148" i="62" l="1"/>
  <c r="J149" i="62"/>
  <c r="K149" i="62" l="1"/>
  <c r="J150" i="62"/>
  <c r="K150" i="62" l="1"/>
  <c r="J151" i="62"/>
  <c r="K151" i="62" l="1"/>
  <c r="J152" i="62"/>
  <c r="K152" i="62" l="1"/>
  <c r="J153" i="62"/>
  <c r="K153" i="62" l="1"/>
  <c r="J154" i="62"/>
  <c r="K154" i="62" l="1"/>
  <c r="J155" i="62"/>
  <c r="K155" i="62" l="1"/>
  <c r="J156" i="62"/>
  <c r="K156" i="62" l="1"/>
  <c r="J157" i="62"/>
  <c r="K157" i="62" l="1"/>
  <c r="J158" i="62"/>
  <c r="K158" i="62" l="1"/>
  <c r="J159" i="62"/>
  <c r="K159" i="62" l="1"/>
  <c r="J160" i="62"/>
  <c r="K160" i="62" l="1"/>
  <c r="J161" i="62"/>
  <c r="K161" i="62" l="1"/>
  <c r="J162" i="62"/>
  <c r="K162" i="62" l="1"/>
  <c r="J163" i="62"/>
  <c r="K163" i="62" l="1"/>
  <c r="J164" i="62"/>
  <c r="K164" i="62" l="1"/>
  <c r="J165" i="62"/>
  <c r="K165" i="62" l="1"/>
  <c r="J166" i="62"/>
  <c r="K166" i="62" l="1"/>
  <c r="J167" i="62"/>
  <c r="K167" i="62" l="1"/>
  <c r="J168" i="62"/>
  <c r="K168" i="62" l="1"/>
  <c r="J169" i="62"/>
  <c r="K169" i="62" l="1"/>
  <c r="J170" i="62"/>
  <c r="K170" i="62" l="1"/>
  <c r="J171" i="62"/>
  <c r="K171" i="62" l="1"/>
  <c r="J172" i="62"/>
  <c r="K172" i="62" l="1"/>
  <c r="J173" i="62"/>
  <c r="K173" i="62" l="1"/>
  <c r="J174" i="62"/>
  <c r="K174" i="62" l="1"/>
  <c r="J175" i="62"/>
  <c r="K175" i="62" l="1"/>
  <c r="J176" i="62"/>
  <c r="K176" i="62" l="1"/>
  <c r="J177" i="62"/>
  <c r="K177" i="62" l="1"/>
  <c r="J178" i="62"/>
  <c r="K178" i="62" l="1"/>
  <c r="J179" i="62"/>
  <c r="J180" i="62" l="1"/>
  <c r="K179" i="62"/>
  <c r="K180" i="62" l="1"/>
  <c r="J181" i="62"/>
  <c r="K181" i="62" l="1"/>
  <c r="J182" i="62"/>
  <c r="K182" i="62" l="1"/>
  <c r="J183" i="62"/>
  <c r="J184" i="62" l="1"/>
  <c r="K183" i="62"/>
  <c r="K184" i="62" l="1"/>
  <c r="J185" i="62"/>
  <c r="K185" i="62" l="1"/>
  <c r="J186" i="62"/>
  <c r="J187" i="62" l="1"/>
  <c r="K186" i="62"/>
  <c r="K187" i="62" l="1"/>
  <c r="J188" i="62"/>
  <c r="K188" i="62" l="1"/>
  <c r="J189" i="62"/>
  <c r="K189" i="62" l="1"/>
  <c r="J190" i="62"/>
  <c r="K190" i="62" l="1"/>
  <c r="J191" i="62"/>
  <c r="K191" i="62" l="1"/>
  <c r="J192" i="62"/>
  <c r="K192" i="62" l="1"/>
  <c r="J193" i="62"/>
  <c r="K193" i="62" l="1"/>
  <c r="J194" i="62"/>
  <c r="K194" i="62" l="1"/>
  <c r="J195" i="62"/>
  <c r="K195" i="62" l="1"/>
  <c r="J196" i="62"/>
  <c r="K196" i="62" l="1"/>
  <c r="J197" i="62"/>
  <c r="K197" i="62" l="1"/>
  <c r="J198" i="62"/>
  <c r="K198" i="62" l="1"/>
  <c r="J199" i="62"/>
  <c r="K199" i="62" l="1"/>
  <c r="J200" i="62"/>
  <c r="K200" i="62" s="1"/>
  <c r="Q78" i="4" l="1"/>
  <c r="U77" i="4"/>
  <c r="U76" i="4"/>
  <c r="U75" i="4"/>
  <c r="Q74" i="4"/>
  <c r="U73" i="4"/>
  <c r="Q72" i="4"/>
  <c r="U71" i="4"/>
  <c r="Q65" i="4"/>
  <c r="U64" i="4"/>
  <c r="Q63" i="4"/>
  <c r="U62" i="4"/>
  <c r="Q61" i="4"/>
  <c r="U60" i="4"/>
  <c r="Q54" i="4"/>
  <c r="U53" i="4"/>
  <c r="Q52" i="4"/>
  <c r="U51" i="4"/>
  <c r="Q50" i="4"/>
  <c r="U49" i="4"/>
  <c r="Q43" i="4"/>
  <c r="U42" i="4"/>
  <c r="U41" i="4"/>
  <c r="U40" i="4"/>
  <c r="U39" i="4"/>
  <c r="U38" i="4"/>
  <c r="Q32" i="4"/>
  <c r="U31" i="4"/>
  <c r="U30" i="4"/>
  <c r="U29" i="4"/>
  <c r="U28" i="4"/>
  <c r="Q22" i="4"/>
  <c r="Q18" i="4"/>
  <c r="U17" i="4"/>
  <c r="U16" i="4"/>
  <c r="I21" i="4" s="1"/>
  <c r="U21" i="4" s="1"/>
  <c r="U14" i="4"/>
  <c r="I20" i="4" s="1"/>
  <c r="U20" i="4" s="1"/>
  <c r="U13" i="4"/>
  <c r="I19" i="4" s="1"/>
  <c r="U19" i="4" s="1"/>
  <c r="Q12" i="4"/>
  <c r="U11" i="4"/>
  <c r="I15" i="4" s="1"/>
  <c r="U15" i="4" s="1"/>
  <c r="C150" i="33" l="1"/>
  <c r="C158" i="33"/>
  <c r="C166" i="33"/>
  <c r="C174" i="33"/>
  <c r="C178" i="33"/>
  <c r="C182" i="33"/>
  <c r="C186" i="33"/>
  <c r="C190" i="33"/>
  <c r="C195" i="33"/>
  <c r="C198" i="33"/>
  <c r="C199" i="33"/>
  <c r="C193" i="33" l="1"/>
  <c r="C191" i="33"/>
  <c r="C189" i="33"/>
  <c r="C187" i="33"/>
  <c r="C185" i="33"/>
  <c r="C183" i="33"/>
  <c r="C181" i="33"/>
  <c r="C179" i="33"/>
  <c r="C177" i="33"/>
  <c r="C175" i="33"/>
  <c r="C173" i="33"/>
  <c r="C171" i="33"/>
  <c r="C169" i="33"/>
  <c r="C167" i="33"/>
  <c r="C165" i="33"/>
  <c r="C163" i="33"/>
  <c r="C161" i="33"/>
  <c r="C159" i="33"/>
  <c r="C157" i="33"/>
  <c r="C155" i="33"/>
  <c r="C153" i="33"/>
  <c r="C151" i="33"/>
  <c r="C149" i="33"/>
  <c r="C147" i="33"/>
  <c r="C145" i="33"/>
  <c r="C143" i="33"/>
  <c r="C141" i="33"/>
  <c r="C139" i="33"/>
  <c r="C137" i="33"/>
  <c r="C135" i="33"/>
  <c r="C133" i="33"/>
  <c r="C131" i="33"/>
  <c r="C129" i="33"/>
  <c r="C127" i="33"/>
  <c r="C125" i="33"/>
  <c r="C123" i="33"/>
  <c r="C121" i="33"/>
  <c r="C119" i="33"/>
  <c r="C117" i="33"/>
  <c r="C115" i="33"/>
  <c r="C113" i="33"/>
  <c r="C111" i="33"/>
  <c r="C109" i="33"/>
  <c r="C107" i="33"/>
  <c r="C105" i="33"/>
  <c r="C103" i="33"/>
  <c r="C101" i="33"/>
  <c r="C99" i="33"/>
  <c r="C97" i="33"/>
  <c r="C95" i="33"/>
  <c r="C93" i="33"/>
  <c r="C91" i="33"/>
  <c r="C89" i="33"/>
  <c r="C87" i="33"/>
  <c r="C85" i="33"/>
  <c r="C83" i="33"/>
  <c r="C81" i="33"/>
  <c r="C79" i="33"/>
  <c r="C77" i="33"/>
  <c r="C75" i="33"/>
  <c r="C73" i="33"/>
  <c r="C71" i="33"/>
  <c r="C69" i="33"/>
  <c r="C67" i="33"/>
  <c r="C65" i="33"/>
  <c r="C63" i="33"/>
  <c r="C61" i="33"/>
  <c r="C59" i="33"/>
  <c r="C57" i="33"/>
  <c r="C55" i="33"/>
  <c r="C53" i="33"/>
  <c r="C51" i="33"/>
  <c r="C49" i="33"/>
  <c r="C47" i="33"/>
  <c r="C45" i="33"/>
  <c r="C43" i="33"/>
  <c r="C41" i="33"/>
  <c r="C39" i="33"/>
  <c r="C37" i="33"/>
  <c r="C35" i="33"/>
  <c r="C33" i="33"/>
  <c r="C31" i="33"/>
  <c r="C29" i="33"/>
  <c r="C27" i="33"/>
  <c r="C25" i="33"/>
  <c r="C23" i="33"/>
  <c r="C21" i="33"/>
  <c r="C19" i="33"/>
  <c r="C17" i="33"/>
  <c r="C15" i="33"/>
  <c r="C13" i="33"/>
  <c r="C11" i="33"/>
  <c r="C9" i="33"/>
  <c r="C7" i="33"/>
  <c r="C5" i="33"/>
  <c r="C197" i="33"/>
  <c r="C188" i="33"/>
  <c r="C184" i="33"/>
  <c r="C180" i="33"/>
  <c r="C176" i="33"/>
  <c r="C172" i="33"/>
  <c r="C170" i="33"/>
  <c r="C168" i="33"/>
  <c r="C164" i="33"/>
  <c r="C162" i="33"/>
  <c r="C160" i="33"/>
  <c r="C156" i="33"/>
  <c r="C154" i="33"/>
  <c r="C152" i="33"/>
  <c r="C148" i="33"/>
  <c r="C146" i="33"/>
  <c r="C144" i="33"/>
  <c r="C142" i="33"/>
  <c r="C140" i="33"/>
  <c r="C138" i="33"/>
  <c r="C136" i="33"/>
  <c r="C134" i="33"/>
  <c r="C132" i="33"/>
  <c r="C130" i="33"/>
  <c r="C128" i="33"/>
  <c r="C126" i="33"/>
  <c r="C124" i="33"/>
  <c r="C122" i="33"/>
  <c r="C120" i="33"/>
  <c r="C118" i="33"/>
  <c r="C116" i="33"/>
  <c r="C114" i="33"/>
  <c r="C112" i="33"/>
  <c r="C110" i="33"/>
  <c r="C108" i="33"/>
  <c r="C106" i="33"/>
  <c r="C104" i="33"/>
  <c r="C102" i="33"/>
  <c r="C100" i="33"/>
  <c r="C98" i="33"/>
  <c r="C96" i="33"/>
  <c r="C94" i="33"/>
  <c r="C92" i="33"/>
  <c r="C90" i="33"/>
  <c r="C88" i="33"/>
  <c r="C86" i="33"/>
  <c r="C84" i="33"/>
  <c r="C82" i="33"/>
  <c r="C80" i="33"/>
  <c r="C78" i="33"/>
  <c r="C76" i="33"/>
  <c r="C74" i="33"/>
  <c r="C72" i="33"/>
  <c r="C70" i="33"/>
  <c r="C68" i="33"/>
  <c r="C66" i="33"/>
  <c r="C64" i="33"/>
  <c r="C62" i="33"/>
  <c r="C60" i="33"/>
  <c r="C58" i="33"/>
  <c r="C56" i="33"/>
  <c r="C54" i="33"/>
  <c r="C52" i="33"/>
  <c r="C50" i="33"/>
  <c r="C48" i="33"/>
  <c r="C46" i="33"/>
  <c r="C44" i="33"/>
  <c r="C42" i="33"/>
  <c r="C40" i="33"/>
  <c r="C38" i="33"/>
  <c r="C36" i="33"/>
  <c r="C34" i="33"/>
  <c r="C32" i="33"/>
  <c r="C30" i="33"/>
  <c r="C28" i="33"/>
  <c r="C26" i="33"/>
  <c r="C24" i="33"/>
  <c r="C22" i="33"/>
  <c r="C20" i="33"/>
  <c r="C18" i="33"/>
  <c r="C16" i="33"/>
  <c r="C14" i="33"/>
  <c r="C12" i="33"/>
  <c r="C10" i="33"/>
  <c r="C8" i="33"/>
  <c r="D8" i="33" s="1"/>
  <c r="D9" i="33" s="1"/>
  <c r="C6" i="33"/>
  <c r="C200" i="33"/>
  <c r="C196" i="33"/>
  <c r="C194" i="33"/>
  <c r="C192" i="33"/>
  <c r="D10" i="33" l="1"/>
  <c r="D11" i="33" s="1"/>
  <c r="D12" i="33" s="1"/>
  <c r="D13" i="33" s="1"/>
  <c r="D14" i="33" s="1"/>
  <c r="D15" i="33" s="1"/>
  <c r="D16" i="33" s="1"/>
  <c r="D17" i="33" s="1"/>
  <c r="D18" i="33" s="1"/>
  <c r="D19" i="33" s="1"/>
  <c r="D20" i="33" s="1"/>
  <c r="D21" i="33" s="1"/>
  <c r="D22" i="33" s="1"/>
  <c r="D23" i="33" s="1"/>
  <c r="D24" i="33" s="1"/>
  <c r="D25" i="33" s="1"/>
  <c r="D26" i="33" s="1"/>
  <c r="D27" i="33" s="1"/>
  <c r="D28" i="33" s="1"/>
  <c r="D29" i="33" s="1"/>
  <c r="D30" i="33" s="1"/>
  <c r="D31" i="33" s="1"/>
  <c r="D32" i="33" s="1"/>
  <c r="D33" i="33" s="1"/>
  <c r="D34" i="33" s="1"/>
  <c r="D35" i="33" s="1"/>
  <c r="D36" i="33" s="1"/>
  <c r="D37" i="33" s="1"/>
  <c r="D38" i="33" s="1"/>
  <c r="D39" i="33" s="1"/>
  <c r="D40" i="33" s="1"/>
  <c r="D41" i="33" s="1"/>
  <c r="D42" i="33" s="1"/>
  <c r="D43" i="33" s="1"/>
  <c r="D44" i="33" s="1"/>
  <c r="D45" i="33" s="1"/>
  <c r="D46" i="33" s="1"/>
  <c r="D47" i="33" s="1"/>
  <c r="D48" i="33" s="1"/>
  <c r="D49" i="33" s="1"/>
  <c r="D50" i="33" s="1"/>
  <c r="D51" i="33" s="1"/>
  <c r="D52" i="33" s="1"/>
  <c r="D53" i="33" s="1"/>
  <c r="D54" i="33" s="1"/>
  <c r="D55" i="33" s="1"/>
  <c r="D56" i="33" s="1"/>
  <c r="D57" i="33" s="1"/>
  <c r="D58" i="33" s="1"/>
  <c r="D59" i="33" s="1"/>
  <c r="D60" i="33" s="1"/>
  <c r="D61" i="33" s="1"/>
  <c r="D62" i="33" s="1"/>
  <c r="D63" i="33" s="1"/>
  <c r="D64" i="33" s="1"/>
  <c r="D65" i="33" s="1"/>
  <c r="D66" i="33" s="1"/>
  <c r="D67" i="33" s="1"/>
  <c r="D68" i="33" s="1"/>
  <c r="D69" i="33" s="1"/>
  <c r="D70" i="33" s="1"/>
  <c r="D71" i="33" s="1"/>
  <c r="D72" i="33" s="1"/>
  <c r="D73" i="33" s="1"/>
  <c r="D74" i="33" s="1"/>
  <c r="D75" i="33" s="1"/>
  <c r="D76" i="33" s="1"/>
  <c r="D77" i="33" s="1"/>
  <c r="D78" i="33" s="1"/>
  <c r="D79" i="33" s="1"/>
  <c r="D80" i="33" s="1"/>
  <c r="D81" i="33" s="1"/>
  <c r="D82" i="33" s="1"/>
  <c r="D83" i="33" s="1"/>
  <c r="D84" i="33" s="1"/>
  <c r="D85" i="33" s="1"/>
  <c r="D86" i="33" s="1"/>
  <c r="D87" i="33" s="1"/>
  <c r="D88" i="33" s="1"/>
  <c r="D89" i="33" s="1"/>
  <c r="D90" i="33" s="1"/>
  <c r="D91" i="33" s="1"/>
  <c r="D92" i="33" s="1"/>
  <c r="D93" i="33" s="1"/>
  <c r="D94" i="33" s="1"/>
  <c r="D95" i="33" s="1"/>
  <c r="D96" i="33" s="1"/>
  <c r="D97" i="33" s="1"/>
  <c r="D98" i="33" s="1"/>
  <c r="D99" i="33" s="1"/>
  <c r="D100" i="33" s="1"/>
  <c r="D101" i="33" s="1"/>
  <c r="D102" i="33" s="1"/>
  <c r="D103" i="33" s="1"/>
  <c r="D104" i="33" s="1"/>
  <c r="D105" i="33" s="1"/>
  <c r="D106" i="33" s="1"/>
  <c r="D107" i="33" s="1"/>
  <c r="D108" i="33" s="1"/>
  <c r="D109" i="33" s="1"/>
  <c r="D110" i="33" s="1"/>
  <c r="D111" i="33" s="1"/>
  <c r="D112" i="33" s="1"/>
  <c r="D113" i="33" s="1"/>
  <c r="D114" i="33" s="1"/>
  <c r="D115" i="33" s="1"/>
  <c r="D116" i="33" s="1"/>
  <c r="D117" i="33" s="1"/>
  <c r="D118" i="33" s="1"/>
  <c r="D119" i="33" s="1"/>
  <c r="D120" i="33" s="1"/>
  <c r="D121" i="33" s="1"/>
  <c r="D122" i="33" s="1"/>
  <c r="D123" i="33" s="1"/>
  <c r="D124" i="33" s="1"/>
  <c r="D125" i="33" s="1"/>
  <c r="D126" i="33" s="1"/>
  <c r="D127" i="33" s="1"/>
  <c r="D128" i="33" s="1"/>
  <c r="D129" i="33" s="1"/>
  <c r="D130" i="33" s="1"/>
  <c r="D131" i="33" s="1"/>
  <c r="D132" i="33" s="1"/>
  <c r="D133" i="33" s="1"/>
  <c r="D134" i="33" s="1"/>
  <c r="D135" i="33" s="1"/>
  <c r="D136" i="33" s="1"/>
  <c r="D137" i="33" s="1"/>
  <c r="D138" i="33" s="1"/>
  <c r="D139" i="33" s="1"/>
  <c r="D140" i="33" s="1"/>
  <c r="D141" i="33" s="1"/>
  <c r="D142" i="33" s="1"/>
  <c r="D143" i="33" s="1"/>
  <c r="D144" i="33" s="1"/>
  <c r="D145" i="33" s="1"/>
  <c r="D146" i="33" s="1"/>
  <c r="D147" i="33" s="1"/>
  <c r="D148" i="33" s="1"/>
  <c r="D149" i="33" s="1"/>
  <c r="D150" i="33" s="1"/>
  <c r="D151" i="33" s="1"/>
  <c r="D152" i="33" s="1"/>
  <c r="D153" i="33" s="1"/>
  <c r="D154" i="33" s="1"/>
  <c r="D155" i="33" s="1"/>
  <c r="D156" i="33" s="1"/>
  <c r="D157" i="33" s="1"/>
  <c r="D158" i="33" s="1"/>
  <c r="D159" i="33" s="1"/>
  <c r="D160" i="33" s="1"/>
  <c r="D161" i="33" s="1"/>
  <c r="D162" i="33" s="1"/>
  <c r="D163" i="33" s="1"/>
  <c r="D164" i="33" s="1"/>
  <c r="D165" i="33" s="1"/>
  <c r="D166" i="33" s="1"/>
  <c r="D167" i="33" s="1"/>
  <c r="D168" i="33" s="1"/>
  <c r="D169" i="33" s="1"/>
  <c r="D170" i="33" s="1"/>
  <c r="D171" i="33" s="1"/>
  <c r="D172" i="33" s="1"/>
  <c r="D173" i="33" s="1"/>
  <c r="D174" i="33" s="1"/>
  <c r="D175" i="33" s="1"/>
  <c r="D176" i="33" s="1"/>
  <c r="D177" i="33" s="1"/>
  <c r="D178" i="33" s="1"/>
  <c r="D179" i="33" s="1"/>
  <c r="D180" i="33" s="1"/>
  <c r="D181" i="33" s="1"/>
  <c r="D182" i="33" s="1"/>
  <c r="D183" i="33" s="1"/>
  <c r="D184" i="33" s="1"/>
  <c r="D185" i="33" s="1"/>
  <c r="D186" i="33" s="1"/>
  <c r="D187" i="33" s="1"/>
  <c r="D188" i="33" s="1"/>
  <c r="D189" i="33" s="1"/>
  <c r="D190" i="33" s="1"/>
  <c r="D191" i="33" s="1"/>
  <c r="D192" i="33" s="1"/>
  <c r="D193" i="33" s="1"/>
  <c r="D194" i="33" s="1"/>
  <c r="D195" i="33" s="1"/>
  <c r="D196" i="33" s="1"/>
  <c r="D197" i="33" s="1"/>
  <c r="D198" i="33" s="1"/>
  <c r="D199" i="33" s="1"/>
  <c r="D200" i="33" s="1"/>
  <c r="F2" i="33"/>
  <c r="F4" i="33"/>
  <c r="E4" i="33" s="1"/>
  <c r="F6" i="33"/>
  <c r="E6" i="33" s="1"/>
  <c r="F8" i="33"/>
  <c r="E8" i="33" s="1"/>
  <c r="F10" i="33"/>
  <c r="E10" i="33" s="1"/>
  <c r="F12" i="33"/>
  <c r="E12" i="33" s="1"/>
  <c r="F14" i="33"/>
  <c r="F18" i="33"/>
  <c r="F22" i="33"/>
  <c r="E22" i="33" s="1"/>
  <c r="F26" i="33"/>
  <c r="E26" i="33" s="1"/>
  <c r="F30" i="33"/>
  <c r="E30" i="33" s="1"/>
  <c r="F34" i="33"/>
  <c r="E34" i="33" s="1"/>
  <c r="F38" i="33"/>
  <c r="F42" i="33"/>
  <c r="E42" i="33" s="1"/>
  <c r="F46" i="33"/>
  <c r="E46" i="33" s="1"/>
  <c r="F50" i="33"/>
  <c r="E50" i="33" s="1"/>
  <c r="F54" i="33"/>
  <c r="E54" i="33" s="1"/>
  <c r="F58" i="33"/>
  <c r="F62" i="33"/>
  <c r="E62" i="33" s="1"/>
  <c r="F66" i="33"/>
  <c r="E66" i="33" s="1"/>
  <c r="F70" i="33"/>
  <c r="E70" i="33" s="1"/>
  <c r="F74" i="33"/>
  <c r="E74" i="33" s="1"/>
  <c r="F78" i="33"/>
  <c r="E78" i="33" s="1"/>
  <c r="F82" i="33"/>
  <c r="E82" i="33" s="1"/>
  <c r="F86" i="33"/>
  <c r="E86" i="33" s="1"/>
  <c r="F17" i="33"/>
  <c r="E17" i="33" s="1"/>
  <c r="F21" i="33"/>
  <c r="E21" i="33" s="1"/>
  <c r="F25" i="33"/>
  <c r="F29" i="33"/>
  <c r="F33" i="33"/>
  <c r="E33" i="33" s="1"/>
  <c r="F37" i="33"/>
  <c r="E37" i="33" s="1"/>
  <c r="F41" i="33"/>
  <c r="E41" i="33" s="1"/>
  <c r="F45" i="33"/>
  <c r="F49" i="33"/>
  <c r="E49" i="33" s="1"/>
  <c r="F53" i="33"/>
  <c r="E53" i="33" s="1"/>
  <c r="F57" i="33"/>
  <c r="E57" i="33" s="1"/>
  <c r="F61" i="33"/>
  <c r="E61" i="33" s="1"/>
  <c r="F65" i="33"/>
  <c r="E65" i="33" s="1"/>
  <c r="F69" i="33"/>
  <c r="E69" i="33" s="1"/>
  <c r="F73" i="33"/>
  <c r="E73" i="33" s="1"/>
  <c r="F77" i="33"/>
  <c r="E77" i="33" s="1"/>
  <c r="F81" i="33"/>
  <c r="E81" i="33" s="1"/>
  <c r="F85" i="33"/>
  <c r="E85" i="33" s="1"/>
  <c r="F88" i="33"/>
  <c r="E88" i="33" s="1"/>
  <c r="F90" i="33"/>
  <c r="E90" i="33" s="1"/>
  <c r="F92" i="33"/>
  <c r="E92" i="33" s="1"/>
  <c r="F94" i="33"/>
  <c r="E94" i="33" s="1"/>
  <c r="F98" i="33"/>
  <c r="E98" i="33" s="1"/>
  <c r="F102" i="33"/>
  <c r="E102" i="33" s="1"/>
  <c r="F106" i="33"/>
  <c r="E106" i="33" s="1"/>
  <c r="F110" i="33"/>
  <c r="E110" i="33" s="1"/>
  <c r="F114" i="33"/>
  <c r="E114" i="33" s="1"/>
  <c r="F118" i="33"/>
  <c r="E118" i="33" s="1"/>
  <c r="F122" i="33"/>
  <c r="E122" i="33" s="1"/>
  <c r="F126" i="33"/>
  <c r="E126" i="33" s="1"/>
  <c r="F130" i="33"/>
  <c r="E130" i="33" s="1"/>
  <c r="F134" i="33"/>
  <c r="E134" i="33" s="1"/>
  <c r="F138" i="33"/>
  <c r="E138" i="33" s="1"/>
  <c r="F142" i="33"/>
  <c r="E142" i="33" s="1"/>
  <c r="F146" i="33"/>
  <c r="E146" i="33" s="1"/>
  <c r="F97" i="33"/>
  <c r="E97" i="33" s="1"/>
  <c r="F101" i="33"/>
  <c r="E101" i="33" s="1"/>
  <c r="F105" i="33"/>
  <c r="E105" i="33" s="1"/>
  <c r="F109" i="33"/>
  <c r="E109" i="33" s="1"/>
  <c r="F113" i="33"/>
  <c r="E113" i="33" s="1"/>
  <c r="F117" i="33"/>
  <c r="E117" i="33" s="1"/>
  <c r="F121" i="33"/>
  <c r="E121" i="33" s="1"/>
  <c r="F125" i="33"/>
  <c r="E125" i="33" s="1"/>
  <c r="F129" i="33"/>
  <c r="E129" i="33" s="1"/>
  <c r="F133" i="33"/>
  <c r="E133" i="33" s="1"/>
  <c r="F137" i="33"/>
  <c r="E137" i="33" s="1"/>
  <c r="F141" i="33"/>
  <c r="E141" i="33" s="1"/>
  <c r="F145" i="33"/>
  <c r="E145" i="33" s="1"/>
  <c r="F148" i="33"/>
  <c r="E148" i="33" s="1"/>
  <c r="F150" i="33"/>
  <c r="E150" i="33" s="1"/>
  <c r="F152" i="33"/>
  <c r="E152" i="33" s="1"/>
  <c r="F154" i="33"/>
  <c r="E154" i="33" s="1"/>
  <c r="F156" i="33"/>
  <c r="E156" i="33" s="1"/>
  <c r="F158" i="33"/>
  <c r="E158" i="33" s="1"/>
  <c r="F160" i="33"/>
  <c r="E160" i="33" s="1"/>
  <c r="F162" i="33"/>
  <c r="E162" i="33" s="1"/>
  <c r="F164" i="33"/>
  <c r="E164" i="33" s="1"/>
  <c r="F166" i="33"/>
  <c r="E166" i="33" s="1"/>
  <c r="F168" i="33"/>
  <c r="E168" i="33" s="1"/>
  <c r="F170" i="33"/>
  <c r="E170" i="33" s="1"/>
  <c r="F172" i="33"/>
  <c r="E172" i="33" s="1"/>
  <c r="F174" i="33"/>
  <c r="E174" i="33" s="1"/>
  <c r="F176" i="33"/>
  <c r="E176" i="33" s="1"/>
  <c r="F178" i="33"/>
  <c r="E178" i="33" s="1"/>
  <c r="F180" i="33"/>
  <c r="E180" i="33" s="1"/>
  <c r="F182" i="33"/>
  <c r="E182" i="33" s="1"/>
  <c r="F184" i="33"/>
  <c r="E184" i="33" s="1"/>
  <c r="F186" i="33"/>
  <c r="E186" i="33" s="1"/>
  <c r="F188" i="33"/>
  <c r="E188" i="33" s="1"/>
  <c r="F190" i="33"/>
  <c r="E190" i="33" s="1"/>
  <c r="F192" i="33"/>
  <c r="E192" i="33" s="1"/>
  <c r="F194" i="33"/>
  <c r="E194" i="33" s="1"/>
  <c r="F196" i="33"/>
  <c r="E196" i="33" s="1"/>
  <c r="F198" i="33"/>
  <c r="E198" i="33" s="1"/>
  <c r="F200" i="33"/>
  <c r="E200" i="33" s="1"/>
  <c r="F3" i="33"/>
  <c r="F5" i="33"/>
  <c r="E5" i="33" s="1"/>
  <c r="F7" i="33"/>
  <c r="F9" i="33"/>
  <c r="E9" i="33" s="1"/>
  <c r="F11" i="33"/>
  <c r="F13" i="33"/>
  <c r="E13" i="33" s="1"/>
  <c r="F16" i="33"/>
  <c r="E16" i="33" s="1"/>
  <c r="F20" i="33"/>
  <c r="F24" i="33"/>
  <c r="F28" i="33"/>
  <c r="F32" i="33"/>
  <c r="E32" i="33" s="1"/>
  <c r="F36" i="33"/>
  <c r="E36" i="33" s="1"/>
  <c r="F40" i="33"/>
  <c r="F44" i="33"/>
  <c r="E44" i="33" s="1"/>
  <c r="F48" i="33"/>
  <c r="E48" i="33" s="1"/>
  <c r="F52" i="33"/>
  <c r="E52" i="33" s="1"/>
  <c r="F56" i="33"/>
  <c r="F60" i="33"/>
  <c r="F64" i="33"/>
  <c r="E64" i="33" s="1"/>
  <c r="F68" i="33"/>
  <c r="E68" i="33" s="1"/>
  <c r="F72" i="33"/>
  <c r="E72" i="33" s="1"/>
  <c r="F76" i="33"/>
  <c r="E76" i="33" s="1"/>
  <c r="F80" i="33"/>
  <c r="E80" i="33" s="1"/>
  <c r="F84" i="33"/>
  <c r="E84" i="33" s="1"/>
  <c r="F15" i="33"/>
  <c r="E15" i="33" s="1"/>
  <c r="F19" i="33"/>
  <c r="E19" i="33" s="1"/>
  <c r="F23" i="33"/>
  <c r="E23" i="33" s="1"/>
  <c r="F27" i="33"/>
  <c r="E27" i="33" s="1"/>
  <c r="F31" i="33"/>
  <c r="E31" i="33" s="1"/>
  <c r="F35" i="33"/>
  <c r="F39" i="33"/>
  <c r="F43" i="33"/>
  <c r="E43" i="33" s="1"/>
  <c r="F47" i="33"/>
  <c r="E47" i="33" s="1"/>
  <c r="F51" i="33"/>
  <c r="E51" i="33" s="1"/>
  <c r="F55" i="33"/>
  <c r="E55" i="33" s="1"/>
  <c r="F59" i="33"/>
  <c r="E59" i="33" s="1"/>
  <c r="F63" i="33"/>
  <c r="E63" i="33" s="1"/>
  <c r="F67" i="33"/>
  <c r="E67" i="33" s="1"/>
  <c r="F71" i="33"/>
  <c r="E71" i="33" s="1"/>
  <c r="F75" i="33"/>
  <c r="E75" i="33" s="1"/>
  <c r="F79" i="33"/>
  <c r="E79" i="33" s="1"/>
  <c r="F83" i="33"/>
  <c r="E83" i="33" s="1"/>
  <c r="F87" i="33"/>
  <c r="E87" i="33" s="1"/>
  <c r="F89" i="33"/>
  <c r="E89" i="33" s="1"/>
  <c r="F91" i="33"/>
  <c r="E91" i="33" s="1"/>
  <c r="F93" i="33"/>
  <c r="E93" i="33" s="1"/>
  <c r="F96" i="33"/>
  <c r="E96" i="33" s="1"/>
  <c r="F100" i="33"/>
  <c r="E100" i="33" s="1"/>
  <c r="F104" i="33"/>
  <c r="E104" i="33" s="1"/>
  <c r="F108" i="33"/>
  <c r="E108" i="33" s="1"/>
  <c r="F112" i="33"/>
  <c r="E112" i="33" s="1"/>
  <c r="F116" i="33"/>
  <c r="E116" i="33" s="1"/>
  <c r="F120" i="33"/>
  <c r="E120" i="33" s="1"/>
  <c r="F124" i="33"/>
  <c r="E124" i="33" s="1"/>
  <c r="F128" i="33"/>
  <c r="E128" i="33" s="1"/>
  <c r="F132" i="33"/>
  <c r="E132" i="33" s="1"/>
  <c r="F136" i="33"/>
  <c r="E136" i="33" s="1"/>
  <c r="F140" i="33"/>
  <c r="E140" i="33" s="1"/>
  <c r="F144" i="33"/>
  <c r="E144" i="33" s="1"/>
  <c r="F95" i="33"/>
  <c r="E95" i="33" s="1"/>
  <c r="F99" i="33"/>
  <c r="E99" i="33" s="1"/>
  <c r="F103" i="33"/>
  <c r="E103" i="33" s="1"/>
  <c r="F107" i="33"/>
  <c r="E107" i="33" s="1"/>
  <c r="F111" i="33"/>
  <c r="E111" i="33" s="1"/>
  <c r="F115" i="33"/>
  <c r="E115" i="33" s="1"/>
  <c r="F119" i="33"/>
  <c r="E119" i="33" s="1"/>
  <c r="F123" i="33"/>
  <c r="E123" i="33" s="1"/>
  <c r="F127" i="33"/>
  <c r="E127" i="33" s="1"/>
  <c r="F131" i="33"/>
  <c r="E131" i="33" s="1"/>
  <c r="F135" i="33"/>
  <c r="E135" i="33" s="1"/>
  <c r="F139" i="33"/>
  <c r="E139" i="33" s="1"/>
  <c r="F143" i="33"/>
  <c r="E143" i="33" s="1"/>
  <c r="F147" i="33"/>
  <c r="E147" i="33" s="1"/>
  <c r="F149" i="33"/>
  <c r="E149" i="33" s="1"/>
  <c r="F151" i="33"/>
  <c r="E151" i="33" s="1"/>
  <c r="F153" i="33"/>
  <c r="E153" i="33" s="1"/>
  <c r="F155" i="33"/>
  <c r="E155" i="33" s="1"/>
  <c r="F157" i="33"/>
  <c r="E157" i="33" s="1"/>
  <c r="F159" i="33"/>
  <c r="E159" i="33" s="1"/>
  <c r="F161" i="33"/>
  <c r="E161" i="33" s="1"/>
  <c r="F163" i="33"/>
  <c r="E163" i="33" s="1"/>
  <c r="F165" i="33"/>
  <c r="E165" i="33" s="1"/>
  <c r="F167" i="33"/>
  <c r="E167" i="33" s="1"/>
  <c r="F169" i="33"/>
  <c r="E169" i="33" s="1"/>
  <c r="F171" i="33"/>
  <c r="E171" i="33" s="1"/>
  <c r="F173" i="33"/>
  <c r="E173" i="33" s="1"/>
  <c r="F175" i="33"/>
  <c r="E175" i="33" s="1"/>
  <c r="F177" i="33"/>
  <c r="E177" i="33" s="1"/>
  <c r="F179" i="33"/>
  <c r="E179" i="33" s="1"/>
  <c r="F181" i="33"/>
  <c r="E181" i="33" s="1"/>
  <c r="F183" i="33"/>
  <c r="E183" i="33" s="1"/>
  <c r="F185" i="33"/>
  <c r="E185" i="33" s="1"/>
  <c r="F187" i="33"/>
  <c r="E187" i="33" s="1"/>
  <c r="F189" i="33"/>
  <c r="E189" i="33" s="1"/>
  <c r="F191" i="33"/>
  <c r="E191" i="33" s="1"/>
  <c r="F193" i="33"/>
  <c r="E193" i="33" s="1"/>
  <c r="F195" i="33"/>
  <c r="E195" i="33" s="1"/>
  <c r="F197" i="33"/>
  <c r="E197" i="33" s="1"/>
  <c r="F199" i="33"/>
  <c r="E199" i="33" s="1"/>
  <c r="E60" i="33" l="1"/>
  <c r="E56" i="33"/>
  <c r="E40" i="33"/>
  <c r="E39" i="33"/>
  <c r="E35" i="33"/>
  <c r="E28" i="33"/>
  <c r="E24" i="33"/>
  <c r="E20" i="33"/>
  <c r="C4" i="33"/>
  <c r="D4" i="33" s="1"/>
  <c r="D5" i="33" l="1"/>
  <c r="D6" i="33" s="1"/>
  <c r="D7" i="33" s="1"/>
  <c r="E7" i="33" s="1"/>
  <c r="E11" i="33"/>
  <c r="E14" i="33" l="1"/>
  <c r="E18" i="33" l="1"/>
  <c r="E25" i="33" l="1"/>
  <c r="E29" i="33" l="1"/>
  <c r="E38" i="33" l="1"/>
  <c r="E45" i="33" l="1"/>
  <c r="E58" i="33" l="1"/>
  <c r="B5" i="33" s="1"/>
  <c r="B6" i="33" l="1"/>
  <c r="B12" i="33"/>
  <c r="B17" i="33"/>
  <c r="B11" i="33"/>
  <c r="B13" i="33"/>
  <c r="B9" i="33"/>
  <c r="B8" i="33"/>
  <c r="B15" i="33"/>
  <c r="B4" i="33"/>
  <c r="B14" i="33"/>
  <c r="B10" i="33"/>
  <c r="B18" i="33"/>
  <c r="B16" i="33"/>
  <c r="B7" i="33"/>
</calcChain>
</file>

<file path=xl/sharedStrings.xml><?xml version="1.0" encoding="utf-8"?>
<sst xmlns="http://schemas.openxmlformats.org/spreadsheetml/2006/main" count="3151" uniqueCount="106">
  <si>
    <t>récupération du volume total</t>
  </si>
  <si>
    <t>Numéro bac</t>
  </si>
  <si>
    <t>Numéro ligne</t>
  </si>
  <si>
    <t>Type</t>
  </si>
  <si>
    <t>de</t>
  </si>
  <si>
    <t>a</t>
  </si>
  <si>
    <t>source</t>
  </si>
  <si>
    <t>pipe</t>
  </si>
  <si>
    <t>Destination</t>
  </si>
  <si>
    <t>Volume total</t>
  </si>
  <si>
    <t>Code couleur</t>
  </si>
  <si>
    <t>B</t>
  </si>
  <si>
    <t>Heure début</t>
  </si>
  <si>
    <t>Heure fin</t>
  </si>
  <si>
    <t>Intitulé de l'opération</t>
  </si>
  <si>
    <t>Mouvements par bac et par cargaison</t>
  </si>
  <si>
    <t>Client :</t>
  </si>
  <si>
    <t/>
  </si>
  <si>
    <t>Bac 2</t>
  </si>
  <si>
    <t>Qualité</t>
  </si>
  <si>
    <t>Cargaison</t>
  </si>
  <si>
    <t>Date de la
cargaison</t>
  </si>
  <si>
    <t>Densité à 15°C
dans le vide</t>
  </si>
  <si>
    <t>Tempé-
rature
(°C)</t>
  </si>
  <si>
    <t>Stock
GROSS
(m3)</t>
  </si>
  <si>
    <t>Intitulé de
l'opération</t>
  </si>
  <si>
    <t>Commentaire</t>
  </si>
  <si>
    <t>Régime</t>
  </si>
  <si>
    <t>Heure
de
début</t>
  </si>
  <si>
    <t>Heure
de
fin</t>
  </si>
  <si>
    <t>Volume de
l'opération
(m3)</t>
  </si>
  <si>
    <t>Mouvement GROSS
(m3)</t>
  </si>
  <si>
    <t>STOCK INITIAL</t>
  </si>
  <si>
    <t>STOCK FINAL</t>
  </si>
  <si>
    <t>Bac 75</t>
  </si>
  <si>
    <t>Ex. U.E.</t>
  </si>
  <si>
    <t>Bac 76</t>
  </si>
  <si>
    <t>Bac 79</t>
  </si>
  <si>
    <t>Bac 80</t>
  </si>
  <si>
    <t>Bac 82</t>
  </si>
  <si>
    <t>Bac 83</t>
  </si>
  <si>
    <t>Bac 87</t>
  </si>
  <si>
    <t>EXP 34"</t>
  </si>
  <si>
    <t>R075</t>
  </si>
  <si>
    <t>R082</t>
  </si>
  <si>
    <t>R079</t>
  </si>
  <si>
    <t>R083</t>
  </si>
  <si>
    <t>OURAL</t>
  </si>
  <si>
    <t>R087</t>
  </si>
  <si>
    <t>code couleur volume</t>
  </si>
  <si>
    <t>Volume par bac</t>
  </si>
  <si>
    <t>R076</t>
  </si>
  <si>
    <t>R077</t>
  </si>
  <si>
    <t>R078</t>
  </si>
  <si>
    <t>R080</t>
  </si>
  <si>
    <t>R081</t>
  </si>
  <si>
    <t>R084</t>
  </si>
  <si>
    <t>R085</t>
  </si>
  <si>
    <t>R086</t>
  </si>
  <si>
    <t>R088</t>
  </si>
  <si>
    <t>R089</t>
  </si>
  <si>
    <t>Bac dans CTC</t>
  </si>
  <si>
    <t>Volume bac CIM</t>
  </si>
  <si>
    <t>MONTE ULIA</t>
  </si>
  <si>
    <t>SEACALM</t>
  </si>
  <si>
    <t>(soldée)</t>
  </si>
  <si>
    <t>SIRI KNUTSEN</t>
  </si>
  <si>
    <t>SOLERO</t>
  </si>
  <si>
    <t>ECO WEST COAST</t>
  </si>
  <si>
    <t>TOTAL_RN</t>
  </si>
  <si>
    <t>19-janv.</t>
  </si>
  <si>
    <t>CULZEAN</t>
  </si>
  <si>
    <t>TRANSFERT 75 VERS 80</t>
  </si>
  <si>
    <t>CPC BLEND</t>
  </si>
  <si>
    <t>ANNELEEN KNUTSEN</t>
  </si>
  <si>
    <t>PARENTIS</t>
  </si>
  <si>
    <t>GRETA K</t>
  </si>
  <si>
    <t>TRANSFERT 75 VERS 83</t>
  </si>
  <si>
    <t>FORTIES</t>
  </si>
  <si>
    <t>NS CONCORD</t>
  </si>
  <si>
    <t>STAVANGER TS</t>
  </si>
  <si>
    <t>NIGER QUAIBOE</t>
  </si>
  <si>
    <t>ALASKA</t>
  </si>
  <si>
    <t>DN ALASKA EN COURS</t>
  </si>
  <si>
    <t>ADDITIF BRUT</t>
  </si>
  <si>
    <t>10073526</t>
  </si>
  <si>
    <t>ENTREE ADDITIF ALASKA</t>
  </si>
  <si>
    <t>MELANGE BRUTS IDF (CAMIONS)</t>
  </si>
  <si>
    <t>MELIDF 19.01.2022 16</t>
  </si>
  <si>
    <t>Déchargement-camion brut du 19.01.2022</t>
  </si>
  <si>
    <t>TR</t>
  </si>
  <si>
    <t>F345</t>
  </si>
  <si>
    <t>RE</t>
  </si>
  <si>
    <t>CIM</t>
  </si>
  <si>
    <t>Colonne1</t>
  </si>
  <si>
    <t>Colonne2</t>
  </si>
  <si>
    <t>Colonne3</t>
  </si>
  <si>
    <t>Et ainsi de suite pour les autres volume identiques, le cas de la ligne 6 et la ligne 15 avec le volume 102. (J'aimerais que la destination ici R083 soit mise dans la ligne 6).</t>
  </si>
  <si>
    <t>Attention, les lignes 8 et 10 possèdent bien le même volume (5) mais ne doivent pas être prises en compte car le type est RE (et pas TR).</t>
  </si>
  <si>
    <t>Ainsi le nouveau tableau que je souhaite obtenir serait (ici fait à la main) :</t>
  </si>
  <si>
    <t>Les 2 lignes ont été supprimées.</t>
  </si>
  <si>
    <t xml:space="preserve"> lorsqu'il y a détection d'un même volume, et dont le premier volume détecté soit sur une ligne TR, exemple ligne 2 et ligne 11 avec le volume 98, la destination de la ligne 11 (ici R080) soit mise dans la ligne 2 et que la ligne 11 disparaisse du tableau (car elle constitue maintenant un doublon avec la ligne 2).</t>
  </si>
  <si>
    <t>Je suis désolé mais non ce n'est pas bon. Les TR doivent se retrouver en haut et les RE en bas.</t>
  </si>
  <si>
    <t>C'est à dire que le premier TR rencontré dans le tableau devrait etre R075</t>
  </si>
  <si>
    <t>'04:00</t>
  </si>
  <si>
    <t>'04:20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</si>
</sst>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0.0000;\-#0.0000;#"/>
    <numFmt numFmtId="165" formatCode="#0.00;\-#0.00;#"/>
    <numFmt numFmtId="166" formatCode="[$-F400]h:mm:ss\ AM/PM"/>
    <numFmt numFmtId="167" formatCode="\'hh:mm"/>
  </numFmts>
  <fonts count="15" x14ac:knownFonts="1">
    <font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Calibri"/>
      <family val="2"/>
    </font>
    <font>
      <sz val="16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6"/>
      <color rgb="FF000000"/>
      <name val="Calibri"/>
      <family val="2"/>
    </font>
    <font>
      <sz val="11"/>
      <color indexed="8"/>
      <name val="Calibri"/>
      <family val="2"/>
      <scheme val="minor"/>
    </font>
    <font>
      <sz val="8"/>
      <name val="Tahoma"/>
      <family val="2"/>
    </font>
    <font>
      <b/>
      <sz val="14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  <font>
      <sz val="12"/>
      <color rgb="FF34373A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D6DCE4"/>
        <bgColor rgb="FFD6DCE4"/>
      </patternFill>
    </fill>
    <fill>
      <patternFill patternType="solid">
        <fgColor rgb="FFA6A6A6"/>
        <bgColor rgb="FFA6A6A6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  <fill>
      <patternFill patternType="solid">
        <fgColor rgb="FFFF0000"/>
        <bgColor rgb="FFFF0000"/>
      </patternFill>
    </fill>
    <fill>
      <patternFill patternType="solid">
        <fgColor rgb="FF00B050"/>
        <bgColor rgb="FF00B050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CFCFC"/>
        <bgColor indexed="64"/>
      </patternFill>
    </fill>
  </fills>
  <borders count="34"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75">
    <xf numFmtId="0" fontId="0" fillId="0" borderId="0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</cellStyleXfs>
  <cellXfs count="126">
    <xf numFmtId="0" fontId="0" fillId="0" borderId="0" xfId="0"/>
    <xf numFmtId="0" fontId="6" fillId="0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right" vertical="center"/>
    </xf>
    <xf numFmtId="14" fontId="12" fillId="0" borderId="0" xfId="0" applyNumberFormat="1" applyFont="1" applyAlignment="1">
      <alignment horizontal="right" vertical="center"/>
    </xf>
    <xf numFmtId="0" fontId="3" fillId="2" borderId="5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top" wrapText="1"/>
    </xf>
    <xf numFmtId="0" fontId="12" fillId="2" borderId="11" xfId="0" applyFont="1" applyFill="1" applyBorder="1" applyAlignment="1">
      <alignment horizontal="center" vertical="top" wrapText="1"/>
    </xf>
    <xf numFmtId="0" fontId="12" fillId="3" borderId="2" xfId="0" applyFont="1" applyFill="1" applyBorder="1" applyAlignment="1">
      <alignment vertical="center"/>
    </xf>
    <xf numFmtId="164" fontId="11" fillId="4" borderId="14" xfId="0" applyNumberFormat="1" applyFont="1" applyFill="1" applyBorder="1" applyAlignment="1">
      <alignment horizontal="right" vertical="center"/>
    </xf>
    <xf numFmtId="165" fontId="11" fillId="4" borderId="14" xfId="0" applyNumberFormat="1" applyFont="1" applyFill="1" applyBorder="1" applyAlignment="1">
      <alignment horizontal="right" vertical="center"/>
    </xf>
    <xf numFmtId="3" fontId="11" fillId="4" borderId="15" xfId="0" applyNumberFormat="1" applyFont="1" applyFill="1" applyBorder="1" applyAlignment="1">
      <alignment horizontal="right" vertical="center"/>
    </xf>
    <xf numFmtId="0" fontId="12" fillId="3" borderId="1" xfId="0" applyFont="1" applyFill="1" applyBorder="1" applyAlignment="1">
      <alignment vertical="center"/>
    </xf>
    <xf numFmtId="0" fontId="12" fillId="3" borderId="16" xfId="0" applyFont="1" applyFill="1" applyBorder="1" applyAlignment="1">
      <alignment vertical="center"/>
    </xf>
    <xf numFmtId="164" fontId="11" fillId="4" borderId="6" xfId="0" applyNumberFormat="1" applyFont="1" applyFill="1" applyBorder="1" applyAlignment="1">
      <alignment horizontal="right" vertical="center"/>
    </xf>
    <xf numFmtId="165" fontId="11" fillId="4" borderId="8" xfId="0" applyNumberFormat="1" applyFont="1" applyFill="1" applyBorder="1" applyAlignment="1">
      <alignment horizontal="right" vertical="center"/>
    </xf>
    <xf numFmtId="3" fontId="11" fillId="4" borderId="10" xfId="0" applyNumberFormat="1" applyFont="1" applyFill="1" applyBorder="1" applyAlignment="1">
      <alignment horizontal="right" vertical="center"/>
    </xf>
    <xf numFmtId="0" fontId="12" fillId="5" borderId="17" xfId="0" applyFont="1" applyFill="1" applyBorder="1" applyAlignment="1">
      <alignment vertical="center"/>
    </xf>
    <xf numFmtId="0" fontId="12" fillId="5" borderId="18" xfId="0" applyFont="1" applyFill="1" applyBorder="1" applyAlignment="1">
      <alignment vertical="center"/>
    </xf>
    <xf numFmtId="0" fontId="12" fillId="5" borderId="19" xfId="0" applyFont="1" applyFill="1" applyBorder="1" applyAlignment="1">
      <alignment vertical="center"/>
    </xf>
    <xf numFmtId="0" fontId="12" fillId="0" borderId="3" xfId="0" applyFont="1" applyBorder="1"/>
    <xf numFmtId="0" fontId="12" fillId="0" borderId="2" xfId="0" applyFont="1" applyBorder="1"/>
    <xf numFmtId="0" fontId="12" fillId="0" borderId="20" xfId="0" applyFont="1" applyBorder="1"/>
    <xf numFmtId="0" fontId="12" fillId="0" borderId="12" xfId="0" applyFont="1" applyBorder="1"/>
    <xf numFmtId="49" fontId="12" fillId="0" borderId="7" xfId="0" applyNumberFormat="1" applyFont="1" applyBorder="1" applyAlignment="1">
      <alignment vertical="center"/>
    </xf>
    <xf numFmtId="49" fontId="12" fillId="0" borderId="9" xfId="0" applyNumberFormat="1" applyFont="1" applyBorder="1" applyAlignment="1">
      <alignment vertical="center"/>
    </xf>
    <xf numFmtId="14" fontId="12" fillId="0" borderId="9" xfId="0" applyNumberFormat="1" applyFont="1" applyBorder="1" applyAlignment="1">
      <alignment horizontal="center" vertical="center"/>
    </xf>
    <xf numFmtId="164" fontId="12" fillId="0" borderId="9" xfId="0" applyNumberFormat="1" applyFont="1" applyBorder="1" applyAlignment="1">
      <alignment horizontal="right" vertical="center"/>
    </xf>
    <xf numFmtId="165" fontId="12" fillId="0" borderId="9" xfId="0" applyNumberFormat="1" applyFont="1" applyBorder="1" applyAlignment="1">
      <alignment horizontal="right" vertical="center"/>
    </xf>
    <xf numFmtId="3" fontId="12" fillId="0" borderId="11" xfId="0" applyNumberFormat="1" applyFont="1" applyBorder="1" applyAlignment="1">
      <alignment horizontal="right" vertical="center"/>
    </xf>
    <xf numFmtId="0" fontId="12" fillId="0" borderId="9" xfId="0" applyFont="1" applyBorder="1" applyAlignment="1">
      <alignment vertical="center" wrapText="1"/>
    </xf>
    <xf numFmtId="0" fontId="12" fillId="0" borderId="9" xfId="0" applyFont="1" applyBorder="1" applyAlignment="1">
      <alignment vertical="center"/>
    </xf>
    <xf numFmtId="20" fontId="12" fillId="0" borderId="9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vertical="center"/>
    </xf>
    <xf numFmtId="3" fontId="12" fillId="0" borderId="5" xfId="0" applyNumberFormat="1" applyFont="1" applyBorder="1" applyAlignment="1">
      <alignment horizontal="right" vertical="center"/>
    </xf>
    <xf numFmtId="0" fontId="12" fillId="0" borderId="17" xfId="0" applyFont="1" applyBorder="1"/>
    <xf numFmtId="0" fontId="12" fillId="0" borderId="18" xfId="0" applyFont="1" applyBorder="1"/>
    <xf numFmtId="0" fontId="12" fillId="0" borderId="19" xfId="0" applyFont="1" applyBorder="1"/>
    <xf numFmtId="3" fontId="12" fillId="7" borderId="5" xfId="0" applyNumberFormat="1" applyFont="1" applyFill="1" applyBorder="1" applyAlignment="1">
      <alignment horizontal="right" vertical="center"/>
    </xf>
    <xf numFmtId="3" fontId="12" fillId="6" borderId="5" xfId="0" applyNumberFormat="1" applyFont="1" applyFill="1" applyBorder="1" applyAlignment="1">
      <alignment horizontal="right" vertical="center"/>
    </xf>
    <xf numFmtId="49" fontId="12" fillId="0" borderId="21" xfId="0" applyNumberFormat="1" applyFont="1" applyBorder="1" applyAlignment="1">
      <alignment vertical="center"/>
    </xf>
    <xf numFmtId="49" fontId="12" fillId="0" borderId="22" xfId="0" applyNumberFormat="1" applyFont="1" applyBorder="1" applyAlignment="1">
      <alignment vertical="center"/>
    </xf>
    <xf numFmtId="14" fontId="12" fillId="0" borderId="22" xfId="0" applyNumberFormat="1" applyFont="1" applyBorder="1" applyAlignment="1">
      <alignment horizontal="center" vertical="center"/>
    </xf>
    <xf numFmtId="164" fontId="12" fillId="0" borderId="22" xfId="0" applyNumberFormat="1" applyFont="1" applyBorder="1" applyAlignment="1">
      <alignment horizontal="right" vertical="center"/>
    </xf>
    <xf numFmtId="165" fontId="12" fillId="0" borderId="22" xfId="0" applyNumberFormat="1" applyFont="1" applyBorder="1" applyAlignment="1">
      <alignment horizontal="right" vertical="center"/>
    </xf>
    <xf numFmtId="3" fontId="12" fillId="0" borderId="23" xfId="0" applyNumberFormat="1" applyFont="1" applyBorder="1" applyAlignment="1">
      <alignment horizontal="right" vertical="center"/>
    </xf>
    <xf numFmtId="0" fontId="12" fillId="0" borderId="22" xfId="0" applyFont="1" applyBorder="1" applyAlignment="1">
      <alignment vertical="center" wrapText="1"/>
    </xf>
    <xf numFmtId="0" fontId="12" fillId="0" borderId="22" xfId="0" applyFont="1" applyBorder="1" applyAlignment="1">
      <alignment vertical="center"/>
    </xf>
    <xf numFmtId="20" fontId="12" fillId="0" borderId="22" xfId="0" applyNumberFormat="1" applyFont="1" applyBorder="1" applyAlignment="1">
      <alignment horizontal="center" vertical="center"/>
    </xf>
    <xf numFmtId="3" fontId="12" fillId="0" borderId="24" xfId="0" applyNumberFormat="1" applyFont="1" applyBorder="1" applyAlignment="1">
      <alignment horizontal="right" vertical="center"/>
    </xf>
    <xf numFmtId="49" fontId="12" fillId="0" borderId="25" xfId="0" applyNumberFormat="1" applyFont="1" applyBorder="1" applyAlignment="1">
      <alignment vertical="center"/>
    </xf>
    <xf numFmtId="49" fontId="12" fillId="0" borderId="26" xfId="0" applyNumberFormat="1" applyFont="1" applyBorder="1" applyAlignment="1">
      <alignment vertical="center"/>
    </xf>
    <xf numFmtId="14" fontId="12" fillId="0" borderId="26" xfId="0" applyNumberFormat="1" applyFont="1" applyBorder="1" applyAlignment="1">
      <alignment horizontal="center" vertical="center"/>
    </xf>
    <xf numFmtId="164" fontId="12" fillId="0" borderId="26" xfId="0" applyNumberFormat="1" applyFont="1" applyBorder="1" applyAlignment="1">
      <alignment horizontal="right" vertical="center"/>
    </xf>
    <xf numFmtId="165" fontId="12" fillId="0" borderId="26" xfId="0" applyNumberFormat="1" applyFont="1" applyBorder="1" applyAlignment="1">
      <alignment horizontal="right" vertical="center"/>
    </xf>
    <xf numFmtId="3" fontId="12" fillId="0" borderId="27" xfId="0" applyNumberFormat="1" applyFont="1" applyBorder="1" applyAlignment="1">
      <alignment horizontal="right" vertical="center"/>
    </xf>
    <xf numFmtId="0" fontId="12" fillId="0" borderId="26" xfId="0" applyFont="1" applyBorder="1" applyAlignment="1">
      <alignment vertical="center" wrapText="1"/>
    </xf>
    <xf numFmtId="0" fontId="12" fillId="0" borderId="26" xfId="0" applyFont="1" applyBorder="1" applyAlignment="1">
      <alignment vertical="center"/>
    </xf>
    <xf numFmtId="20" fontId="12" fillId="0" borderId="26" xfId="0" applyNumberFormat="1" applyFont="1" applyBorder="1" applyAlignment="1">
      <alignment horizontal="center" vertical="center"/>
    </xf>
    <xf numFmtId="3" fontId="12" fillId="0" borderId="28" xfId="0" applyNumberFormat="1" applyFont="1" applyBorder="1" applyAlignment="1">
      <alignment horizontal="right" vertical="center"/>
    </xf>
    <xf numFmtId="49" fontId="12" fillId="0" borderId="29" xfId="0" applyNumberFormat="1" applyFont="1" applyBorder="1" applyAlignment="1">
      <alignment vertical="center"/>
    </xf>
    <xf numFmtId="49" fontId="12" fillId="0" borderId="30" xfId="0" applyNumberFormat="1" applyFont="1" applyBorder="1" applyAlignment="1">
      <alignment vertical="center"/>
    </xf>
    <xf numFmtId="14" fontId="12" fillId="0" borderId="30" xfId="0" applyNumberFormat="1" applyFont="1" applyBorder="1" applyAlignment="1">
      <alignment horizontal="center" vertical="center"/>
    </xf>
    <xf numFmtId="164" fontId="12" fillId="0" borderId="30" xfId="0" applyNumberFormat="1" applyFont="1" applyBorder="1" applyAlignment="1">
      <alignment horizontal="right" vertical="center"/>
    </xf>
    <xf numFmtId="165" fontId="12" fillId="0" borderId="30" xfId="0" applyNumberFormat="1" applyFont="1" applyBorder="1" applyAlignment="1">
      <alignment horizontal="right" vertical="center"/>
    </xf>
    <xf numFmtId="3" fontId="12" fillId="0" borderId="31" xfId="0" applyNumberFormat="1" applyFont="1" applyBorder="1" applyAlignment="1">
      <alignment horizontal="right" vertical="center"/>
    </xf>
    <xf numFmtId="0" fontId="12" fillId="0" borderId="30" xfId="0" applyFont="1" applyBorder="1" applyAlignment="1">
      <alignment vertical="center" wrapText="1"/>
    </xf>
    <xf numFmtId="0" fontId="12" fillId="0" borderId="30" xfId="0" applyFont="1" applyBorder="1" applyAlignment="1">
      <alignment vertical="center"/>
    </xf>
    <xf numFmtId="20" fontId="12" fillId="0" borderId="30" xfId="0" applyNumberFormat="1" applyFont="1" applyBorder="1" applyAlignment="1">
      <alignment horizontal="center" vertical="center"/>
    </xf>
    <xf numFmtId="3" fontId="12" fillId="0" borderId="32" xfId="0" applyNumberFormat="1" applyFont="1" applyBorder="1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12" fillId="0" borderId="1" xfId="0" applyFont="1" applyBorder="1"/>
    <xf numFmtId="0" fontId="12" fillId="0" borderId="16" xfId="0" applyFont="1" applyBorder="1"/>
    <xf numFmtId="0" fontId="12" fillId="2" borderId="7" xfId="0" applyFont="1" applyFill="1" applyBorder="1" applyAlignment="1">
      <alignment horizontal="center" vertical="top" wrapText="1"/>
    </xf>
    <xf numFmtId="0" fontId="12" fillId="0" borderId="12" xfId="0" applyFont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49" fontId="12" fillId="0" borderId="7" xfId="0" applyNumberFormat="1" applyFont="1" applyBorder="1" applyAlignment="1">
      <alignment vertical="center" wrapText="1"/>
    </xf>
    <xf numFmtId="3" fontId="12" fillId="0" borderId="9" xfId="0" applyNumberFormat="1" applyFont="1" applyBorder="1" applyAlignment="1">
      <alignment horizontal="right" vertical="center"/>
    </xf>
    <xf numFmtId="0" fontId="10" fillId="0" borderId="0" xfId="0" applyFont="1" applyAlignment="1">
      <alignment horizontal="center" vertical="center"/>
    </xf>
    <xf numFmtId="49" fontId="12" fillId="0" borderId="0" xfId="0" applyNumberFormat="1" applyFont="1" applyAlignment="1">
      <alignment vertical="center"/>
    </xf>
    <xf numFmtId="167" fontId="0" fillId="0" borderId="0" xfId="0" applyNumberFormat="1"/>
    <xf numFmtId="14" fontId="6" fillId="0" borderId="1" xfId="9" applyNumberFormat="1" applyFont="1" applyFill="1" applyBorder="1" applyAlignment="1">
      <alignment horizontal="center" vertical="center"/>
    </xf>
    <xf numFmtId="0" fontId="6" fillId="0" borderId="1" xfId="9" applyFont="1" applyBorder="1" applyAlignment="1">
      <alignment horizontal="center" vertical="center"/>
    </xf>
    <xf numFmtId="0" fontId="6" fillId="0" borderId="1" xfId="9" applyNumberFormat="1" applyFont="1" applyBorder="1" applyAlignment="1">
      <alignment horizontal="center" vertical="center"/>
    </xf>
    <xf numFmtId="0" fontId="2" fillId="0" borderId="1" xfId="9" applyFont="1" applyBorder="1" applyAlignment="1">
      <alignment horizontal="center"/>
    </xf>
    <xf numFmtId="0" fontId="2" fillId="0" borderId="1" xfId="9" applyFont="1" applyFill="1" applyAlignment="1">
      <alignment horizontal="center"/>
    </xf>
    <xf numFmtId="167" fontId="6" fillId="0" borderId="1" xfId="9" applyNumberFormat="1" applyFont="1" applyBorder="1" applyAlignment="1">
      <alignment horizontal="center" vertical="center"/>
    </xf>
    <xf numFmtId="0" fontId="6" fillId="0" borderId="1" xfId="9" applyFont="1" applyFill="1" applyBorder="1" applyAlignment="1">
      <alignment horizontal="center" vertical="center"/>
    </xf>
    <xf numFmtId="0" fontId="6" fillId="0" borderId="1" xfId="9" applyFont="1" applyAlignment="1">
      <alignment horizontal="center"/>
    </xf>
    <xf numFmtId="0" fontId="8" fillId="0" borderId="1" xfId="9"/>
    <xf numFmtId="0" fontId="4" fillId="0" borderId="1" xfId="9" applyFont="1" applyFill="1" applyBorder="1" applyAlignment="1">
      <alignment horizontal="center" vertical="center"/>
    </xf>
    <xf numFmtId="0" fontId="8" fillId="0" borderId="1" xfId="9" applyBorder="1"/>
    <xf numFmtId="0" fontId="8" fillId="0" borderId="1" xfId="9" applyNumberFormat="1" applyBorder="1"/>
    <xf numFmtId="0" fontId="5" fillId="0" borderId="1" xfId="9" applyNumberFormat="1" applyFont="1" applyBorder="1" applyAlignment="1">
      <alignment horizontal="center" vertical="center"/>
    </xf>
    <xf numFmtId="0" fontId="1" fillId="0" borderId="1" xfId="9" applyFont="1" applyBorder="1" applyAlignment="1">
      <alignment horizontal="center" vertical="center"/>
    </xf>
    <xf numFmtId="0" fontId="2" fillId="0" borderId="1" xfId="9" applyFont="1" applyAlignment="1">
      <alignment horizontal="center"/>
    </xf>
    <xf numFmtId="167" fontId="2" fillId="0" borderId="1" xfId="9" applyNumberFormat="1" applyFont="1" applyBorder="1" applyAlignment="1">
      <alignment horizontal="center" vertical="center"/>
    </xf>
    <xf numFmtId="0" fontId="6" fillId="0" borderId="1" xfId="9" applyFont="1"/>
    <xf numFmtId="0" fontId="8" fillId="0" borderId="1" xfId="9" applyAlignment="1">
      <alignment horizontal="center"/>
    </xf>
    <xf numFmtId="0" fontId="3" fillId="0" borderId="1" xfId="9" applyFont="1" applyFill="1" applyBorder="1" applyAlignment="1">
      <alignment horizontal="center" vertical="center" wrapText="1"/>
    </xf>
    <xf numFmtId="1" fontId="5" fillId="0" borderId="1" xfId="9" applyNumberFormat="1" applyFont="1" applyBorder="1" applyAlignment="1">
      <alignment horizontal="center" vertical="center"/>
    </xf>
    <xf numFmtId="166" fontId="5" fillId="0" borderId="1" xfId="9" applyNumberFormat="1" applyFont="1" applyBorder="1" applyAlignment="1">
      <alignment horizontal="center" vertical="center"/>
    </xf>
    <xf numFmtId="1" fontId="0" fillId="0" borderId="1" xfId="9" applyNumberFormat="1" applyFont="1" applyAlignment="1">
      <alignment horizontal="center"/>
    </xf>
    <xf numFmtId="1" fontId="2" fillId="0" borderId="1" xfId="9" applyNumberFormat="1" applyFont="1" applyAlignment="1">
      <alignment horizontal="center"/>
    </xf>
    <xf numFmtId="167" fontId="6" fillId="0" borderId="1" xfId="9" quotePrefix="1" applyNumberFormat="1" applyFont="1" applyBorder="1" applyAlignment="1">
      <alignment horizontal="center" vertical="center"/>
    </xf>
    <xf numFmtId="2" fontId="6" fillId="0" borderId="1" xfId="9" applyNumberFormat="1" applyFont="1" applyAlignment="1">
      <alignment horizontal="center"/>
    </xf>
    <xf numFmtId="1" fontId="8" fillId="0" borderId="1" xfId="9" applyNumberFormat="1" applyAlignment="1">
      <alignment horizontal="center"/>
    </xf>
    <xf numFmtId="1" fontId="6" fillId="0" borderId="1" xfId="9" applyNumberFormat="1" applyFont="1" applyAlignment="1">
      <alignment horizontal="center"/>
    </xf>
    <xf numFmtId="0" fontId="8" fillId="0" borderId="1" xfId="9" applyNumberFormat="1"/>
    <xf numFmtId="0" fontId="1" fillId="0" borderId="1" xfId="9" applyFont="1" applyAlignment="1">
      <alignment horizontal="center" vertical="center"/>
    </xf>
    <xf numFmtId="0" fontId="2" fillId="0" borderId="1" xfId="9" applyFont="1" applyAlignment="1">
      <alignment horizontal="center" vertical="center"/>
    </xf>
    <xf numFmtId="167" fontId="2" fillId="0" borderId="1" xfId="9" applyNumberFormat="1" applyFont="1" applyAlignment="1">
      <alignment horizontal="center" vertical="center"/>
    </xf>
    <xf numFmtId="167" fontId="8" fillId="0" borderId="1" xfId="9" applyNumberFormat="1" applyAlignment="1">
      <alignment horizontal="center" vertical="center"/>
    </xf>
    <xf numFmtId="0" fontId="8" fillId="0" borderId="1" xfId="9" applyAlignment="1">
      <alignment horizontal="center" vertical="center"/>
    </xf>
    <xf numFmtId="0" fontId="14" fillId="0" borderId="0" xfId="0" applyFont="1" applyAlignment="1">
      <alignment vertical="center" wrapText="1"/>
    </xf>
    <xf numFmtId="0" fontId="14" fillId="9" borderId="33" xfId="0" applyFont="1" applyFill="1" applyBorder="1" applyAlignment="1">
      <alignment vertical="top" wrapText="1"/>
    </xf>
  </cellXfs>
  <cellStyles count="75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26" xfId="25"/>
    <cellStyle name="Normal 27" xfId="26"/>
    <cellStyle name="Normal 28" xfId="27"/>
    <cellStyle name="Normal 29" xfId="28"/>
    <cellStyle name="Normal 3" xfId="2"/>
    <cellStyle name="Normal 30" xfId="29"/>
    <cellStyle name="Normal 31" xfId="30"/>
    <cellStyle name="Normal 32" xfId="31"/>
    <cellStyle name="Normal 33" xfId="32"/>
    <cellStyle name="Normal 34" xfId="33"/>
    <cellStyle name="Normal 35" xfId="34"/>
    <cellStyle name="Normal 36" xfId="35"/>
    <cellStyle name="Normal 37" xfId="36"/>
    <cellStyle name="Normal 38" xfId="37"/>
    <cellStyle name="Normal 39" xfId="38"/>
    <cellStyle name="Normal 4" xfId="3"/>
    <cellStyle name="Normal 40" xfId="39"/>
    <cellStyle name="Normal 41" xfId="40"/>
    <cellStyle name="Normal 42" xfId="41"/>
    <cellStyle name="Normal 43" xfId="42"/>
    <cellStyle name="Normal 44" xfId="43"/>
    <cellStyle name="Normal 45" xfId="44"/>
    <cellStyle name="Normal 46" xfId="45"/>
    <cellStyle name="Normal 47" xfId="46"/>
    <cellStyle name="Normal 48" xfId="47"/>
    <cellStyle name="Normal 49" xfId="48"/>
    <cellStyle name="Normal 5" xfId="4"/>
    <cellStyle name="Normal 50" xfId="49"/>
    <cellStyle name="Normal 51" xfId="50"/>
    <cellStyle name="Normal 52" xfId="51"/>
    <cellStyle name="Normal 53" xfId="52"/>
    <cellStyle name="Normal 54" xfId="53"/>
    <cellStyle name="Normal 55" xfId="54"/>
    <cellStyle name="Normal 56" xfId="55"/>
    <cellStyle name="Normal 57" xfId="56"/>
    <cellStyle name="Normal 58" xfId="57"/>
    <cellStyle name="Normal 59" xfId="58"/>
    <cellStyle name="Normal 6" xfId="5"/>
    <cellStyle name="Normal 60" xfId="59"/>
    <cellStyle name="Normal 61" xfId="60"/>
    <cellStyle name="Normal 62" xfId="61"/>
    <cellStyle name="Normal 63" xfId="62"/>
    <cellStyle name="Normal 64" xfId="63"/>
    <cellStyle name="Normal 65" xfId="64"/>
    <cellStyle name="Normal 66" xfId="65"/>
    <cellStyle name="Normal 67" xfId="66"/>
    <cellStyle name="Normal 68" xfId="67"/>
    <cellStyle name="Normal 69" xfId="68"/>
    <cellStyle name="Normal 7" xfId="6"/>
    <cellStyle name="Normal 70" xfId="69"/>
    <cellStyle name="Normal 71" xfId="70"/>
    <cellStyle name="Normal 72" xfId="71"/>
    <cellStyle name="Normal 73" xfId="72"/>
    <cellStyle name="Normal 74" xfId="73"/>
    <cellStyle name="Normal 75" xfId="74"/>
    <cellStyle name="Normal 8" xfId="7"/>
    <cellStyle name="Normal 9" xfId="8"/>
  </cellStyles>
  <dxfs count="5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167" formatCode="\'hh:mm"/>
    </dxf>
    <dxf>
      <numFmt numFmtId="167" formatCode="\'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2.xml"/><Relationship Id="rId7" Type="http://schemas.openxmlformats.org/officeDocument/2006/relationships/theme" Target="theme/theme1.xml"/><Relationship Id="rId2" Type="http://schemas.openxmlformats.org/officeDocument/2006/relationships/dialogsheet" Target="dialogsheets/sheet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microsoft.com/office/2006/relationships/vbaProject" Target="vbaProject.bin"/><Relationship Id="rId5" Type="http://schemas.openxmlformats.org/officeDocument/2006/relationships/worksheet" Target="worksheets/sheet4.xml"/><Relationship Id="rId10" Type="http://schemas.openxmlformats.org/officeDocument/2006/relationships/calcChain" Target="calcChain.xml"/><Relationship Id="rId4" Type="http://schemas.openxmlformats.org/officeDocument/2006/relationships/worksheet" Target="worksheets/sheet3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ialog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dialogsheets/sheet1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pageSetup orientation="portrait" r:id="rId1"/>
  <legacyDrawing r:id="rId2"/>
</dialogsheet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200025</xdr:colOff>
          <xdr:row>1</xdr:row>
          <xdr:rowOff>47625</xdr:rowOff>
        </xdr:from>
        <xdr:to>
          <xdr:col>35</xdr:col>
          <xdr:colOff>323850</xdr:colOff>
          <xdr:row>4</xdr:row>
          <xdr:rowOff>28575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et regrouper les lignes du fichier de stock</a:t>
              </a:r>
            </a:p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(onglet copie fichier cim)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6" name="tb_datas" displayName="tb_datas" ref="A1:K13" totalsRowShown="0">
  <autoFilter ref="A1:K13"/>
  <tableColumns count="11">
    <tableColumn id="1" name="Type"/>
    <tableColumn id="2" name="de" dataDxfId="4"/>
    <tableColumn id="3" name="a" dataDxfId="3"/>
    <tableColumn id="4" name="source"/>
    <tableColumn id="5" name="pipe"/>
    <tableColumn id="6" name="Destination"/>
    <tableColumn id="7" name="Volume total"/>
    <tableColumn id="8" name="Colonne1"/>
    <tableColumn id="9" name="Colonne2"/>
    <tableColumn id="10" name="Colonne3"/>
    <tableColumn id="11" name="Intitulé de l'opération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A200"/>
  <sheetViews>
    <sheetView topLeftCell="O1" zoomScale="80" zoomScaleNormal="80" workbookViewId="0">
      <selection activeCell="T11" sqref="T11"/>
    </sheetView>
  </sheetViews>
  <sheetFormatPr baseColWidth="10" defaultColWidth="9.140625" defaultRowHeight="21" x14ac:dyDescent="0.3"/>
  <cols>
    <col min="1" max="1" width="19" style="100" customWidth="1"/>
    <col min="2" max="2" width="18.7109375" style="99" customWidth="1"/>
    <col min="3" max="3" width="24.42578125" style="99" customWidth="1"/>
    <col min="4" max="4" width="24.7109375" style="99" customWidth="1"/>
    <col min="5" max="6" width="57.85546875" style="118" customWidth="1"/>
    <col min="7" max="7" width="25.5703125" style="119" customWidth="1"/>
    <col min="8" max="8" width="39.140625" style="105" customWidth="1"/>
    <col min="9" max="9" width="20.28515625" style="105" customWidth="1"/>
    <col min="10" max="10" width="15.140625" style="105" customWidth="1"/>
    <col min="11" max="11" width="25" style="105" customWidth="1"/>
    <col min="12" max="12" width="25" style="120" customWidth="1"/>
    <col min="13" max="13" width="25" style="121" customWidth="1"/>
    <col min="14" max="14" width="16.7109375" style="122" customWidth="1"/>
    <col min="15" max="15" width="15.85546875" style="123" customWidth="1"/>
    <col min="16" max="16" width="9.140625" style="123" customWidth="1"/>
    <col min="17" max="17" width="16" style="123" customWidth="1"/>
    <col min="18" max="21" width="18.140625" style="123" customWidth="1"/>
    <col min="22" max="22" width="61" style="107" customWidth="1"/>
    <col min="23" max="25" width="29.42578125" style="98" customWidth="1"/>
    <col min="26" max="26" width="9.28515625" style="98" customWidth="1"/>
    <col min="27" max="27" width="25.42578125" style="108" customWidth="1"/>
    <col min="28" max="16384" width="9.140625" style="99"/>
  </cols>
  <sheetData>
    <row r="1" spans="1:27" ht="18.75" x14ac:dyDescent="0.3">
      <c r="A1" s="91" t="s">
        <v>1</v>
      </c>
      <c r="B1" s="92" t="s">
        <v>2</v>
      </c>
      <c r="C1" s="92" t="s">
        <v>12</v>
      </c>
      <c r="D1" s="92" t="s">
        <v>13</v>
      </c>
      <c r="E1" s="93" t="s">
        <v>14</v>
      </c>
      <c r="F1" s="93" t="s">
        <v>14</v>
      </c>
      <c r="G1" s="92" t="s">
        <v>10</v>
      </c>
      <c r="H1" s="94" t="s">
        <v>0</v>
      </c>
      <c r="I1" s="95"/>
      <c r="J1" s="95"/>
      <c r="K1" s="95"/>
      <c r="L1" s="92" t="s">
        <v>3</v>
      </c>
      <c r="M1" s="96" t="s">
        <v>4</v>
      </c>
      <c r="N1" s="96" t="s">
        <v>5</v>
      </c>
      <c r="O1" s="92" t="s">
        <v>6</v>
      </c>
      <c r="P1" s="92" t="s">
        <v>7</v>
      </c>
      <c r="Q1" s="92" t="s">
        <v>8</v>
      </c>
      <c r="R1" s="92" t="s">
        <v>9</v>
      </c>
      <c r="S1" s="92"/>
      <c r="T1" s="92"/>
      <c r="U1" s="92"/>
      <c r="V1" s="97" t="s">
        <v>14</v>
      </c>
      <c r="W1" s="97" t="s">
        <v>49</v>
      </c>
      <c r="X1" s="97"/>
      <c r="Y1" s="97" t="s">
        <v>50</v>
      </c>
      <c r="Z1" s="97"/>
      <c r="AA1" s="98"/>
    </row>
    <row r="2" spans="1:27" x14ac:dyDescent="0.3">
      <c r="B2" s="101"/>
      <c r="C2" s="101"/>
      <c r="D2" s="101"/>
      <c r="E2" s="102"/>
      <c r="F2" s="103"/>
      <c r="G2" s="104"/>
      <c r="H2" s="94"/>
      <c r="L2" s="92" t="str">
        <f t="shared" ref="L2:L3" si="0">IF(G2=3,"TR","")</f>
        <v/>
      </c>
      <c r="M2" s="106"/>
      <c r="N2" s="96"/>
      <c r="O2" s="92"/>
      <c r="P2" s="92"/>
      <c r="Q2" s="92"/>
      <c r="R2" s="92"/>
      <c r="S2" s="92"/>
      <c r="T2" s="92"/>
      <c r="U2" s="92"/>
      <c r="W2" s="97">
        <v>-4142</v>
      </c>
      <c r="X2" s="97"/>
      <c r="Y2" s="97" t="s">
        <v>17</v>
      </c>
    </row>
    <row r="3" spans="1:27" x14ac:dyDescent="0.3">
      <c r="B3" s="101"/>
      <c r="C3" s="101"/>
      <c r="D3" s="101"/>
      <c r="E3" s="102"/>
      <c r="F3" s="103"/>
      <c r="G3" s="104"/>
      <c r="H3" s="94"/>
      <c r="L3" s="92" t="str">
        <f t="shared" si="0"/>
        <v/>
      </c>
      <c r="M3" s="106"/>
      <c r="N3" s="96"/>
      <c r="O3" s="92"/>
      <c r="P3" s="92"/>
      <c r="Q3" s="92"/>
      <c r="R3" s="92"/>
      <c r="S3" s="92"/>
      <c r="T3" s="92"/>
      <c r="U3" s="92"/>
      <c r="W3" s="97">
        <v>-4142</v>
      </c>
      <c r="X3" s="97"/>
      <c r="Y3" s="97" t="s">
        <v>17</v>
      </c>
    </row>
    <row r="4" spans="1:27" x14ac:dyDescent="0.3">
      <c r="A4" s="109" t="s">
        <v>18</v>
      </c>
      <c r="B4" s="110">
        <v>4</v>
      </c>
      <c r="C4" s="111" t="s">
        <v>28</v>
      </c>
      <c r="D4" s="111" t="s">
        <v>29</v>
      </c>
      <c r="E4" s="103" t="s">
        <v>25</v>
      </c>
      <c r="F4" s="103" t="str">
        <f t="shared" ref="F4:F67" si="1">IF(AND(E4=0,E4&lt;&gt;""),F3,E4)</f>
        <v>Intitulé de
l'opération</v>
      </c>
      <c r="G4" s="104">
        <v>24</v>
      </c>
      <c r="H4" s="94" t="s">
        <v>17</v>
      </c>
      <c r="I4" s="112" t="s">
        <v>11</v>
      </c>
      <c r="J4" s="113">
        <f t="shared" ref="J4:J67" si="2">IF(B4&lt;&gt;"",B4,J3)</f>
        <v>4</v>
      </c>
      <c r="K4" s="113" t="str">
        <f>CONCATENATE(I4,J4)</f>
        <v>B4</v>
      </c>
      <c r="L4" s="92" t="str">
        <f t="shared" ref="L4:L67" si="3">IF(G4=3,"TR",IF(G4=14,"RE",""))</f>
        <v/>
      </c>
      <c r="M4" s="114" t="str">
        <f t="shared" ref="M4:M67" si="4">IF(OR(G4=3,G4=14),C3,"")</f>
        <v/>
      </c>
      <c r="N4" s="114" t="str">
        <f t="shared" ref="N4:N67" si="5">IF(OR(G4=3,G4=14),D3,"")</f>
        <v/>
      </c>
      <c r="O4" s="92" t="s">
        <v>17</v>
      </c>
      <c r="P4" s="92" t="str">
        <f t="shared" ref="P4:P67" si="6">IF(G4=3,"F345","")</f>
        <v/>
      </c>
      <c r="Q4" s="92" t="s">
        <v>17</v>
      </c>
      <c r="R4" s="92" t="str">
        <f t="shared" ref="R4:R67" si="7">IF(OR(G4=3,G4=14),H4,"")</f>
        <v/>
      </c>
      <c r="S4" s="92"/>
      <c r="T4" s="92"/>
      <c r="U4" s="92"/>
      <c r="V4" s="107">
        <f t="shared" ref="V4:V67" si="8">IF(F3&lt;&gt;"Intitulé de
l'opération",F3,"")</f>
        <v>0</v>
      </c>
      <c r="W4" s="97">
        <v>0</v>
      </c>
      <c r="X4" s="97" t="str">
        <f>IF(A4&lt;&gt;"",CONCATENATE("R0",RIGHT(A4,2)),"")</f>
        <v>R0 2</v>
      </c>
      <c r="Y4" s="97" t="s">
        <v>17</v>
      </c>
      <c r="Z4" s="115"/>
      <c r="AA4" s="116"/>
    </row>
    <row r="5" spans="1:27" x14ac:dyDescent="0.3">
      <c r="A5" s="109" t="s">
        <v>17</v>
      </c>
      <c r="B5" s="110" t="s">
        <v>17</v>
      </c>
      <c r="C5" s="111" t="s">
        <v>17</v>
      </c>
      <c r="D5" s="111" t="s">
        <v>17</v>
      </c>
      <c r="E5" s="103" t="s">
        <v>17</v>
      </c>
      <c r="F5" s="103" t="str">
        <f t="shared" si="1"/>
        <v/>
      </c>
      <c r="G5" s="104">
        <v>48</v>
      </c>
      <c r="H5" s="94" t="s">
        <v>17</v>
      </c>
      <c r="I5" s="112" t="s">
        <v>11</v>
      </c>
      <c r="J5" s="113">
        <f t="shared" si="2"/>
        <v>4</v>
      </c>
      <c r="K5" s="113" t="str">
        <f t="shared" ref="K5:K68" si="9">CONCATENATE(I5,J5)</f>
        <v>B4</v>
      </c>
      <c r="L5" s="92" t="str">
        <f t="shared" si="3"/>
        <v/>
      </c>
      <c r="M5" s="114" t="str">
        <f t="shared" si="4"/>
        <v/>
      </c>
      <c r="N5" s="114" t="str">
        <f t="shared" si="5"/>
        <v/>
      </c>
      <c r="O5" s="92" t="s">
        <v>17</v>
      </c>
      <c r="P5" s="92" t="str">
        <f t="shared" si="6"/>
        <v/>
      </c>
      <c r="Q5" s="92" t="s">
        <v>17</v>
      </c>
      <c r="R5" s="92" t="str">
        <f t="shared" si="7"/>
        <v/>
      </c>
      <c r="S5" s="92"/>
      <c r="T5" s="92"/>
      <c r="U5" s="92"/>
      <c r="V5" s="107" t="str">
        <f t="shared" si="8"/>
        <v/>
      </c>
      <c r="W5" s="97">
        <v>0</v>
      </c>
      <c r="X5" s="97" t="str">
        <f t="shared" ref="X5:X68" si="10">IF(A5&lt;&gt;"",CONCATENATE("R0",RIGHT(A5,2)),"")</f>
        <v/>
      </c>
      <c r="Y5" s="97" t="s">
        <v>17</v>
      </c>
      <c r="Z5" s="117"/>
      <c r="AA5" s="116"/>
    </row>
    <row r="6" spans="1:27" x14ac:dyDescent="0.3">
      <c r="A6" s="109" t="s">
        <v>17</v>
      </c>
      <c r="B6" s="110" t="s">
        <v>17</v>
      </c>
      <c r="C6" s="111" t="s">
        <v>17</v>
      </c>
      <c r="D6" s="111" t="s">
        <v>17</v>
      </c>
      <c r="E6" s="103" t="s">
        <v>17</v>
      </c>
      <c r="F6" s="103" t="str">
        <f t="shared" si="1"/>
        <v/>
      </c>
      <c r="G6" s="104">
        <v>48</v>
      </c>
      <c r="H6" s="94" t="s">
        <v>17</v>
      </c>
      <c r="I6" s="112" t="s">
        <v>11</v>
      </c>
      <c r="J6" s="113">
        <f t="shared" si="2"/>
        <v>4</v>
      </c>
      <c r="K6" s="113" t="str">
        <f t="shared" si="9"/>
        <v>B4</v>
      </c>
      <c r="L6" s="92" t="str">
        <f t="shared" si="3"/>
        <v/>
      </c>
      <c r="M6" s="114" t="str">
        <f t="shared" si="4"/>
        <v/>
      </c>
      <c r="N6" s="114" t="str">
        <f t="shared" si="5"/>
        <v/>
      </c>
      <c r="O6" s="92" t="s">
        <v>17</v>
      </c>
      <c r="P6" s="92" t="str">
        <f t="shared" si="6"/>
        <v/>
      </c>
      <c r="Q6" s="92" t="s">
        <v>17</v>
      </c>
      <c r="R6" s="92" t="str">
        <f t="shared" si="7"/>
        <v/>
      </c>
      <c r="S6" s="92"/>
      <c r="T6" s="92"/>
      <c r="U6" s="92"/>
      <c r="V6" s="107" t="str">
        <f t="shared" si="8"/>
        <v/>
      </c>
      <c r="W6" s="97">
        <v>0</v>
      </c>
      <c r="X6" s="97" t="str">
        <f t="shared" si="10"/>
        <v/>
      </c>
      <c r="Y6" s="97" t="s">
        <v>17</v>
      </c>
      <c r="Z6" s="117"/>
      <c r="AA6" s="116"/>
    </row>
    <row r="7" spans="1:27" x14ac:dyDescent="0.3">
      <c r="A7" s="109" t="s">
        <v>17</v>
      </c>
      <c r="B7" s="110" t="s">
        <v>17</v>
      </c>
      <c r="C7" s="111" t="s">
        <v>17</v>
      </c>
      <c r="D7" s="111" t="s">
        <v>17</v>
      </c>
      <c r="E7" s="103" t="s">
        <v>17</v>
      </c>
      <c r="F7" s="103" t="str">
        <f t="shared" si="1"/>
        <v/>
      </c>
      <c r="G7" s="104">
        <v>1</v>
      </c>
      <c r="H7" s="94" t="s">
        <v>17</v>
      </c>
      <c r="I7" s="112" t="s">
        <v>11</v>
      </c>
      <c r="J7" s="113">
        <f t="shared" si="2"/>
        <v>4</v>
      </c>
      <c r="K7" s="113" t="str">
        <f t="shared" si="9"/>
        <v>B4</v>
      </c>
      <c r="L7" s="92" t="str">
        <f t="shared" si="3"/>
        <v/>
      </c>
      <c r="M7" s="114" t="str">
        <f t="shared" si="4"/>
        <v/>
      </c>
      <c r="N7" s="114" t="str">
        <f t="shared" si="5"/>
        <v/>
      </c>
      <c r="O7" s="92" t="s">
        <v>17</v>
      </c>
      <c r="P7" s="92" t="str">
        <f t="shared" si="6"/>
        <v/>
      </c>
      <c r="Q7" s="92" t="s">
        <v>17</v>
      </c>
      <c r="R7" s="92" t="str">
        <f t="shared" si="7"/>
        <v/>
      </c>
      <c r="S7" s="92"/>
      <c r="T7" s="92"/>
      <c r="U7" s="92"/>
      <c r="V7" s="107" t="str">
        <f t="shared" si="8"/>
        <v/>
      </c>
      <c r="W7" s="97">
        <v>1</v>
      </c>
      <c r="X7" s="97" t="str">
        <f t="shared" si="10"/>
        <v/>
      </c>
      <c r="Y7" s="97">
        <v>0</v>
      </c>
      <c r="Z7" s="117"/>
      <c r="AA7" s="116"/>
    </row>
    <row r="8" spans="1:27" x14ac:dyDescent="0.3">
      <c r="A8" s="109" t="s">
        <v>34</v>
      </c>
      <c r="B8" s="110">
        <v>8</v>
      </c>
      <c r="C8" s="111" t="s">
        <v>28</v>
      </c>
      <c r="D8" s="111" t="s">
        <v>29</v>
      </c>
      <c r="E8" s="103" t="s">
        <v>25</v>
      </c>
      <c r="F8" s="103" t="str">
        <f t="shared" si="1"/>
        <v>Intitulé de
l'opération</v>
      </c>
      <c r="G8" s="104">
        <v>24</v>
      </c>
      <c r="H8" s="94" t="s">
        <v>17</v>
      </c>
      <c r="I8" s="112" t="s">
        <v>11</v>
      </c>
      <c r="J8" s="113">
        <f t="shared" si="2"/>
        <v>8</v>
      </c>
      <c r="K8" s="113" t="str">
        <f t="shared" si="9"/>
        <v>B8</v>
      </c>
      <c r="L8" s="92" t="str">
        <f t="shared" si="3"/>
        <v/>
      </c>
      <c r="M8" s="114" t="str">
        <f t="shared" si="4"/>
        <v/>
      </c>
      <c r="N8" s="114" t="str">
        <f t="shared" si="5"/>
        <v/>
      </c>
      <c r="O8" s="92" t="s">
        <v>17</v>
      </c>
      <c r="P8" s="92" t="str">
        <f t="shared" si="6"/>
        <v/>
      </c>
      <c r="Q8" s="92" t="s">
        <v>17</v>
      </c>
      <c r="R8" s="92" t="str">
        <f t="shared" si="7"/>
        <v/>
      </c>
      <c r="S8" s="92"/>
      <c r="T8" s="92"/>
      <c r="U8" s="92"/>
      <c r="V8" s="107" t="str">
        <f t="shared" si="8"/>
        <v/>
      </c>
      <c r="W8" s="97">
        <v>0</v>
      </c>
      <c r="X8" s="97" t="str">
        <f t="shared" si="10"/>
        <v>R075</v>
      </c>
      <c r="Y8" s="97" t="s">
        <v>17</v>
      </c>
      <c r="Z8" s="117"/>
      <c r="AA8" s="116"/>
    </row>
    <row r="9" spans="1:27" x14ac:dyDescent="0.3">
      <c r="A9" s="109" t="s">
        <v>17</v>
      </c>
      <c r="B9" s="110" t="s">
        <v>17</v>
      </c>
      <c r="C9" s="111" t="s">
        <v>17</v>
      </c>
      <c r="D9" s="111" t="s">
        <v>17</v>
      </c>
      <c r="E9" s="103" t="s">
        <v>17</v>
      </c>
      <c r="F9" s="103" t="str">
        <f t="shared" si="1"/>
        <v/>
      </c>
      <c r="G9" s="104">
        <v>48</v>
      </c>
      <c r="H9" s="94" t="s">
        <v>17</v>
      </c>
      <c r="I9" s="112" t="s">
        <v>11</v>
      </c>
      <c r="J9" s="113">
        <f t="shared" si="2"/>
        <v>8</v>
      </c>
      <c r="K9" s="113" t="str">
        <f t="shared" si="9"/>
        <v>B8</v>
      </c>
      <c r="L9" s="92" t="str">
        <f t="shared" si="3"/>
        <v/>
      </c>
      <c r="M9" s="114" t="str">
        <f t="shared" si="4"/>
        <v/>
      </c>
      <c r="N9" s="114" t="str">
        <f t="shared" si="5"/>
        <v/>
      </c>
      <c r="O9" s="92" t="s">
        <v>17</v>
      </c>
      <c r="P9" s="92" t="str">
        <f t="shared" si="6"/>
        <v/>
      </c>
      <c r="Q9" s="92" t="s">
        <v>17</v>
      </c>
      <c r="R9" s="92" t="str">
        <f t="shared" si="7"/>
        <v/>
      </c>
      <c r="S9" s="92"/>
      <c r="T9" s="92"/>
      <c r="U9" s="92"/>
      <c r="V9" s="107" t="str">
        <f t="shared" si="8"/>
        <v/>
      </c>
      <c r="W9" s="97">
        <v>0</v>
      </c>
      <c r="X9" s="97" t="str">
        <f t="shared" si="10"/>
        <v/>
      </c>
      <c r="Y9" s="97" t="s">
        <v>17</v>
      </c>
      <c r="Z9" s="117"/>
      <c r="AA9" s="116"/>
    </row>
    <row r="10" spans="1:27" x14ac:dyDescent="0.3">
      <c r="A10" s="109" t="s">
        <v>17</v>
      </c>
      <c r="B10" s="110" t="s">
        <v>17</v>
      </c>
      <c r="C10" s="111" t="s">
        <v>17</v>
      </c>
      <c r="D10" s="111" t="s">
        <v>17</v>
      </c>
      <c r="E10" s="103" t="s">
        <v>17</v>
      </c>
      <c r="F10" s="103" t="str">
        <f t="shared" si="1"/>
        <v/>
      </c>
      <c r="G10" s="104">
        <v>-4142</v>
      </c>
      <c r="H10" s="94" t="s">
        <v>17</v>
      </c>
      <c r="I10" s="112" t="s">
        <v>11</v>
      </c>
      <c r="J10" s="113">
        <f t="shared" si="2"/>
        <v>8</v>
      </c>
      <c r="K10" s="113" t="str">
        <f t="shared" si="9"/>
        <v>B8</v>
      </c>
      <c r="L10" s="92" t="str">
        <f t="shared" si="3"/>
        <v/>
      </c>
      <c r="M10" s="114" t="str">
        <f t="shared" si="4"/>
        <v/>
      </c>
      <c r="N10" s="114" t="str">
        <f t="shared" si="5"/>
        <v/>
      </c>
      <c r="O10" s="92" t="s">
        <v>17</v>
      </c>
      <c r="P10" s="92" t="str">
        <f t="shared" si="6"/>
        <v/>
      </c>
      <c r="Q10" s="92" t="s">
        <v>17</v>
      </c>
      <c r="R10" s="92" t="str">
        <f t="shared" si="7"/>
        <v/>
      </c>
      <c r="S10" s="92"/>
      <c r="T10" s="92"/>
      <c r="U10" s="92"/>
      <c r="V10" s="107" t="str">
        <f t="shared" si="8"/>
        <v/>
      </c>
      <c r="W10" s="97">
        <v>0</v>
      </c>
      <c r="X10" s="97" t="str">
        <f t="shared" si="10"/>
        <v/>
      </c>
      <c r="Y10" s="97" t="s">
        <v>17</v>
      </c>
      <c r="Z10" s="117"/>
      <c r="AA10" s="116"/>
    </row>
    <row r="11" spans="1:27" x14ac:dyDescent="0.3">
      <c r="A11" s="109" t="s">
        <v>17</v>
      </c>
      <c r="B11" s="110" t="s">
        <v>17</v>
      </c>
      <c r="C11" s="111">
        <v>44581.166666666664</v>
      </c>
      <c r="D11" s="111">
        <v>44581.180555555555</v>
      </c>
      <c r="E11" s="103" t="s">
        <v>72</v>
      </c>
      <c r="F11" s="103" t="str">
        <f t="shared" si="1"/>
        <v>TRANSFERT 75 VERS 80</v>
      </c>
      <c r="G11" s="104">
        <v>-4142</v>
      </c>
      <c r="H11" s="94" t="s">
        <v>17</v>
      </c>
      <c r="I11" s="112" t="s">
        <v>11</v>
      </c>
      <c r="J11" s="113">
        <f t="shared" si="2"/>
        <v>8</v>
      </c>
      <c r="K11" s="113" t="str">
        <f t="shared" si="9"/>
        <v>B8</v>
      </c>
      <c r="L11" s="92" t="str">
        <f t="shared" si="3"/>
        <v/>
      </c>
      <c r="M11" s="114" t="str">
        <f t="shared" si="4"/>
        <v/>
      </c>
      <c r="N11" s="114" t="str">
        <f t="shared" si="5"/>
        <v/>
      </c>
      <c r="O11" s="92" t="s">
        <v>17</v>
      </c>
      <c r="P11" s="92" t="str">
        <f t="shared" si="6"/>
        <v/>
      </c>
      <c r="Q11" s="92" t="s">
        <v>17</v>
      </c>
      <c r="R11" s="92" t="str">
        <f t="shared" si="7"/>
        <v/>
      </c>
      <c r="S11" s="92"/>
      <c r="T11" s="92"/>
      <c r="U11" s="92"/>
      <c r="V11" s="107" t="str">
        <f t="shared" si="8"/>
        <v/>
      </c>
      <c r="W11" s="97">
        <v>0</v>
      </c>
      <c r="X11" s="97" t="str">
        <f t="shared" si="10"/>
        <v/>
      </c>
      <c r="Y11" s="97" t="s">
        <v>17</v>
      </c>
      <c r="Z11" s="117"/>
      <c r="AA11" s="116"/>
    </row>
    <row r="12" spans="1:27" x14ac:dyDescent="0.3">
      <c r="A12" s="109" t="s">
        <v>17</v>
      </c>
      <c r="B12" s="110" t="s">
        <v>17</v>
      </c>
      <c r="C12" s="111" t="s">
        <v>17</v>
      </c>
      <c r="D12" s="111" t="s">
        <v>17</v>
      </c>
      <c r="E12" s="103" t="s">
        <v>17</v>
      </c>
      <c r="F12" s="103" t="str">
        <f t="shared" si="1"/>
        <v/>
      </c>
      <c r="G12" s="104">
        <v>3</v>
      </c>
      <c r="H12" s="94">
        <v>98</v>
      </c>
      <c r="I12" s="112" t="s">
        <v>11</v>
      </c>
      <c r="J12" s="113">
        <f t="shared" si="2"/>
        <v>8</v>
      </c>
      <c r="K12" s="113" t="str">
        <f t="shared" si="9"/>
        <v>B8</v>
      </c>
      <c r="L12" s="92" t="str">
        <f t="shared" si="3"/>
        <v>TR</v>
      </c>
      <c r="M12" s="114">
        <f t="shared" si="4"/>
        <v>44581.166666666664</v>
      </c>
      <c r="N12" s="114">
        <f t="shared" si="5"/>
        <v>44581.180555555555</v>
      </c>
      <c r="O12" s="92" t="s">
        <v>43</v>
      </c>
      <c r="P12" s="92" t="str">
        <f t="shared" si="6"/>
        <v>F345</v>
      </c>
      <c r="Q12" s="92" t="s">
        <v>17</v>
      </c>
      <c r="R12" s="92">
        <f t="shared" si="7"/>
        <v>98</v>
      </c>
      <c r="S12" s="92"/>
      <c r="T12" s="92"/>
      <c r="U12" s="92"/>
      <c r="V12" s="107" t="str">
        <f t="shared" si="8"/>
        <v>TRANSFERT 75 VERS 80</v>
      </c>
      <c r="W12" s="97">
        <v>0</v>
      </c>
      <c r="X12" s="97" t="str">
        <f t="shared" si="10"/>
        <v/>
      </c>
      <c r="Y12" s="97" t="s">
        <v>17</v>
      </c>
      <c r="Z12" s="117"/>
      <c r="AA12" s="116"/>
    </row>
    <row r="13" spans="1:27" x14ac:dyDescent="0.3">
      <c r="A13" s="109" t="s">
        <v>17</v>
      </c>
      <c r="B13" s="110" t="s">
        <v>17</v>
      </c>
      <c r="C13" s="111">
        <v>44581.684027777781</v>
      </c>
      <c r="D13" s="111">
        <v>44581.760416666664</v>
      </c>
      <c r="E13" s="103" t="s">
        <v>42</v>
      </c>
      <c r="F13" s="103" t="str">
        <f t="shared" si="1"/>
        <v>EXP 34"</v>
      </c>
      <c r="G13" s="104">
        <v>-4142</v>
      </c>
      <c r="H13" s="94" t="s">
        <v>17</v>
      </c>
      <c r="I13" s="112" t="s">
        <v>11</v>
      </c>
      <c r="J13" s="113">
        <f t="shared" si="2"/>
        <v>8</v>
      </c>
      <c r="K13" s="113" t="str">
        <f t="shared" si="9"/>
        <v>B8</v>
      </c>
      <c r="L13" s="92" t="str">
        <f t="shared" si="3"/>
        <v/>
      </c>
      <c r="M13" s="114" t="str">
        <f t="shared" si="4"/>
        <v/>
      </c>
      <c r="N13" s="114" t="str">
        <f t="shared" si="5"/>
        <v/>
      </c>
      <c r="O13" s="92" t="s">
        <v>17</v>
      </c>
      <c r="P13" s="92" t="str">
        <f t="shared" si="6"/>
        <v/>
      </c>
      <c r="Q13" s="92" t="s">
        <v>17</v>
      </c>
      <c r="R13" s="92" t="str">
        <f t="shared" si="7"/>
        <v/>
      </c>
      <c r="S13" s="92"/>
      <c r="T13" s="92"/>
      <c r="U13" s="92"/>
      <c r="V13" s="107" t="str">
        <f t="shared" si="8"/>
        <v/>
      </c>
      <c r="W13" s="97">
        <v>0</v>
      </c>
      <c r="X13" s="97" t="str">
        <f t="shared" si="10"/>
        <v/>
      </c>
      <c r="Y13" s="97" t="s">
        <v>17</v>
      </c>
      <c r="Z13" s="117"/>
      <c r="AA13" s="116"/>
    </row>
    <row r="14" spans="1:27" x14ac:dyDescent="0.3">
      <c r="A14" s="109" t="s">
        <v>17</v>
      </c>
      <c r="B14" s="110" t="s">
        <v>17</v>
      </c>
      <c r="C14" s="111">
        <v>44581.684027777781</v>
      </c>
      <c r="D14" s="111">
        <v>44581.760416666664</v>
      </c>
      <c r="E14" s="103">
        <v>0</v>
      </c>
      <c r="F14" s="103" t="str">
        <f t="shared" si="1"/>
        <v>EXP 34"</v>
      </c>
      <c r="G14" s="104">
        <v>-4142</v>
      </c>
      <c r="H14" s="94" t="s">
        <v>17</v>
      </c>
      <c r="I14" s="112" t="s">
        <v>11</v>
      </c>
      <c r="J14" s="113">
        <f t="shared" si="2"/>
        <v>8</v>
      </c>
      <c r="K14" s="113" t="str">
        <f t="shared" si="9"/>
        <v>B8</v>
      </c>
      <c r="L14" s="92" t="str">
        <f t="shared" si="3"/>
        <v/>
      </c>
      <c r="M14" s="114" t="str">
        <f t="shared" si="4"/>
        <v/>
      </c>
      <c r="N14" s="114" t="str">
        <f t="shared" si="5"/>
        <v/>
      </c>
      <c r="O14" s="92" t="s">
        <v>17</v>
      </c>
      <c r="P14" s="92" t="str">
        <f t="shared" si="6"/>
        <v/>
      </c>
      <c r="Q14" s="92" t="s">
        <v>17</v>
      </c>
      <c r="R14" s="92" t="str">
        <f t="shared" si="7"/>
        <v/>
      </c>
      <c r="S14" s="92"/>
      <c r="T14" s="92"/>
      <c r="U14" s="92"/>
      <c r="V14" s="107" t="str">
        <f t="shared" si="8"/>
        <v>EXP 34"</v>
      </c>
      <c r="W14" s="97">
        <v>0</v>
      </c>
      <c r="X14" s="97" t="str">
        <f t="shared" si="10"/>
        <v/>
      </c>
      <c r="Y14" s="97" t="s">
        <v>17</v>
      </c>
      <c r="Z14" s="117"/>
      <c r="AA14" s="116"/>
    </row>
    <row r="15" spans="1:27" x14ac:dyDescent="0.3">
      <c r="A15" s="109" t="s">
        <v>17</v>
      </c>
      <c r="B15" s="110" t="s">
        <v>17</v>
      </c>
      <c r="C15" s="111">
        <v>44581.684027777781</v>
      </c>
      <c r="D15" s="111">
        <v>44581.760416666664</v>
      </c>
      <c r="E15" s="103">
        <v>0</v>
      </c>
      <c r="F15" s="103" t="str">
        <f t="shared" si="1"/>
        <v>EXP 34"</v>
      </c>
      <c r="G15" s="104">
        <v>-4142</v>
      </c>
      <c r="H15" s="94" t="s">
        <v>17</v>
      </c>
      <c r="I15" s="112" t="s">
        <v>11</v>
      </c>
      <c r="J15" s="113">
        <f t="shared" si="2"/>
        <v>8</v>
      </c>
      <c r="K15" s="113" t="str">
        <f t="shared" si="9"/>
        <v>B8</v>
      </c>
      <c r="L15" s="92" t="str">
        <f t="shared" si="3"/>
        <v/>
      </c>
      <c r="M15" s="114" t="str">
        <f t="shared" si="4"/>
        <v/>
      </c>
      <c r="N15" s="114" t="str">
        <f t="shared" si="5"/>
        <v/>
      </c>
      <c r="O15" s="92" t="s">
        <v>17</v>
      </c>
      <c r="P15" s="92" t="str">
        <f t="shared" si="6"/>
        <v/>
      </c>
      <c r="Q15" s="92" t="s">
        <v>17</v>
      </c>
      <c r="R15" s="92" t="str">
        <f t="shared" si="7"/>
        <v/>
      </c>
      <c r="S15" s="92"/>
      <c r="T15" s="92"/>
      <c r="U15" s="92"/>
      <c r="V15" s="107" t="str">
        <f t="shared" si="8"/>
        <v>EXP 34"</v>
      </c>
      <c r="W15" s="97">
        <v>0</v>
      </c>
      <c r="X15" s="97" t="str">
        <f t="shared" si="10"/>
        <v/>
      </c>
      <c r="Y15" s="97" t="s">
        <v>17</v>
      </c>
      <c r="Z15" s="117"/>
      <c r="AA15" s="116"/>
    </row>
    <row r="16" spans="1:27" x14ac:dyDescent="0.3">
      <c r="A16" s="109" t="s">
        <v>17</v>
      </c>
      <c r="B16" s="110" t="s">
        <v>17</v>
      </c>
      <c r="C16" s="111">
        <v>44581.684027777781</v>
      </c>
      <c r="D16" s="111">
        <v>44581.760416666664</v>
      </c>
      <c r="E16" s="103">
        <v>0</v>
      </c>
      <c r="F16" s="103" t="str">
        <f t="shared" si="1"/>
        <v>EXP 34"</v>
      </c>
      <c r="G16" s="104">
        <v>-4142</v>
      </c>
      <c r="H16" s="94" t="s">
        <v>17</v>
      </c>
      <c r="I16" s="112" t="s">
        <v>11</v>
      </c>
      <c r="J16" s="113">
        <f t="shared" si="2"/>
        <v>8</v>
      </c>
      <c r="K16" s="113" t="str">
        <f t="shared" si="9"/>
        <v>B8</v>
      </c>
      <c r="L16" s="92" t="str">
        <f t="shared" si="3"/>
        <v/>
      </c>
      <c r="M16" s="114" t="str">
        <f t="shared" si="4"/>
        <v/>
      </c>
      <c r="N16" s="114" t="str">
        <f t="shared" si="5"/>
        <v/>
      </c>
      <c r="O16" s="92" t="s">
        <v>17</v>
      </c>
      <c r="P16" s="92" t="str">
        <f t="shared" si="6"/>
        <v/>
      </c>
      <c r="Q16" s="92" t="s">
        <v>17</v>
      </c>
      <c r="R16" s="92" t="str">
        <f t="shared" si="7"/>
        <v/>
      </c>
      <c r="S16" s="92"/>
      <c r="T16" s="92"/>
      <c r="U16" s="92"/>
      <c r="V16" s="107" t="str">
        <f t="shared" si="8"/>
        <v>EXP 34"</v>
      </c>
      <c r="W16" s="97">
        <v>0</v>
      </c>
      <c r="X16" s="97" t="str">
        <f t="shared" si="10"/>
        <v/>
      </c>
      <c r="Y16" s="97" t="s">
        <v>17</v>
      </c>
      <c r="Z16" s="117"/>
      <c r="AA16" s="116"/>
    </row>
    <row r="17" spans="1:26" x14ac:dyDescent="0.3">
      <c r="A17" s="109" t="s">
        <v>17</v>
      </c>
      <c r="B17" s="110" t="s">
        <v>17</v>
      </c>
      <c r="C17" s="111">
        <v>44581.684027777781</v>
      </c>
      <c r="D17" s="111">
        <v>44581.760416666664</v>
      </c>
      <c r="E17" s="103">
        <v>0</v>
      </c>
      <c r="F17" s="103" t="str">
        <f t="shared" si="1"/>
        <v>EXP 34"</v>
      </c>
      <c r="G17" s="104">
        <v>-4142</v>
      </c>
      <c r="H17" s="94" t="s">
        <v>17</v>
      </c>
      <c r="I17" s="112" t="s">
        <v>11</v>
      </c>
      <c r="J17" s="113">
        <f t="shared" si="2"/>
        <v>8</v>
      </c>
      <c r="K17" s="113" t="str">
        <f t="shared" si="9"/>
        <v>B8</v>
      </c>
      <c r="L17" s="92" t="str">
        <f t="shared" si="3"/>
        <v/>
      </c>
      <c r="M17" s="114" t="str">
        <f t="shared" si="4"/>
        <v/>
      </c>
      <c r="N17" s="114" t="str">
        <f t="shared" si="5"/>
        <v/>
      </c>
      <c r="O17" s="92" t="s">
        <v>17</v>
      </c>
      <c r="P17" s="92" t="str">
        <f t="shared" si="6"/>
        <v/>
      </c>
      <c r="Q17" s="92" t="s">
        <v>17</v>
      </c>
      <c r="R17" s="92" t="str">
        <f t="shared" si="7"/>
        <v/>
      </c>
      <c r="S17" s="92"/>
      <c r="T17" s="92"/>
      <c r="U17" s="92"/>
      <c r="V17" s="107" t="str">
        <f t="shared" si="8"/>
        <v>EXP 34"</v>
      </c>
      <c r="W17" s="97">
        <v>0</v>
      </c>
      <c r="X17" s="97" t="str">
        <f t="shared" si="10"/>
        <v/>
      </c>
      <c r="Y17" s="97" t="s">
        <v>17</v>
      </c>
      <c r="Z17" s="117"/>
    </row>
    <row r="18" spans="1:26" x14ac:dyDescent="0.3">
      <c r="A18" s="109" t="s">
        <v>17</v>
      </c>
      <c r="B18" s="110" t="s">
        <v>17</v>
      </c>
      <c r="C18" s="111" t="s">
        <v>17</v>
      </c>
      <c r="D18" s="111" t="s">
        <v>17</v>
      </c>
      <c r="E18" s="103" t="s">
        <v>17</v>
      </c>
      <c r="F18" s="103" t="str">
        <f t="shared" si="1"/>
        <v/>
      </c>
      <c r="G18" s="104">
        <v>3</v>
      </c>
      <c r="H18" s="94">
        <v>6025</v>
      </c>
      <c r="I18" s="112" t="s">
        <v>11</v>
      </c>
      <c r="J18" s="113">
        <f t="shared" si="2"/>
        <v>8</v>
      </c>
      <c r="K18" s="113" t="str">
        <f t="shared" si="9"/>
        <v>B8</v>
      </c>
      <c r="L18" s="92" t="str">
        <f t="shared" si="3"/>
        <v>TR</v>
      </c>
      <c r="M18" s="114">
        <f t="shared" si="4"/>
        <v>44581.684027777781</v>
      </c>
      <c r="N18" s="114">
        <f t="shared" si="5"/>
        <v>44581.760416666664</v>
      </c>
      <c r="O18" s="92" t="s">
        <v>43</v>
      </c>
      <c r="P18" s="92" t="str">
        <f t="shared" si="6"/>
        <v>F345</v>
      </c>
      <c r="Q18" s="92" t="s">
        <v>17</v>
      </c>
      <c r="R18" s="92">
        <f t="shared" si="7"/>
        <v>6025</v>
      </c>
      <c r="S18" s="92"/>
      <c r="T18" s="92"/>
      <c r="U18" s="92"/>
      <c r="V18" s="107" t="str">
        <f t="shared" si="8"/>
        <v>EXP 34"</v>
      </c>
      <c r="W18" s="97">
        <v>0</v>
      </c>
      <c r="X18" s="97" t="str">
        <f t="shared" si="10"/>
        <v/>
      </c>
      <c r="Y18" s="97" t="s">
        <v>17</v>
      </c>
      <c r="Z18" s="117"/>
    </row>
    <row r="19" spans="1:26" x14ac:dyDescent="0.3">
      <c r="A19" s="109" t="s">
        <v>17</v>
      </c>
      <c r="B19" s="110" t="s">
        <v>17</v>
      </c>
      <c r="C19" s="111">
        <v>44581.854166666664</v>
      </c>
      <c r="D19" s="111">
        <v>44581.864583333336</v>
      </c>
      <c r="E19" s="103" t="s">
        <v>77</v>
      </c>
      <c r="F19" s="103" t="str">
        <f t="shared" si="1"/>
        <v>TRANSFERT 75 VERS 83</v>
      </c>
      <c r="G19" s="104">
        <v>-4142</v>
      </c>
      <c r="H19" s="94" t="s">
        <v>17</v>
      </c>
      <c r="I19" s="112" t="s">
        <v>11</v>
      </c>
      <c r="J19" s="113">
        <f t="shared" si="2"/>
        <v>8</v>
      </c>
      <c r="K19" s="113" t="str">
        <f t="shared" si="9"/>
        <v>B8</v>
      </c>
      <c r="L19" s="92" t="str">
        <f t="shared" si="3"/>
        <v/>
      </c>
      <c r="M19" s="114" t="str">
        <f t="shared" si="4"/>
        <v/>
      </c>
      <c r="N19" s="114" t="str">
        <f t="shared" si="5"/>
        <v/>
      </c>
      <c r="O19" s="92" t="s">
        <v>17</v>
      </c>
      <c r="P19" s="92" t="str">
        <f t="shared" si="6"/>
        <v/>
      </c>
      <c r="Q19" s="92" t="s">
        <v>17</v>
      </c>
      <c r="R19" s="92" t="str">
        <f t="shared" si="7"/>
        <v/>
      </c>
      <c r="S19" s="92"/>
      <c r="T19" s="92"/>
      <c r="U19" s="92"/>
      <c r="V19" s="107" t="str">
        <f t="shared" si="8"/>
        <v/>
      </c>
      <c r="W19" s="97">
        <v>0</v>
      </c>
      <c r="X19" s="97" t="str">
        <f t="shared" si="10"/>
        <v/>
      </c>
      <c r="Y19" s="97" t="s">
        <v>17</v>
      </c>
      <c r="Z19" s="117"/>
    </row>
    <row r="20" spans="1:26" x14ac:dyDescent="0.3">
      <c r="A20" s="109" t="s">
        <v>17</v>
      </c>
      <c r="B20" s="110" t="s">
        <v>17</v>
      </c>
      <c r="C20" s="111">
        <v>44581.854166666664</v>
      </c>
      <c r="D20" s="111">
        <v>44581.864583333336</v>
      </c>
      <c r="E20" s="103">
        <v>0</v>
      </c>
      <c r="F20" s="103" t="str">
        <f t="shared" si="1"/>
        <v>TRANSFERT 75 VERS 83</v>
      </c>
      <c r="G20" s="104">
        <v>-4142</v>
      </c>
      <c r="H20" s="94" t="s">
        <v>17</v>
      </c>
      <c r="I20" s="112" t="s">
        <v>11</v>
      </c>
      <c r="J20" s="113">
        <f t="shared" si="2"/>
        <v>8</v>
      </c>
      <c r="K20" s="113" t="str">
        <f t="shared" si="9"/>
        <v>B8</v>
      </c>
      <c r="L20" s="92" t="str">
        <f t="shared" si="3"/>
        <v/>
      </c>
      <c r="M20" s="114" t="str">
        <f t="shared" si="4"/>
        <v/>
      </c>
      <c r="N20" s="114" t="str">
        <f t="shared" si="5"/>
        <v/>
      </c>
      <c r="O20" s="92" t="s">
        <v>17</v>
      </c>
      <c r="P20" s="92" t="str">
        <f t="shared" si="6"/>
        <v/>
      </c>
      <c r="Q20" s="92" t="s">
        <v>17</v>
      </c>
      <c r="R20" s="92" t="str">
        <f t="shared" si="7"/>
        <v/>
      </c>
      <c r="S20" s="92"/>
      <c r="T20" s="92"/>
      <c r="U20" s="92"/>
      <c r="V20" s="107" t="str">
        <f t="shared" si="8"/>
        <v>TRANSFERT 75 VERS 83</v>
      </c>
      <c r="W20" s="97">
        <v>0</v>
      </c>
      <c r="X20" s="97" t="str">
        <f t="shared" si="10"/>
        <v/>
      </c>
      <c r="Y20" s="97" t="s">
        <v>17</v>
      </c>
      <c r="Z20" s="117"/>
    </row>
    <row r="21" spans="1:26" x14ac:dyDescent="0.3">
      <c r="A21" s="109" t="s">
        <v>17</v>
      </c>
      <c r="B21" s="110" t="s">
        <v>17</v>
      </c>
      <c r="C21" s="111">
        <v>44581.854166666664</v>
      </c>
      <c r="D21" s="111">
        <v>44581.864583333336</v>
      </c>
      <c r="E21" s="103">
        <v>0</v>
      </c>
      <c r="F21" s="103" t="str">
        <f t="shared" si="1"/>
        <v>TRANSFERT 75 VERS 83</v>
      </c>
      <c r="G21" s="104">
        <v>-4142</v>
      </c>
      <c r="H21" s="94" t="s">
        <v>17</v>
      </c>
      <c r="I21" s="112" t="s">
        <v>11</v>
      </c>
      <c r="J21" s="113">
        <f t="shared" si="2"/>
        <v>8</v>
      </c>
      <c r="K21" s="113" t="str">
        <f t="shared" si="9"/>
        <v>B8</v>
      </c>
      <c r="L21" s="92" t="str">
        <f t="shared" si="3"/>
        <v/>
      </c>
      <c r="M21" s="114" t="str">
        <f t="shared" si="4"/>
        <v/>
      </c>
      <c r="N21" s="114" t="str">
        <f t="shared" si="5"/>
        <v/>
      </c>
      <c r="O21" s="92" t="s">
        <v>17</v>
      </c>
      <c r="P21" s="92" t="str">
        <f t="shared" si="6"/>
        <v/>
      </c>
      <c r="Q21" s="92" t="s">
        <v>17</v>
      </c>
      <c r="R21" s="92" t="str">
        <f t="shared" si="7"/>
        <v/>
      </c>
      <c r="S21" s="92"/>
      <c r="T21" s="92"/>
      <c r="U21" s="92"/>
      <c r="V21" s="107" t="str">
        <f t="shared" si="8"/>
        <v>TRANSFERT 75 VERS 83</v>
      </c>
      <c r="W21" s="97">
        <v>0</v>
      </c>
      <c r="X21" s="97" t="str">
        <f t="shared" si="10"/>
        <v/>
      </c>
      <c r="Y21" s="97" t="s">
        <v>17</v>
      </c>
      <c r="Z21" s="117"/>
    </row>
    <row r="22" spans="1:26" x14ac:dyDescent="0.3">
      <c r="A22" s="109" t="s">
        <v>17</v>
      </c>
      <c r="B22" s="110" t="s">
        <v>17</v>
      </c>
      <c r="C22" s="111" t="s">
        <v>17</v>
      </c>
      <c r="D22" s="111" t="s">
        <v>17</v>
      </c>
      <c r="E22" s="103" t="s">
        <v>17</v>
      </c>
      <c r="F22" s="103" t="str">
        <f t="shared" si="1"/>
        <v/>
      </c>
      <c r="G22" s="104">
        <v>3</v>
      </c>
      <c r="H22" s="94">
        <v>102</v>
      </c>
      <c r="I22" s="112" t="s">
        <v>11</v>
      </c>
      <c r="J22" s="113">
        <f t="shared" si="2"/>
        <v>8</v>
      </c>
      <c r="K22" s="113" t="str">
        <f t="shared" si="9"/>
        <v>B8</v>
      </c>
      <c r="L22" s="92" t="str">
        <f t="shared" si="3"/>
        <v>TR</v>
      </c>
      <c r="M22" s="114">
        <f t="shared" si="4"/>
        <v>44581.854166666664</v>
      </c>
      <c r="N22" s="114">
        <f t="shared" si="5"/>
        <v>44581.864583333336</v>
      </c>
      <c r="O22" s="92" t="s">
        <v>43</v>
      </c>
      <c r="P22" s="92" t="str">
        <f t="shared" si="6"/>
        <v>F345</v>
      </c>
      <c r="Q22" s="92" t="s">
        <v>17</v>
      </c>
      <c r="R22" s="92">
        <f t="shared" si="7"/>
        <v>102</v>
      </c>
      <c r="S22" s="92"/>
      <c r="T22" s="92"/>
      <c r="U22" s="92"/>
      <c r="V22" s="107" t="str">
        <f t="shared" si="8"/>
        <v>TRANSFERT 75 VERS 83</v>
      </c>
      <c r="W22" s="97">
        <v>0</v>
      </c>
      <c r="X22" s="97" t="str">
        <f t="shared" si="10"/>
        <v/>
      </c>
      <c r="Y22" s="97" t="s">
        <v>17</v>
      </c>
      <c r="Z22" s="117"/>
    </row>
    <row r="23" spans="1:26" x14ac:dyDescent="0.3">
      <c r="A23" s="109" t="s">
        <v>17</v>
      </c>
      <c r="B23" s="110" t="s">
        <v>17</v>
      </c>
      <c r="C23" s="111" t="s">
        <v>17</v>
      </c>
      <c r="D23" s="111" t="s">
        <v>17</v>
      </c>
      <c r="E23" s="103" t="s">
        <v>17</v>
      </c>
      <c r="F23" s="103" t="str">
        <f t="shared" si="1"/>
        <v/>
      </c>
      <c r="G23" s="104">
        <v>48</v>
      </c>
      <c r="H23" s="94" t="s">
        <v>17</v>
      </c>
      <c r="I23" s="112" t="s">
        <v>11</v>
      </c>
      <c r="J23" s="113">
        <f t="shared" si="2"/>
        <v>8</v>
      </c>
      <c r="K23" s="113" t="str">
        <f t="shared" si="9"/>
        <v>B8</v>
      </c>
      <c r="L23" s="92" t="str">
        <f t="shared" si="3"/>
        <v/>
      </c>
      <c r="M23" s="114" t="str">
        <f t="shared" si="4"/>
        <v/>
      </c>
      <c r="N23" s="114" t="str">
        <f t="shared" si="5"/>
        <v/>
      </c>
      <c r="O23" s="92" t="s">
        <v>17</v>
      </c>
      <c r="P23" s="92" t="str">
        <f t="shared" si="6"/>
        <v/>
      </c>
      <c r="Q23" s="92" t="s">
        <v>17</v>
      </c>
      <c r="R23" s="92" t="str">
        <f t="shared" si="7"/>
        <v/>
      </c>
      <c r="S23" s="92"/>
      <c r="T23" s="92"/>
      <c r="U23" s="92"/>
      <c r="V23" s="107" t="str">
        <f t="shared" si="8"/>
        <v/>
      </c>
      <c r="W23" s="97">
        <v>0</v>
      </c>
      <c r="X23" s="97" t="str">
        <f t="shared" si="10"/>
        <v/>
      </c>
      <c r="Y23" s="97" t="s">
        <v>17</v>
      </c>
      <c r="Z23" s="117"/>
    </row>
    <row r="24" spans="1:26" x14ac:dyDescent="0.3">
      <c r="A24" s="109" t="s">
        <v>17</v>
      </c>
      <c r="B24" s="110" t="s">
        <v>17</v>
      </c>
      <c r="C24" s="111" t="s">
        <v>17</v>
      </c>
      <c r="D24" s="111" t="s">
        <v>17</v>
      </c>
      <c r="E24" s="103" t="s">
        <v>17</v>
      </c>
      <c r="F24" s="103" t="str">
        <f t="shared" si="1"/>
        <v/>
      </c>
      <c r="G24" s="104">
        <v>1</v>
      </c>
      <c r="H24" s="94" t="s">
        <v>17</v>
      </c>
      <c r="I24" s="112" t="s">
        <v>11</v>
      </c>
      <c r="J24" s="113">
        <f t="shared" si="2"/>
        <v>8</v>
      </c>
      <c r="K24" s="113" t="str">
        <f t="shared" si="9"/>
        <v>B8</v>
      </c>
      <c r="L24" s="92" t="str">
        <f t="shared" si="3"/>
        <v/>
      </c>
      <c r="M24" s="114" t="str">
        <f t="shared" si="4"/>
        <v/>
      </c>
      <c r="N24" s="114" t="str">
        <f t="shared" si="5"/>
        <v/>
      </c>
      <c r="O24" s="92" t="s">
        <v>17</v>
      </c>
      <c r="P24" s="92" t="str">
        <f t="shared" si="6"/>
        <v/>
      </c>
      <c r="Q24" s="92" t="s">
        <v>17</v>
      </c>
      <c r="R24" s="92" t="str">
        <f t="shared" si="7"/>
        <v/>
      </c>
      <c r="S24" s="92"/>
      <c r="T24" s="92"/>
      <c r="U24" s="92"/>
      <c r="V24" s="107" t="str">
        <f t="shared" si="8"/>
        <v/>
      </c>
      <c r="W24" s="97">
        <v>1</v>
      </c>
      <c r="X24" s="97" t="str">
        <f t="shared" si="10"/>
        <v/>
      </c>
      <c r="Y24" s="97">
        <v>43543</v>
      </c>
      <c r="Z24" s="117"/>
    </row>
    <row r="25" spans="1:26" x14ac:dyDescent="0.3">
      <c r="A25" s="109" t="s">
        <v>36</v>
      </c>
      <c r="B25" s="110">
        <v>25</v>
      </c>
      <c r="C25" s="111" t="s">
        <v>28</v>
      </c>
      <c r="D25" s="111" t="s">
        <v>29</v>
      </c>
      <c r="E25" s="103" t="s">
        <v>25</v>
      </c>
      <c r="F25" s="103" t="str">
        <f t="shared" si="1"/>
        <v>Intitulé de
l'opération</v>
      </c>
      <c r="G25" s="104">
        <v>24</v>
      </c>
      <c r="H25" s="94" t="s">
        <v>17</v>
      </c>
      <c r="I25" s="112" t="s">
        <v>11</v>
      </c>
      <c r="J25" s="113">
        <f t="shared" si="2"/>
        <v>25</v>
      </c>
      <c r="K25" s="113" t="str">
        <f t="shared" si="9"/>
        <v>B25</v>
      </c>
      <c r="L25" s="92" t="str">
        <f t="shared" si="3"/>
        <v/>
      </c>
      <c r="M25" s="114" t="str">
        <f t="shared" si="4"/>
        <v/>
      </c>
      <c r="N25" s="114" t="str">
        <f t="shared" si="5"/>
        <v/>
      </c>
      <c r="O25" s="92" t="s">
        <v>17</v>
      </c>
      <c r="P25" s="92" t="str">
        <f t="shared" si="6"/>
        <v/>
      </c>
      <c r="Q25" s="92" t="s">
        <v>17</v>
      </c>
      <c r="R25" s="92" t="str">
        <f t="shared" si="7"/>
        <v/>
      </c>
      <c r="S25" s="92"/>
      <c r="T25" s="92"/>
      <c r="U25" s="92"/>
      <c r="V25" s="107" t="str">
        <f t="shared" si="8"/>
        <v/>
      </c>
      <c r="W25" s="97">
        <v>0</v>
      </c>
      <c r="X25" s="97" t="str">
        <f t="shared" si="10"/>
        <v>R076</v>
      </c>
      <c r="Y25" s="97" t="s">
        <v>17</v>
      </c>
      <c r="Z25" s="117"/>
    </row>
    <row r="26" spans="1:26" x14ac:dyDescent="0.3">
      <c r="A26" s="109" t="s">
        <v>17</v>
      </c>
      <c r="B26" s="110" t="s">
        <v>17</v>
      </c>
      <c r="C26" s="111" t="s">
        <v>17</v>
      </c>
      <c r="D26" s="111" t="s">
        <v>17</v>
      </c>
      <c r="E26" s="103" t="s">
        <v>17</v>
      </c>
      <c r="F26" s="103" t="str">
        <f t="shared" si="1"/>
        <v/>
      </c>
      <c r="G26" s="104">
        <v>48</v>
      </c>
      <c r="H26" s="94" t="s">
        <v>17</v>
      </c>
      <c r="I26" s="112" t="s">
        <v>11</v>
      </c>
      <c r="J26" s="113">
        <f t="shared" si="2"/>
        <v>25</v>
      </c>
      <c r="K26" s="113" t="str">
        <f t="shared" si="9"/>
        <v>B25</v>
      </c>
      <c r="L26" s="92" t="str">
        <f t="shared" si="3"/>
        <v/>
      </c>
      <c r="M26" s="114" t="str">
        <f t="shared" si="4"/>
        <v/>
      </c>
      <c r="N26" s="114" t="str">
        <f t="shared" si="5"/>
        <v/>
      </c>
      <c r="O26" s="92" t="s">
        <v>17</v>
      </c>
      <c r="P26" s="92" t="str">
        <f t="shared" si="6"/>
        <v/>
      </c>
      <c r="Q26" s="92" t="s">
        <v>17</v>
      </c>
      <c r="R26" s="92" t="str">
        <f t="shared" si="7"/>
        <v/>
      </c>
      <c r="S26" s="92"/>
      <c r="T26" s="92"/>
      <c r="U26" s="92"/>
      <c r="V26" s="107" t="str">
        <f t="shared" si="8"/>
        <v/>
      </c>
      <c r="W26" s="97">
        <v>0</v>
      </c>
      <c r="X26" s="97" t="str">
        <f t="shared" si="10"/>
        <v/>
      </c>
      <c r="Y26" s="97" t="s">
        <v>17</v>
      </c>
      <c r="Z26" s="117"/>
    </row>
    <row r="27" spans="1:26" x14ac:dyDescent="0.3">
      <c r="A27" s="109" t="s">
        <v>17</v>
      </c>
      <c r="B27" s="110" t="s">
        <v>17</v>
      </c>
      <c r="C27" s="111" t="s">
        <v>17</v>
      </c>
      <c r="D27" s="111" t="s">
        <v>17</v>
      </c>
      <c r="E27" s="103" t="s">
        <v>17</v>
      </c>
      <c r="F27" s="103" t="str">
        <f t="shared" si="1"/>
        <v/>
      </c>
      <c r="G27" s="104">
        <v>-4142</v>
      </c>
      <c r="H27" s="94" t="s">
        <v>17</v>
      </c>
      <c r="I27" s="112" t="s">
        <v>11</v>
      </c>
      <c r="J27" s="113">
        <f t="shared" si="2"/>
        <v>25</v>
      </c>
      <c r="K27" s="113" t="str">
        <f t="shared" si="9"/>
        <v>B25</v>
      </c>
      <c r="L27" s="92" t="str">
        <f t="shared" si="3"/>
        <v/>
      </c>
      <c r="M27" s="114" t="str">
        <f t="shared" si="4"/>
        <v/>
      </c>
      <c r="N27" s="114" t="str">
        <f t="shared" si="5"/>
        <v/>
      </c>
      <c r="O27" s="92" t="s">
        <v>17</v>
      </c>
      <c r="P27" s="92" t="str">
        <f t="shared" si="6"/>
        <v/>
      </c>
      <c r="Q27" s="92" t="s">
        <v>17</v>
      </c>
      <c r="R27" s="92" t="str">
        <f t="shared" si="7"/>
        <v/>
      </c>
      <c r="S27" s="92"/>
      <c r="T27" s="92"/>
      <c r="U27" s="92"/>
      <c r="V27" s="107" t="str">
        <f t="shared" si="8"/>
        <v/>
      </c>
      <c r="W27" s="97">
        <v>0</v>
      </c>
      <c r="X27" s="97" t="str">
        <f t="shared" si="10"/>
        <v/>
      </c>
      <c r="Y27" s="97" t="s">
        <v>17</v>
      </c>
      <c r="Z27" s="117"/>
    </row>
    <row r="28" spans="1:26" x14ac:dyDescent="0.3">
      <c r="A28" s="109" t="s">
        <v>17</v>
      </c>
      <c r="B28" s="110" t="s">
        <v>17</v>
      </c>
      <c r="C28" s="111">
        <v>44581.222222222219</v>
      </c>
      <c r="D28" s="111">
        <v>44581.350694444445</v>
      </c>
      <c r="E28" s="103" t="s">
        <v>42</v>
      </c>
      <c r="F28" s="103" t="str">
        <f t="shared" si="1"/>
        <v>EXP 34"</v>
      </c>
      <c r="G28" s="104">
        <v>-4142</v>
      </c>
      <c r="H28" s="94" t="s">
        <v>17</v>
      </c>
      <c r="I28" s="112" t="s">
        <v>11</v>
      </c>
      <c r="J28" s="113">
        <f t="shared" si="2"/>
        <v>25</v>
      </c>
      <c r="K28" s="113" t="str">
        <f t="shared" si="9"/>
        <v>B25</v>
      </c>
      <c r="L28" s="92" t="str">
        <f t="shared" si="3"/>
        <v/>
      </c>
      <c r="M28" s="114" t="str">
        <f t="shared" si="4"/>
        <v/>
      </c>
      <c r="N28" s="114" t="str">
        <f t="shared" si="5"/>
        <v/>
      </c>
      <c r="O28" s="92" t="s">
        <v>17</v>
      </c>
      <c r="P28" s="92" t="str">
        <f t="shared" si="6"/>
        <v/>
      </c>
      <c r="Q28" s="92" t="s">
        <v>17</v>
      </c>
      <c r="R28" s="92" t="str">
        <f t="shared" si="7"/>
        <v/>
      </c>
      <c r="S28" s="92"/>
      <c r="T28" s="92"/>
      <c r="U28" s="92"/>
      <c r="V28" s="107" t="str">
        <f t="shared" si="8"/>
        <v/>
      </c>
      <c r="W28" s="97">
        <v>0</v>
      </c>
      <c r="X28" s="97" t="str">
        <f t="shared" si="10"/>
        <v/>
      </c>
      <c r="Y28" s="97" t="s">
        <v>17</v>
      </c>
      <c r="Z28" s="117"/>
    </row>
    <row r="29" spans="1:26" x14ac:dyDescent="0.3">
      <c r="A29" s="109" t="s">
        <v>17</v>
      </c>
      <c r="B29" s="110" t="s">
        <v>17</v>
      </c>
      <c r="C29" s="111">
        <v>44581.222222222219</v>
      </c>
      <c r="D29" s="111">
        <v>44581.350694444445</v>
      </c>
      <c r="E29" s="103">
        <v>0</v>
      </c>
      <c r="F29" s="103" t="str">
        <f t="shared" si="1"/>
        <v>EXP 34"</v>
      </c>
      <c r="G29" s="104">
        <v>-4142</v>
      </c>
      <c r="H29" s="94" t="s">
        <v>17</v>
      </c>
      <c r="I29" s="112" t="s">
        <v>11</v>
      </c>
      <c r="J29" s="113">
        <f t="shared" si="2"/>
        <v>25</v>
      </c>
      <c r="K29" s="113" t="str">
        <f t="shared" si="9"/>
        <v>B25</v>
      </c>
      <c r="L29" s="92" t="str">
        <f t="shared" si="3"/>
        <v/>
      </c>
      <c r="M29" s="114" t="str">
        <f t="shared" si="4"/>
        <v/>
      </c>
      <c r="N29" s="114" t="str">
        <f t="shared" si="5"/>
        <v/>
      </c>
      <c r="O29" s="92" t="s">
        <v>17</v>
      </c>
      <c r="P29" s="92" t="str">
        <f t="shared" si="6"/>
        <v/>
      </c>
      <c r="Q29" s="92" t="s">
        <v>17</v>
      </c>
      <c r="R29" s="92" t="str">
        <f t="shared" si="7"/>
        <v/>
      </c>
      <c r="S29" s="92"/>
      <c r="T29" s="92"/>
      <c r="U29" s="92"/>
      <c r="V29" s="107" t="str">
        <f t="shared" si="8"/>
        <v>EXP 34"</v>
      </c>
      <c r="W29" s="97">
        <v>0</v>
      </c>
      <c r="X29" s="97" t="str">
        <f t="shared" si="10"/>
        <v/>
      </c>
      <c r="Y29" s="97" t="s">
        <v>17</v>
      </c>
      <c r="Z29" s="117"/>
    </row>
    <row r="30" spans="1:26" x14ac:dyDescent="0.3">
      <c r="A30" s="109" t="s">
        <v>17</v>
      </c>
      <c r="B30" s="110" t="s">
        <v>17</v>
      </c>
      <c r="C30" s="111">
        <v>44581.222222222219</v>
      </c>
      <c r="D30" s="111">
        <v>44581.350694444445</v>
      </c>
      <c r="E30" s="103">
        <v>0</v>
      </c>
      <c r="F30" s="103" t="str">
        <f t="shared" si="1"/>
        <v>EXP 34"</v>
      </c>
      <c r="G30" s="104">
        <v>-4142</v>
      </c>
      <c r="H30" s="94" t="s">
        <v>17</v>
      </c>
      <c r="I30" s="112" t="s">
        <v>11</v>
      </c>
      <c r="J30" s="113">
        <f t="shared" si="2"/>
        <v>25</v>
      </c>
      <c r="K30" s="113" t="str">
        <f t="shared" si="9"/>
        <v>B25</v>
      </c>
      <c r="L30" s="92" t="str">
        <f t="shared" si="3"/>
        <v/>
      </c>
      <c r="M30" s="114" t="str">
        <f t="shared" si="4"/>
        <v/>
      </c>
      <c r="N30" s="114" t="str">
        <f t="shared" si="5"/>
        <v/>
      </c>
      <c r="O30" s="92" t="s">
        <v>17</v>
      </c>
      <c r="P30" s="92" t="str">
        <f t="shared" si="6"/>
        <v/>
      </c>
      <c r="Q30" s="92" t="s">
        <v>17</v>
      </c>
      <c r="R30" s="92" t="str">
        <f t="shared" si="7"/>
        <v/>
      </c>
      <c r="S30" s="92"/>
      <c r="T30" s="92"/>
      <c r="U30" s="92"/>
      <c r="V30" s="107" t="str">
        <f t="shared" si="8"/>
        <v>EXP 34"</v>
      </c>
      <c r="W30" s="97">
        <v>0</v>
      </c>
      <c r="X30" s="97" t="str">
        <f t="shared" si="10"/>
        <v/>
      </c>
      <c r="Y30" s="97" t="s">
        <v>17</v>
      </c>
      <c r="Z30" s="117"/>
    </row>
    <row r="31" spans="1:26" x14ac:dyDescent="0.3">
      <c r="A31" s="109" t="s">
        <v>17</v>
      </c>
      <c r="B31" s="110" t="s">
        <v>17</v>
      </c>
      <c r="C31" s="111">
        <v>44581.222222222219</v>
      </c>
      <c r="D31" s="111">
        <v>44581.350694444445</v>
      </c>
      <c r="E31" s="103">
        <v>0</v>
      </c>
      <c r="F31" s="103" t="str">
        <f t="shared" si="1"/>
        <v>EXP 34"</v>
      </c>
      <c r="G31" s="104">
        <v>-4142</v>
      </c>
      <c r="H31" s="94" t="s">
        <v>17</v>
      </c>
      <c r="I31" s="112" t="s">
        <v>11</v>
      </c>
      <c r="J31" s="113">
        <f t="shared" si="2"/>
        <v>25</v>
      </c>
      <c r="K31" s="113" t="str">
        <f t="shared" si="9"/>
        <v>B25</v>
      </c>
      <c r="L31" s="92" t="str">
        <f t="shared" si="3"/>
        <v/>
      </c>
      <c r="M31" s="114" t="str">
        <f t="shared" si="4"/>
        <v/>
      </c>
      <c r="N31" s="114" t="str">
        <f t="shared" si="5"/>
        <v/>
      </c>
      <c r="O31" s="92" t="s">
        <v>17</v>
      </c>
      <c r="P31" s="92" t="str">
        <f t="shared" si="6"/>
        <v/>
      </c>
      <c r="Q31" s="92" t="s">
        <v>17</v>
      </c>
      <c r="R31" s="92" t="str">
        <f t="shared" si="7"/>
        <v/>
      </c>
      <c r="S31" s="92"/>
      <c r="T31" s="92"/>
      <c r="U31" s="92"/>
      <c r="V31" s="107" t="str">
        <f t="shared" si="8"/>
        <v>EXP 34"</v>
      </c>
      <c r="W31" s="97">
        <v>0</v>
      </c>
      <c r="X31" s="97" t="str">
        <f t="shared" si="10"/>
        <v/>
      </c>
      <c r="Y31" s="97" t="s">
        <v>17</v>
      </c>
      <c r="Z31" s="117"/>
    </row>
    <row r="32" spans="1:26" x14ac:dyDescent="0.3">
      <c r="A32" s="109" t="s">
        <v>17</v>
      </c>
      <c r="B32" s="110" t="s">
        <v>17</v>
      </c>
      <c r="C32" s="111" t="s">
        <v>17</v>
      </c>
      <c r="D32" s="111" t="s">
        <v>17</v>
      </c>
      <c r="E32" s="103" t="s">
        <v>17</v>
      </c>
      <c r="F32" s="103" t="str">
        <f t="shared" si="1"/>
        <v/>
      </c>
      <c r="G32" s="104">
        <v>3</v>
      </c>
      <c r="H32" s="94">
        <v>10145</v>
      </c>
      <c r="I32" s="112" t="s">
        <v>11</v>
      </c>
      <c r="J32" s="113">
        <f t="shared" si="2"/>
        <v>25</v>
      </c>
      <c r="K32" s="113" t="str">
        <f t="shared" si="9"/>
        <v>B25</v>
      </c>
      <c r="L32" s="92" t="str">
        <f t="shared" si="3"/>
        <v>TR</v>
      </c>
      <c r="M32" s="114">
        <f t="shared" si="4"/>
        <v>44581.222222222219</v>
      </c>
      <c r="N32" s="114">
        <f t="shared" si="5"/>
        <v>44581.350694444445</v>
      </c>
      <c r="O32" s="92" t="s">
        <v>51</v>
      </c>
      <c r="P32" s="92" t="str">
        <f t="shared" si="6"/>
        <v>F345</v>
      </c>
      <c r="Q32" s="92" t="s">
        <v>17</v>
      </c>
      <c r="R32" s="92">
        <f t="shared" si="7"/>
        <v>10145</v>
      </c>
      <c r="S32" s="92"/>
      <c r="T32" s="92"/>
      <c r="U32" s="92"/>
      <c r="V32" s="107" t="str">
        <f t="shared" si="8"/>
        <v>EXP 34"</v>
      </c>
      <c r="W32" s="97">
        <v>0</v>
      </c>
      <c r="X32" s="97" t="str">
        <f t="shared" si="10"/>
        <v/>
      </c>
      <c r="Y32" s="97" t="s">
        <v>17</v>
      </c>
      <c r="Z32" s="117"/>
    </row>
    <row r="33" spans="1:26" x14ac:dyDescent="0.3">
      <c r="A33" s="109" t="s">
        <v>17</v>
      </c>
      <c r="B33" s="110" t="s">
        <v>17</v>
      </c>
      <c r="C33" s="111" t="s">
        <v>17</v>
      </c>
      <c r="D33" s="111" t="s">
        <v>17</v>
      </c>
      <c r="E33" s="103" t="s">
        <v>17</v>
      </c>
      <c r="F33" s="103" t="str">
        <f t="shared" si="1"/>
        <v/>
      </c>
      <c r="G33" s="104">
        <v>48</v>
      </c>
      <c r="H33" s="94" t="s">
        <v>17</v>
      </c>
      <c r="I33" s="112" t="s">
        <v>11</v>
      </c>
      <c r="J33" s="113">
        <f t="shared" si="2"/>
        <v>25</v>
      </c>
      <c r="K33" s="113" t="str">
        <f t="shared" si="9"/>
        <v>B25</v>
      </c>
      <c r="L33" s="92" t="str">
        <f t="shared" si="3"/>
        <v/>
      </c>
      <c r="M33" s="114" t="str">
        <f t="shared" si="4"/>
        <v/>
      </c>
      <c r="N33" s="114" t="str">
        <f t="shared" si="5"/>
        <v/>
      </c>
      <c r="O33" s="92" t="s">
        <v>17</v>
      </c>
      <c r="P33" s="92" t="str">
        <f t="shared" si="6"/>
        <v/>
      </c>
      <c r="Q33" s="92" t="s">
        <v>17</v>
      </c>
      <c r="R33" s="92" t="str">
        <f t="shared" si="7"/>
        <v/>
      </c>
      <c r="S33" s="92"/>
      <c r="T33" s="92"/>
      <c r="U33" s="92"/>
      <c r="V33" s="107" t="str">
        <f t="shared" si="8"/>
        <v/>
      </c>
      <c r="W33" s="97">
        <v>0</v>
      </c>
      <c r="X33" s="97" t="str">
        <f t="shared" si="10"/>
        <v/>
      </c>
      <c r="Y33" s="97" t="s">
        <v>17</v>
      </c>
      <c r="Z33" s="117"/>
    </row>
    <row r="34" spans="1:26" x14ac:dyDescent="0.3">
      <c r="A34" s="109" t="s">
        <v>17</v>
      </c>
      <c r="B34" s="110" t="s">
        <v>17</v>
      </c>
      <c r="C34" s="111" t="s">
        <v>17</v>
      </c>
      <c r="D34" s="111" t="s">
        <v>17</v>
      </c>
      <c r="E34" s="103" t="s">
        <v>17</v>
      </c>
      <c r="F34" s="103" t="str">
        <f t="shared" si="1"/>
        <v/>
      </c>
      <c r="G34" s="104">
        <v>1</v>
      </c>
      <c r="H34" s="94" t="s">
        <v>17</v>
      </c>
      <c r="I34" s="112" t="s">
        <v>11</v>
      </c>
      <c r="J34" s="113">
        <f t="shared" si="2"/>
        <v>25</v>
      </c>
      <c r="K34" s="113" t="str">
        <f t="shared" si="9"/>
        <v>B25</v>
      </c>
      <c r="L34" s="92" t="str">
        <f t="shared" si="3"/>
        <v/>
      </c>
      <c r="M34" s="114" t="str">
        <f t="shared" si="4"/>
        <v/>
      </c>
      <c r="N34" s="114" t="str">
        <f t="shared" si="5"/>
        <v/>
      </c>
      <c r="O34" s="92" t="s">
        <v>17</v>
      </c>
      <c r="P34" s="92" t="str">
        <f t="shared" si="6"/>
        <v/>
      </c>
      <c r="Q34" s="92" t="s">
        <v>17</v>
      </c>
      <c r="R34" s="92" t="str">
        <f t="shared" si="7"/>
        <v/>
      </c>
      <c r="S34" s="92"/>
      <c r="T34" s="92"/>
      <c r="U34" s="92"/>
      <c r="V34" s="107" t="str">
        <f t="shared" si="8"/>
        <v/>
      </c>
      <c r="W34" s="97">
        <v>1</v>
      </c>
      <c r="X34" s="97" t="str">
        <f t="shared" si="10"/>
        <v/>
      </c>
      <c r="Y34" s="97">
        <v>55602</v>
      </c>
      <c r="Z34" s="117"/>
    </row>
    <row r="35" spans="1:26" x14ac:dyDescent="0.3">
      <c r="A35" s="109" t="s">
        <v>37</v>
      </c>
      <c r="B35" s="110">
        <v>35</v>
      </c>
      <c r="C35" s="111" t="s">
        <v>28</v>
      </c>
      <c r="D35" s="111" t="s">
        <v>29</v>
      </c>
      <c r="E35" s="103" t="s">
        <v>25</v>
      </c>
      <c r="F35" s="103" t="str">
        <f t="shared" si="1"/>
        <v>Intitulé de
l'opération</v>
      </c>
      <c r="G35" s="104">
        <v>24</v>
      </c>
      <c r="H35" s="94" t="s">
        <v>17</v>
      </c>
      <c r="I35" s="112" t="s">
        <v>11</v>
      </c>
      <c r="J35" s="113">
        <f t="shared" si="2"/>
        <v>35</v>
      </c>
      <c r="K35" s="113" t="str">
        <f t="shared" si="9"/>
        <v>B35</v>
      </c>
      <c r="L35" s="92" t="str">
        <f t="shared" si="3"/>
        <v/>
      </c>
      <c r="M35" s="114" t="str">
        <f t="shared" si="4"/>
        <v/>
      </c>
      <c r="N35" s="114" t="str">
        <f t="shared" si="5"/>
        <v/>
      </c>
      <c r="O35" s="92" t="s">
        <v>17</v>
      </c>
      <c r="P35" s="92" t="str">
        <f t="shared" si="6"/>
        <v/>
      </c>
      <c r="Q35" s="92" t="s">
        <v>17</v>
      </c>
      <c r="R35" s="92" t="str">
        <f t="shared" si="7"/>
        <v/>
      </c>
      <c r="S35" s="92"/>
      <c r="T35" s="92"/>
      <c r="U35" s="92"/>
      <c r="V35" s="107" t="str">
        <f t="shared" si="8"/>
        <v/>
      </c>
      <c r="W35" s="97">
        <v>0</v>
      </c>
      <c r="X35" s="97" t="str">
        <f t="shared" si="10"/>
        <v>R079</v>
      </c>
      <c r="Y35" s="97" t="s">
        <v>17</v>
      </c>
      <c r="Z35" s="117"/>
    </row>
    <row r="36" spans="1:26" x14ac:dyDescent="0.3">
      <c r="A36" s="109" t="s">
        <v>17</v>
      </c>
      <c r="B36" s="110" t="s">
        <v>17</v>
      </c>
      <c r="C36" s="111" t="s">
        <v>17</v>
      </c>
      <c r="D36" s="111" t="s">
        <v>17</v>
      </c>
      <c r="E36" s="103" t="s">
        <v>17</v>
      </c>
      <c r="F36" s="103" t="str">
        <f t="shared" si="1"/>
        <v/>
      </c>
      <c r="G36" s="104">
        <v>48</v>
      </c>
      <c r="H36" s="94" t="s">
        <v>17</v>
      </c>
      <c r="I36" s="112" t="s">
        <v>11</v>
      </c>
      <c r="J36" s="113">
        <f t="shared" si="2"/>
        <v>35</v>
      </c>
      <c r="K36" s="113" t="str">
        <f t="shared" si="9"/>
        <v>B35</v>
      </c>
      <c r="L36" s="92" t="str">
        <f t="shared" si="3"/>
        <v/>
      </c>
      <c r="M36" s="114" t="str">
        <f t="shared" si="4"/>
        <v/>
      </c>
      <c r="N36" s="114" t="str">
        <f t="shared" si="5"/>
        <v/>
      </c>
      <c r="O36" s="92" t="s">
        <v>17</v>
      </c>
      <c r="P36" s="92" t="str">
        <f t="shared" si="6"/>
        <v/>
      </c>
      <c r="Q36" s="92" t="s">
        <v>17</v>
      </c>
      <c r="R36" s="92" t="str">
        <f t="shared" si="7"/>
        <v/>
      </c>
      <c r="S36" s="92"/>
      <c r="T36" s="92"/>
      <c r="U36" s="92"/>
      <c r="V36" s="107" t="str">
        <f t="shared" si="8"/>
        <v/>
      </c>
      <c r="W36" s="97">
        <v>0</v>
      </c>
      <c r="X36" s="97" t="str">
        <f t="shared" si="10"/>
        <v/>
      </c>
      <c r="Y36" s="97" t="s">
        <v>17</v>
      </c>
      <c r="Z36" s="117"/>
    </row>
    <row r="37" spans="1:26" x14ac:dyDescent="0.3">
      <c r="A37" s="109" t="s">
        <v>17</v>
      </c>
      <c r="B37" s="110" t="s">
        <v>17</v>
      </c>
      <c r="C37" s="111" t="s">
        <v>17</v>
      </c>
      <c r="D37" s="111" t="s">
        <v>17</v>
      </c>
      <c r="E37" s="103" t="s">
        <v>17</v>
      </c>
      <c r="F37" s="103" t="str">
        <f t="shared" si="1"/>
        <v/>
      </c>
      <c r="G37" s="104">
        <v>-4142</v>
      </c>
      <c r="H37" s="94" t="s">
        <v>17</v>
      </c>
      <c r="I37" s="112" t="s">
        <v>11</v>
      </c>
      <c r="J37" s="113">
        <f t="shared" si="2"/>
        <v>35</v>
      </c>
      <c r="K37" s="113" t="str">
        <f t="shared" si="9"/>
        <v>B35</v>
      </c>
      <c r="L37" s="92" t="str">
        <f t="shared" si="3"/>
        <v/>
      </c>
      <c r="M37" s="114" t="str">
        <f t="shared" si="4"/>
        <v/>
      </c>
      <c r="N37" s="114" t="str">
        <f t="shared" si="5"/>
        <v/>
      </c>
      <c r="O37" s="92" t="s">
        <v>17</v>
      </c>
      <c r="P37" s="92" t="str">
        <f t="shared" si="6"/>
        <v/>
      </c>
      <c r="Q37" s="92" t="s">
        <v>17</v>
      </c>
      <c r="R37" s="92" t="str">
        <f t="shared" si="7"/>
        <v/>
      </c>
      <c r="S37" s="92"/>
      <c r="T37" s="92"/>
      <c r="U37" s="92"/>
      <c r="V37" s="107" t="str">
        <f t="shared" si="8"/>
        <v/>
      </c>
      <c r="W37" s="97">
        <v>0</v>
      </c>
      <c r="X37" s="97" t="str">
        <f t="shared" si="10"/>
        <v/>
      </c>
      <c r="Y37" s="97" t="s">
        <v>17</v>
      </c>
      <c r="Z37" s="117"/>
    </row>
    <row r="38" spans="1:26" x14ac:dyDescent="0.3">
      <c r="A38" s="109" t="s">
        <v>17</v>
      </c>
      <c r="B38" s="110" t="s">
        <v>17</v>
      </c>
      <c r="C38" s="111">
        <v>44581.350694444445</v>
      </c>
      <c r="D38" s="111">
        <v>44581.684027777781</v>
      </c>
      <c r="E38" s="103" t="s">
        <v>42</v>
      </c>
      <c r="F38" s="103" t="str">
        <f t="shared" si="1"/>
        <v>EXP 34"</v>
      </c>
      <c r="G38" s="104">
        <v>-4142</v>
      </c>
      <c r="H38" s="94" t="s">
        <v>17</v>
      </c>
      <c r="I38" s="112" t="s">
        <v>11</v>
      </c>
      <c r="J38" s="113">
        <f t="shared" si="2"/>
        <v>35</v>
      </c>
      <c r="K38" s="113" t="str">
        <f t="shared" si="9"/>
        <v>B35</v>
      </c>
      <c r="L38" s="92" t="str">
        <f t="shared" si="3"/>
        <v/>
      </c>
      <c r="M38" s="114" t="str">
        <f t="shared" si="4"/>
        <v/>
      </c>
      <c r="N38" s="114" t="str">
        <f t="shared" si="5"/>
        <v/>
      </c>
      <c r="O38" s="92" t="s">
        <v>17</v>
      </c>
      <c r="P38" s="92" t="str">
        <f t="shared" si="6"/>
        <v/>
      </c>
      <c r="Q38" s="92" t="s">
        <v>17</v>
      </c>
      <c r="R38" s="92" t="str">
        <f t="shared" si="7"/>
        <v/>
      </c>
      <c r="S38" s="92"/>
      <c r="T38" s="92"/>
      <c r="U38" s="92"/>
      <c r="V38" s="107" t="str">
        <f t="shared" si="8"/>
        <v/>
      </c>
      <c r="W38" s="97">
        <v>0</v>
      </c>
      <c r="X38" s="97" t="str">
        <f t="shared" si="10"/>
        <v/>
      </c>
      <c r="Y38" s="97" t="s">
        <v>17</v>
      </c>
      <c r="Z38" s="117"/>
    </row>
    <row r="39" spans="1:26" x14ac:dyDescent="0.3">
      <c r="A39" s="109" t="s">
        <v>17</v>
      </c>
      <c r="B39" s="110" t="s">
        <v>17</v>
      </c>
      <c r="C39" s="111">
        <v>44581.350694444445</v>
      </c>
      <c r="D39" s="111">
        <v>44581.684027777781</v>
      </c>
      <c r="E39" s="103">
        <v>0</v>
      </c>
      <c r="F39" s="103" t="str">
        <f t="shared" si="1"/>
        <v>EXP 34"</v>
      </c>
      <c r="G39" s="104">
        <v>-4142</v>
      </c>
      <c r="H39" s="94" t="s">
        <v>17</v>
      </c>
      <c r="I39" s="112" t="s">
        <v>11</v>
      </c>
      <c r="J39" s="113">
        <f t="shared" si="2"/>
        <v>35</v>
      </c>
      <c r="K39" s="113" t="str">
        <f t="shared" si="9"/>
        <v>B35</v>
      </c>
      <c r="L39" s="92" t="str">
        <f t="shared" si="3"/>
        <v/>
      </c>
      <c r="M39" s="114" t="str">
        <f t="shared" si="4"/>
        <v/>
      </c>
      <c r="N39" s="114" t="str">
        <f t="shared" si="5"/>
        <v/>
      </c>
      <c r="O39" s="92" t="s">
        <v>17</v>
      </c>
      <c r="P39" s="92" t="str">
        <f t="shared" si="6"/>
        <v/>
      </c>
      <c r="Q39" s="92" t="s">
        <v>17</v>
      </c>
      <c r="R39" s="92" t="str">
        <f t="shared" si="7"/>
        <v/>
      </c>
      <c r="S39" s="92"/>
      <c r="T39" s="92"/>
      <c r="U39" s="92"/>
      <c r="V39" s="107" t="str">
        <f t="shared" si="8"/>
        <v>EXP 34"</v>
      </c>
      <c r="W39" s="97">
        <v>0</v>
      </c>
      <c r="X39" s="97" t="str">
        <f t="shared" si="10"/>
        <v/>
      </c>
      <c r="Y39" s="97" t="s">
        <v>17</v>
      </c>
      <c r="Z39" s="117"/>
    </row>
    <row r="40" spans="1:26" x14ac:dyDescent="0.3">
      <c r="A40" s="109" t="s">
        <v>17</v>
      </c>
      <c r="B40" s="110" t="s">
        <v>17</v>
      </c>
      <c r="C40" s="111">
        <v>44581.350694444445</v>
      </c>
      <c r="D40" s="111">
        <v>44581.684027777781</v>
      </c>
      <c r="E40" s="103">
        <v>0</v>
      </c>
      <c r="F40" s="103" t="str">
        <f t="shared" si="1"/>
        <v>EXP 34"</v>
      </c>
      <c r="G40" s="104">
        <v>-4142</v>
      </c>
      <c r="H40" s="94" t="s">
        <v>17</v>
      </c>
      <c r="I40" s="112" t="s">
        <v>11</v>
      </c>
      <c r="J40" s="113">
        <f t="shared" si="2"/>
        <v>35</v>
      </c>
      <c r="K40" s="113" t="str">
        <f t="shared" si="9"/>
        <v>B35</v>
      </c>
      <c r="L40" s="92" t="str">
        <f t="shared" si="3"/>
        <v/>
      </c>
      <c r="M40" s="114" t="str">
        <f t="shared" si="4"/>
        <v/>
      </c>
      <c r="N40" s="114" t="str">
        <f t="shared" si="5"/>
        <v/>
      </c>
      <c r="O40" s="92" t="s">
        <v>17</v>
      </c>
      <c r="P40" s="92" t="str">
        <f t="shared" si="6"/>
        <v/>
      </c>
      <c r="Q40" s="92" t="s">
        <v>17</v>
      </c>
      <c r="R40" s="92" t="str">
        <f t="shared" si="7"/>
        <v/>
      </c>
      <c r="S40" s="92"/>
      <c r="T40" s="92"/>
      <c r="U40" s="92"/>
      <c r="V40" s="107" t="str">
        <f t="shared" si="8"/>
        <v>EXP 34"</v>
      </c>
      <c r="W40" s="97">
        <v>0</v>
      </c>
      <c r="X40" s="97" t="str">
        <f t="shared" si="10"/>
        <v/>
      </c>
      <c r="Y40" s="97" t="s">
        <v>17</v>
      </c>
      <c r="Z40" s="117"/>
    </row>
    <row r="41" spans="1:26" x14ac:dyDescent="0.3">
      <c r="A41" s="109" t="s">
        <v>17</v>
      </c>
      <c r="B41" s="110" t="s">
        <v>17</v>
      </c>
      <c r="C41" s="111">
        <v>44581.350694444445</v>
      </c>
      <c r="D41" s="111">
        <v>44581.684027777781</v>
      </c>
      <c r="E41" s="103">
        <v>0</v>
      </c>
      <c r="F41" s="103" t="str">
        <f t="shared" si="1"/>
        <v>EXP 34"</v>
      </c>
      <c r="G41" s="104">
        <v>-4142</v>
      </c>
      <c r="H41" s="94" t="s">
        <v>17</v>
      </c>
      <c r="I41" s="112" t="s">
        <v>11</v>
      </c>
      <c r="J41" s="113">
        <f t="shared" si="2"/>
        <v>35</v>
      </c>
      <c r="K41" s="113" t="str">
        <f t="shared" si="9"/>
        <v>B35</v>
      </c>
      <c r="L41" s="92" t="str">
        <f t="shared" si="3"/>
        <v/>
      </c>
      <c r="M41" s="114" t="str">
        <f t="shared" si="4"/>
        <v/>
      </c>
      <c r="N41" s="114" t="str">
        <f t="shared" si="5"/>
        <v/>
      </c>
      <c r="O41" s="92" t="s">
        <v>17</v>
      </c>
      <c r="P41" s="92" t="str">
        <f t="shared" si="6"/>
        <v/>
      </c>
      <c r="Q41" s="92" t="s">
        <v>17</v>
      </c>
      <c r="R41" s="92" t="str">
        <f t="shared" si="7"/>
        <v/>
      </c>
      <c r="S41" s="92"/>
      <c r="T41" s="92"/>
      <c r="U41" s="92"/>
      <c r="V41" s="107" t="str">
        <f t="shared" si="8"/>
        <v>EXP 34"</v>
      </c>
      <c r="W41" s="97">
        <v>0</v>
      </c>
      <c r="X41" s="97" t="str">
        <f t="shared" si="10"/>
        <v/>
      </c>
      <c r="Y41" s="97" t="s">
        <v>17</v>
      </c>
      <c r="Z41" s="117"/>
    </row>
    <row r="42" spans="1:26" x14ac:dyDescent="0.3">
      <c r="A42" s="109" t="s">
        <v>17</v>
      </c>
      <c r="B42" s="110" t="s">
        <v>17</v>
      </c>
      <c r="C42" s="111">
        <v>44581.350694444445</v>
      </c>
      <c r="D42" s="111">
        <v>44581.684027777781</v>
      </c>
      <c r="E42" s="103">
        <v>0</v>
      </c>
      <c r="F42" s="103" t="str">
        <f t="shared" si="1"/>
        <v>EXP 34"</v>
      </c>
      <c r="G42" s="104">
        <v>-4142</v>
      </c>
      <c r="H42" s="94" t="s">
        <v>17</v>
      </c>
      <c r="I42" s="112" t="s">
        <v>11</v>
      </c>
      <c r="J42" s="113">
        <f t="shared" si="2"/>
        <v>35</v>
      </c>
      <c r="K42" s="113" t="str">
        <f t="shared" si="9"/>
        <v>B35</v>
      </c>
      <c r="L42" s="92" t="str">
        <f t="shared" si="3"/>
        <v/>
      </c>
      <c r="M42" s="114" t="str">
        <f t="shared" si="4"/>
        <v/>
      </c>
      <c r="N42" s="114" t="str">
        <f t="shared" si="5"/>
        <v/>
      </c>
      <c r="O42" s="92" t="s">
        <v>17</v>
      </c>
      <c r="P42" s="92" t="str">
        <f t="shared" si="6"/>
        <v/>
      </c>
      <c r="Q42" s="92" t="s">
        <v>17</v>
      </c>
      <c r="R42" s="92" t="str">
        <f t="shared" si="7"/>
        <v/>
      </c>
      <c r="S42" s="92"/>
      <c r="T42" s="92"/>
      <c r="U42" s="92"/>
      <c r="V42" s="107" t="str">
        <f t="shared" si="8"/>
        <v>EXP 34"</v>
      </c>
      <c r="W42" s="97">
        <v>0</v>
      </c>
      <c r="X42" s="97" t="str">
        <f t="shared" si="10"/>
        <v/>
      </c>
      <c r="Y42" s="97" t="s">
        <v>17</v>
      </c>
      <c r="Z42" s="117"/>
    </row>
    <row r="43" spans="1:26" x14ac:dyDescent="0.3">
      <c r="A43" s="109" t="s">
        <v>17</v>
      </c>
      <c r="B43" s="110" t="s">
        <v>17</v>
      </c>
      <c r="C43" s="111" t="s">
        <v>17</v>
      </c>
      <c r="D43" s="111" t="s">
        <v>17</v>
      </c>
      <c r="E43" s="103" t="s">
        <v>17</v>
      </c>
      <c r="F43" s="103" t="str">
        <f t="shared" si="1"/>
        <v/>
      </c>
      <c r="G43" s="104">
        <v>3</v>
      </c>
      <c r="H43" s="94">
        <v>28040</v>
      </c>
      <c r="I43" s="112" t="s">
        <v>11</v>
      </c>
      <c r="J43" s="113">
        <f t="shared" si="2"/>
        <v>35</v>
      </c>
      <c r="K43" s="113" t="str">
        <f t="shared" si="9"/>
        <v>B35</v>
      </c>
      <c r="L43" s="92" t="str">
        <f t="shared" si="3"/>
        <v>TR</v>
      </c>
      <c r="M43" s="114">
        <f t="shared" si="4"/>
        <v>44581.350694444445</v>
      </c>
      <c r="N43" s="114">
        <f t="shared" si="5"/>
        <v>44581.684027777781</v>
      </c>
      <c r="O43" s="92" t="s">
        <v>45</v>
      </c>
      <c r="P43" s="92" t="str">
        <f t="shared" si="6"/>
        <v>F345</v>
      </c>
      <c r="Q43" s="92" t="s">
        <v>17</v>
      </c>
      <c r="R43" s="92">
        <f t="shared" si="7"/>
        <v>28040</v>
      </c>
      <c r="S43" s="92"/>
      <c r="T43" s="92"/>
      <c r="U43" s="92"/>
      <c r="V43" s="107" t="str">
        <f t="shared" si="8"/>
        <v>EXP 34"</v>
      </c>
      <c r="W43" s="97">
        <v>0</v>
      </c>
      <c r="X43" s="97" t="str">
        <f t="shared" si="10"/>
        <v/>
      </c>
      <c r="Y43" s="97" t="s">
        <v>17</v>
      </c>
      <c r="Z43" s="117"/>
    </row>
    <row r="44" spans="1:26" x14ac:dyDescent="0.3">
      <c r="A44" s="109" t="s">
        <v>17</v>
      </c>
      <c r="B44" s="110" t="s">
        <v>17</v>
      </c>
      <c r="C44" s="111" t="s">
        <v>17</v>
      </c>
      <c r="D44" s="111" t="s">
        <v>17</v>
      </c>
      <c r="E44" s="103" t="s">
        <v>17</v>
      </c>
      <c r="F44" s="103" t="str">
        <f t="shared" si="1"/>
        <v/>
      </c>
      <c r="G44" s="104">
        <v>48</v>
      </c>
      <c r="H44" s="94" t="s">
        <v>17</v>
      </c>
      <c r="I44" s="112" t="s">
        <v>11</v>
      </c>
      <c r="J44" s="113">
        <f t="shared" si="2"/>
        <v>35</v>
      </c>
      <c r="K44" s="113" t="str">
        <f t="shared" si="9"/>
        <v>B35</v>
      </c>
      <c r="L44" s="92" t="str">
        <f t="shared" si="3"/>
        <v/>
      </c>
      <c r="M44" s="114" t="str">
        <f t="shared" si="4"/>
        <v/>
      </c>
      <c r="N44" s="114" t="str">
        <f t="shared" si="5"/>
        <v/>
      </c>
      <c r="O44" s="92" t="s">
        <v>17</v>
      </c>
      <c r="P44" s="92" t="str">
        <f t="shared" si="6"/>
        <v/>
      </c>
      <c r="Q44" s="92" t="s">
        <v>17</v>
      </c>
      <c r="R44" s="92" t="str">
        <f t="shared" si="7"/>
        <v/>
      </c>
      <c r="S44" s="92"/>
      <c r="T44" s="92"/>
      <c r="U44" s="92"/>
      <c r="V44" s="107" t="str">
        <f t="shared" si="8"/>
        <v/>
      </c>
      <c r="W44" s="97">
        <v>0</v>
      </c>
      <c r="X44" s="97" t="str">
        <f t="shared" si="10"/>
        <v/>
      </c>
      <c r="Y44" s="97" t="s">
        <v>17</v>
      </c>
      <c r="Z44" s="117"/>
    </row>
    <row r="45" spans="1:26" x14ac:dyDescent="0.3">
      <c r="A45" s="109" t="s">
        <v>17</v>
      </c>
      <c r="B45" s="110" t="s">
        <v>17</v>
      </c>
      <c r="C45" s="111" t="s">
        <v>17</v>
      </c>
      <c r="D45" s="111" t="s">
        <v>17</v>
      </c>
      <c r="E45" s="103" t="s">
        <v>17</v>
      </c>
      <c r="F45" s="103" t="str">
        <f t="shared" si="1"/>
        <v/>
      </c>
      <c r="G45" s="104">
        <v>1</v>
      </c>
      <c r="H45" s="94" t="s">
        <v>17</v>
      </c>
      <c r="I45" s="112" t="s">
        <v>11</v>
      </c>
      <c r="J45" s="113">
        <f t="shared" si="2"/>
        <v>35</v>
      </c>
      <c r="K45" s="113" t="str">
        <f t="shared" si="9"/>
        <v>B35</v>
      </c>
      <c r="L45" s="92" t="str">
        <f t="shared" si="3"/>
        <v/>
      </c>
      <c r="M45" s="114" t="str">
        <f t="shared" si="4"/>
        <v/>
      </c>
      <c r="N45" s="114" t="str">
        <f t="shared" si="5"/>
        <v/>
      </c>
      <c r="O45" s="92" t="s">
        <v>17</v>
      </c>
      <c r="P45" s="92" t="str">
        <f t="shared" si="6"/>
        <v/>
      </c>
      <c r="Q45" s="92" t="s">
        <v>17</v>
      </c>
      <c r="R45" s="92" t="str">
        <f t="shared" si="7"/>
        <v/>
      </c>
      <c r="S45" s="92"/>
      <c r="T45" s="92"/>
      <c r="U45" s="92"/>
      <c r="V45" s="107" t="str">
        <f t="shared" si="8"/>
        <v/>
      </c>
      <c r="W45" s="97">
        <v>1</v>
      </c>
      <c r="X45" s="97" t="str">
        <f t="shared" si="10"/>
        <v/>
      </c>
      <c r="Y45" s="97">
        <v>38667</v>
      </c>
      <c r="Z45" s="117"/>
    </row>
    <row r="46" spans="1:26" x14ac:dyDescent="0.3">
      <c r="A46" s="109" t="s">
        <v>38</v>
      </c>
      <c r="B46" s="110">
        <v>46</v>
      </c>
      <c r="C46" s="111" t="s">
        <v>28</v>
      </c>
      <c r="D46" s="111" t="s">
        <v>29</v>
      </c>
      <c r="E46" s="103" t="s">
        <v>25</v>
      </c>
      <c r="F46" s="103" t="str">
        <f t="shared" si="1"/>
        <v>Intitulé de
l'opération</v>
      </c>
      <c r="G46" s="104">
        <v>24</v>
      </c>
      <c r="H46" s="94" t="s">
        <v>17</v>
      </c>
      <c r="I46" s="112" t="s">
        <v>11</v>
      </c>
      <c r="J46" s="113">
        <f t="shared" si="2"/>
        <v>46</v>
      </c>
      <c r="K46" s="113" t="str">
        <f t="shared" si="9"/>
        <v>B46</v>
      </c>
      <c r="L46" s="92" t="str">
        <f t="shared" si="3"/>
        <v/>
      </c>
      <c r="M46" s="114" t="str">
        <f t="shared" si="4"/>
        <v/>
      </c>
      <c r="N46" s="114" t="str">
        <f t="shared" si="5"/>
        <v/>
      </c>
      <c r="O46" s="92" t="s">
        <v>17</v>
      </c>
      <c r="P46" s="92" t="str">
        <f t="shared" si="6"/>
        <v/>
      </c>
      <c r="Q46" s="92" t="s">
        <v>17</v>
      </c>
      <c r="R46" s="92" t="str">
        <f t="shared" si="7"/>
        <v/>
      </c>
      <c r="S46" s="92"/>
      <c r="T46" s="92"/>
      <c r="U46" s="92"/>
      <c r="V46" s="107" t="str">
        <f t="shared" si="8"/>
        <v/>
      </c>
      <c r="W46" s="97">
        <v>0</v>
      </c>
      <c r="X46" s="97" t="str">
        <f t="shared" si="10"/>
        <v>R080</v>
      </c>
      <c r="Y46" s="97" t="s">
        <v>17</v>
      </c>
      <c r="Z46" s="117"/>
    </row>
    <row r="47" spans="1:26" x14ac:dyDescent="0.3">
      <c r="A47" s="109" t="s">
        <v>17</v>
      </c>
      <c r="B47" s="110" t="s">
        <v>17</v>
      </c>
      <c r="C47" s="111" t="s">
        <v>17</v>
      </c>
      <c r="D47" s="111" t="s">
        <v>17</v>
      </c>
      <c r="E47" s="103" t="s">
        <v>17</v>
      </c>
      <c r="F47" s="103" t="str">
        <f t="shared" si="1"/>
        <v/>
      </c>
      <c r="G47" s="104">
        <v>48</v>
      </c>
      <c r="H47" s="94" t="s">
        <v>17</v>
      </c>
      <c r="I47" s="112" t="s">
        <v>11</v>
      </c>
      <c r="J47" s="113">
        <f t="shared" si="2"/>
        <v>46</v>
      </c>
      <c r="K47" s="113" t="str">
        <f t="shared" si="9"/>
        <v>B46</v>
      </c>
      <c r="L47" s="92" t="str">
        <f t="shared" si="3"/>
        <v/>
      </c>
      <c r="M47" s="114" t="str">
        <f t="shared" si="4"/>
        <v/>
      </c>
      <c r="N47" s="114" t="str">
        <f t="shared" si="5"/>
        <v/>
      </c>
      <c r="O47" s="92" t="s">
        <v>17</v>
      </c>
      <c r="P47" s="92" t="str">
        <f t="shared" si="6"/>
        <v/>
      </c>
      <c r="Q47" s="92" t="s">
        <v>17</v>
      </c>
      <c r="R47" s="92" t="str">
        <f t="shared" si="7"/>
        <v/>
      </c>
      <c r="S47" s="92"/>
      <c r="T47" s="92"/>
      <c r="U47" s="92"/>
      <c r="V47" s="107" t="str">
        <f t="shared" si="8"/>
        <v/>
      </c>
      <c r="W47" s="97">
        <v>0</v>
      </c>
      <c r="X47" s="97" t="str">
        <f t="shared" si="10"/>
        <v/>
      </c>
      <c r="Y47" s="97" t="s">
        <v>17</v>
      </c>
      <c r="Z47" s="117"/>
    </row>
    <row r="48" spans="1:26" x14ac:dyDescent="0.3">
      <c r="A48" s="109" t="s">
        <v>17</v>
      </c>
      <c r="B48" s="110" t="s">
        <v>17</v>
      </c>
      <c r="C48" s="111" t="s">
        <v>17</v>
      </c>
      <c r="D48" s="111" t="s">
        <v>17</v>
      </c>
      <c r="E48" s="103" t="s">
        <v>17</v>
      </c>
      <c r="F48" s="103" t="str">
        <f t="shared" si="1"/>
        <v/>
      </c>
      <c r="G48" s="104">
        <v>-4142</v>
      </c>
      <c r="H48" s="94" t="s">
        <v>17</v>
      </c>
      <c r="I48" s="112" t="s">
        <v>11</v>
      </c>
      <c r="J48" s="113">
        <f t="shared" si="2"/>
        <v>46</v>
      </c>
      <c r="K48" s="113" t="str">
        <f t="shared" si="9"/>
        <v>B46</v>
      </c>
      <c r="L48" s="92" t="str">
        <f t="shared" si="3"/>
        <v/>
      </c>
      <c r="M48" s="114" t="str">
        <f t="shared" si="4"/>
        <v/>
      </c>
      <c r="N48" s="114" t="str">
        <f t="shared" si="5"/>
        <v/>
      </c>
      <c r="O48" s="92" t="s">
        <v>17</v>
      </c>
      <c r="P48" s="92" t="str">
        <f t="shared" si="6"/>
        <v/>
      </c>
      <c r="Q48" s="92" t="s">
        <v>17</v>
      </c>
      <c r="R48" s="92" t="str">
        <f t="shared" si="7"/>
        <v/>
      </c>
      <c r="S48" s="92"/>
      <c r="T48" s="92"/>
      <c r="U48" s="92"/>
      <c r="V48" s="107" t="str">
        <f t="shared" si="8"/>
        <v/>
      </c>
      <c r="W48" s="97">
        <v>0</v>
      </c>
      <c r="X48" s="97" t="str">
        <f t="shared" si="10"/>
        <v/>
      </c>
      <c r="Y48" s="97" t="s">
        <v>17</v>
      </c>
      <c r="Z48" s="117"/>
    </row>
    <row r="49" spans="1:26" x14ac:dyDescent="0.3">
      <c r="A49" s="109" t="s">
        <v>17</v>
      </c>
      <c r="B49" s="110" t="s">
        <v>17</v>
      </c>
      <c r="C49" s="111">
        <v>44581</v>
      </c>
      <c r="D49" s="111">
        <v>44581.163194444445</v>
      </c>
      <c r="E49" s="103" t="s">
        <v>83</v>
      </c>
      <c r="F49" s="103" t="str">
        <f t="shared" si="1"/>
        <v>DN ALASKA EN COURS</v>
      </c>
      <c r="G49" s="104">
        <v>-4142</v>
      </c>
      <c r="H49" s="94" t="s">
        <v>17</v>
      </c>
      <c r="I49" s="112" t="s">
        <v>11</v>
      </c>
      <c r="J49" s="113">
        <f t="shared" si="2"/>
        <v>46</v>
      </c>
      <c r="K49" s="113" t="str">
        <f t="shared" si="9"/>
        <v>B46</v>
      </c>
      <c r="L49" s="92" t="str">
        <f t="shared" si="3"/>
        <v/>
      </c>
      <c r="M49" s="114" t="str">
        <f t="shared" si="4"/>
        <v/>
      </c>
      <c r="N49" s="114" t="str">
        <f t="shared" si="5"/>
        <v/>
      </c>
      <c r="O49" s="92" t="s">
        <v>17</v>
      </c>
      <c r="P49" s="92" t="str">
        <f t="shared" si="6"/>
        <v/>
      </c>
      <c r="Q49" s="92" t="s">
        <v>17</v>
      </c>
      <c r="R49" s="92" t="str">
        <f t="shared" si="7"/>
        <v/>
      </c>
      <c r="S49" s="92"/>
      <c r="T49" s="92"/>
      <c r="U49" s="92"/>
      <c r="V49" s="107" t="str">
        <f t="shared" si="8"/>
        <v/>
      </c>
      <c r="W49" s="97">
        <v>0</v>
      </c>
      <c r="X49" s="97" t="str">
        <f t="shared" si="10"/>
        <v/>
      </c>
      <c r="Y49" s="97" t="s">
        <v>17</v>
      </c>
      <c r="Z49" s="117"/>
    </row>
    <row r="50" spans="1:26" x14ac:dyDescent="0.3">
      <c r="A50" s="109" t="s">
        <v>17</v>
      </c>
      <c r="B50" s="110" t="s">
        <v>17</v>
      </c>
      <c r="C50" s="111" t="s">
        <v>17</v>
      </c>
      <c r="D50" s="111" t="s">
        <v>17</v>
      </c>
      <c r="E50" s="103" t="s">
        <v>17</v>
      </c>
      <c r="F50" s="103" t="str">
        <f t="shared" si="1"/>
        <v/>
      </c>
      <c r="G50" s="104">
        <v>14</v>
      </c>
      <c r="H50" s="94">
        <v>23062</v>
      </c>
      <c r="I50" s="112" t="s">
        <v>11</v>
      </c>
      <c r="J50" s="113">
        <f t="shared" si="2"/>
        <v>46</v>
      </c>
      <c r="K50" s="113" t="str">
        <f t="shared" si="9"/>
        <v>B46</v>
      </c>
      <c r="L50" s="92" t="str">
        <f t="shared" si="3"/>
        <v>RE</v>
      </c>
      <c r="M50" s="114">
        <f t="shared" si="4"/>
        <v>44581</v>
      </c>
      <c r="N50" s="114">
        <f t="shared" si="5"/>
        <v>44581.163194444445</v>
      </c>
      <c r="O50" s="92" t="s">
        <v>93</v>
      </c>
      <c r="P50" s="92" t="str">
        <f t="shared" si="6"/>
        <v/>
      </c>
      <c r="Q50" s="92" t="s">
        <v>54</v>
      </c>
      <c r="R50" s="92">
        <f t="shared" si="7"/>
        <v>23062</v>
      </c>
      <c r="S50" s="92"/>
      <c r="T50" s="92"/>
      <c r="U50" s="92"/>
      <c r="V50" s="107" t="str">
        <f t="shared" si="8"/>
        <v>DN ALASKA EN COURS</v>
      </c>
      <c r="W50" s="97">
        <v>0</v>
      </c>
      <c r="X50" s="97" t="str">
        <f t="shared" si="10"/>
        <v/>
      </c>
      <c r="Y50" s="97" t="s">
        <v>17</v>
      </c>
      <c r="Z50" s="117"/>
    </row>
    <row r="51" spans="1:26" x14ac:dyDescent="0.3">
      <c r="A51" s="109" t="s">
        <v>17</v>
      </c>
      <c r="B51" s="110" t="s">
        <v>17</v>
      </c>
      <c r="C51" s="111">
        <v>44581</v>
      </c>
      <c r="D51" s="111">
        <v>44581.163194444445</v>
      </c>
      <c r="E51" s="103" t="s">
        <v>86</v>
      </c>
      <c r="F51" s="103" t="str">
        <f t="shared" si="1"/>
        <v>ENTREE ADDITIF ALASKA</v>
      </c>
      <c r="G51" s="104">
        <v>-4142</v>
      </c>
      <c r="H51" s="94" t="s">
        <v>17</v>
      </c>
      <c r="I51" s="112" t="s">
        <v>11</v>
      </c>
      <c r="J51" s="113">
        <f t="shared" si="2"/>
        <v>46</v>
      </c>
      <c r="K51" s="113" t="str">
        <f t="shared" si="9"/>
        <v>B46</v>
      </c>
      <c r="L51" s="92" t="str">
        <f t="shared" si="3"/>
        <v/>
      </c>
      <c r="M51" s="114" t="str">
        <f t="shared" si="4"/>
        <v/>
      </c>
      <c r="N51" s="114" t="str">
        <f t="shared" si="5"/>
        <v/>
      </c>
      <c r="O51" s="92" t="s">
        <v>17</v>
      </c>
      <c r="P51" s="92" t="str">
        <f t="shared" si="6"/>
        <v/>
      </c>
      <c r="Q51" s="92" t="s">
        <v>17</v>
      </c>
      <c r="R51" s="92" t="str">
        <f t="shared" si="7"/>
        <v/>
      </c>
      <c r="S51" s="92"/>
      <c r="T51" s="92"/>
      <c r="U51" s="92"/>
      <c r="V51" s="107" t="str">
        <f t="shared" si="8"/>
        <v/>
      </c>
      <c r="W51" s="97">
        <v>0</v>
      </c>
      <c r="X51" s="97" t="str">
        <f t="shared" si="10"/>
        <v/>
      </c>
      <c r="Y51" s="97" t="s">
        <v>17</v>
      </c>
      <c r="Z51" s="117"/>
    </row>
    <row r="52" spans="1:26" x14ac:dyDescent="0.3">
      <c r="A52" s="109" t="s">
        <v>17</v>
      </c>
      <c r="B52" s="110" t="s">
        <v>17</v>
      </c>
      <c r="C52" s="111" t="s">
        <v>17</v>
      </c>
      <c r="D52" s="111" t="s">
        <v>17</v>
      </c>
      <c r="E52" s="103" t="s">
        <v>17</v>
      </c>
      <c r="F52" s="103" t="str">
        <f t="shared" si="1"/>
        <v/>
      </c>
      <c r="G52" s="104">
        <v>14</v>
      </c>
      <c r="H52" s="94">
        <v>5</v>
      </c>
      <c r="I52" s="112" t="s">
        <v>11</v>
      </c>
      <c r="J52" s="113">
        <f t="shared" si="2"/>
        <v>46</v>
      </c>
      <c r="K52" s="113" t="str">
        <f t="shared" si="9"/>
        <v>B46</v>
      </c>
      <c r="L52" s="92" t="str">
        <f t="shared" si="3"/>
        <v>RE</v>
      </c>
      <c r="M52" s="114">
        <f t="shared" si="4"/>
        <v>44581</v>
      </c>
      <c r="N52" s="114">
        <f t="shared" si="5"/>
        <v>44581.163194444445</v>
      </c>
      <c r="O52" s="92" t="s">
        <v>93</v>
      </c>
      <c r="P52" s="92" t="str">
        <f t="shared" si="6"/>
        <v/>
      </c>
      <c r="Q52" s="92" t="s">
        <v>54</v>
      </c>
      <c r="R52" s="92">
        <f t="shared" si="7"/>
        <v>5</v>
      </c>
      <c r="S52" s="92"/>
      <c r="T52" s="92"/>
      <c r="U52" s="92"/>
      <c r="V52" s="107" t="str">
        <f t="shared" si="8"/>
        <v>ENTREE ADDITIF ALASKA</v>
      </c>
      <c r="W52" s="97">
        <v>0</v>
      </c>
      <c r="X52" s="97" t="str">
        <f t="shared" si="10"/>
        <v/>
      </c>
      <c r="Y52" s="97" t="s">
        <v>17</v>
      </c>
      <c r="Z52" s="117"/>
    </row>
    <row r="53" spans="1:26" x14ac:dyDescent="0.3">
      <c r="A53" s="109" t="s">
        <v>17</v>
      </c>
      <c r="B53" s="110" t="s">
        <v>17</v>
      </c>
      <c r="C53" s="111">
        <v>44581.166666666664</v>
      </c>
      <c r="D53" s="111">
        <v>44581.180555555555</v>
      </c>
      <c r="E53" s="103" t="s">
        <v>72</v>
      </c>
      <c r="F53" s="103" t="str">
        <f t="shared" si="1"/>
        <v>TRANSFERT 75 VERS 80</v>
      </c>
      <c r="G53" s="104">
        <v>-4142</v>
      </c>
      <c r="H53" s="94" t="s">
        <v>17</v>
      </c>
      <c r="I53" s="112" t="s">
        <v>11</v>
      </c>
      <c r="J53" s="113">
        <f t="shared" si="2"/>
        <v>46</v>
      </c>
      <c r="K53" s="113" t="str">
        <f t="shared" si="9"/>
        <v>B46</v>
      </c>
      <c r="L53" s="92" t="str">
        <f t="shared" si="3"/>
        <v/>
      </c>
      <c r="M53" s="114" t="str">
        <f t="shared" si="4"/>
        <v/>
      </c>
      <c r="N53" s="114" t="str">
        <f t="shared" si="5"/>
        <v/>
      </c>
      <c r="O53" s="92" t="s">
        <v>17</v>
      </c>
      <c r="P53" s="92" t="str">
        <f t="shared" si="6"/>
        <v/>
      </c>
      <c r="Q53" s="92" t="s">
        <v>17</v>
      </c>
      <c r="R53" s="92" t="str">
        <f t="shared" si="7"/>
        <v/>
      </c>
      <c r="S53" s="92"/>
      <c r="T53" s="92"/>
      <c r="U53" s="92"/>
      <c r="V53" s="107" t="str">
        <f t="shared" si="8"/>
        <v/>
      </c>
      <c r="W53" s="97">
        <v>0</v>
      </c>
      <c r="X53" s="97" t="str">
        <f t="shared" si="10"/>
        <v/>
      </c>
      <c r="Y53" s="97" t="s">
        <v>17</v>
      </c>
      <c r="Z53" s="117"/>
    </row>
    <row r="54" spans="1:26" x14ac:dyDescent="0.3">
      <c r="A54" s="109" t="s">
        <v>17</v>
      </c>
      <c r="B54" s="110" t="s">
        <v>17</v>
      </c>
      <c r="C54" s="111" t="s">
        <v>17</v>
      </c>
      <c r="D54" s="111" t="s">
        <v>17</v>
      </c>
      <c r="E54" s="103" t="s">
        <v>17</v>
      </c>
      <c r="F54" s="103" t="str">
        <f t="shared" si="1"/>
        <v/>
      </c>
      <c r="G54" s="104">
        <v>14</v>
      </c>
      <c r="H54" s="94">
        <v>98</v>
      </c>
      <c r="I54" s="112" t="s">
        <v>11</v>
      </c>
      <c r="J54" s="113">
        <f t="shared" si="2"/>
        <v>46</v>
      </c>
      <c r="K54" s="113" t="str">
        <f t="shared" si="9"/>
        <v>B46</v>
      </c>
      <c r="L54" s="92" t="str">
        <f t="shared" si="3"/>
        <v>RE</v>
      </c>
      <c r="M54" s="114">
        <f t="shared" si="4"/>
        <v>44581.166666666664</v>
      </c>
      <c r="N54" s="114">
        <f t="shared" si="5"/>
        <v>44581.180555555555</v>
      </c>
      <c r="O54" s="92" t="s">
        <v>93</v>
      </c>
      <c r="P54" s="92" t="str">
        <f t="shared" si="6"/>
        <v/>
      </c>
      <c r="Q54" s="92" t="s">
        <v>54</v>
      </c>
      <c r="R54" s="92">
        <f t="shared" si="7"/>
        <v>98</v>
      </c>
      <c r="S54" s="92"/>
      <c r="T54" s="92"/>
      <c r="U54" s="92"/>
      <c r="V54" s="107" t="str">
        <f t="shared" si="8"/>
        <v>TRANSFERT 75 VERS 80</v>
      </c>
      <c r="W54" s="97">
        <v>0</v>
      </c>
      <c r="X54" s="97" t="str">
        <f t="shared" si="10"/>
        <v/>
      </c>
      <c r="Y54" s="97" t="s">
        <v>17</v>
      </c>
      <c r="Z54" s="117"/>
    </row>
    <row r="55" spans="1:26" x14ac:dyDescent="0.3">
      <c r="A55" s="109" t="s">
        <v>17</v>
      </c>
      <c r="B55" s="110" t="s">
        <v>17</v>
      </c>
      <c r="C55" s="111" t="s">
        <v>17</v>
      </c>
      <c r="D55" s="111" t="s">
        <v>17</v>
      </c>
      <c r="E55" s="103" t="s">
        <v>17</v>
      </c>
      <c r="F55" s="103" t="str">
        <f t="shared" si="1"/>
        <v/>
      </c>
      <c r="G55" s="104">
        <v>48</v>
      </c>
      <c r="H55" s="94" t="s">
        <v>17</v>
      </c>
      <c r="I55" s="112" t="s">
        <v>11</v>
      </c>
      <c r="J55" s="113">
        <f t="shared" si="2"/>
        <v>46</v>
      </c>
      <c r="K55" s="113" t="str">
        <f t="shared" si="9"/>
        <v>B46</v>
      </c>
      <c r="L55" s="92" t="str">
        <f t="shared" si="3"/>
        <v/>
      </c>
      <c r="M55" s="114" t="str">
        <f t="shared" si="4"/>
        <v/>
      </c>
      <c r="N55" s="114" t="str">
        <f t="shared" si="5"/>
        <v/>
      </c>
      <c r="O55" s="92" t="s">
        <v>17</v>
      </c>
      <c r="P55" s="92" t="str">
        <f t="shared" si="6"/>
        <v/>
      </c>
      <c r="Q55" s="92" t="s">
        <v>17</v>
      </c>
      <c r="R55" s="92" t="str">
        <f t="shared" si="7"/>
        <v/>
      </c>
      <c r="S55" s="92"/>
      <c r="T55" s="92"/>
      <c r="U55" s="92"/>
      <c r="V55" s="107" t="str">
        <f t="shared" si="8"/>
        <v/>
      </c>
      <c r="W55" s="97">
        <v>0</v>
      </c>
      <c r="X55" s="97" t="str">
        <f t="shared" si="10"/>
        <v/>
      </c>
      <c r="Y55" s="97" t="s">
        <v>17</v>
      </c>
      <c r="Z55" s="117"/>
    </row>
    <row r="56" spans="1:26" x14ac:dyDescent="0.3">
      <c r="A56" s="109" t="s">
        <v>17</v>
      </c>
      <c r="B56" s="110" t="s">
        <v>17</v>
      </c>
      <c r="C56" s="111" t="s">
        <v>17</v>
      </c>
      <c r="D56" s="111" t="s">
        <v>17</v>
      </c>
      <c r="E56" s="103" t="s">
        <v>17</v>
      </c>
      <c r="F56" s="103" t="str">
        <f t="shared" si="1"/>
        <v/>
      </c>
      <c r="G56" s="104">
        <v>1</v>
      </c>
      <c r="H56" s="94" t="s">
        <v>17</v>
      </c>
      <c r="I56" s="112" t="s">
        <v>11</v>
      </c>
      <c r="J56" s="113">
        <f t="shared" si="2"/>
        <v>46</v>
      </c>
      <c r="K56" s="113" t="str">
        <f t="shared" si="9"/>
        <v>B46</v>
      </c>
      <c r="L56" s="92" t="str">
        <f t="shared" si="3"/>
        <v/>
      </c>
      <c r="M56" s="114" t="str">
        <f t="shared" si="4"/>
        <v/>
      </c>
      <c r="N56" s="114" t="str">
        <f t="shared" si="5"/>
        <v/>
      </c>
      <c r="O56" s="92" t="s">
        <v>17</v>
      </c>
      <c r="P56" s="92" t="str">
        <f t="shared" si="6"/>
        <v/>
      </c>
      <c r="Q56" s="92" t="s">
        <v>17</v>
      </c>
      <c r="R56" s="92" t="str">
        <f t="shared" si="7"/>
        <v/>
      </c>
      <c r="S56" s="92"/>
      <c r="T56" s="92"/>
      <c r="U56" s="92"/>
      <c r="V56" s="107" t="str">
        <f t="shared" si="8"/>
        <v/>
      </c>
      <c r="W56" s="97">
        <v>1</v>
      </c>
      <c r="X56" s="97" t="str">
        <f t="shared" si="10"/>
        <v/>
      </c>
      <c r="Y56" s="97">
        <v>85018</v>
      </c>
      <c r="Z56" s="117"/>
    </row>
    <row r="57" spans="1:26" x14ac:dyDescent="0.3">
      <c r="A57" s="109" t="s">
        <v>39</v>
      </c>
      <c r="B57" s="110">
        <v>57</v>
      </c>
      <c r="C57" s="111" t="s">
        <v>28</v>
      </c>
      <c r="D57" s="111" t="s">
        <v>29</v>
      </c>
      <c r="E57" s="103" t="s">
        <v>25</v>
      </c>
      <c r="F57" s="103" t="str">
        <f t="shared" si="1"/>
        <v>Intitulé de
l'opération</v>
      </c>
      <c r="G57" s="104">
        <v>24</v>
      </c>
      <c r="H57" s="94" t="s">
        <v>17</v>
      </c>
      <c r="I57" s="112" t="s">
        <v>11</v>
      </c>
      <c r="J57" s="113">
        <f t="shared" si="2"/>
        <v>57</v>
      </c>
      <c r="K57" s="113" t="str">
        <f t="shared" si="9"/>
        <v>B57</v>
      </c>
      <c r="L57" s="92" t="str">
        <f t="shared" si="3"/>
        <v/>
      </c>
      <c r="M57" s="114" t="str">
        <f t="shared" si="4"/>
        <v/>
      </c>
      <c r="N57" s="114" t="str">
        <f t="shared" si="5"/>
        <v/>
      </c>
      <c r="O57" s="92" t="s">
        <v>17</v>
      </c>
      <c r="P57" s="92" t="str">
        <f t="shared" si="6"/>
        <v/>
      </c>
      <c r="Q57" s="92" t="s">
        <v>17</v>
      </c>
      <c r="R57" s="92" t="str">
        <f t="shared" si="7"/>
        <v/>
      </c>
      <c r="S57" s="92"/>
      <c r="T57" s="92"/>
      <c r="U57" s="92"/>
      <c r="V57" s="107" t="str">
        <f t="shared" si="8"/>
        <v/>
      </c>
      <c r="W57" s="97">
        <v>0</v>
      </c>
      <c r="X57" s="97" t="str">
        <f t="shared" si="10"/>
        <v>R082</v>
      </c>
      <c r="Y57" s="97" t="s">
        <v>17</v>
      </c>
      <c r="Z57" s="117"/>
    </row>
    <row r="58" spans="1:26" x14ac:dyDescent="0.3">
      <c r="A58" s="109" t="s">
        <v>17</v>
      </c>
      <c r="B58" s="110" t="s">
        <v>17</v>
      </c>
      <c r="C58" s="111" t="s">
        <v>17</v>
      </c>
      <c r="D58" s="111" t="s">
        <v>17</v>
      </c>
      <c r="E58" s="103" t="s">
        <v>17</v>
      </c>
      <c r="F58" s="103" t="str">
        <f t="shared" si="1"/>
        <v/>
      </c>
      <c r="G58" s="104">
        <v>48</v>
      </c>
      <c r="H58" s="94" t="s">
        <v>17</v>
      </c>
      <c r="I58" s="112" t="s">
        <v>11</v>
      </c>
      <c r="J58" s="113">
        <f t="shared" si="2"/>
        <v>57</v>
      </c>
      <c r="K58" s="113" t="str">
        <f t="shared" si="9"/>
        <v>B57</v>
      </c>
      <c r="L58" s="92" t="str">
        <f t="shared" si="3"/>
        <v/>
      </c>
      <c r="M58" s="114" t="str">
        <f t="shared" si="4"/>
        <v/>
      </c>
      <c r="N58" s="114" t="str">
        <f t="shared" si="5"/>
        <v/>
      </c>
      <c r="O58" s="92" t="s">
        <v>17</v>
      </c>
      <c r="P58" s="92" t="str">
        <f t="shared" si="6"/>
        <v/>
      </c>
      <c r="Q58" s="92" t="s">
        <v>17</v>
      </c>
      <c r="R58" s="92" t="str">
        <f t="shared" si="7"/>
        <v/>
      </c>
      <c r="S58" s="92"/>
      <c r="T58" s="92"/>
      <c r="U58" s="92"/>
      <c r="V58" s="107" t="str">
        <f t="shared" si="8"/>
        <v/>
      </c>
      <c r="W58" s="97">
        <v>0</v>
      </c>
      <c r="X58" s="97" t="str">
        <f t="shared" si="10"/>
        <v/>
      </c>
      <c r="Y58" s="97" t="s">
        <v>17</v>
      </c>
      <c r="Z58" s="117"/>
    </row>
    <row r="59" spans="1:26" x14ac:dyDescent="0.3">
      <c r="A59" s="109" t="s">
        <v>17</v>
      </c>
      <c r="B59" s="110" t="s">
        <v>17</v>
      </c>
      <c r="C59" s="111" t="s">
        <v>17</v>
      </c>
      <c r="D59" s="111" t="s">
        <v>17</v>
      </c>
      <c r="E59" s="103" t="s">
        <v>17</v>
      </c>
      <c r="F59" s="103" t="str">
        <f t="shared" si="1"/>
        <v/>
      </c>
      <c r="G59" s="104">
        <v>-4142</v>
      </c>
      <c r="H59" s="94" t="s">
        <v>17</v>
      </c>
      <c r="I59" s="112" t="s">
        <v>11</v>
      </c>
      <c r="J59" s="113">
        <f t="shared" si="2"/>
        <v>57</v>
      </c>
      <c r="K59" s="113" t="str">
        <f t="shared" si="9"/>
        <v>B57</v>
      </c>
      <c r="L59" s="92" t="str">
        <f t="shared" si="3"/>
        <v/>
      </c>
      <c r="M59" s="114" t="str">
        <f t="shared" si="4"/>
        <v/>
      </c>
      <c r="N59" s="114" t="str">
        <f t="shared" si="5"/>
        <v/>
      </c>
      <c r="O59" s="92" t="s">
        <v>17</v>
      </c>
      <c r="P59" s="92" t="str">
        <f t="shared" si="6"/>
        <v/>
      </c>
      <c r="Q59" s="92" t="s">
        <v>17</v>
      </c>
      <c r="R59" s="92" t="str">
        <f t="shared" si="7"/>
        <v/>
      </c>
      <c r="S59" s="92"/>
      <c r="T59" s="92"/>
      <c r="U59" s="92"/>
      <c r="V59" s="107" t="str">
        <f t="shared" si="8"/>
        <v/>
      </c>
      <c r="W59" s="97">
        <v>0</v>
      </c>
      <c r="X59" s="97" t="str">
        <f t="shared" si="10"/>
        <v/>
      </c>
      <c r="Y59" s="97" t="s">
        <v>17</v>
      </c>
      <c r="Z59" s="117"/>
    </row>
    <row r="60" spans="1:26" x14ac:dyDescent="0.3">
      <c r="A60" s="109" t="s">
        <v>17</v>
      </c>
      <c r="B60" s="110" t="s">
        <v>17</v>
      </c>
      <c r="C60" s="111">
        <v>44581.8125</v>
      </c>
      <c r="D60" s="111">
        <v>44581</v>
      </c>
      <c r="E60" s="103" t="s">
        <v>83</v>
      </c>
      <c r="F60" s="103" t="str">
        <f t="shared" si="1"/>
        <v>DN ALASKA EN COURS</v>
      </c>
      <c r="G60" s="104">
        <v>-4142</v>
      </c>
      <c r="H60" s="94" t="s">
        <v>17</v>
      </c>
      <c r="I60" s="112" t="s">
        <v>11</v>
      </c>
      <c r="J60" s="113">
        <f t="shared" si="2"/>
        <v>57</v>
      </c>
      <c r="K60" s="113" t="str">
        <f t="shared" si="9"/>
        <v>B57</v>
      </c>
      <c r="L60" s="92" t="str">
        <f t="shared" si="3"/>
        <v/>
      </c>
      <c r="M60" s="114" t="str">
        <f t="shared" si="4"/>
        <v/>
      </c>
      <c r="N60" s="114" t="str">
        <f t="shared" si="5"/>
        <v/>
      </c>
      <c r="O60" s="92" t="s">
        <v>17</v>
      </c>
      <c r="P60" s="92" t="str">
        <f t="shared" si="6"/>
        <v/>
      </c>
      <c r="Q60" s="92" t="s">
        <v>17</v>
      </c>
      <c r="R60" s="92" t="str">
        <f t="shared" si="7"/>
        <v/>
      </c>
      <c r="S60" s="92"/>
      <c r="T60" s="92"/>
      <c r="U60" s="92"/>
      <c r="V60" s="107" t="str">
        <f t="shared" si="8"/>
        <v/>
      </c>
      <c r="W60" s="97">
        <v>0</v>
      </c>
      <c r="X60" s="97" t="str">
        <f t="shared" si="10"/>
        <v/>
      </c>
      <c r="Y60" s="97" t="s">
        <v>17</v>
      </c>
      <c r="Z60" s="117"/>
    </row>
    <row r="61" spans="1:26" x14ac:dyDescent="0.3">
      <c r="A61" s="109" t="s">
        <v>17</v>
      </c>
      <c r="B61" s="110" t="s">
        <v>17</v>
      </c>
      <c r="C61" s="111" t="s">
        <v>17</v>
      </c>
      <c r="D61" s="111" t="s">
        <v>17</v>
      </c>
      <c r="E61" s="103" t="s">
        <v>17</v>
      </c>
      <c r="F61" s="103" t="str">
        <f t="shared" si="1"/>
        <v/>
      </c>
      <c r="G61" s="104">
        <v>14</v>
      </c>
      <c r="H61" s="94">
        <v>13952</v>
      </c>
      <c r="I61" s="112" t="s">
        <v>11</v>
      </c>
      <c r="J61" s="113">
        <f t="shared" si="2"/>
        <v>57</v>
      </c>
      <c r="K61" s="113" t="str">
        <f t="shared" si="9"/>
        <v>B57</v>
      </c>
      <c r="L61" s="92" t="str">
        <f t="shared" si="3"/>
        <v>RE</v>
      </c>
      <c r="M61" s="114">
        <f t="shared" si="4"/>
        <v>44581.8125</v>
      </c>
      <c r="N61" s="114">
        <f t="shared" si="5"/>
        <v>44581</v>
      </c>
      <c r="O61" s="92" t="s">
        <v>93</v>
      </c>
      <c r="P61" s="92" t="str">
        <f t="shared" si="6"/>
        <v/>
      </c>
      <c r="Q61" s="92" t="s">
        <v>44</v>
      </c>
      <c r="R61" s="92">
        <f t="shared" si="7"/>
        <v>13952</v>
      </c>
      <c r="S61" s="92"/>
      <c r="T61" s="92"/>
      <c r="U61" s="92"/>
      <c r="V61" s="107" t="str">
        <f t="shared" si="8"/>
        <v>DN ALASKA EN COURS</v>
      </c>
      <c r="W61" s="97">
        <v>0</v>
      </c>
      <c r="X61" s="97" t="str">
        <f t="shared" si="10"/>
        <v/>
      </c>
      <c r="Y61" s="97" t="s">
        <v>17</v>
      </c>
      <c r="Z61" s="117"/>
    </row>
    <row r="62" spans="1:26" x14ac:dyDescent="0.3">
      <c r="A62" s="109" t="s">
        <v>17</v>
      </c>
      <c r="B62" s="110" t="s">
        <v>17</v>
      </c>
      <c r="C62" s="111">
        <v>44581.8125</v>
      </c>
      <c r="D62" s="111">
        <v>44581</v>
      </c>
      <c r="E62" s="103" t="s">
        <v>86</v>
      </c>
      <c r="F62" s="103" t="str">
        <f t="shared" si="1"/>
        <v>ENTREE ADDITIF ALASKA</v>
      </c>
      <c r="G62" s="104">
        <v>-4142</v>
      </c>
      <c r="H62" s="94" t="s">
        <v>17</v>
      </c>
      <c r="I62" s="112" t="s">
        <v>11</v>
      </c>
      <c r="J62" s="113">
        <f t="shared" si="2"/>
        <v>57</v>
      </c>
      <c r="K62" s="113" t="str">
        <f t="shared" si="9"/>
        <v>B57</v>
      </c>
      <c r="L62" s="92" t="str">
        <f t="shared" si="3"/>
        <v/>
      </c>
      <c r="M62" s="114" t="str">
        <f t="shared" si="4"/>
        <v/>
      </c>
      <c r="N62" s="114" t="str">
        <f t="shared" si="5"/>
        <v/>
      </c>
      <c r="O62" s="92" t="s">
        <v>17</v>
      </c>
      <c r="P62" s="92" t="str">
        <f t="shared" si="6"/>
        <v/>
      </c>
      <c r="Q62" s="92" t="s">
        <v>17</v>
      </c>
      <c r="R62" s="92" t="str">
        <f t="shared" si="7"/>
        <v/>
      </c>
      <c r="S62" s="92"/>
      <c r="T62" s="92"/>
      <c r="U62" s="92"/>
      <c r="V62" s="107" t="str">
        <f t="shared" si="8"/>
        <v/>
      </c>
      <c r="W62" s="97">
        <v>0</v>
      </c>
      <c r="X62" s="97" t="str">
        <f t="shared" si="10"/>
        <v/>
      </c>
      <c r="Y62" s="97" t="s">
        <v>17</v>
      </c>
      <c r="Z62" s="117"/>
    </row>
    <row r="63" spans="1:26" x14ac:dyDescent="0.3">
      <c r="A63" s="109" t="s">
        <v>17</v>
      </c>
      <c r="B63" s="110" t="s">
        <v>17</v>
      </c>
      <c r="C63" s="111" t="s">
        <v>17</v>
      </c>
      <c r="D63" s="111" t="s">
        <v>17</v>
      </c>
      <c r="E63" s="103" t="s">
        <v>17</v>
      </c>
      <c r="F63" s="103" t="str">
        <f t="shared" si="1"/>
        <v/>
      </c>
      <c r="G63" s="104">
        <v>14</v>
      </c>
      <c r="H63" s="94">
        <v>1</v>
      </c>
      <c r="I63" s="112" t="s">
        <v>11</v>
      </c>
      <c r="J63" s="113">
        <f t="shared" si="2"/>
        <v>57</v>
      </c>
      <c r="K63" s="113" t="str">
        <f t="shared" si="9"/>
        <v>B57</v>
      </c>
      <c r="L63" s="92" t="str">
        <f t="shared" si="3"/>
        <v>RE</v>
      </c>
      <c r="M63" s="114">
        <f t="shared" si="4"/>
        <v>44581.8125</v>
      </c>
      <c r="N63" s="114">
        <f t="shared" si="5"/>
        <v>44581</v>
      </c>
      <c r="O63" s="92" t="s">
        <v>93</v>
      </c>
      <c r="P63" s="92" t="str">
        <f t="shared" si="6"/>
        <v/>
      </c>
      <c r="Q63" s="92" t="s">
        <v>44</v>
      </c>
      <c r="R63" s="92">
        <f t="shared" si="7"/>
        <v>1</v>
      </c>
      <c r="S63" s="92"/>
      <c r="T63" s="92"/>
      <c r="U63" s="92"/>
      <c r="V63" s="107" t="str">
        <f t="shared" si="8"/>
        <v>ENTREE ADDITIF ALASKA</v>
      </c>
      <c r="W63" s="97">
        <v>0</v>
      </c>
      <c r="X63" s="97" t="str">
        <f t="shared" si="10"/>
        <v/>
      </c>
      <c r="Y63" s="97" t="s">
        <v>17</v>
      </c>
      <c r="Z63" s="117"/>
    </row>
    <row r="64" spans="1:26" x14ac:dyDescent="0.3">
      <c r="A64" s="109" t="s">
        <v>17</v>
      </c>
      <c r="B64" s="110" t="s">
        <v>17</v>
      </c>
      <c r="C64" s="111">
        <v>44581.280555555553</v>
      </c>
      <c r="D64" s="111">
        <v>44581.707638888889</v>
      </c>
      <c r="E64" s="103" t="s">
        <v>89</v>
      </c>
      <c r="F64" s="103" t="str">
        <f t="shared" si="1"/>
        <v>Déchargement-camion brut du 19.01.2022</v>
      </c>
      <c r="G64" s="104">
        <v>-4142</v>
      </c>
      <c r="H64" s="94" t="s">
        <v>17</v>
      </c>
      <c r="I64" s="112" t="s">
        <v>11</v>
      </c>
      <c r="J64" s="113">
        <f t="shared" si="2"/>
        <v>57</v>
      </c>
      <c r="K64" s="113" t="str">
        <f t="shared" si="9"/>
        <v>B57</v>
      </c>
      <c r="L64" s="92" t="str">
        <f t="shared" si="3"/>
        <v/>
      </c>
      <c r="M64" s="114" t="str">
        <f t="shared" si="4"/>
        <v/>
      </c>
      <c r="N64" s="114" t="str">
        <f t="shared" si="5"/>
        <v/>
      </c>
      <c r="O64" s="92" t="s">
        <v>17</v>
      </c>
      <c r="P64" s="92" t="str">
        <f t="shared" si="6"/>
        <v/>
      </c>
      <c r="Q64" s="92" t="s">
        <v>17</v>
      </c>
      <c r="R64" s="92" t="str">
        <f t="shared" si="7"/>
        <v/>
      </c>
      <c r="S64" s="92"/>
      <c r="T64" s="92"/>
      <c r="U64" s="92"/>
      <c r="V64" s="107" t="str">
        <f t="shared" si="8"/>
        <v/>
      </c>
      <c r="W64" s="97">
        <v>0</v>
      </c>
      <c r="X64" s="97" t="str">
        <f t="shared" si="10"/>
        <v/>
      </c>
      <c r="Y64" s="97" t="s">
        <v>17</v>
      </c>
      <c r="Z64" s="117"/>
    </row>
    <row r="65" spans="1:26" x14ac:dyDescent="0.3">
      <c r="A65" s="109" t="s">
        <v>17</v>
      </c>
      <c r="B65" s="110" t="s">
        <v>17</v>
      </c>
      <c r="C65" s="111" t="s">
        <v>17</v>
      </c>
      <c r="D65" s="111" t="s">
        <v>17</v>
      </c>
      <c r="E65" s="103" t="s">
        <v>17</v>
      </c>
      <c r="F65" s="103" t="str">
        <f t="shared" si="1"/>
        <v/>
      </c>
      <c r="G65" s="104">
        <v>14</v>
      </c>
      <c r="H65" s="94">
        <v>1550</v>
      </c>
      <c r="I65" s="112" t="s">
        <v>11</v>
      </c>
      <c r="J65" s="113">
        <f t="shared" si="2"/>
        <v>57</v>
      </c>
      <c r="K65" s="113" t="str">
        <f t="shared" si="9"/>
        <v>B57</v>
      </c>
      <c r="L65" s="92" t="str">
        <f t="shared" si="3"/>
        <v>RE</v>
      </c>
      <c r="M65" s="114">
        <f t="shared" si="4"/>
        <v>44581.280555555553</v>
      </c>
      <c r="N65" s="114">
        <f t="shared" si="5"/>
        <v>44581.707638888889</v>
      </c>
      <c r="O65" s="92" t="s">
        <v>93</v>
      </c>
      <c r="P65" s="92" t="str">
        <f t="shared" si="6"/>
        <v/>
      </c>
      <c r="Q65" s="92" t="s">
        <v>44</v>
      </c>
      <c r="R65" s="92">
        <f t="shared" si="7"/>
        <v>1550</v>
      </c>
      <c r="S65" s="92"/>
      <c r="T65" s="92"/>
      <c r="U65" s="92"/>
      <c r="V65" s="107" t="str">
        <f t="shared" si="8"/>
        <v>Déchargement-camion brut du 19.01.2022</v>
      </c>
      <c r="W65" s="97">
        <v>0</v>
      </c>
      <c r="X65" s="97" t="str">
        <f t="shared" si="10"/>
        <v/>
      </c>
      <c r="Y65" s="97" t="s">
        <v>17</v>
      </c>
      <c r="Z65" s="117"/>
    </row>
    <row r="66" spans="1:26" x14ac:dyDescent="0.3">
      <c r="A66" s="109" t="s">
        <v>17</v>
      </c>
      <c r="B66" s="110" t="s">
        <v>17</v>
      </c>
      <c r="C66" s="111" t="s">
        <v>17</v>
      </c>
      <c r="D66" s="111" t="s">
        <v>17</v>
      </c>
      <c r="E66" s="103" t="s">
        <v>17</v>
      </c>
      <c r="F66" s="103" t="str">
        <f t="shared" si="1"/>
        <v/>
      </c>
      <c r="G66" s="104">
        <v>48</v>
      </c>
      <c r="H66" s="94" t="s">
        <v>17</v>
      </c>
      <c r="I66" s="112" t="s">
        <v>11</v>
      </c>
      <c r="J66" s="113">
        <f t="shared" si="2"/>
        <v>57</v>
      </c>
      <c r="K66" s="113" t="str">
        <f t="shared" si="9"/>
        <v>B57</v>
      </c>
      <c r="L66" s="92" t="str">
        <f t="shared" si="3"/>
        <v/>
      </c>
      <c r="M66" s="114" t="str">
        <f t="shared" si="4"/>
        <v/>
      </c>
      <c r="N66" s="114" t="str">
        <f t="shared" si="5"/>
        <v/>
      </c>
      <c r="O66" s="92" t="s">
        <v>17</v>
      </c>
      <c r="P66" s="92" t="str">
        <f t="shared" si="6"/>
        <v/>
      </c>
      <c r="Q66" s="92" t="s">
        <v>17</v>
      </c>
      <c r="R66" s="92" t="str">
        <f t="shared" si="7"/>
        <v/>
      </c>
      <c r="S66" s="92"/>
      <c r="T66" s="92"/>
      <c r="U66" s="92"/>
      <c r="V66" s="107" t="str">
        <f t="shared" si="8"/>
        <v/>
      </c>
      <c r="W66" s="97">
        <v>0</v>
      </c>
      <c r="X66" s="97" t="str">
        <f t="shared" si="10"/>
        <v/>
      </c>
      <c r="Y66" s="97" t="s">
        <v>17</v>
      </c>
      <c r="Z66" s="117"/>
    </row>
    <row r="67" spans="1:26" x14ac:dyDescent="0.3">
      <c r="A67" s="109" t="s">
        <v>17</v>
      </c>
      <c r="B67" s="110" t="s">
        <v>17</v>
      </c>
      <c r="C67" s="111" t="s">
        <v>17</v>
      </c>
      <c r="D67" s="111" t="s">
        <v>17</v>
      </c>
      <c r="E67" s="103" t="s">
        <v>17</v>
      </c>
      <c r="F67" s="103" t="str">
        <f t="shared" si="1"/>
        <v/>
      </c>
      <c r="G67" s="104">
        <v>1</v>
      </c>
      <c r="H67" s="94" t="s">
        <v>17</v>
      </c>
      <c r="I67" s="112" t="s">
        <v>11</v>
      </c>
      <c r="J67" s="113">
        <f t="shared" si="2"/>
        <v>57</v>
      </c>
      <c r="K67" s="113" t="str">
        <f t="shared" si="9"/>
        <v>B57</v>
      </c>
      <c r="L67" s="92" t="str">
        <f t="shared" si="3"/>
        <v/>
      </c>
      <c r="M67" s="114" t="str">
        <f t="shared" si="4"/>
        <v/>
      </c>
      <c r="N67" s="114" t="str">
        <f t="shared" si="5"/>
        <v/>
      </c>
      <c r="O67" s="92" t="s">
        <v>17</v>
      </c>
      <c r="P67" s="92" t="str">
        <f t="shared" si="6"/>
        <v/>
      </c>
      <c r="Q67" s="92" t="s">
        <v>17</v>
      </c>
      <c r="R67" s="92" t="str">
        <f t="shared" si="7"/>
        <v/>
      </c>
      <c r="S67" s="92"/>
      <c r="T67" s="92"/>
      <c r="U67" s="92"/>
      <c r="V67" s="107" t="str">
        <f t="shared" si="8"/>
        <v/>
      </c>
      <c r="W67" s="97">
        <v>1</v>
      </c>
      <c r="X67" s="97" t="str">
        <f t="shared" si="10"/>
        <v/>
      </c>
      <c r="Y67" s="97">
        <v>81646</v>
      </c>
      <c r="Z67" s="117"/>
    </row>
    <row r="68" spans="1:26" x14ac:dyDescent="0.3">
      <c r="A68" s="109" t="s">
        <v>40</v>
      </c>
      <c r="B68" s="110">
        <v>68</v>
      </c>
      <c r="C68" s="111" t="s">
        <v>28</v>
      </c>
      <c r="D68" s="111" t="s">
        <v>29</v>
      </c>
      <c r="E68" s="103" t="s">
        <v>25</v>
      </c>
      <c r="F68" s="103" t="str">
        <f t="shared" ref="F68:F131" si="11">IF(AND(E68=0,E68&lt;&gt;""),F67,E68)</f>
        <v>Intitulé de
l'opération</v>
      </c>
      <c r="G68" s="104">
        <v>24</v>
      </c>
      <c r="H68" s="94" t="s">
        <v>17</v>
      </c>
      <c r="I68" s="112" t="s">
        <v>11</v>
      </c>
      <c r="J68" s="113">
        <f t="shared" ref="J68:J131" si="12">IF(B68&lt;&gt;"",B68,J67)</f>
        <v>68</v>
      </c>
      <c r="K68" s="113" t="str">
        <f t="shared" si="9"/>
        <v>B68</v>
      </c>
      <c r="L68" s="92" t="str">
        <f t="shared" ref="L68:L131" si="13">IF(G68=3,"TR",IF(G68=14,"RE",""))</f>
        <v/>
      </c>
      <c r="M68" s="114" t="str">
        <f t="shared" ref="M68:M131" si="14">IF(OR(G68=3,G68=14),C67,"")</f>
        <v/>
      </c>
      <c r="N68" s="114" t="str">
        <f t="shared" ref="N68:N131" si="15">IF(OR(G68=3,G68=14),D67,"")</f>
        <v/>
      </c>
      <c r="O68" s="92" t="s">
        <v>17</v>
      </c>
      <c r="P68" s="92" t="str">
        <f t="shared" ref="P68:P131" si="16">IF(G68=3,"F345","")</f>
        <v/>
      </c>
      <c r="Q68" s="92" t="s">
        <v>17</v>
      </c>
      <c r="R68" s="92" t="str">
        <f t="shared" ref="R68:R131" si="17">IF(OR(G68=3,G68=14),H68,"")</f>
        <v/>
      </c>
      <c r="S68" s="92"/>
      <c r="T68" s="92"/>
      <c r="U68" s="92"/>
      <c r="V68" s="107" t="str">
        <f t="shared" ref="V68:V131" si="18">IF(F67&lt;&gt;"Intitulé de
l'opération",F67,"")</f>
        <v/>
      </c>
      <c r="W68" s="97">
        <v>0</v>
      </c>
      <c r="X68" s="97" t="str">
        <f t="shared" si="10"/>
        <v>R083</v>
      </c>
      <c r="Y68" s="97" t="s">
        <v>17</v>
      </c>
      <c r="Z68" s="117"/>
    </row>
    <row r="69" spans="1:26" x14ac:dyDescent="0.3">
      <c r="A69" s="109" t="s">
        <v>17</v>
      </c>
      <c r="B69" s="110" t="s">
        <v>17</v>
      </c>
      <c r="C69" s="111" t="s">
        <v>17</v>
      </c>
      <c r="D69" s="111" t="s">
        <v>17</v>
      </c>
      <c r="E69" s="103" t="s">
        <v>17</v>
      </c>
      <c r="F69" s="103" t="str">
        <f t="shared" si="11"/>
        <v/>
      </c>
      <c r="G69" s="104">
        <v>48</v>
      </c>
      <c r="H69" s="94" t="s">
        <v>17</v>
      </c>
      <c r="I69" s="112" t="s">
        <v>11</v>
      </c>
      <c r="J69" s="113">
        <f t="shared" si="12"/>
        <v>68</v>
      </c>
      <c r="K69" s="113" t="str">
        <f t="shared" ref="K69:K132" si="19">CONCATENATE(I69,J69)</f>
        <v>B68</v>
      </c>
      <c r="L69" s="92" t="str">
        <f t="shared" si="13"/>
        <v/>
      </c>
      <c r="M69" s="114" t="str">
        <f t="shared" si="14"/>
        <v/>
      </c>
      <c r="N69" s="114" t="str">
        <f t="shared" si="15"/>
        <v/>
      </c>
      <c r="O69" s="92" t="s">
        <v>17</v>
      </c>
      <c r="P69" s="92" t="str">
        <f t="shared" si="16"/>
        <v/>
      </c>
      <c r="Q69" s="92" t="s">
        <v>17</v>
      </c>
      <c r="R69" s="92" t="str">
        <f t="shared" si="17"/>
        <v/>
      </c>
      <c r="S69" s="92"/>
      <c r="T69" s="92"/>
      <c r="U69" s="92"/>
      <c r="V69" s="107" t="str">
        <f t="shared" si="18"/>
        <v/>
      </c>
      <c r="W69" s="97">
        <v>0</v>
      </c>
      <c r="X69" s="97" t="str">
        <f t="shared" ref="X69:X132" si="20">IF(A69&lt;&gt;"",CONCATENATE("R0",RIGHT(A69,2)),"")</f>
        <v/>
      </c>
      <c r="Y69" s="97" t="s">
        <v>17</v>
      </c>
      <c r="Z69" s="117"/>
    </row>
    <row r="70" spans="1:26" x14ac:dyDescent="0.3">
      <c r="A70" s="109" t="s">
        <v>17</v>
      </c>
      <c r="B70" s="110" t="s">
        <v>17</v>
      </c>
      <c r="C70" s="111" t="s">
        <v>17</v>
      </c>
      <c r="D70" s="111" t="s">
        <v>17</v>
      </c>
      <c r="E70" s="103" t="s">
        <v>17</v>
      </c>
      <c r="F70" s="103" t="str">
        <f t="shared" si="11"/>
        <v/>
      </c>
      <c r="G70" s="104">
        <v>-4142</v>
      </c>
      <c r="H70" s="94" t="s">
        <v>17</v>
      </c>
      <c r="I70" s="112" t="s">
        <v>11</v>
      </c>
      <c r="J70" s="113">
        <f t="shared" si="12"/>
        <v>68</v>
      </c>
      <c r="K70" s="113" t="str">
        <f t="shared" si="19"/>
        <v>B68</v>
      </c>
      <c r="L70" s="92" t="str">
        <f t="shared" si="13"/>
        <v/>
      </c>
      <c r="M70" s="114" t="str">
        <f t="shared" si="14"/>
        <v/>
      </c>
      <c r="N70" s="114" t="str">
        <f t="shared" si="15"/>
        <v/>
      </c>
      <c r="O70" s="92" t="s">
        <v>17</v>
      </c>
      <c r="P70" s="92" t="str">
        <f t="shared" si="16"/>
        <v/>
      </c>
      <c r="Q70" s="92" t="s">
        <v>17</v>
      </c>
      <c r="R70" s="92" t="str">
        <f t="shared" si="17"/>
        <v/>
      </c>
      <c r="S70" s="92"/>
      <c r="T70" s="92"/>
      <c r="U70" s="92"/>
      <c r="V70" s="107" t="str">
        <f t="shared" si="18"/>
        <v/>
      </c>
      <c r="W70" s="97">
        <v>0</v>
      </c>
      <c r="X70" s="97" t="str">
        <f t="shared" si="20"/>
        <v/>
      </c>
      <c r="Y70" s="97" t="s">
        <v>17</v>
      </c>
      <c r="Z70" s="117"/>
    </row>
    <row r="71" spans="1:26" x14ac:dyDescent="0.3">
      <c r="A71" s="109" t="s">
        <v>17</v>
      </c>
      <c r="B71" s="110" t="s">
        <v>17</v>
      </c>
      <c r="C71" s="111">
        <v>44581.163194444445</v>
      </c>
      <c r="D71" s="111">
        <v>44581.8125</v>
      </c>
      <c r="E71" s="103" t="s">
        <v>83</v>
      </c>
      <c r="F71" s="103" t="str">
        <f t="shared" si="11"/>
        <v>DN ALASKA EN COURS</v>
      </c>
      <c r="G71" s="104">
        <v>-4142</v>
      </c>
      <c r="H71" s="94" t="s">
        <v>17</v>
      </c>
      <c r="I71" s="112" t="s">
        <v>11</v>
      </c>
      <c r="J71" s="113">
        <f t="shared" si="12"/>
        <v>68</v>
      </c>
      <c r="K71" s="113" t="str">
        <f t="shared" si="19"/>
        <v>B68</v>
      </c>
      <c r="L71" s="92" t="str">
        <f t="shared" si="13"/>
        <v/>
      </c>
      <c r="M71" s="114" t="str">
        <f t="shared" si="14"/>
        <v/>
      </c>
      <c r="N71" s="114" t="str">
        <f t="shared" si="15"/>
        <v/>
      </c>
      <c r="O71" s="92" t="s">
        <v>17</v>
      </c>
      <c r="P71" s="92" t="str">
        <f t="shared" si="16"/>
        <v/>
      </c>
      <c r="Q71" s="92" t="s">
        <v>17</v>
      </c>
      <c r="R71" s="92" t="str">
        <f t="shared" si="17"/>
        <v/>
      </c>
      <c r="S71" s="92"/>
      <c r="T71" s="92"/>
      <c r="U71" s="92"/>
      <c r="V71" s="107" t="str">
        <f t="shared" si="18"/>
        <v/>
      </c>
      <c r="W71" s="97">
        <v>0</v>
      </c>
      <c r="X71" s="97" t="str">
        <f t="shared" si="20"/>
        <v/>
      </c>
      <c r="Y71" s="97" t="s">
        <v>17</v>
      </c>
      <c r="Z71" s="117"/>
    </row>
    <row r="72" spans="1:26" x14ac:dyDescent="0.3">
      <c r="A72" s="109" t="s">
        <v>17</v>
      </c>
      <c r="B72" s="110" t="s">
        <v>17</v>
      </c>
      <c r="C72" s="111" t="s">
        <v>17</v>
      </c>
      <c r="D72" s="111" t="s">
        <v>17</v>
      </c>
      <c r="E72" s="103" t="s">
        <v>17</v>
      </c>
      <c r="F72" s="103" t="str">
        <f t="shared" si="11"/>
        <v/>
      </c>
      <c r="G72" s="104">
        <v>14</v>
      </c>
      <c r="H72" s="94">
        <v>68915</v>
      </c>
      <c r="I72" s="112" t="s">
        <v>11</v>
      </c>
      <c r="J72" s="113">
        <f t="shared" si="12"/>
        <v>68</v>
      </c>
      <c r="K72" s="113" t="str">
        <f t="shared" si="19"/>
        <v>B68</v>
      </c>
      <c r="L72" s="92" t="str">
        <f t="shared" si="13"/>
        <v>RE</v>
      </c>
      <c r="M72" s="114">
        <f t="shared" si="14"/>
        <v>44581.163194444445</v>
      </c>
      <c r="N72" s="114">
        <f t="shared" si="15"/>
        <v>44581.8125</v>
      </c>
      <c r="O72" s="92" t="s">
        <v>93</v>
      </c>
      <c r="P72" s="92" t="str">
        <f t="shared" si="16"/>
        <v/>
      </c>
      <c r="Q72" s="92" t="s">
        <v>46</v>
      </c>
      <c r="R72" s="92">
        <f t="shared" si="17"/>
        <v>68915</v>
      </c>
      <c r="S72" s="92"/>
      <c r="T72" s="92"/>
      <c r="U72" s="92"/>
      <c r="V72" s="107" t="str">
        <f t="shared" si="18"/>
        <v>DN ALASKA EN COURS</v>
      </c>
      <c r="W72" s="97">
        <v>0</v>
      </c>
      <c r="X72" s="97" t="str">
        <f t="shared" si="20"/>
        <v/>
      </c>
      <c r="Y72" s="97" t="s">
        <v>17</v>
      </c>
      <c r="Z72" s="117"/>
    </row>
    <row r="73" spans="1:26" x14ac:dyDescent="0.3">
      <c r="A73" s="109" t="s">
        <v>17</v>
      </c>
      <c r="B73" s="110" t="s">
        <v>17</v>
      </c>
      <c r="C73" s="111">
        <v>44581.163194444445</v>
      </c>
      <c r="D73" s="111">
        <v>44581.8125</v>
      </c>
      <c r="E73" s="103" t="s">
        <v>86</v>
      </c>
      <c r="F73" s="103" t="str">
        <f t="shared" si="11"/>
        <v>ENTREE ADDITIF ALASKA</v>
      </c>
      <c r="G73" s="104">
        <v>-4142</v>
      </c>
      <c r="H73" s="94" t="s">
        <v>17</v>
      </c>
      <c r="I73" s="112" t="s">
        <v>11</v>
      </c>
      <c r="J73" s="113">
        <f t="shared" si="12"/>
        <v>68</v>
      </c>
      <c r="K73" s="113" t="str">
        <f t="shared" si="19"/>
        <v>B68</v>
      </c>
      <c r="L73" s="92" t="str">
        <f t="shared" si="13"/>
        <v/>
      </c>
      <c r="M73" s="114" t="str">
        <f t="shared" si="14"/>
        <v/>
      </c>
      <c r="N73" s="114" t="str">
        <f t="shared" si="15"/>
        <v/>
      </c>
      <c r="O73" s="92" t="s">
        <v>17</v>
      </c>
      <c r="P73" s="92" t="str">
        <f t="shared" si="16"/>
        <v/>
      </c>
      <c r="Q73" s="92" t="s">
        <v>17</v>
      </c>
      <c r="R73" s="92" t="str">
        <f t="shared" si="17"/>
        <v/>
      </c>
      <c r="S73" s="92"/>
      <c r="T73" s="92"/>
      <c r="U73" s="92"/>
      <c r="V73" s="107" t="str">
        <f t="shared" si="18"/>
        <v/>
      </c>
      <c r="W73" s="97">
        <v>0</v>
      </c>
      <c r="X73" s="97" t="str">
        <f t="shared" si="20"/>
        <v/>
      </c>
      <c r="Y73" s="97" t="s">
        <v>17</v>
      </c>
      <c r="Z73" s="117"/>
    </row>
    <row r="74" spans="1:26" x14ac:dyDescent="0.3">
      <c r="A74" s="109" t="s">
        <v>17</v>
      </c>
      <c r="B74" s="110" t="s">
        <v>17</v>
      </c>
      <c r="C74" s="111" t="s">
        <v>17</v>
      </c>
      <c r="D74" s="111" t="s">
        <v>17</v>
      </c>
      <c r="E74" s="103" t="s">
        <v>17</v>
      </c>
      <c r="F74" s="103" t="str">
        <f t="shared" si="11"/>
        <v/>
      </c>
      <c r="G74" s="104">
        <v>14</v>
      </c>
      <c r="H74" s="94">
        <v>5</v>
      </c>
      <c r="I74" s="112" t="s">
        <v>11</v>
      </c>
      <c r="J74" s="113">
        <f t="shared" si="12"/>
        <v>68</v>
      </c>
      <c r="K74" s="113" t="str">
        <f t="shared" si="19"/>
        <v>B68</v>
      </c>
      <c r="L74" s="92" t="str">
        <f t="shared" si="13"/>
        <v>RE</v>
      </c>
      <c r="M74" s="114">
        <f t="shared" si="14"/>
        <v>44581.163194444445</v>
      </c>
      <c r="N74" s="114">
        <f t="shared" si="15"/>
        <v>44581.8125</v>
      </c>
      <c r="O74" s="92" t="s">
        <v>93</v>
      </c>
      <c r="P74" s="92" t="str">
        <f t="shared" si="16"/>
        <v/>
      </c>
      <c r="Q74" s="92" t="s">
        <v>46</v>
      </c>
      <c r="R74" s="92">
        <f t="shared" si="17"/>
        <v>5</v>
      </c>
      <c r="S74" s="92"/>
      <c r="T74" s="92"/>
      <c r="U74" s="92"/>
      <c r="V74" s="107" t="str">
        <f t="shared" si="18"/>
        <v>ENTREE ADDITIF ALASKA</v>
      </c>
      <c r="W74" s="97">
        <v>0</v>
      </c>
      <c r="X74" s="97" t="str">
        <f t="shared" si="20"/>
        <v/>
      </c>
      <c r="Y74" s="97" t="s">
        <v>17</v>
      </c>
      <c r="Z74" s="117"/>
    </row>
    <row r="75" spans="1:26" x14ac:dyDescent="0.3">
      <c r="A75" s="109" t="s">
        <v>17</v>
      </c>
      <c r="B75" s="110" t="s">
        <v>17</v>
      </c>
      <c r="C75" s="111">
        <v>44581.854166666664</v>
      </c>
      <c r="D75" s="111">
        <v>44581.864583333336</v>
      </c>
      <c r="E75" s="103" t="s">
        <v>77</v>
      </c>
      <c r="F75" s="103" t="str">
        <f t="shared" si="11"/>
        <v>TRANSFERT 75 VERS 83</v>
      </c>
      <c r="G75" s="104">
        <v>-4142</v>
      </c>
      <c r="H75" s="94" t="s">
        <v>17</v>
      </c>
      <c r="I75" s="112" t="s">
        <v>11</v>
      </c>
      <c r="J75" s="113">
        <f t="shared" si="12"/>
        <v>68</v>
      </c>
      <c r="K75" s="113" t="str">
        <f t="shared" si="19"/>
        <v>B68</v>
      </c>
      <c r="L75" s="92" t="str">
        <f t="shared" si="13"/>
        <v/>
      </c>
      <c r="M75" s="114" t="str">
        <f t="shared" si="14"/>
        <v/>
      </c>
      <c r="N75" s="114" t="str">
        <f t="shared" si="15"/>
        <v/>
      </c>
      <c r="O75" s="92" t="s">
        <v>17</v>
      </c>
      <c r="P75" s="92" t="str">
        <f t="shared" si="16"/>
        <v/>
      </c>
      <c r="Q75" s="92" t="s">
        <v>17</v>
      </c>
      <c r="R75" s="92" t="str">
        <f t="shared" si="17"/>
        <v/>
      </c>
      <c r="S75" s="92"/>
      <c r="T75" s="92"/>
      <c r="U75" s="92"/>
      <c r="V75" s="107" t="str">
        <f t="shared" si="18"/>
        <v/>
      </c>
      <c r="W75" s="97">
        <v>0</v>
      </c>
      <c r="X75" s="97" t="str">
        <f t="shared" si="20"/>
        <v/>
      </c>
      <c r="Y75" s="97" t="s">
        <v>17</v>
      </c>
      <c r="Z75" s="117"/>
    </row>
    <row r="76" spans="1:26" x14ac:dyDescent="0.3">
      <c r="A76" s="109" t="s">
        <v>17</v>
      </c>
      <c r="B76" s="110" t="s">
        <v>17</v>
      </c>
      <c r="C76" s="111">
        <v>44581.854166666664</v>
      </c>
      <c r="D76" s="111">
        <v>44581.864583333336</v>
      </c>
      <c r="E76" s="103">
        <v>0</v>
      </c>
      <c r="F76" s="103" t="str">
        <f t="shared" si="11"/>
        <v>TRANSFERT 75 VERS 83</v>
      </c>
      <c r="G76" s="104">
        <v>-4142</v>
      </c>
      <c r="H76" s="94" t="s">
        <v>17</v>
      </c>
      <c r="I76" s="112" t="s">
        <v>11</v>
      </c>
      <c r="J76" s="113">
        <f t="shared" si="12"/>
        <v>68</v>
      </c>
      <c r="K76" s="113" t="str">
        <f t="shared" si="19"/>
        <v>B68</v>
      </c>
      <c r="L76" s="92" t="str">
        <f t="shared" si="13"/>
        <v/>
      </c>
      <c r="M76" s="114" t="str">
        <f t="shared" si="14"/>
        <v/>
      </c>
      <c r="N76" s="114" t="str">
        <f t="shared" si="15"/>
        <v/>
      </c>
      <c r="O76" s="92" t="s">
        <v>17</v>
      </c>
      <c r="P76" s="92" t="str">
        <f t="shared" si="16"/>
        <v/>
      </c>
      <c r="Q76" s="92" t="s">
        <v>17</v>
      </c>
      <c r="R76" s="92" t="str">
        <f t="shared" si="17"/>
        <v/>
      </c>
      <c r="S76" s="92"/>
      <c r="T76" s="92"/>
      <c r="U76" s="92"/>
      <c r="V76" s="107" t="str">
        <f t="shared" si="18"/>
        <v>TRANSFERT 75 VERS 83</v>
      </c>
      <c r="W76" s="97">
        <v>0</v>
      </c>
      <c r="X76" s="97" t="str">
        <f t="shared" si="20"/>
        <v/>
      </c>
      <c r="Y76" s="97" t="s">
        <v>17</v>
      </c>
      <c r="Z76" s="117"/>
    </row>
    <row r="77" spans="1:26" x14ac:dyDescent="0.3">
      <c r="A77" s="109" t="s">
        <v>17</v>
      </c>
      <c r="B77" s="110" t="s">
        <v>17</v>
      </c>
      <c r="C77" s="111">
        <v>44581.854166666664</v>
      </c>
      <c r="D77" s="111">
        <v>44581.864583333336</v>
      </c>
      <c r="E77" s="103">
        <v>0</v>
      </c>
      <c r="F77" s="103" t="str">
        <f t="shared" si="11"/>
        <v>TRANSFERT 75 VERS 83</v>
      </c>
      <c r="G77" s="104">
        <v>-4142</v>
      </c>
      <c r="H77" s="94" t="s">
        <v>17</v>
      </c>
      <c r="I77" s="112" t="s">
        <v>11</v>
      </c>
      <c r="J77" s="113">
        <f t="shared" si="12"/>
        <v>68</v>
      </c>
      <c r="K77" s="113" t="str">
        <f t="shared" si="19"/>
        <v>B68</v>
      </c>
      <c r="L77" s="92" t="str">
        <f t="shared" si="13"/>
        <v/>
      </c>
      <c r="M77" s="114" t="str">
        <f t="shared" si="14"/>
        <v/>
      </c>
      <c r="N77" s="114" t="str">
        <f t="shared" si="15"/>
        <v/>
      </c>
      <c r="O77" s="92" t="s">
        <v>17</v>
      </c>
      <c r="P77" s="92" t="str">
        <f t="shared" si="16"/>
        <v/>
      </c>
      <c r="Q77" s="92" t="s">
        <v>17</v>
      </c>
      <c r="R77" s="92" t="str">
        <f t="shared" si="17"/>
        <v/>
      </c>
      <c r="S77" s="92"/>
      <c r="T77" s="92"/>
      <c r="U77" s="92"/>
      <c r="V77" s="107" t="str">
        <f t="shared" si="18"/>
        <v>TRANSFERT 75 VERS 83</v>
      </c>
      <c r="W77" s="97">
        <v>0</v>
      </c>
      <c r="X77" s="97" t="str">
        <f t="shared" si="20"/>
        <v/>
      </c>
      <c r="Y77" s="97" t="s">
        <v>17</v>
      </c>
      <c r="Z77" s="117"/>
    </row>
    <row r="78" spans="1:26" x14ac:dyDescent="0.3">
      <c r="A78" s="109" t="s">
        <v>17</v>
      </c>
      <c r="B78" s="110" t="s">
        <v>17</v>
      </c>
      <c r="C78" s="111" t="s">
        <v>17</v>
      </c>
      <c r="D78" s="111" t="s">
        <v>17</v>
      </c>
      <c r="E78" s="103" t="s">
        <v>17</v>
      </c>
      <c r="F78" s="103" t="str">
        <f t="shared" si="11"/>
        <v/>
      </c>
      <c r="G78" s="104">
        <v>14</v>
      </c>
      <c r="H78" s="94">
        <v>102</v>
      </c>
      <c r="I78" s="112" t="s">
        <v>11</v>
      </c>
      <c r="J78" s="113">
        <f t="shared" si="12"/>
        <v>68</v>
      </c>
      <c r="K78" s="113" t="str">
        <f t="shared" si="19"/>
        <v>B68</v>
      </c>
      <c r="L78" s="92" t="str">
        <f t="shared" si="13"/>
        <v>RE</v>
      </c>
      <c r="M78" s="114">
        <f t="shared" si="14"/>
        <v>44581.854166666664</v>
      </c>
      <c r="N78" s="114">
        <f t="shared" si="15"/>
        <v>44581.864583333336</v>
      </c>
      <c r="O78" s="92" t="s">
        <v>93</v>
      </c>
      <c r="P78" s="92" t="str">
        <f t="shared" si="16"/>
        <v/>
      </c>
      <c r="Q78" s="92" t="s">
        <v>46</v>
      </c>
      <c r="R78" s="92">
        <f t="shared" si="17"/>
        <v>102</v>
      </c>
      <c r="S78" s="92"/>
      <c r="T78" s="92"/>
      <c r="U78" s="92"/>
      <c r="V78" s="107" t="str">
        <f t="shared" si="18"/>
        <v>TRANSFERT 75 VERS 83</v>
      </c>
      <c r="W78" s="97">
        <v>0</v>
      </c>
      <c r="X78" s="97" t="str">
        <f t="shared" si="20"/>
        <v/>
      </c>
      <c r="Y78" s="97" t="s">
        <v>17</v>
      </c>
      <c r="Z78" s="117"/>
    </row>
    <row r="79" spans="1:26" x14ac:dyDescent="0.3">
      <c r="A79" s="109" t="s">
        <v>17</v>
      </c>
      <c r="B79" s="110" t="s">
        <v>17</v>
      </c>
      <c r="C79" s="111" t="s">
        <v>17</v>
      </c>
      <c r="D79" s="111" t="s">
        <v>17</v>
      </c>
      <c r="E79" s="103" t="s">
        <v>17</v>
      </c>
      <c r="F79" s="103" t="str">
        <f t="shared" si="11"/>
        <v/>
      </c>
      <c r="G79" s="104">
        <v>48</v>
      </c>
      <c r="H79" s="94" t="s">
        <v>17</v>
      </c>
      <c r="I79" s="112" t="s">
        <v>11</v>
      </c>
      <c r="J79" s="113">
        <f t="shared" si="12"/>
        <v>68</v>
      </c>
      <c r="K79" s="113" t="str">
        <f t="shared" si="19"/>
        <v>B68</v>
      </c>
      <c r="L79" s="92" t="str">
        <f t="shared" si="13"/>
        <v/>
      </c>
      <c r="M79" s="114" t="str">
        <f t="shared" si="14"/>
        <v/>
      </c>
      <c r="N79" s="114" t="str">
        <f t="shared" si="15"/>
        <v/>
      </c>
      <c r="O79" s="92" t="s">
        <v>17</v>
      </c>
      <c r="P79" s="92" t="str">
        <f t="shared" si="16"/>
        <v/>
      </c>
      <c r="Q79" s="92" t="s">
        <v>17</v>
      </c>
      <c r="R79" s="92" t="str">
        <f t="shared" si="17"/>
        <v/>
      </c>
      <c r="S79" s="92"/>
      <c r="T79" s="92"/>
      <c r="U79" s="92"/>
      <c r="V79" s="107" t="str">
        <f t="shared" si="18"/>
        <v/>
      </c>
      <c r="W79" s="97">
        <v>0</v>
      </c>
      <c r="X79" s="97" t="str">
        <f t="shared" si="20"/>
        <v/>
      </c>
      <c r="Y79" s="97" t="s">
        <v>17</v>
      </c>
      <c r="Z79" s="117"/>
    </row>
    <row r="80" spans="1:26" x14ac:dyDescent="0.3">
      <c r="A80" s="109" t="s">
        <v>17</v>
      </c>
      <c r="B80" s="110" t="s">
        <v>17</v>
      </c>
      <c r="C80" s="111" t="s">
        <v>17</v>
      </c>
      <c r="D80" s="111" t="s">
        <v>17</v>
      </c>
      <c r="E80" s="103" t="s">
        <v>17</v>
      </c>
      <c r="F80" s="103" t="str">
        <f t="shared" si="11"/>
        <v/>
      </c>
      <c r="G80" s="104">
        <v>1</v>
      </c>
      <c r="H80" s="94" t="s">
        <v>17</v>
      </c>
      <c r="I80" s="112" t="s">
        <v>11</v>
      </c>
      <c r="J80" s="113">
        <f t="shared" si="12"/>
        <v>68</v>
      </c>
      <c r="K80" s="113" t="str">
        <f t="shared" si="19"/>
        <v>B68</v>
      </c>
      <c r="L80" s="92" t="str">
        <f t="shared" si="13"/>
        <v/>
      </c>
      <c r="M80" s="114" t="str">
        <f t="shared" si="14"/>
        <v/>
      </c>
      <c r="N80" s="114" t="str">
        <f t="shared" si="15"/>
        <v/>
      </c>
      <c r="O80" s="92" t="s">
        <v>17</v>
      </c>
      <c r="P80" s="92" t="str">
        <f t="shared" si="16"/>
        <v/>
      </c>
      <c r="Q80" s="92" t="s">
        <v>17</v>
      </c>
      <c r="R80" s="92" t="str">
        <f t="shared" si="17"/>
        <v/>
      </c>
      <c r="S80" s="92"/>
      <c r="T80" s="92"/>
      <c r="U80" s="92"/>
      <c r="V80" s="107" t="str">
        <f t="shared" si="18"/>
        <v/>
      </c>
      <c r="W80" s="97">
        <v>1</v>
      </c>
      <c r="X80" s="97" t="str">
        <f t="shared" si="20"/>
        <v/>
      </c>
      <c r="Y80" s="97">
        <v>87710</v>
      </c>
      <c r="Z80" s="117"/>
    </row>
    <row r="81" spans="1:26" x14ac:dyDescent="0.3">
      <c r="A81" s="109" t="s">
        <v>41</v>
      </c>
      <c r="B81" s="110">
        <v>81</v>
      </c>
      <c r="C81" s="111" t="s">
        <v>28</v>
      </c>
      <c r="D81" s="111" t="s">
        <v>29</v>
      </c>
      <c r="E81" s="103" t="s">
        <v>25</v>
      </c>
      <c r="F81" s="103" t="str">
        <f t="shared" si="11"/>
        <v>Intitulé de
l'opération</v>
      </c>
      <c r="G81" s="104">
        <v>24</v>
      </c>
      <c r="H81" s="94" t="s">
        <v>17</v>
      </c>
      <c r="I81" s="112" t="s">
        <v>11</v>
      </c>
      <c r="J81" s="113">
        <f t="shared" si="12"/>
        <v>81</v>
      </c>
      <c r="K81" s="113" t="str">
        <f t="shared" si="19"/>
        <v>B81</v>
      </c>
      <c r="L81" s="92" t="str">
        <f t="shared" si="13"/>
        <v/>
      </c>
      <c r="M81" s="114" t="str">
        <f t="shared" si="14"/>
        <v/>
      </c>
      <c r="N81" s="114" t="str">
        <f t="shared" si="15"/>
        <v/>
      </c>
      <c r="O81" s="92" t="s">
        <v>17</v>
      </c>
      <c r="P81" s="92" t="str">
        <f t="shared" si="16"/>
        <v/>
      </c>
      <c r="Q81" s="92" t="s">
        <v>17</v>
      </c>
      <c r="R81" s="92" t="str">
        <f t="shared" si="17"/>
        <v/>
      </c>
      <c r="S81" s="92"/>
      <c r="T81" s="92"/>
      <c r="U81" s="92"/>
      <c r="V81" s="107" t="str">
        <f t="shared" si="18"/>
        <v/>
      </c>
      <c r="W81" s="97">
        <v>0</v>
      </c>
      <c r="X81" s="97" t="str">
        <f t="shared" si="20"/>
        <v>R087</v>
      </c>
      <c r="Y81" s="97" t="s">
        <v>17</v>
      </c>
      <c r="Z81" s="117"/>
    </row>
    <row r="82" spans="1:26" x14ac:dyDescent="0.3">
      <c r="A82" s="109" t="s">
        <v>17</v>
      </c>
      <c r="B82" s="110" t="s">
        <v>17</v>
      </c>
      <c r="C82" s="111" t="s">
        <v>17</v>
      </c>
      <c r="D82" s="111" t="s">
        <v>17</v>
      </c>
      <c r="E82" s="103" t="s">
        <v>17</v>
      </c>
      <c r="F82" s="103" t="str">
        <f t="shared" si="11"/>
        <v/>
      </c>
      <c r="G82" s="104">
        <v>48</v>
      </c>
      <c r="H82" s="94" t="s">
        <v>17</v>
      </c>
      <c r="I82" s="112" t="s">
        <v>11</v>
      </c>
      <c r="J82" s="113">
        <f t="shared" si="12"/>
        <v>81</v>
      </c>
      <c r="K82" s="113" t="str">
        <f t="shared" si="19"/>
        <v>B81</v>
      </c>
      <c r="L82" s="92" t="str">
        <f t="shared" si="13"/>
        <v/>
      </c>
      <c r="M82" s="114" t="str">
        <f t="shared" si="14"/>
        <v/>
      </c>
      <c r="N82" s="114" t="str">
        <f t="shared" si="15"/>
        <v/>
      </c>
      <c r="O82" s="92" t="s">
        <v>17</v>
      </c>
      <c r="P82" s="92" t="str">
        <f t="shared" si="16"/>
        <v/>
      </c>
      <c r="Q82" s="92" t="s">
        <v>17</v>
      </c>
      <c r="R82" s="92" t="str">
        <f t="shared" si="17"/>
        <v/>
      </c>
      <c r="S82" s="92"/>
      <c r="T82" s="92"/>
      <c r="U82" s="92"/>
      <c r="V82" s="107" t="str">
        <f t="shared" si="18"/>
        <v/>
      </c>
      <c r="W82" s="97">
        <v>0</v>
      </c>
      <c r="X82" s="97" t="str">
        <f t="shared" si="20"/>
        <v/>
      </c>
      <c r="Y82" s="97" t="s">
        <v>17</v>
      </c>
      <c r="Z82" s="117"/>
    </row>
    <row r="83" spans="1:26" x14ac:dyDescent="0.3">
      <c r="A83" s="109" t="s">
        <v>17</v>
      </c>
      <c r="B83" s="110" t="s">
        <v>17</v>
      </c>
      <c r="C83" s="111" t="s">
        <v>17</v>
      </c>
      <c r="D83" s="111" t="s">
        <v>17</v>
      </c>
      <c r="E83" s="103" t="s">
        <v>17</v>
      </c>
      <c r="F83" s="103" t="str">
        <f t="shared" si="11"/>
        <v/>
      </c>
      <c r="G83" s="104">
        <v>48</v>
      </c>
      <c r="H83" s="94" t="s">
        <v>17</v>
      </c>
      <c r="I83" s="112" t="s">
        <v>11</v>
      </c>
      <c r="J83" s="113">
        <f t="shared" si="12"/>
        <v>81</v>
      </c>
      <c r="K83" s="113" t="str">
        <f t="shared" si="19"/>
        <v>B81</v>
      </c>
      <c r="L83" s="92" t="str">
        <f t="shared" si="13"/>
        <v/>
      </c>
      <c r="M83" s="114" t="str">
        <f t="shared" si="14"/>
        <v/>
      </c>
      <c r="N83" s="114" t="str">
        <f t="shared" si="15"/>
        <v/>
      </c>
      <c r="O83" s="92" t="s">
        <v>17</v>
      </c>
      <c r="P83" s="92" t="str">
        <f t="shared" si="16"/>
        <v/>
      </c>
      <c r="Q83" s="92" t="s">
        <v>17</v>
      </c>
      <c r="R83" s="92" t="str">
        <f t="shared" si="17"/>
        <v/>
      </c>
      <c r="S83" s="92"/>
      <c r="T83" s="92"/>
      <c r="U83" s="92"/>
      <c r="V83" s="107" t="str">
        <f t="shared" si="18"/>
        <v/>
      </c>
      <c r="W83" s="97">
        <v>0</v>
      </c>
      <c r="X83" s="97" t="str">
        <f t="shared" si="20"/>
        <v/>
      </c>
      <c r="Y83" s="97" t="s">
        <v>17</v>
      </c>
      <c r="Z83" s="117"/>
    </row>
    <row r="84" spans="1:26" x14ac:dyDescent="0.3">
      <c r="A84" s="109" t="s">
        <v>17</v>
      </c>
      <c r="B84" s="110" t="s">
        <v>17</v>
      </c>
      <c r="C84" s="111" t="s">
        <v>17</v>
      </c>
      <c r="D84" s="111" t="s">
        <v>17</v>
      </c>
      <c r="E84" s="103" t="s">
        <v>17</v>
      </c>
      <c r="F84" s="103" t="str">
        <f t="shared" si="11"/>
        <v/>
      </c>
      <c r="G84" s="104">
        <v>1</v>
      </c>
      <c r="H84" s="94" t="s">
        <v>17</v>
      </c>
      <c r="I84" s="112" t="s">
        <v>11</v>
      </c>
      <c r="J84" s="113">
        <f t="shared" si="12"/>
        <v>81</v>
      </c>
      <c r="K84" s="113" t="str">
        <f t="shared" si="19"/>
        <v>B81</v>
      </c>
      <c r="L84" s="92" t="str">
        <f t="shared" si="13"/>
        <v/>
      </c>
      <c r="M84" s="114" t="str">
        <f t="shared" si="14"/>
        <v/>
      </c>
      <c r="N84" s="114" t="str">
        <f t="shared" si="15"/>
        <v/>
      </c>
      <c r="O84" s="92" t="s">
        <v>17</v>
      </c>
      <c r="P84" s="92" t="str">
        <f t="shared" si="16"/>
        <v/>
      </c>
      <c r="Q84" s="92" t="s">
        <v>17</v>
      </c>
      <c r="R84" s="92" t="str">
        <f t="shared" si="17"/>
        <v/>
      </c>
      <c r="S84" s="92"/>
      <c r="T84" s="92"/>
      <c r="U84" s="92"/>
      <c r="V84" s="107" t="str">
        <f t="shared" si="18"/>
        <v/>
      </c>
      <c r="W84" s="97">
        <v>1</v>
      </c>
      <c r="X84" s="97" t="str">
        <f t="shared" si="20"/>
        <v/>
      </c>
      <c r="Y84" s="97">
        <v>86098</v>
      </c>
      <c r="Z84" s="117"/>
    </row>
    <row r="85" spans="1:26" x14ac:dyDescent="0.3">
      <c r="A85" s="109" t="s">
        <v>17</v>
      </c>
      <c r="B85" s="110" t="s">
        <v>17</v>
      </c>
      <c r="C85" s="111" t="s">
        <v>17</v>
      </c>
      <c r="D85" s="111" t="s">
        <v>17</v>
      </c>
      <c r="E85" s="103" t="s">
        <v>17</v>
      </c>
      <c r="F85" s="103" t="str">
        <f t="shared" si="11"/>
        <v/>
      </c>
      <c r="G85" s="104">
        <v>-4142</v>
      </c>
      <c r="H85" s="94" t="s">
        <v>17</v>
      </c>
      <c r="I85" s="112" t="s">
        <v>11</v>
      </c>
      <c r="J85" s="113">
        <f t="shared" si="12"/>
        <v>81</v>
      </c>
      <c r="K85" s="113" t="str">
        <f t="shared" si="19"/>
        <v>B81</v>
      </c>
      <c r="L85" s="92" t="str">
        <f t="shared" si="13"/>
        <v/>
      </c>
      <c r="M85" s="114" t="str">
        <f t="shared" si="14"/>
        <v/>
      </c>
      <c r="N85" s="114" t="str">
        <f t="shared" si="15"/>
        <v/>
      </c>
      <c r="O85" s="92" t="s">
        <v>17</v>
      </c>
      <c r="P85" s="92" t="str">
        <f t="shared" si="16"/>
        <v/>
      </c>
      <c r="Q85" s="92" t="s">
        <v>17</v>
      </c>
      <c r="R85" s="92" t="str">
        <f t="shared" si="17"/>
        <v/>
      </c>
      <c r="S85" s="92"/>
      <c r="T85" s="92"/>
      <c r="U85" s="92"/>
      <c r="V85" s="107" t="str">
        <f t="shared" si="18"/>
        <v/>
      </c>
      <c r="W85" s="97">
        <v>-4142</v>
      </c>
      <c r="X85" s="97" t="str">
        <f t="shared" si="20"/>
        <v/>
      </c>
      <c r="Y85" s="97" t="s">
        <v>17</v>
      </c>
      <c r="Z85" s="117"/>
    </row>
    <row r="86" spans="1:26" x14ac:dyDescent="0.3">
      <c r="A86" s="109" t="s">
        <v>17</v>
      </c>
      <c r="B86" s="110" t="s">
        <v>17</v>
      </c>
      <c r="C86" s="111" t="s">
        <v>17</v>
      </c>
      <c r="D86" s="111" t="s">
        <v>17</v>
      </c>
      <c r="E86" s="103" t="s">
        <v>17</v>
      </c>
      <c r="F86" s="103" t="str">
        <f t="shared" si="11"/>
        <v/>
      </c>
      <c r="G86" s="104">
        <v>-4142</v>
      </c>
      <c r="H86" s="94" t="s">
        <v>17</v>
      </c>
      <c r="I86" s="112" t="s">
        <v>11</v>
      </c>
      <c r="J86" s="113">
        <f t="shared" si="12"/>
        <v>81</v>
      </c>
      <c r="K86" s="113" t="str">
        <f t="shared" si="19"/>
        <v>B81</v>
      </c>
      <c r="L86" s="92" t="str">
        <f t="shared" si="13"/>
        <v/>
      </c>
      <c r="M86" s="114" t="str">
        <f t="shared" si="14"/>
        <v/>
      </c>
      <c r="N86" s="114" t="str">
        <f t="shared" si="15"/>
        <v/>
      </c>
      <c r="O86" s="92" t="s">
        <v>17</v>
      </c>
      <c r="P86" s="92" t="str">
        <f t="shared" si="16"/>
        <v/>
      </c>
      <c r="Q86" s="92" t="s">
        <v>17</v>
      </c>
      <c r="R86" s="92" t="str">
        <f t="shared" si="17"/>
        <v/>
      </c>
      <c r="S86" s="92"/>
      <c r="T86" s="92"/>
      <c r="U86" s="92"/>
      <c r="V86" s="107" t="str">
        <f t="shared" si="18"/>
        <v/>
      </c>
      <c r="W86" s="97">
        <v>-4142</v>
      </c>
      <c r="X86" s="97" t="str">
        <f t="shared" si="20"/>
        <v/>
      </c>
      <c r="Y86" s="97" t="s">
        <v>17</v>
      </c>
      <c r="Z86" s="117"/>
    </row>
    <row r="87" spans="1:26" x14ac:dyDescent="0.3">
      <c r="A87" s="109" t="s">
        <v>17</v>
      </c>
      <c r="B87" s="110" t="s">
        <v>17</v>
      </c>
      <c r="C87" s="111" t="s">
        <v>17</v>
      </c>
      <c r="D87" s="111" t="s">
        <v>17</v>
      </c>
      <c r="E87" s="103" t="s">
        <v>17</v>
      </c>
      <c r="F87" s="103" t="str">
        <f t="shared" si="11"/>
        <v/>
      </c>
      <c r="G87" s="104">
        <v>-4142</v>
      </c>
      <c r="H87" s="94" t="s">
        <v>17</v>
      </c>
      <c r="I87" s="112" t="s">
        <v>11</v>
      </c>
      <c r="J87" s="113">
        <f t="shared" si="12"/>
        <v>81</v>
      </c>
      <c r="K87" s="113" t="str">
        <f t="shared" si="19"/>
        <v>B81</v>
      </c>
      <c r="L87" s="92" t="str">
        <f t="shared" si="13"/>
        <v/>
      </c>
      <c r="M87" s="114" t="str">
        <f t="shared" si="14"/>
        <v/>
      </c>
      <c r="N87" s="114" t="str">
        <f t="shared" si="15"/>
        <v/>
      </c>
      <c r="O87" s="92" t="s">
        <v>17</v>
      </c>
      <c r="P87" s="92" t="str">
        <f t="shared" si="16"/>
        <v/>
      </c>
      <c r="Q87" s="92" t="s">
        <v>17</v>
      </c>
      <c r="R87" s="92" t="str">
        <f t="shared" si="17"/>
        <v/>
      </c>
      <c r="S87" s="92"/>
      <c r="T87" s="92"/>
      <c r="U87" s="92"/>
      <c r="V87" s="107" t="str">
        <f t="shared" si="18"/>
        <v/>
      </c>
      <c r="W87" s="97">
        <v>-4142</v>
      </c>
      <c r="X87" s="97" t="str">
        <f t="shared" si="20"/>
        <v/>
      </c>
      <c r="Y87" s="97" t="s">
        <v>17</v>
      </c>
      <c r="Z87" s="117"/>
    </row>
    <row r="88" spans="1:26" x14ac:dyDescent="0.3">
      <c r="A88" s="109" t="s">
        <v>17</v>
      </c>
      <c r="B88" s="110" t="s">
        <v>17</v>
      </c>
      <c r="C88" s="111" t="s">
        <v>17</v>
      </c>
      <c r="D88" s="111" t="s">
        <v>17</v>
      </c>
      <c r="E88" s="103" t="s">
        <v>17</v>
      </c>
      <c r="F88" s="103" t="str">
        <f t="shared" si="11"/>
        <v/>
      </c>
      <c r="G88" s="104">
        <v>-4142</v>
      </c>
      <c r="H88" s="94" t="s">
        <v>17</v>
      </c>
      <c r="I88" s="112" t="s">
        <v>11</v>
      </c>
      <c r="J88" s="113">
        <f t="shared" si="12"/>
        <v>81</v>
      </c>
      <c r="K88" s="113" t="str">
        <f t="shared" si="19"/>
        <v>B81</v>
      </c>
      <c r="L88" s="92" t="str">
        <f t="shared" si="13"/>
        <v/>
      </c>
      <c r="M88" s="114" t="str">
        <f t="shared" si="14"/>
        <v/>
      </c>
      <c r="N88" s="114" t="str">
        <f t="shared" si="15"/>
        <v/>
      </c>
      <c r="O88" s="92" t="s">
        <v>17</v>
      </c>
      <c r="P88" s="92" t="str">
        <f t="shared" si="16"/>
        <v/>
      </c>
      <c r="Q88" s="92" t="s">
        <v>17</v>
      </c>
      <c r="R88" s="92" t="str">
        <f t="shared" si="17"/>
        <v/>
      </c>
      <c r="S88" s="92"/>
      <c r="T88" s="92"/>
      <c r="U88" s="92"/>
      <c r="V88" s="107" t="str">
        <f t="shared" si="18"/>
        <v/>
      </c>
      <c r="W88" s="97">
        <v>-4142</v>
      </c>
      <c r="X88" s="97" t="str">
        <f t="shared" si="20"/>
        <v/>
      </c>
      <c r="Y88" s="97" t="s">
        <v>17</v>
      </c>
      <c r="Z88" s="117"/>
    </row>
    <row r="89" spans="1:26" x14ac:dyDescent="0.3">
      <c r="A89" s="109" t="s">
        <v>17</v>
      </c>
      <c r="B89" s="110" t="s">
        <v>17</v>
      </c>
      <c r="C89" s="111" t="s">
        <v>17</v>
      </c>
      <c r="D89" s="111" t="s">
        <v>17</v>
      </c>
      <c r="E89" s="103" t="s">
        <v>17</v>
      </c>
      <c r="F89" s="103" t="str">
        <f t="shared" si="11"/>
        <v/>
      </c>
      <c r="G89" s="104">
        <v>-4142</v>
      </c>
      <c r="H89" s="94" t="s">
        <v>17</v>
      </c>
      <c r="I89" s="112" t="s">
        <v>11</v>
      </c>
      <c r="J89" s="113">
        <f t="shared" si="12"/>
        <v>81</v>
      </c>
      <c r="K89" s="113" t="str">
        <f t="shared" si="19"/>
        <v>B81</v>
      </c>
      <c r="L89" s="92" t="str">
        <f t="shared" si="13"/>
        <v/>
      </c>
      <c r="M89" s="114" t="str">
        <f t="shared" si="14"/>
        <v/>
      </c>
      <c r="N89" s="114" t="str">
        <f t="shared" si="15"/>
        <v/>
      </c>
      <c r="O89" s="92" t="s">
        <v>17</v>
      </c>
      <c r="P89" s="92" t="str">
        <f t="shared" si="16"/>
        <v/>
      </c>
      <c r="Q89" s="92" t="s">
        <v>17</v>
      </c>
      <c r="R89" s="92" t="str">
        <f t="shared" si="17"/>
        <v/>
      </c>
      <c r="S89" s="92"/>
      <c r="T89" s="92"/>
      <c r="U89" s="92"/>
      <c r="V89" s="107" t="str">
        <f t="shared" si="18"/>
        <v/>
      </c>
      <c r="W89" s="97">
        <v>-4142</v>
      </c>
      <c r="X89" s="97" t="str">
        <f t="shared" si="20"/>
        <v/>
      </c>
      <c r="Y89" s="97" t="s">
        <v>17</v>
      </c>
      <c r="Z89" s="117"/>
    </row>
    <row r="90" spans="1:26" x14ac:dyDescent="0.3">
      <c r="A90" s="109" t="s">
        <v>17</v>
      </c>
      <c r="B90" s="110" t="s">
        <v>17</v>
      </c>
      <c r="C90" s="111" t="s">
        <v>17</v>
      </c>
      <c r="D90" s="111" t="s">
        <v>17</v>
      </c>
      <c r="E90" s="103" t="s">
        <v>17</v>
      </c>
      <c r="F90" s="103" t="str">
        <f t="shared" si="11"/>
        <v/>
      </c>
      <c r="G90" s="104">
        <v>-4142</v>
      </c>
      <c r="H90" s="94" t="s">
        <v>17</v>
      </c>
      <c r="I90" s="112" t="s">
        <v>11</v>
      </c>
      <c r="J90" s="113">
        <f t="shared" si="12"/>
        <v>81</v>
      </c>
      <c r="K90" s="113" t="str">
        <f t="shared" si="19"/>
        <v>B81</v>
      </c>
      <c r="L90" s="92" t="str">
        <f t="shared" si="13"/>
        <v/>
      </c>
      <c r="M90" s="114" t="str">
        <f t="shared" si="14"/>
        <v/>
      </c>
      <c r="N90" s="114" t="str">
        <f t="shared" si="15"/>
        <v/>
      </c>
      <c r="O90" s="92" t="s">
        <v>17</v>
      </c>
      <c r="P90" s="92" t="str">
        <f t="shared" si="16"/>
        <v/>
      </c>
      <c r="Q90" s="92" t="s">
        <v>17</v>
      </c>
      <c r="R90" s="92" t="str">
        <f t="shared" si="17"/>
        <v/>
      </c>
      <c r="S90" s="92"/>
      <c r="T90" s="92"/>
      <c r="U90" s="92"/>
      <c r="V90" s="107" t="str">
        <f t="shared" si="18"/>
        <v/>
      </c>
      <c r="W90" s="97">
        <v>-4142</v>
      </c>
      <c r="X90" s="97" t="str">
        <f t="shared" si="20"/>
        <v/>
      </c>
      <c r="Y90" s="97" t="s">
        <v>17</v>
      </c>
      <c r="Z90" s="117"/>
    </row>
    <row r="91" spans="1:26" x14ac:dyDescent="0.3">
      <c r="A91" s="109" t="s">
        <v>17</v>
      </c>
      <c r="B91" s="110" t="s">
        <v>17</v>
      </c>
      <c r="C91" s="111" t="s">
        <v>17</v>
      </c>
      <c r="D91" s="111" t="s">
        <v>17</v>
      </c>
      <c r="E91" s="103" t="s">
        <v>17</v>
      </c>
      <c r="F91" s="103" t="str">
        <f t="shared" si="11"/>
        <v/>
      </c>
      <c r="G91" s="104">
        <v>-4142</v>
      </c>
      <c r="H91" s="94" t="s">
        <v>17</v>
      </c>
      <c r="I91" s="112" t="s">
        <v>11</v>
      </c>
      <c r="J91" s="113">
        <f t="shared" si="12"/>
        <v>81</v>
      </c>
      <c r="K91" s="113" t="str">
        <f t="shared" si="19"/>
        <v>B81</v>
      </c>
      <c r="L91" s="92" t="str">
        <f t="shared" si="13"/>
        <v/>
      </c>
      <c r="M91" s="114" t="str">
        <f t="shared" si="14"/>
        <v/>
      </c>
      <c r="N91" s="114" t="str">
        <f t="shared" si="15"/>
        <v/>
      </c>
      <c r="O91" s="92" t="s">
        <v>17</v>
      </c>
      <c r="P91" s="92" t="str">
        <f t="shared" si="16"/>
        <v/>
      </c>
      <c r="Q91" s="92" t="s">
        <v>17</v>
      </c>
      <c r="R91" s="92" t="str">
        <f t="shared" si="17"/>
        <v/>
      </c>
      <c r="S91" s="92"/>
      <c r="T91" s="92"/>
      <c r="U91" s="92"/>
      <c r="V91" s="107" t="str">
        <f t="shared" si="18"/>
        <v/>
      </c>
      <c r="W91" s="97">
        <v>-4142</v>
      </c>
      <c r="X91" s="97" t="str">
        <f t="shared" si="20"/>
        <v/>
      </c>
      <c r="Y91" s="97" t="s">
        <v>17</v>
      </c>
      <c r="Z91" s="117"/>
    </row>
    <row r="92" spans="1:26" x14ac:dyDescent="0.3">
      <c r="A92" s="109" t="s">
        <v>17</v>
      </c>
      <c r="B92" s="110" t="s">
        <v>17</v>
      </c>
      <c r="C92" s="111" t="s">
        <v>17</v>
      </c>
      <c r="D92" s="111" t="s">
        <v>17</v>
      </c>
      <c r="E92" s="103" t="s">
        <v>17</v>
      </c>
      <c r="F92" s="103" t="str">
        <f t="shared" si="11"/>
        <v/>
      </c>
      <c r="G92" s="104">
        <v>-4142</v>
      </c>
      <c r="H92" s="94" t="s">
        <v>17</v>
      </c>
      <c r="I92" s="112" t="s">
        <v>11</v>
      </c>
      <c r="J92" s="113">
        <f t="shared" si="12"/>
        <v>81</v>
      </c>
      <c r="K92" s="113" t="str">
        <f t="shared" si="19"/>
        <v>B81</v>
      </c>
      <c r="L92" s="92" t="str">
        <f t="shared" si="13"/>
        <v/>
      </c>
      <c r="M92" s="114" t="str">
        <f t="shared" si="14"/>
        <v/>
      </c>
      <c r="N92" s="114" t="str">
        <f t="shared" si="15"/>
        <v/>
      </c>
      <c r="O92" s="92" t="s">
        <v>17</v>
      </c>
      <c r="P92" s="92" t="str">
        <f t="shared" si="16"/>
        <v/>
      </c>
      <c r="Q92" s="92" t="s">
        <v>17</v>
      </c>
      <c r="R92" s="92" t="str">
        <f t="shared" si="17"/>
        <v/>
      </c>
      <c r="S92" s="92"/>
      <c r="T92" s="92"/>
      <c r="U92" s="92"/>
      <c r="V92" s="107" t="str">
        <f t="shared" si="18"/>
        <v/>
      </c>
      <c r="W92" s="97">
        <v>-4142</v>
      </c>
      <c r="X92" s="97" t="str">
        <f t="shared" si="20"/>
        <v/>
      </c>
      <c r="Y92" s="97" t="s">
        <v>17</v>
      </c>
      <c r="Z92" s="117"/>
    </row>
    <row r="93" spans="1:26" x14ac:dyDescent="0.3">
      <c r="A93" s="109" t="s">
        <v>17</v>
      </c>
      <c r="B93" s="110" t="s">
        <v>17</v>
      </c>
      <c r="C93" s="111" t="s">
        <v>17</v>
      </c>
      <c r="D93" s="111" t="s">
        <v>17</v>
      </c>
      <c r="E93" s="103" t="s">
        <v>17</v>
      </c>
      <c r="F93" s="103" t="str">
        <f t="shared" si="11"/>
        <v/>
      </c>
      <c r="G93" s="104">
        <v>-4142</v>
      </c>
      <c r="H93" s="94" t="s">
        <v>17</v>
      </c>
      <c r="I93" s="112" t="s">
        <v>11</v>
      </c>
      <c r="J93" s="113">
        <f t="shared" si="12"/>
        <v>81</v>
      </c>
      <c r="K93" s="113" t="str">
        <f t="shared" si="19"/>
        <v>B81</v>
      </c>
      <c r="L93" s="92" t="str">
        <f t="shared" si="13"/>
        <v/>
      </c>
      <c r="M93" s="114" t="str">
        <f t="shared" si="14"/>
        <v/>
      </c>
      <c r="N93" s="114" t="str">
        <f t="shared" si="15"/>
        <v/>
      </c>
      <c r="O93" s="92" t="s">
        <v>17</v>
      </c>
      <c r="P93" s="92" t="str">
        <f t="shared" si="16"/>
        <v/>
      </c>
      <c r="Q93" s="92" t="s">
        <v>17</v>
      </c>
      <c r="R93" s="92" t="str">
        <f t="shared" si="17"/>
        <v/>
      </c>
      <c r="S93" s="92"/>
      <c r="T93" s="92"/>
      <c r="U93" s="92"/>
      <c r="V93" s="107" t="str">
        <f t="shared" si="18"/>
        <v/>
      </c>
      <c r="W93" s="97">
        <v>-4142</v>
      </c>
      <c r="X93" s="97" t="str">
        <f t="shared" si="20"/>
        <v/>
      </c>
      <c r="Y93" s="97" t="s">
        <v>17</v>
      </c>
      <c r="Z93" s="117"/>
    </row>
    <row r="94" spans="1:26" x14ac:dyDescent="0.3">
      <c r="A94" s="109" t="s">
        <v>17</v>
      </c>
      <c r="B94" s="110" t="s">
        <v>17</v>
      </c>
      <c r="C94" s="111" t="s">
        <v>17</v>
      </c>
      <c r="D94" s="111" t="s">
        <v>17</v>
      </c>
      <c r="E94" s="103" t="s">
        <v>17</v>
      </c>
      <c r="F94" s="103" t="str">
        <f t="shared" si="11"/>
        <v/>
      </c>
      <c r="G94" s="104">
        <v>-4142</v>
      </c>
      <c r="H94" s="94" t="s">
        <v>17</v>
      </c>
      <c r="I94" s="112" t="s">
        <v>11</v>
      </c>
      <c r="J94" s="113">
        <f t="shared" si="12"/>
        <v>81</v>
      </c>
      <c r="K94" s="113" t="str">
        <f t="shared" si="19"/>
        <v>B81</v>
      </c>
      <c r="L94" s="92" t="str">
        <f t="shared" si="13"/>
        <v/>
      </c>
      <c r="M94" s="114" t="str">
        <f t="shared" si="14"/>
        <v/>
      </c>
      <c r="N94" s="114" t="str">
        <f t="shared" si="15"/>
        <v/>
      </c>
      <c r="O94" s="92" t="s">
        <v>17</v>
      </c>
      <c r="P94" s="92" t="str">
        <f t="shared" si="16"/>
        <v/>
      </c>
      <c r="Q94" s="92" t="s">
        <v>17</v>
      </c>
      <c r="R94" s="92" t="str">
        <f t="shared" si="17"/>
        <v/>
      </c>
      <c r="S94" s="92"/>
      <c r="T94" s="92"/>
      <c r="U94" s="92"/>
      <c r="V94" s="107" t="str">
        <f t="shared" si="18"/>
        <v/>
      </c>
      <c r="W94" s="97">
        <v>-4142</v>
      </c>
      <c r="X94" s="97" t="str">
        <f t="shared" si="20"/>
        <v/>
      </c>
      <c r="Y94" s="97" t="s">
        <v>17</v>
      </c>
      <c r="Z94" s="117"/>
    </row>
    <row r="95" spans="1:26" x14ac:dyDescent="0.3">
      <c r="A95" s="109" t="s">
        <v>17</v>
      </c>
      <c r="B95" s="110" t="s">
        <v>17</v>
      </c>
      <c r="C95" s="111" t="s">
        <v>17</v>
      </c>
      <c r="D95" s="111" t="s">
        <v>17</v>
      </c>
      <c r="E95" s="103" t="s">
        <v>17</v>
      </c>
      <c r="F95" s="103" t="str">
        <f t="shared" si="11"/>
        <v/>
      </c>
      <c r="G95" s="104">
        <v>-4142</v>
      </c>
      <c r="H95" s="94" t="s">
        <v>17</v>
      </c>
      <c r="I95" s="112" t="s">
        <v>11</v>
      </c>
      <c r="J95" s="113">
        <f t="shared" si="12"/>
        <v>81</v>
      </c>
      <c r="K95" s="113" t="str">
        <f t="shared" si="19"/>
        <v>B81</v>
      </c>
      <c r="L95" s="92" t="str">
        <f t="shared" si="13"/>
        <v/>
      </c>
      <c r="M95" s="114" t="str">
        <f t="shared" si="14"/>
        <v/>
      </c>
      <c r="N95" s="114" t="str">
        <f t="shared" si="15"/>
        <v/>
      </c>
      <c r="O95" s="92" t="s">
        <v>17</v>
      </c>
      <c r="P95" s="92" t="str">
        <f t="shared" si="16"/>
        <v/>
      </c>
      <c r="Q95" s="92" t="s">
        <v>17</v>
      </c>
      <c r="R95" s="92" t="str">
        <f t="shared" si="17"/>
        <v/>
      </c>
      <c r="S95" s="92"/>
      <c r="T95" s="92"/>
      <c r="U95" s="92"/>
      <c r="V95" s="107" t="str">
        <f t="shared" si="18"/>
        <v/>
      </c>
      <c r="W95" s="97">
        <v>-4142</v>
      </c>
      <c r="X95" s="97" t="str">
        <f t="shared" si="20"/>
        <v/>
      </c>
      <c r="Y95" s="97" t="s">
        <v>17</v>
      </c>
      <c r="Z95" s="117"/>
    </row>
    <row r="96" spans="1:26" x14ac:dyDescent="0.3">
      <c r="A96" s="109" t="s">
        <v>17</v>
      </c>
      <c r="B96" s="110" t="s">
        <v>17</v>
      </c>
      <c r="C96" s="111" t="s">
        <v>17</v>
      </c>
      <c r="D96" s="111" t="s">
        <v>17</v>
      </c>
      <c r="E96" s="103" t="s">
        <v>17</v>
      </c>
      <c r="F96" s="103" t="str">
        <f t="shared" si="11"/>
        <v/>
      </c>
      <c r="G96" s="104">
        <v>-4142</v>
      </c>
      <c r="H96" s="94" t="s">
        <v>17</v>
      </c>
      <c r="I96" s="112" t="s">
        <v>11</v>
      </c>
      <c r="J96" s="113">
        <f t="shared" si="12"/>
        <v>81</v>
      </c>
      <c r="K96" s="113" t="str">
        <f t="shared" si="19"/>
        <v>B81</v>
      </c>
      <c r="L96" s="92" t="str">
        <f t="shared" si="13"/>
        <v/>
      </c>
      <c r="M96" s="114" t="str">
        <f t="shared" si="14"/>
        <v/>
      </c>
      <c r="N96" s="114" t="str">
        <f t="shared" si="15"/>
        <v/>
      </c>
      <c r="O96" s="92" t="s">
        <v>17</v>
      </c>
      <c r="P96" s="92" t="str">
        <f t="shared" si="16"/>
        <v/>
      </c>
      <c r="Q96" s="92" t="s">
        <v>17</v>
      </c>
      <c r="R96" s="92" t="str">
        <f t="shared" si="17"/>
        <v/>
      </c>
      <c r="S96" s="92"/>
      <c r="T96" s="92"/>
      <c r="U96" s="92"/>
      <c r="V96" s="107" t="str">
        <f t="shared" si="18"/>
        <v/>
      </c>
      <c r="W96" s="97">
        <v>-4142</v>
      </c>
      <c r="X96" s="97" t="str">
        <f t="shared" si="20"/>
        <v/>
      </c>
      <c r="Y96" s="97" t="s">
        <v>17</v>
      </c>
      <c r="Z96" s="117"/>
    </row>
    <row r="97" spans="1:26" x14ac:dyDescent="0.3">
      <c r="A97" s="109" t="s">
        <v>17</v>
      </c>
      <c r="B97" s="110" t="s">
        <v>17</v>
      </c>
      <c r="C97" s="111" t="s">
        <v>17</v>
      </c>
      <c r="D97" s="111" t="s">
        <v>17</v>
      </c>
      <c r="E97" s="103" t="s">
        <v>17</v>
      </c>
      <c r="F97" s="103" t="str">
        <f t="shared" si="11"/>
        <v/>
      </c>
      <c r="G97" s="104">
        <v>-4142</v>
      </c>
      <c r="H97" s="94" t="s">
        <v>17</v>
      </c>
      <c r="I97" s="112" t="s">
        <v>11</v>
      </c>
      <c r="J97" s="113">
        <f t="shared" si="12"/>
        <v>81</v>
      </c>
      <c r="K97" s="113" t="str">
        <f t="shared" si="19"/>
        <v>B81</v>
      </c>
      <c r="L97" s="92" t="str">
        <f t="shared" si="13"/>
        <v/>
      </c>
      <c r="M97" s="114" t="str">
        <f t="shared" si="14"/>
        <v/>
      </c>
      <c r="N97" s="114" t="str">
        <f t="shared" si="15"/>
        <v/>
      </c>
      <c r="O97" s="92" t="s">
        <v>17</v>
      </c>
      <c r="P97" s="92" t="str">
        <f t="shared" si="16"/>
        <v/>
      </c>
      <c r="Q97" s="92" t="s">
        <v>17</v>
      </c>
      <c r="R97" s="92" t="str">
        <f t="shared" si="17"/>
        <v/>
      </c>
      <c r="S97" s="92"/>
      <c r="T97" s="92"/>
      <c r="U97" s="92"/>
      <c r="V97" s="107" t="str">
        <f t="shared" si="18"/>
        <v/>
      </c>
      <c r="W97" s="97">
        <v>-4142</v>
      </c>
      <c r="X97" s="97" t="str">
        <f t="shared" si="20"/>
        <v/>
      </c>
      <c r="Y97" s="97" t="s">
        <v>17</v>
      </c>
      <c r="Z97" s="117"/>
    </row>
    <row r="98" spans="1:26" x14ac:dyDescent="0.3">
      <c r="A98" s="109" t="s">
        <v>17</v>
      </c>
      <c r="B98" s="110" t="s">
        <v>17</v>
      </c>
      <c r="C98" s="111" t="s">
        <v>17</v>
      </c>
      <c r="D98" s="111" t="s">
        <v>17</v>
      </c>
      <c r="E98" s="103" t="s">
        <v>17</v>
      </c>
      <c r="F98" s="103" t="str">
        <f t="shared" si="11"/>
        <v/>
      </c>
      <c r="G98" s="104">
        <v>-4142</v>
      </c>
      <c r="H98" s="94" t="s">
        <v>17</v>
      </c>
      <c r="I98" s="112" t="s">
        <v>11</v>
      </c>
      <c r="J98" s="113">
        <f t="shared" si="12"/>
        <v>81</v>
      </c>
      <c r="K98" s="113" t="str">
        <f t="shared" si="19"/>
        <v>B81</v>
      </c>
      <c r="L98" s="92" t="str">
        <f t="shared" si="13"/>
        <v/>
      </c>
      <c r="M98" s="114" t="str">
        <f t="shared" si="14"/>
        <v/>
      </c>
      <c r="N98" s="114" t="str">
        <f t="shared" si="15"/>
        <v/>
      </c>
      <c r="O98" s="92" t="s">
        <v>17</v>
      </c>
      <c r="P98" s="92" t="str">
        <f t="shared" si="16"/>
        <v/>
      </c>
      <c r="Q98" s="92" t="s">
        <v>17</v>
      </c>
      <c r="R98" s="92" t="str">
        <f t="shared" si="17"/>
        <v/>
      </c>
      <c r="S98" s="92"/>
      <c r="T98" s="92"/>
      <c r="U98" s="92"/>
      <c r="V98" s="107" t="str">
        <f t="shared" si="18"/>
        <v/>
      </c>
      <c r="W98" s="97">
        <v>-4142</v>
      </c>
      <c r="X98" s="97" t="str">
        <f t="shared" si="20"/>
        <v/>
      </c>
      <c r="Y98" s="97" t="s">
        <v>17</v>
      </c>
      <c r="Z98" s="117"/>
    </row>
    <row r="99" spans="1:26" x14ac:dyDescent="0.3">
      <c r="A99" s="109" t="s">
        <v>17</v>
      </c>
      <c r="B99" s="110" t="s">
        <v>17</v>
      </c>
      <c r="C99" s="111" t="s">
        <v>17</v>
      </c>
      <c r="D99" s="111" t="s">
        <v>17</v>
      </c>
      <c r="E99" s="103" t="s">
        <v>17</v>
      </c>
      <c r="F99" s="103" t="str">
        <f t="shared" si="11"/>
        <v/>
      </c>
      <c r="G99" s="104">
        <v>-4142</v>
      </c>
      <c r="H99" s="94" t="s">
        <v>17</v>
      </c>
      <c r="I99" s="112" t="s">
        <v>11</v>
      </c>
      <c r="J99" s="113">
        <f t="shared" si="12"/>
        <v>81</v>
      </c>
      <c r="K99" s="113" t="str">
        <f t="shared" si="19"/>
        <v>B81</v>
      </c>
      <c r="L99" s="92" t="str">
        <f t="shared" si="13"/>
        <v/>
      </c>
      <c r="M99" s="114" t="str">
        <f t="shared" si="14"/>
        <v/>
      </c>
      <c r="N99" s="114" t="str">
        <f t="shared" si="15"/>
        <v/>
      </c>
      <c r="O99" s="92" t="s">
        <v>17</v>
      </c>
      <c r="P99" s="92" t="str">
        <f t="shared" si="16"/>
        <v/>
      </c>
      <c r="Q99" s="92" t="s">
        <v>17</v>
      </c>
      <c r="R99" s="92" t="str">
        <f t="shared" si="17"/>
        <v/>
      </c>
      <c r="S99" s="92"/>
      <c r="T99" s="92"/>
      <c r="U99" s="92"/>
      <c r="V99" s="107" t="str">
        <f t="shared" si="18"/>
        <v/>
      </c>
      <c r="W99" s="97">
        <v>-4142</v>
      </c>
      <c r="X99" s="97" t="str">
        <f t="shared" si="20"/>
        <v/>
      </c>
      <c r="Y99" s="97" t="s">
        <v>17</v>
      </c>
      <c r="Z99" s="117"/>
    </row>
    <row r="100" spans="1:26" x14ac:dyDescent="0.3">
      <c r="A100" s="109" t="s">
        <v>17</v>
      </c>
      <c r="B100" s="110" t="s">
        <v>17</v>
      </c>
      <c r="C100" s="111" t="s">
        <v>17</v>
      </c>
      <c r="D100" s="111" t="s">
        <v>17</v>
      </c>
      <c r="E100" s="103" t="s">
        <v>17</v>
      </c>
      <c r="F100" s="103" t="str">
        <f t="shared" si="11"/>
        <v/>
      </c>
      <c r="G100" s="104">
        <v>-4142</v>
      </c>
      <c r="H100" s="94" t="s">
        <v>17</v>
      </c>
      <c r="I100" s="112" t="s">
        <v>11</v>
      </c>
      <c r="J100" s="113">
        <f t="shared" si="12"/>
        <v>81</v>
      </c>
      <c r="K100" s="113" t="str">
        <f t="shared" si="19"/>
        <v>B81</v>
      </c>
      <c r="L100" s="92" t="str">
        <f t="shared" si="13"/>
        <v/>
      </c>
      <c r="M100" s="114" t="str">
        <f t="shared" si="14"/>
        <v/>
      </c>
      <c r="N100" s="114" t="str">
        <f t="shared" si="15"/>
        <v/>
      </c>
      <c r="O100" s="92" t="s">
        <v>17</v>
      </c>
      <c r="P100" s="92" t="str">
        <f t="shared" si="16"/>
        <v/>
      </c>
      <c r="Q100" s="92" t="s">
        <v>17</v>
      </c>
      <c r="R100" s="92" t="str">
        <f t="shared" si="17"/>
        <v/>
      </c>
      <c r="S100" s="92"/>
      <c r="T100" s="92"/>
      <c r="U100" s="92"/>
      <c r="V100" s="107" t="str">
        <f t="shared" si="18"/>
        <v/>
      </c>
      <c r="W100" s="97">
        <v>-4142</v>
      </c>
      <c r="X100" s="97" t="str">
        <f t="shared" si="20"/>
        <v/>
      </c>
      <c r="Y100" s="97" t="s">
        <v>17</v>
      </c>
      <c r="Z100" s="117"/>
    </row>
    <row r="101" spans="1:26" x14ac:dyDescent="0.3">
      <c r="A101" s="109" t="s">
        <v>17</v>
      </c>
      <c r="B101" s="110" t="s">
        <v>17</v>
      </c>
      <c r="C101" s="111" t="s">
        <v>17</v>
      </c>
      <c r="D101" s="111" t="s">
        <v>17</v>
      </c>
      <c r="E101" s="103" t="s">
        <v>17</v>
      </c>
      <c r="F101" s="103" t="str">
        <f t="shared" si="11"/>
        <v/>
      </c>
      <c r="G101" s="104">
        <v>-4142</v>
      </c>
      <c r="H101" s="94" t="s">
        <v>17</v>
      </c>
      <c r="I101" s="112" t="s">
        <v>11</v>
      </c>
      <c r="J101" s="113">
        <f t="shared" si="12"/>
        <v>81</v>
      </c>
      <c r="K101" s="113" t="str">
        <f t="shared" si="19"/>
        <v>B81</v>
      </c>
      <c r="L101" s="92" t="str">
        <f t="shared" si="13"/>
        <v/>
      </c>
      <c r="M101" s="114" t="str">
        <f t="shared" si="14"/>
        <v/>
      </c>
      <c r="N101" s="114" t="str">
        <f t="shared" si="15"/>
        <v/>
      </c>
      <c r="O101" s="92" t="s">
        <v>17</v>
      </c>
      <c r="P101" s="92" t="str">
        <f t="shared" si="16"/>
        <v/>
      </c>
      <c r="Q101" s="92" t="s">
        <v>17</v>
      </c>
      <c r="R101" s="92" t="str">
        <f t="shared" si="17"/>
        <v/>
      </c>
      <c r="S101" s="92"/>
      <c r="T101" s="92"/>
      <c r="U101" s="92"/>
      <c r="V101" s="107" t="str">
        <f t="shared" si="18"/>
        <v/>
      </c>
      <c r="W101" s="97">
        <v>-4142</v>
      </c>
      <c r="X101" s="97" t="str">
        <f t="shared" si="20"/>
        <v/>
      </c>
      <c r="Y101" s="97" t="s">
        <v>17</v>
      </c>
      <c r="Z101" s="117"/>
    </row>
    <row r="102" spans="1:26" x14ac:dyDescent="0.3">
      <c r="A102" s="109" t="s">
        <v>17</v>
      </c>
      <c r="B102" s="110" t="s">
        <v>17</v>
      </c>
      <c r="C102" s="111" t="s">
        <v>17</v>
      </c>
      <c r="D102" s="111" t="s">
        <v>17</v>
      </c>
      <c r="E102" s="103" t="s">
        <v>17</v>
      </c>
      <c r="F102" s="103" t="str">
        <f t="shared" si="11"/>
        <v/>
      </c>
      <c r="G102" s="104">
        <v>-4142</v>
      </c>
      <c r="H102" s="94" t="s">
        <v>17</v>
      </c>
      <c r="I102" s="112" t="s">
        <v>11</v>
      </c>
      <c r="J102" s="113">
        <f t="shared" si="12"/>
        <v>81</v>
      </c>
      <c r="K102" s="113" t="str">
        <f t="shared" si="19"/>
        <v>B81</v>
      </c>
      <c r="L102" s="92" t="str">
        <f t="shared" si="13"/>
        <v/>
      </c>
      <c r="M102" s="114" t="str">
        <f t="shared" si="14"/>
        <v/>
      </c>
      <c r="N102" s="114" t="str">
        <f t="shared" si="15"/>
        <v/>
      </c>
      <c r="O102" s="92" t="s">
        <v>17</v>
      </c>
      <c r="P102" s="92" t="str">
        <f t="shared" si="16"/>
        <v/>
      </c>
      <c r="Q102" s="92" t="s">
        <v>17</v>
      </c>
      <c r="R102" s="92" t="str">
        <f t="shared" si="17"/>
        <v/>
      </c>
      <c r="S102" s="92"/>
      <c r="T102" s="92"/>
      <c r="U102" s="92"/>
      <c r="V102" s="107" t="str">
        <f t="shared" si="18"/>
        <v/>
      </c>
      <c r="W102" s="97">
        <v>-4142</v>
      </c>
      <c r="X102" s="97" t="str">
        <f t="shared" si="20"/>
        <v/>
      </c>
      <c r="Y102" s="97" t="s">
        <v>17</v>
      </c>
      <c r="Z102" s="117"/>
    </row>
    <row r="103" spans="1:26" x14ac:dyDescent="0.3">
      <c r="A103" s="109" t="s">
        <v>17</v>
      </c>
      <c r="B103" s="110" t="s">
        <v>17</v>
      </c>
      <c r="C103" s="111" t="s">
        <v>17</v>
      </c>
      <c r="D103" s="111" t="s">
        <v>17</v>
      </c>
      <c r="E103" s="103" t="s">
        <v>17</v>
      </c>
      <c r="F103" s="103" t="str">
        <f t="shared" si="11"/>
        <v/>
      </c>
      <c r="G103" s="104">
        <v>-4142</v>
      </c>
      <c r="H103" s="94" t="s">
        <v>17</v>
      </c>
      <c r="I103" s="112" t="s">
        <v>11</v>
      </c>
      <c r="J103" s="113">
        <f t="shared" si="12"/>
        <v>81</v>
      </c>
      <c r="K103" s="113" t="str">
        <f t="shared" si="19"/>
        <v>B81</v>
      </c>
      <c r="L103" s="92" t="str">
        <f t="shared" si="13"/>
        <v/>
      </c>
      <c r="M103" s="114" t="str">
        <f t="shared" si="14"/>
        <v/>
      </c>
      <c r="N103" s="114" t="str">
        <f t="shared" si="15"/>
        <v/>
      </c>
      <c r="O103" s="92" t="s">
        <v>17</v>
      </c>
      <c r="P103" s="92" t="str">
        <f t="shared" si="16"/>
        <v/>
      </c>
      <c r="Q103" s="92" t="s">
        <v>17</v>
      </c>
      <c r="R103" s="92" t="str">
        <f t="shared" si="17"/>
        <v/>
      </c>
      <c r="S103" s="92"/>
      <c r="T103" s="92"/>
      <c r="U103" s="92"/>
      <c r="V103" s="107" t="str">
        <f t="shared" si="18"/>
        <v/>
      </c>
      <c r="W103" s="97">
        <v>-4142</v>
      </c>
      <c r="X103" s="97" t="str">
        <f t="shared" si="20"/>
        <v/>
      </c>
      <c r="Y103" s="97" t="s">
        <v>17</v>
      </c>
      <c r="Z103" s="117"/>
    </row>
    <row r="104" spans="1:26" x14ac:dyDescent="0.3">
      <c r="A104" s="109" t="s">
        <v>17</v>
      </c>
      <c r="B104" s="110" t="s">
        <v>17</v>
      </c>
      <c r="C104" s="111" t="s">
        <v>17</v>
      </c>
      <c r="D104" s="111" t="s">
        <v>17</v>
      </c>
      <c r="E104" s="103" t="s">
        <v>17</v>
      </c>
      <c r="F104" s="103" t="str">
        <f t="shared" si="11"/>
        <v/>
      </c>
      <c r="G104" s="104">
        <v>-4142</v>
      </c>
      <c r="H104" s="94" t="s">
        <v>17</v>
      </c>
      <c r="I104" s="112" t="s">
        <v>11</v>
      </c>
      <c r="J104" s="113">
        <f t="shared" si="12"/>
        <v>81</v>
      </c>
      <c r="K104" s="113" t="str">
        <f t="shared" si="19"/>
        <v>B81</v>
      </c>
      <c r="L104" s="92" t="str">
        <f t="shared" si="13"/>
        <v/>
      </c>
      <c r="M104" s="114" t="str">
        <f t="shared" si="14"/>
        <v/>
      </c>
      <c r="N104" s="114" t="str">
        <f t="shared" si="15"/>
        <v/>
      </c>
      <c r="O104" s="92" t="s">
        <v>17</v>
      </c>
      <c r="P104" s="92" t="str">
        <f t="shared" si="16"/>
        <v/>
      </c>
      <c r="Q104" s="92" t="s">
        <v>17</v>
      </c>
      <c r="R104" s="92" t="str">
        <f t="shared" si="17"/>
        <v/>
      </c>
      <c r="S104" s="92"/>
      <c r="T104" s="92"/>
      <c r="U104" s="92"/>
      <c r="V104" s="107" t="str">
        <f t="shared" si="18"/>
        <v/>
      </c>
      <c r="W104" s="97">
        <v>-4142</v>
      </c>
      <c r="X104" s="97" t="str">
        <f t="shared" si="20"/>
        <v/>
      </c>
      <c r="Y104" s="97" t="s">
        <v>17</v>
      </c>
      <c r="Z104" s="117"/>
    </row>
    <row r="105" spans="1:26" x14ac:dyDescent="0.3">
      <c r="A105" s="109" t="s">
        <v>17</v>
      </c>
      <c r="B105" s="110" t="s">
        <v>17</v>
      </c>
      <c r="C105" s="111" t="s">
        <v>17</v>
      </c>
      <c r="D105" s="111" t="s">
        <v>17</v>
      </c>
      <c r="E105" s="103" t="s">
        <v>17</v>
      </c>
      <c r="F105" s="103" t="str">
        <f t="shared" si="11"/>
        <v/>
      </c>
      <c r="G105" s="104">
        <v>-4142</v>
      </c>
      <c r="H105" s="94" t="s">
        <v>17</v>
      </c>
      <c r="I105" s="112" t="s">
        <v>11</v>
      </c>
      <c r="J105" s="113">
        <f t="shared" si="12"/>
        <v>81</v>
      </c>
      <c r="K105" s="113" t="str">
        <f t="shared" si="19"/>
        <v>B81</v>
      </c>
      <c r="L105" s="92" t="str">
        <f t="shared" si="13"/>
        <v/>
      </c>
      <c r="M105" s="114" t="str">
        <f t="shared" si="14"/>
        <v/>
      </c>
      <c r="N105" s="114" t="str">
        <f t="shared" si="15"/>
        <v/>
      </c>
      <c r="O105" s="92" t="s">
        <v>17</v>
      </c>
      <c r="P105" s="92" t="str">
        <f t="shared" si="16"/>
        <v/>
      </c>
      <c r="Q105" s="92" t="s">
        <v>17</v>
      </c>
      <c r="R105" s="92" t="str">
        <f t="shared" si="17"/>
        <v/>
      </c>
      <c r="S105" s="92"/>
      <c r="T105" s="92"/>
      <c r="U105" s="92"/>
      <c r="V105" s="107" t="str">
        <f t="shared" si="18"/>
        <v/>
      </c>
      <c r="W105" s="97">
        <v>-4142</v>
      </c>
      <c r="X105" s="97" t="str">
        <f t="shared" si="20"/>
        <v/>
      </c>
      <c r="Y105" s="97" t="s">
        <v>17</v>
      </c>
      <c r="Z105" s="117"/>
    </row>
    <row r="106" spans="1:26" x14ac:dyDescent="0.3">
      <c r="A106" s="109" t="s">
        <v>17</v>
      </c>
      <c r="B106" s="110" t="s">
        <v>17</v>
      </c>
      <c r="C106" s="111" t="s">
        <v>17</v>
      </c>
      <c r="D106" s="111" t="s">
        <v>17</v>
      </c>
      <c r="E106" s="103" t="s">
        <v>17</v>
      </c>
      <c r="F106" s="103" t="str">
        <f t="shared" si="11"/>
        <v/>
      </c>
      <c r="G106" s="104">
        <v>-4142</v>
      </c>
      <c r="H106" s="94" t="s">
        <v>17</v>
      </c>
      <c r="I106" s="112" t="s">
        <v>11</v>
      </c>
      <c r="J106" s="113">
        <f t="shared" si="12"/>
        <v>81</v>
      </c>
      <c r="K106" s="113" t="str">
        <f t="shared" si="19"/>
        <v>B81</v>
      </c>
      <c r="L106" s="92" t="str">
        <f t="shared" si="13"/>
        <v/>
      </c>
      <c r="M106" s="114" t="str">
        <f t="shared" si="14"/>
        <v/>
      </c>
      <c r="N106" s="114" t="str">
        <f t="shared" si="15"/>
        <v/>
      </c>
      <c r="O106" s="92" t="s">
        <v>17</v>
      </c>
      <c r="P106" s="92" t="str">
        <f t="shared" si="16"/>
        <v/>
      </c>
      <c r="Q106" s="92" t="s">
        <v>17</v>
      </c>
      <c r="R106" s="92" t="str">
        <f t="shared" si="17"/>
        <v/>
      </c>
      <c r="S106" s="92"/>
      <c r="T106" s="92"/>
      <c r="U106" s="92"/>
      <c r="V106" s="107" t="str">
        <f t="shared" si="18"/>
        <v/>
      </c>
      <c r="W106" s="97">
        <v>-4142</v>
      </c>
      <c r="X106" s="97" t="str">
        <f t="shared" si="20"/>
        <v/>
      </c>
      <c r="Y106" s="97" t="s">
        <v>17</v>
      </c>
      <c r="Z106" s="117"/>
    </row>
    <row r="107" spans="1:26" x14ac:dyDescent="0.3">
      <c r="A107" s="109" t="s">
        <v>17</v>
      </c>
      <c r="B107" s="110" t="s">
        <v>17</v>
      </c>
      <c r="C107" s="111" t="s">
        <v>17</v>
      </c>
      <c r="D107" s="111" t="s">
        <v>17</v>
      </c>
      <c r="E107" s="103" t="s">
        <v>17</v>
      </c>
      <c r="F107" s="103" t="str">
        <f t="shared" si="11"/>
        <v/>
      </c>
      <c r="G107" s="104">
        <v>-4142</v>
      </c>
      <c r="H107" s="94" t="s">
        <v>17</v>
      </c>
      <c r="I107" s="112" t="s">
        <v>11</v>
      </c>
      <c r="J107" s="113">
        <f t="shared" si="12"/>
        <v>81</v>
      </c>
      <c r="K107" s="113" t="str">
        <f t="shared" si="19"/>
        <v>B81</v>
      </c>
      <c r="L107" s="92" t="str">
        <f t="shared" si="13"/>
        <v/>
      </c>
      <c r="M107" s="114" t="str">
        <f t="shared" si="14"/>
        <v/>
      </c>
      <c r="N107" s="114" t="str">
        <f t="shared" si="15"/>
        <v/>
      </c>
      <c r="O107" s="92" t="s">
        <v>17</v>
      </c>
      <c r="P107" s="92" t="str">
        <f t="shared" si="16"/>
        <v/>
      </c>
      <c r="Q107" s="92" t="s">
        <v>17</v>
      </c>
      <c r="R107" s="92" t="str">
        <f t="shared" si="17"/>
        <v/>
      </c>
      <c r="S107" s="92"/>
      <c r="T107" s="92"/>
      <c r="U107" s="92"/>
      <c r="V107" s="107" t="str">
        <f t="shared" si="18"/>
        <v/>
      </c>
      <c r="W107" s="97">
        <v>-4142</v>
      </c>
      <c r="X107" s="97" t="str">
        <f t="shared" si="20"/>
        <v/>
      </c>
      <c r="Y107" s="97" t="s">
        <v>17</v>
      </c>
      <c r="Z107" s="117"/>
    </row>
    <row r="108" spans="1:26" x14ac:dyDescent="0.3">
      <c r="A108" s="109" t="s">
        <v>17</v>
      </c>
      <c r="B108" s="110" t="s">
        <v>17</v>
      </c>
      <c r="C108" s="111" t="s">
        <v>17</v>
      </c>
      <c r="D108" s="111" t="s">
        <v>17</v>
      </c>
      <c r="E108" s="103" t="s">
        <v>17</v>
      </c>
      <c r="F108" s="103" t="str">
        <f t="shared" si="11"/>
        <v/>
      </c>
      <c r="G108" s="104">
        <v>-4142</v>
      </c>
      <c r="H108" s="94" t="s">
        <v>17</v>
      </c>
      <c r="I108" s="112" t="s">
        <v>11</v>
      </c>
      <c r="J108" s="113">
        <f t="shared" si="12"/>
        <v>81</v>
      </c>
      <c r="K108" s="113" t="str">
        <f t="shared" si="19"/>
        <v>B81</v>
      </c>
      <c r="L108" s="92" t="str">
        <f t="shared" si="13"/>
        <v/>
      </c>
      <c r="M108" s="114" t="str">
        <f t="shared" si="14"/>
        <v/>
      </c>
      <c r="N108" s="114" t="str">
        <f t="shared" si="15"/>
        <v/>
      </c>
      <c r="O108" s="92" t="s">
        <v>17</v>
      </c>
      <c r="P108" s="92" t="str">
        <f t="shared" si="16"/>
        <v/>
      </c>
      <c r="Q108" s="92" t="s">
        <v>17</v>
      </c>
      <c r="R108" s="92" t="str">
        <f t="shared" si="17"/>
        <v/>
      </c>
      <c r="S108" s="92"/>
      <c r="T108" s="92"/>
      <c r="U108" s="92"/>
      <c r="V108" s="107" t="str">
        <f t="shared" si="18"/>
        <v/>
      </c>
      <c r="W108" s="97">
        <v>-4142</v>
      </c>
      <c r="X108" s="97" t="str">
        <f t="shared" si="20"/>
        <v/>
      </c>
      <c r="Y108" s="97" t="s">
        <v>17</v>
      </c>
      <c r="Z108" s="117"/>
    </row>
    <row r="109" spans="1:26" x14ac:dyDescent="0.3">
      <c r="A109" s="109" t="s">
        <v>17</v>
      </c>
      <c r="B109" s="110" t="s">
        <v>17</v>
      </c>
      <c r="C109" s="111" t="s">
        <v>17</v>
      </c>
      <c r="D109" s="111" t="s">
        <v>17</v>
      </c>
      <c r="E109" s="103" t="s">
        <v>17</v>
      </c>
      <c r="F109" s="103" t="str">
        <f t="shared" si="11"/>
        <v/>
      </c>
      <c r="G109" s="104">
        <v>-4142</v>
      </c>
      <c r="H109" s="94" t="s">
        <v>17</v>
      </c>
      <c r="I109" s="112" t="s">
        <v>11</v>
      </c>
      <c r="J109" s="113">
        <f t="shared" si="12"/>
        <v>81</v>
      </c>
      <c r="K109" s="113" t="str">
        <f t="shared" si="19"/>
        <v>B81</v>
      </c>
      <c r="L109" s="92" t="str">
        <f t="shared" si="13"/>
        <v/>
      </c>
      <c r="M109" s="114" t="str">
        <f t="shared" si="14"/>
        <v/>
      </c>
      <c r="N109" s="114" t="str">
        <f t="shared" si="15"/>
        <v/>
      </c>
      <c r="O109" s="92" t="s">
        <v>17</v>
      </c>
      <c r="P109" s="92" t="str">
        <f t="shared" si="16"/>
        <v/>
      </c>
      <c r="Q109" s="92" t="s">
        <v>17</v>
      </c>
      <c r="R109" s="92" t="str">
        <f t="shared" si="17"/>
        <v/>
      </c>
      <c r="S109" s="92"/>
      <c r="T109" s="92"/>
      <c r="U109" s="92"/>
      <c r="V109" s="107" t="str">
        <f t="shared" si="18"/>
        <v/>
      </c>
      <c r="W109" s="97">
        <v>-4142</v>
      </c>
      <c r="X109" s="97" t="str">
        <f t="shared" si="20"/>
        <v/>
      </c>
      <c r="Y109" s="97" t="s">
        <v>17</v>
      </c>
      <c r="Z109" s="117"/>
    </row>
    <row r="110" spans="1:26" x14ac:dyDescent="0.3">
      <c r="A110" s="109" t="s">
        <v>17</v>
      </c>
      <c r="B110" s="110" t="s">
        <v>17</v>
      </c>
      <c r="C110" s="111" t="s">
        <v>17</v>
      </c>
      <c r="D110" s="111" t="s">
        <v>17</v>
      </c>
      <c r="E110" s="103" t="s">
        <v>17</v>
      </c>
      <c r="F110" s="103" t="str">
        <f t="shared" si="11"/>
        <v/>
      </c>
      <c r="G110" s="104">
        <v>-4142</v>
      </c>
      <c r="H110" s="94" t="s">
        <v>17</v>
      </c>
      <c r="I110" s="112" t="s">
        <v>11</v>
      </c>
      <c r="J110" s="113">
        <f t="shared" si="12"/>
        <v>81</v>
      </c>
      <c r="K110" s="113" t="str">
        <f t="shared" si="19"/>
        <v>B81</v>
      </c>
      <c r="L110" s="92" t="str">
        <f t="shared" si="13"/>
        <v/>
      </c>
      <c r="M110" s="114" t="str">
        <f t="shared" si="14"/>
        <v/>
      </c>
      <c r="N110" s="114" t="str">
        <f t="shared" si="15"/>
        <v/>
      </c>
      <c r="O110" s="92" t="s">
        <v>17</v>
      </c>
      <c r="P110" s="92" t="str">
        <f t="shared" si="16"/>
        <v/>
      </c>
      <c r="Q110" s="92" t="s">
        <v>17</v>
      </c>
      <c r="R110" s="92" t="str">
        <f t="shared" si="17"/>
        <v/>
      </c>
      <c r="S110" s="92"/>
      <c r="T110" s="92"/>
      <c r="U110" s="92"/>
      <c r="V110" s="107" t="str">
        <f t="shared" si="18"/>
        <v/>
      </c>
      <c r="W110" s="97">
        <v>-4142</v>
      </c>
      <c r="X110" s="97" t="str">
        <f t="shared" si="20"/>
        <v/>
      </c>
      <c r="Y110" s="97" t="s">
        <v>17</v>
      </c>
      <c r="Z110" s="117"/>
    </row>
    <row r="111" spans="1:26" x14ac:dyDescent="0.3">
      <c r="A111" s="109" t="s">
        <v>17</v>
      </c>
      <c r="B111" s="110" t="s">
        <v>17</v>
      </c>
      <c r="C111" s="111" t="s">
        <v>17</v>
      </c>
      <c r="D111" s="111" t="s">
        <v>17</v>
      </c>
      <c r="E111" s="103" t="s">
        <v>17</v>
      </c>
      <c r="F111" s="103" t="str">
        <f t="shared" si="11"/>
        <v/>
      </c>
      <c r="G111" s="104">
        <v>-4142</v>
      </c>
      <c r="H111" s="94" t="s">
        <v>17</v>
      </c>
      <c r="I111" s="112" t="s">
        <v>11</v>
      </c>
      <c r="J111" s="113">
        <f t="shared" si="12"/>
        <v>81</v>
      </c>
      <c r="K111" s="113" t="str">
        <f t="shared" si="19"/>
        <v>B81</v>
      </c>
      <c r="L111" s="92" t="str">
        <f t="shared" si="13"/>
        <v/>
      </c>
      <c r="M111" s="114" t="str">
        <f t="shared" si="14"/>
        <v/>
      </c>
      <c r="N111" s="114" t="str">
        <f t="shared" si="15"/>
        <v/>
      </c>
      <c r="O111" s="92" t="s">
        <v>17</v>
      </c>
      <c r="P111" s="92" t="str">
        <f t="shared" si="16"/>
        <v/>
      </c>
      <c r="Q111" s="92" t="s">
        <v>17</v>
      </c>
      <c r="R111" s="92" t="str">
        <f t="shared" si="17"/>
        <v/>
      </c>
      <c r="S111" s="92"/>
      <c r="T111" s="92"/>
      <c r="U111" s="92"/>
      <c r="V111" s="107" t="str">
        <f t="shared" si="18"/>
        <v/>
      </c>
      <c r="W111" s="97">
        <v>-4142</v>
      </c>
      <c r="X111" s="97" t="str">
        <f t="shared" si="20"/>
        <v/>
      </c>
      <c r="Y111" s="97" t="s">
        <v>17</v>
      </c>
      <c r="Z111" s="117"/>
    </row>
    <row r="112" spans="1:26" x14ac:dyDescent="0.3">
      <c r="A112" s="109" t="s">
        <v>17</v>
      </c>
      <c r="B112" s="110" t="s">
        <v>17</v>
      </c>
      <c r="C112" s="111" t="s">
        <v>17</v>
      </c>
      <c r="D112" s="111" t="s">
        <v>17</v>
      </c>
      <c r="E112" s="103" t="s">
        <v>17</v>
      </c>
      <c r="F112" s="103" t="str">
        <f t="shared" si="11"/>
        <v/>
      </c>
      <c r="G112" s="104">
        <v>-4142</v>
      </c>
      <c r="H112" s="94" t="s">
        <v>17</v>
      </c>
      <c r="I112" s="112" t="s">
        <v>11</v>
      </c>
      <c r="J112" s="113">
        <f t="shared" si="12"/>
        <v>81</v>
      </c>
      <c r="K112" s="113" t="str">
        <f t="shared" si="19"/>
        <v>B81</v>
      </c>
      <c r="L112" s="92" t="str">
        <f t="shared" si="13"/>
        <v/>
      </c>
      <c r="M112" s="114" t="str">
        <f t="shared" si="14"/>
        <v/>
      </c>
      <c r="N112" s="114" t="str">
        <f t="shared" si="15"/>
        <v/>
      </c>
      <c r="O112" s="92" t="s">
        <v>17</v>
      </c>
      <c r="P112" s="92" t="str">
        <f t="shared" si="16"/>
        <v/>
      </c>
      <c r="Q112" s="92" t="s">
        <v>17</v>
      </c>
      <c r="R112" s="92" t="str">
        <f t="shared" si="17"/>
        <v/>
      </c>
      <c r="S112" s="92"/>
      <c r="T112" s="92"/>
      <c r="U112" s="92"/>
      <c r="V112" s="107" t="str">
        <f t="shared" si="18"/>
        <v/>
      </c>
      <c r="W112" s="97">
        <v>-4142</v>
      </c>
      <c r="X112" s="97" t="str">
        <f t="shared" si="20"/>
        <v/>
      </c>
      <c r="Y112" s="97" t="s">
        <v>17</v>
      </c>
      <c r="Z112" s="117"/>
    </row>
    <row r="113" spans="1:26" x14ac:dyDescent="0.3">
      <c r="A113" s="109" t="s">
        <v>17</v>
      </c>
      <c r="B113" s="110" t="s">
        <v>17</v>
      </c>
      <c r="C113" s="111" t="s">
        <v>17</v>
      </c>
      <c r="D113" s="111" t="s">
        <v>17</v>
      </c>
      <c r="E113" s="103" t="s">
        <v>17</v>
      </c>
      <c r="F113" s="103" t="str">
        <f t="shared" si="11"/>
        <v/>
      </c>
      <c r="G113" s="104">
        <v>-4142</v>
      </c>
      <c r="H113" s="94" t="s">
        <v>17</v>
      </c>
      <c r="I113" s="112" t="s">
        <v>11</v>
      </c>
      <c r="J113" s="113">
        <f t="shared" si="12"/>
        <v>81</v>
      </c>
      <c r="K113" s="113" t="str">
        <f t="shared" si="19"/>
        <v>B81</v>
      </c>
      <c r="L113" s="92" t="str">
        <f t="shared" si="13"/>
        <v/>
      </c>
      <c r="M113" s="114" t="str">
        <f t="shared" si="14"/>
        <v/>
      </c>
      <c r="N113" s="114" t="str">
        <f t="shared" si="15"/>
        <v/>
      </c>
      <c r="O113" s="92" t="s">
        <v>17</v>
      </c>
      <c r="P113" s="92" t="str">
        <f t="shared" si="16"/>
        <v/>
      </c>
      <c r="Q113" s="92" t="s">
        <v>17</v>
      </c>
      <c r="R113" s="92" t="str">
        <f t="shared" si="17"/>
        <v/>
      </c>
      <c r="S113" s="92"/>
      <c r="T113" s="92"/>
      <c r="U113" s="92"/>
      <c r="V113" s="107" t="str">
        <f t="shared" si="18"/>
        <v/>
      </c>
      <c r="W113" s="97">
        <v>-4142</v>
      </c>
      <c r="X113" s="97" t="str">
        <f t="shared" si="20"/>
        <v/>
      </c>
      <c r="Y113" s="97" t="s">
        <v>17</v>
      </c>
      <c r="Z113" s="117"/>
    </row>
    <row r="114" spans="1:26" x14ac:dyDescent="0.3">
      <c r="A114" s="109" t="s">
        <v>17</v>
      </c>
      <c r="B114" s="110" t="s">
        <v>17</v>
      </c>
      <c r="C114" s="111" t="s">
        <v>17</v>
      </c>
      <c r="D114" s="111" t="s">
        <v>17</v>
      </c>
      <c r="E114" s="103" t="s">
        <v>17</v>
      </c>
      <c r="F114" s="103" t="str">
        <f t="shared" si="11"/>
        <v/>
      </c>
      <c r="G114" s="104">
        <v>-4142</v>
      </c>
      <c r="H114" s="94" t="s">
        <v>17</v>
      </c>
      <c r="I114" s="112" t="s">
        <v>11</v>
      </c>
      <c r="J114" s="113">
        <f t="shared" si="12"/>
        <v>81</v>
      </c>
      <c r="K114" s="113" t="str">
        <f t="shared" si="19"/>
        <v>B81</v>
      </c>
      <c r="L114" s="92" t="str">
        <f t="shared" si="13"/>
        <v/>
      </c>
      <c r="M114" s="114" t="str">
        <f t="shared" si="14"/>
        <v/>
      </c>
      <c r="N114" s="114" t="str">
        <f t="shared" si="15"/>
        <v/>
      </c>
      <c r="O114" s="92" t="s">
        <v>17</v>
      </c>
      <c r="P114" s="92" t="str">
        <f t="shared" si="16"/>
        <v/>
      </c>
      <c r="Q114" s="92" t="s">
        <v>17</v>
      </c>
      <c r="R114" s="92" t="str">
        <f t="shared" si="17"/>
        <v/>
      </c>
      <c r="S114" s="92"/>
      <c r="T114" s="92"/>
      <c r="U114" s="92"/>
      <c r="V114" s="107" t="str">
        <f t="shared" si="18"/>
        <v/>
      </c>
      <c r="W114" s="97">
        <v>-4142</v>
      </c>
      <c r="X114" s="97" t="str">
        <f t="shared" si="20"/>
        <v/>
      </c>
      <c r="Y114" s="97" t="s">
        <v>17</v>
      </c>
      <c r="Z114" s="117"/>
    </row>
    <row r="115" spans="1:26" x14ac:dyDescent="0.3">
      <c r="A115" s="109" t="s">
        <v>17</v>
      </c>
      <c r="B115" s="110" t="s">
        <v>17</v>
      </c>
      <c r="C115" s="111" t="s">
        <v>17</v>
      </c>
      <c r="D115" s="111" t="s">
        <v>17</v>
      </c>
      <c r="E115" s="103" t="s">
        <v>17</v>
      </c>
      <c r="F115" s="103" t="str">
        <f t="shared" si="11"/>
        <v/>
      </c>
      <c r="G115" s="104">
        <v>-4142</v>
      </c>
      <c r="H115" s="94" t="s">
        <v>17</v>
      </c>
      <c r="I115" s="112" t="s">
        <v>11</v>
      </c>
      <c r="J115" s="113">
        <f t="shared" si="12"/>
        <v>81</v>
      </c>
      <c r="K115" s="113" t="str">
        <f t="shared" si="19"/>
        <v>B81</v>
      </c>
      <c r="L115" s="92" t="str">
        <f t="shared" si="13"/>
        <v/>
      </c>
      <c r="M115" s="114" t="str">
        <f t="shared" si="14"/>
        <v/>
      </c>
      <c r="N115" s="114" t="str">
        <f t="shared" si="15"/>
        <v/>
      </c>
      <c r="O115" s="92" t="s">
        <v>17</v>
      </c>
      <c r="P115" s="92" t="str">
        <f t="shared" si="16"/>
        <v/>
      </c>
      <c r="Q115" s="92" t="s">
        <v>17</v>
      </c>
      <c r="R115" s="92" t="str">
        <f t="shared" si="17"/>
        <v/>
      </c>
      <c r="S115" s="92"/>
      <c r="T115" s="92"/>
      <c r="U115" s="92"/>
      <c r="V115" s="107" t="str">
        <f t="shared" si="18"/>
        <v/>
      </c>
      <c r="W115" s="97">
        <v>-4142</v>
      </c>
      <c r="X115" s="97" t="str">
        <f t="shared" si="20"/>
        <v/>
      </c>
      <c r="Y115" s="97" t="s">
        <v>17</v>
      </c>
      <c r="Z115" s="117"/>
    </row>
    <row r="116" spans="1:26" x14ac:dyDescent="0.3">
      <c r="A116" s="109" t="s">
        <v>17</v>
      </c>
      <c r="B116" s="110" t="s">
        <v>17</v>
      </c>
      <c r="C116" s="111" t="s">
        <v>17</v>
      </c>
      <c r="D116" s="111" t="s">
        <v>17</v>
      </c>
      <c r="E116" s="103" t="s">
        <v>17</v>
      </c>
      <c r="F116" s="103" t="str">
        <f t="shared" si="11"/>
        <v/>
      </c>
      <c r="G116" s="104">
        <v>-4142</v>
      </c>
      <c r="H116" s="94" t="s">
        <v>17</v>
      </c>
      <c r="I116" s="112" t="s">
        <v>11</v>
      </c>
      <c r="J116" s="113">
        <f t="shared" si="12"/>
        <v>81</v>
      </c>
      <c r="K116" s="113" t="str">
        <f t="shared" si="19"/>
        <v>B81</v>
      </c>
      <c r="L116" s="92" t="str">
        <f t="shared" si="13"/>
        <v/>
      </c>
      <c r="M116" s="114" t="str">
        <f t="shared" si="14"/>
        <v/>
      </c>
      <c r="N116" s="114" t="str">
        <f t="shared" si="15"/>
        <v/>
      </c>
      <c r="O116" s="92" t="s">
        <v>17</v>
      </c>
      <c r="P116" s="92" t="str">
        <f t="shared" si="16"/>
        <v/>
      </c>
      <c r="Q116" s="92" t="s">
        <v>17</v>
      </c>
      <c r="R116" s="92" t="str">
        <f t="shared" si="17"/>
        <v/>
      </c>
      <c r="S116" s="92"/>
      <c r="T116" s="92"/>
      <c r="U116" s="92"/>
      <c r="V116" s="107" t="str">
        <f t="shared" si="18"/>
        <v/>
      </c>
      <c r="W116" s="97">
        <v>-4142</v>
      </c>
      <c r="X116" s="97" t="str">
        <f t="shared" si="20"/>
        <v/>
      </c>
      <c r="Y116" s="97" t="s">
        <v>17</v>
      </c>
      <c r="Z116" s="117"/>
    </row>
    <row r="117" spans="1:26" x14ac:dyDescent="0.3">
      <c r="A117" s="109" t="s">
        <v>17</v>
      </c>
      <c r="B117" s="110" t="s">
        <v>17</v>
      </c>
      <c r="C117" s="111" t="s">
        <v>17</v>
      </c>
      <c r="D117" s="111" t="s">
        <v>17</v>
      </c>
      <c r="E117" s="103" t="s">
        <v>17</v>
      </c>
      <c r="F117" s="103" t="str">
        <f t="shared" si="11"/>
        <v/>
      </c>
      <c r="G117" s="104">
        <v>-4142</v>
      </c>
      <c r="H117" s="94" t="s">
        <v>17</v>
      </c>
      <c r="I117" s="112" t="s">
        <v>11</v>
      </c>
      <c r="J117" s="113">
        <f t="shared" si="12"/>
        <v>81</v>
      </c>
      <c r="K117" s="113" t="str">
        <f t="shared" si="19"/>
        <v>B81</v>
      </c>
      <c r="L117" s="92" t="str">
        <f t="shared" si="13"/>
        <v/>
      </c>
      <c r="M117" s="114" t="str">
        <f t="shared" si="14"/>
        <v/>
      </c>
      <c r="N117" s="114" t="str">
        <f t="shared" si="15"/>
        <v/>
      </c>
      <c r="O117" s="92" t="s">
        <v>17</v>
      </c>
      <c r="P117" s="92" t="str">
        <f t="shared" si="16"/>
        <v/>
      </c>
      <c r="Q117" s="92" t="s">
        <v>17</v>
      </c>
      <c r="R117" s="92" t="str">
        <f t="shared" si="17"/>
        <v/>
      </c>
      <c r="S117" s="92"/>
      <c r="T117" s="92"/>
      <c r="U117" s="92"/>
      <c r="V117" s="107" t="str">
        <f t="shared" si="18"/>
        <v/>
      </c>
      <c r="W117" s="97">
        <v>-4142</v>
      </c>
      <c r="X117" s="97" t="str">
        <f t="shared" si="20"/>
        <v/>
      </c>
      <c r="Y117" s="97" t="s">
        <v>17</v>
      </c>
      <c r="Z117" s="117"/>
    </row>
    <row r="118" spans="1:26" x14ac:dyDescent="0.3">
      <c r="A118" s="109" t="s">
        <v>17</v>
      </c>
      <c r="B118" s="110" t="s">
        <v>17</v>
      </c>
      <c r="C118" s="111" t="s">
        <v>17</v>
      </c>
      <c r="D118" s="111" t="s">
        <v>17</v>
      </c>
      <c r="E118" s="103" t="s">
        <v>17</v>
      </c>
      <c r="F118" s="103" t="str">
        <f t="shared" si="11"/>
        <v/>
      </c>
      <c r="G118" s="104">
        <v>-4142</v>
      </c>
      <c r="H118" s="94" t="s">
        <v>17</v>
      </c>
      <c r="I118" s="112" t="s">
        <v>11</v>
      </c>
      <c r="J118" s="113">
        <f t="shared" si="12"/>
        <v>81</v>
      </c>
      <c r="K118" s="113" t="str">
        <f t="shared" si="19"/>
        <v>B81</v>
      </c>
      <c r="L118" s="92" t="str">
        <f t="shared" si="13"/>
        <v/>
      </c>
      <c r="M118" s="114" t="str">
        <f t="shared" si="14"/>
        <v/>
      </c>
      <c r="N118" s="114" t="str">
        <f t="shared" si="15"/>
        <v/>
      </c>
      <c r="O118" s="92" t="s">
        <v>17</v>
      </c>
      <c r="P118" s="92" t="str">
        <f t="shared" si="16"/>
        <v/>
      </c>
      <c r="Q118" s="92" t="s">
        <v>17</v>
      </c>
      <c r="R118" s="92" t="str">
        <f t="shared" si="17"/>
        <v/>
      </c>
      <c r="S118" s="92"/>
      <c r="T118" s="92"/>
      <c r="U118" s="92"/>
      <c r="V118" s="107" t="str">
        <f t="shared" si="18"/>
        <v/>
      </c>
      <c r="W118" s="97">
        <v>-4142</v>
      </c>
      <c r="X118" s="97" t="str">
        <f t="shared" si="20"/>
        <v/>
      </c>
      <c r="Y118" s="97" t="s">
        <v>17</v>
      </c>
      <c r="Z118" s="117"/>
    </row>
    <row r="119" spans="1:26" x14ac:dyDescent="0.3">
      <c r="A119" s="109" t="s">
        <v>17</v>
      </c>
      <c r="B119" s="110" t="s">
        <v>17</v>
      </c>
      <c r="C119" s="111" t="s">
        <v>17</v>
      </c>
      <c r="D119" s="111" t="s">
        <v>17</v>
      </c>
      <c r="E119" s="103" t="s">
        <v>17</v>
      </c>
      <c r="F119" s="103" t="str">
        <f t="shared" si="11"/>
        <v/>
      </c>
      <c r="G119" s="104">
        <v>-4142</v>
      </c>
      <c r="H119" s="94" t="s">
        <v>17</v>
      </c>
      <c r="I119" s="112" t="s">
        <v>11</v>
      </c>
      <c r="J119" s="113">
        <f t="shared" si="12"/>
        <v>81</v>
      </c>
      <c r="K119" s="113" t="str">
        <f t="shared" si="19"/>
        <v>B81</v>
      </c>
      <c r="L119" s="92" t="str">
        <f t="shared" si="13"/>
        <v/>
      </c>
      <c r="M119" s="114" t="str">
        <f t="shared" si="14"/>
        <v/>
      </c>
      <c r="N119" s="114" t="str">
        <f t="shared" si="15"/>
        <v/>
      </c>
      <c r="O119" s="92" t="s">
        <v>17</v>
      </c>
      <c r="P119" s="92" t="str">
        <f t="shared" si="16"/>
        <v/>
      </c>
      <c r="Q119" s="92" t="s">
        <v>17</v>
      </c>
      <c r="R119" s="92" t="str">
        <f t="shared" si="17"/>
        <v/>
      </c>
      <c r="S119" s="92"/>
      <c r="T119" s="92"/>
      <c r="U119" s="92"/>
      <c r="V119" s="107" t="str">
        <f t="shared" si="18"/>
        <v/>
      </c>
      <c r="W119" s="97">
        <v>-4142</v>
      </c>
      <c r="X119" s="97" t="str">
        <f t="shared" si="20"/>
        <v/>
      </c>
      <c r="Y119" s="97" t="s">
        <v>17</v>
      </c>
      <c r="Z119" s="117"/>
    </row>
    <row r="120" spans="1:26" x14ac:dyDescent="0.3">
      <c r="A120" s="109" t="s">
        <v>17</v>
      </c>
      <c r="B120" s="110" t="s">
        <v>17</v>
      </c>
      <c r="C120" s="111" t="s">
        <v>17</v>
      </c>
      <c r="D120" s="111" t="s">
        <v>17</v>
      </c>
      <c r="E120" s="103" t="s">
        <v>17</v>
      </c>
      <c r="F120" s="103" t="str">
        <f t="shared" si="11"/>
        <v/>
      </c>
      <c r="G120" s="104">
        <v>-4142</v>
      </c>
      <c r="H120" s="94" t="s">
        <v>17</v>
      </c>
      <c r="I120" s="112" t="s">
        <v>11</v>
      </c>
      <c r="J120" s="113">
        <f t="shared" si="12"/>
        <v>81</v>
      </c>
      <c r="K120" s="113" t="str">
        <f t="shared" si="19"/>
        <v>B81</v>
      </c>
      <c r="L120" s="92" t="str">
        <f t="shared" si="13"/>
        <v/>
      </c>
      <c r="M120" s="114" t="str">
        <f t="shared" si="14"/>
        <v/>
      </c>
      <c r="N120" s="114" t="str">
        <f t="shared" si="15"/>
        <v/>
      </c>
      <c r="O120" s="92" t="s">
        <v>17</v>
      </c>
      <c r="P120" s="92" t="str">
        <f t="shared" si="16"/>
        <v/>
      </c>
      <c r="Q120" s="92" t="s">
        <v>17</v>
      </c>
      <c r="R120" s="92" t="str">
        <f t="shared" si="17"/>
        <v/>
      </c>
      <c r="S120" s="92"/>
      <c r="T120" s="92"/>
      <c r="U120" s="92"/>
      <c r="V120" s="107" t="str">
        <f t="shared" si="18"/>
        <v/>
      </c>
      <c r="W120" s="97">
        <v>-4142</v>
      </c>
      <c r="X120" s="97" t="str">
        <f t="shared" si="20"/>
        <v/>
      </c>
      <c r="Y120" s="97" t="s">
        <v>17</v>
      </c>
      <c r="Z120" s="117"/>
    </row>
    <row r="121" spans="1:26" x14ac:dyDescent="0.3">
      <c r="A121" s="109" t="s">
        <v>17</v>
      </c>
      <c r="B121" s="110" t="s">
        <v>17</v>
      </c>
      <c r="C121" s="111" t="s">
        <v>17</v>
      </c>
      <c r="D121" s="111" t="s">
        <v>17</v>
      </c>
      <c r="E121" s="103" t="s">
        <v>17</v>
      </c>
      <c r="F121" s="103" t="str">
        <f t="shared" si="11"/>
        <v/>
      </c>
      <c r="G121" s="104">
        <v>-4142</v>
      </c>
      <c r="H121" s="94" t="s">
        <v>17</v>
      </c>
      <c r="I121" s="112" t="s">
        <v>11</v>
      </c>
      <c r="J121" s="113">
        <f t="shared" si="12"/>
        <v>81</v>
      </c>
      <c r="K121" s="113" t="str">
        <f t="shared" si="19"/>
        <v>B81</v>
      </c>
      <c r="L121" s="92" t="str">
        <f t="shared" si="13"/>
        <v/>
      </c>
      <c r="M121" s="114" t="str">
        <f t="shared" si="14"/>
        <v/>
      </c>
      <c r="N121" s="114" t="str">
        <f t="shared" si="15"/>
        <v/>
      </c>
      <c r="O121" s="92" t="s">
        <v>17</v>
      </c>
      <c r="P121" s="92" t="str">
        <f t="shared" si="16"/>
        <v/>
      </c>
      <c r="Q121" s="92" t="s">
        <v>17</v>
      </c>
      <c r="R121" s="92" t="str">
        <f t="shared" si="17"/>
        <v/>
      </c>
      <c r="S121" s="92"/>
      <c r="T121" s="92"/>
      <c r="U121" s="92"/>
      <c r="V121" s="107" t="str">
        <f t="shared" si="18"/>
        <v/>
      </c>
      <c r="W121" s="97">
        <v>-4142</v>
      </c>
      <c r="X121" s="97" t="str">
        <f t="shared" si="20"/>
        <v/>
      </c>
      <c r="Y121" s="97" t="s">
        <v>17</v>
      </c>
      <c r="Z121" s="117"/>
    </row>
    <row r="122" spans="1:26" x14ac:dyDescent="0.3">
      <c r="A122" s="109" t="s">
        <v>17</v>
      </c>
      <c r="B122" s="110" t="s">
        <v>17</v>
      </c>
      <c r="C122" s="111" t="s">
        <v>17</v>
      </c>
      <c r="D122" s="111" t="s">
        <v>17</v>
      </c>
      <c r="E122" s="103" t="s">
        <v>17</v>
      </c>
      <c r="F122" s="103" t="str">
        <f t="shared" si="11"/>
        <v/>
      </c>
      <c r="G122" s="104">
        <v>-4142</v>
      </c>
      <c r="H122" s="94" t="s">
        <v>17</v>
      </c>
      <c r="I122" s="112" t="s">
        <v>11</v>
      </c>
      <c r="J122" s="113">
        <f t="shared" si="12"/>
        <v>81</v>
      </c>
      <c r="K122" s="113" t="str">
        <f t="shared" si="19"/>
        <v>B81</v>
      </c>
      <c r="L122" s="92" t="str">
        <f t="shared" si="13"/>
        <v/>
      </c>
      <c r="M122" s="114" t="str">
        <f t="shared" si="14"/>
        <v/>
      </c>
      <c r="N122" s="114" t="str">
        <f t="shared" si="15"/>
        <v/>
      </c>
      <c r="O122" s="92" t="s">
        <v>17</v>
      </c>
      <c r="P122" s="92" t="str">
        <f t="shared" si="16"/>
        <v/>
      </c>
      <c r="Q122" s="92" t="s">
        <v>17</v>
      </c>
      <c r="R122" s="92" t="str">
        <f t="shared" si="17"/>
        <v/>
      </c>
      <c r="S122" s="92"/>
      <c r="T122" s="92"/>
      <c r="U122" s="92"/>
      <c r="V122" s="107" t="str">
        <f t="shared" si="18"/>
        <v/>
      </c>
      <c r="W122" s="97">
        <v>-4142</v>
      </c>
      <c r="X122" s="97" t="str">
        <f t="shared" si="20"/>
        <v/>
      </c>
      <c r="Y122" s="97" t="s">
        <v>17</v>
      </c>
      <c r="Z122" s="117"/>
    </row>
    <row r="123" spans="1:26" x14ac:dyDescent="0.3">
      <c r="A123" s="109" t="s">
        <v>17</v>
      </c>
      <c r="B123" s="110" t="s">
        <v>17</v>
      </c>
      <c r="C123" s="111" t="s">
        <v>17</v>
      </c>
      <c r="D123" s="111" t="s">
        <v>17</v>
      </c>
      <c r="E123" s="103" t="s">
        <v>17</v>
      </c>
      <c r="F123" s="103" t="str">
        <f t="shared" si="11"/>
        <v/>
      </c>
      <c r="G123" s="104">
        <v>-4142</v>
      </c>
      <c r="H123" s="94" t="s">
        <v>17</v>
      </c>
      <c r="I123" s="112" t="s">
        <v>11</v>
      </c>
      <c r="J123" s="113">
        <f t="shared" si="12"/>
        <v>81</v>
      </c>
      <c r="K123" s="113" t="str">
        <f t="shared" si="19"/>
        <v>B81</v>
      </c>
      <c r="L123" s="92" t="str">
        <f t="shared" si="13"/>
        <v/>
      </c>
      <c r="M123" s="114" t="str">
        <f t="shared" si="14"/>
        <v/>
      </c>
      <c r="N123" s="114" t="str">
        <f t="shared" si="15"/>
        <v/>
      </c>
      <c r="O123" s="92" t="s">
        <v>17</v>
      </c>
      <c r="P123" s="92" t="str">
        <f t="shared" si="16"/>
        <v/>
      </c>
      <c r="Q123" s="92" t="s">
        <v>17</v>
      </c>
      <c r="R123" s="92" t="str">
        <f t="shared" si="17"/>
        <v/>
      </c>
      <c r="S123" s="92"/>
      <c r="T123" s="92"/>
      <c r="U123" s="92"/>
      <c r="V123" s="107" t="str">
        <f t="shared" si="18"/>
        <v/>
      </c>
      <c r="W123" s="97">
        <v>-4142</v>
      </c>
      <c r="X123" s="97" t="str">
        <f t="shared" si="20"/>
        <v/>
      </c>
      <c r="Y123" s="97" t="s">
        <v>17</v>
      </c>
      <c r="Z123" s="117"/>
    </row>
    <row r="124" spans="1:26" x14ac:dyDescent="0.3">
      <c r="A124" s="109" t="s">
        <v>17</v>
      </c>
      <c r="B124" s="110" t="s">
        <v>17</v>
      </c>
      <c r="C124" s="111" t="s">
        <v>17</v>
      </c>
      <c r="D124" s="111" t="s">
        <v>17</v>
      </c>
      <c r="E124" s="103" t="s">
        <v>17</v>
      </c>
      <c r="F124" s="103" t="str">
        <f t="shared" si="11"/>
        <v/>
      </c>
      <c r="G124" s="104">
        <v>-4142</v>
      </c>
      <c r="H124" s="94" t="s">
        <v>17</v>
      </c>
      <c r="I124" s="112" t="s">
        <v>11</v>
      </c>
      <c r="J124" s="113">
        <f t="shared" si="12"/>
        <v>81</v>
      </c>
      <c r="K124" s="113" t="str">
        <f t="shared" si="19"/>
        <v>B81</v>
      </c>
      <c r="L124" s="92" t="str">
        <f t="shared" si="13"/>
        <v/>
      </c>
      <c r="M124" s="114" t="str">
        <f t="shared" si="14"/>
        <v/>
      </c>
      <c r="N124" s="114" t="str">
        <f t="shared" si="15"/>
        <v/>
      </c>
      <c r="O124" s="92" t="s">
        <v>17</v>
      </c>
      <c r="P124" s="92" t="str">
        <f t="shared" si="16"/>
        <v/>
      </c>
      <c r="Q124" s="92" t="s">
        <v>17</v>
      </c>
      <c r="R124" s="92" t="str">
        <f t="shared" si="17"/>
        <v/>
      </c>
      <c r="S124" s="92"/>
      <c r="T124" s="92"/>
      <c r="U124" s="92"/>
      <c r="V124" s="107" t="str">
        <f t="shared" si="18"/>
        <v/>
      </c>
      <c r="W124" s="97">
        <v>-4142</v>
      </c>
      <c r="X124" s="97" t="str">
        <f t="shared" si="20"/>
        <v/>
      </c>
      <c r="Y124" s="97" t="s">
        <v>17</v>
      </c>
      <c r="Z124" s="117"/>
    </row>
    <row r="125" spans="1:26" x14ac:dyDescent="0.3">
      <c r="A125" s="109" t="s">
        <v>17</v>
      </c>
      <c r="B125" s="110" t="s">
        <v>17</v>
      </c>
      <c r="C125" s="111" t="s">
        <v>17</v>
      </c>
      <c r="D125" s="111" t="s">
        <v>17</v>
      </c>
      <c r="E125" s="103" t="s">
        <v>17</v>
      </c>
      <c r="F125" s="103" t="str">
        <f t="shared" si="11"/>
        <v/>
      </c>
      <c r="G125" s="104">
        <v>-4142</v>
      </c>
      <c r="H125" s="94" t="s">
        <v>17</v>
      </c>
      <c r="I125" s="112" t="s">
        <v>11</v>
      </c>
      <c r="J125" s="113">
        <f t="shared" si="12"/>
        <v>81</v>
      </c>
      <c r="K125" s="113" t="str">
        <f t="shared" si="19"/>
        <v>B81</v>
      </c>
      <c r="L125" s="92" t="str">
        <f t="shared" si="13"/>
        <v/>
      </c>
      <c r="M125" s="114" t="str">
        <f t="shared" si="14"/>
        <v/>
      </c>
      <c r="N125" s="114" t="str">
        <f t="shared" si="15"/>
        <v/>
      </c>
      <c r="O125" s="92" t="s">
        <v>17</v>
      </c>
      <c r="P125" s="92" t="str">
        <f t="shared" si="16"/>
        <v/>
      </c>
      <c r="Q125" s="92" t="s">
        <v>17</v>
      </c>
      <c r="R125" s="92" t="str">
        <f t="shared" si="17"/>
        <v/>
      </c>
      <c r="S125" s="92"/>
      <c r="T125" s="92"/>
      <c r="U125" s="92"/>
      <c r="V125" s="107" t="str">
        <f t="shared" si="18"/>
        <v/>
      </c>
      <c r="W125" s="97">
        <v>-4142</v>
      </c>
      <c r="X125" s="97" t="str">
        <f t="shared" si="20"/>
        <v/>
      </c>
      <c r="Y125" s="97" t="s">
        <v>17</v>
      </c>
      <c r="Z125" s="117"/>
    </row>
    <row r="126" spans="1:26" x14ac:dyDescent="0.3">
      <c r="A126" s="109" t="s">
        <v>17</v>
      </c>
      <c r="B126" s="110" t="s">
        <v>17</v>
      </c>
      <c r="C126" s="111" t="s">
        <v>17</v>
      </c>
      <c r="D126" s="111" t="s">
        <v>17</v>
      </c>
      <c r="E126" s="103" t="s">
        <v>17</v>
      </c>
      <c r="F126" s="103" t="str">
        <f t="shared" si="11"/>
        <v/>
      </c>
      <c r="G126" s="104">
        <v>-4142</v>
      </c>
      <c r="H126" s="94" t="s">
        <v>17</v>
      </c>
      <c r="I126" s="112" t="s">
        <v>11</v>
      </c>
      <c r="J126" s="113">
        <f t="shared" si="12"/>
        <v>81</v>
      </c>
      <c r="K126" s="113" t="str">
        <f t="shared" si="19"/>
        <v>B81</v>
      </c>
      <c r="L126" s="92" t="str">
        <f t="shared" si="13"/>
        <v/>
      </c>
      <c r="M126" s="114" t="str">
        <f t="shared" si="14"/>
        <v/>
      </c>
      <c r="N126" s="114" t="str">
        <f t="shared" si="15"/>
        <v/>
      </c>
      <c r="O126" s="92" t="s">
        <v>17</v>
      </c>
      <c r="P126" s="92" t="str">
        <f t="shared" si="16"/>
        <v/>
      </c>
      <c r="Q126" s="92" t="s">
        <v>17</v>
      </c>
      <c r="R126" s="92" t="str">
        <f t="shared" si="17"/>
        <v/>
      </c>
      <c r="S126" s="92"/>
      <c r="T126" s="92"/>
      <c r="U126" s="92"/>
      <c r="V126" s="107" t="str">
        <f t="shared" si="18"/>
        <v/>
      </c>
      <c r="W126" s="97">
        <v>-4142</v>
      </c>
      <c r="X126" s="97" t="str">
        <f t="shared" si="20"/>
        <v/>
      </c>
      <c r="Y126" s="97" t="s">
        <v>17</v>
      </c>
      <c r="Z126" s="117"/>
    </row>
    <row r="127" spans="1:26" x14ac:dyDescent="0.3">
      <c r="A127" s="109" t="s">
        <v>17</v>
      </c>
      <c r="B127" s="110" t="s">
        <v>17</v>
      </c>
      <c r="C127" s="111" t="s">
        <v>17</v>
      </c>
      <c r="D127" s="111" t="s">
        <v>17</v>
      </c>
      <c r="E127" s="103" t="s">
        <v>17</v>
      </c>
      <c r="F127" s="103" t="str">
        <f t="shared" si="11"/>
        <v/>
      </c>
      <c r="G127" s="104">
        <v>-4142</v>
      </c>
      <c r="H127" s="94" t="s">
        <v>17</v>
      </c>
      <c r="I127" s="112" t="s">
        <v>11</v>
      </c>
      <c r="J127" s="113">
        <f t="shared" si="12"/>
        <v>81</v>
      </c>
      <c r="K127" s="113" t="str">
        <f t="shared" si="19"/>
        <v>B81</v>
      </c>
      <c r="L127" s="92" t="str">
        <f t="shared" si="13"/>
        <v/>
      </c>
      <c r="M127" s="114" t="str">
        <f t="shared" si="14"/>
        <v/>
      </c>
      <c r="N127" s="114" t="str">
        <f t="shared" si="15"/>
        <v/>
      </c>
      <c r="O127" s="92" t="s">
        <v>17</v>
      </c>
      <c r="P127" s="92" t="str">
        <f t="shared" si="16"/>
        <v/>
      </c>
      <c r="Q127" s="92" t="s">
        <v>17</v>
      </c>
      <c r="R127" s="92" t="str">
        <f t="shared" si="17"/>
        <v/>
      </c>
      <c r="S127" s="92"/>
      <c r="T127" s="92"/>
      <c r="U127" s="92"/>
      <c r="V127" s="107" t="str">
        <f t="shared" si="18"/>
        <v/>
      </c>
      <c r="W127" s="97">
        <v>-4142</v>
      </c>
      <c r="X127" s="97" t="str">
        <f t="shared" si="20"/>
        <v/>
      </c>
      <c r="Y127" s="97" t="s">
        <v>17</v>
      </c>
      <c r="Z127" s="117"/>
    </row>
    <row r="128" spans="1:26" x14ac:dyDescent="0.3">
      <c r="A128" s="109" t="s">
        <v>17</v>
      </c>
      <c r="B128" s="110" t="s">
        <v>17</v>
      </c>
      <c r="C128" s="111" t="s">
        <v>17</v>
      </c>
      <c r="D128" s="111" t="s">
        <v>17</v>
      </c>
      <c r="E128" s="103" t="s">
        <v>17</v>
      </c>
      <c r="F128" s="103" t="str">
        <f t="shared" si="11"/>
        <v/>
      </c>
      <c r="G128" s="104">
        <v>-4142</v>
      </c>
      <c r="H128" s="94" t="s">
        <v>17</v>
      </c>
      <c r="I128" s="112" t="s">
        <v>11</v>
      </c>
      <c r="J128" s="113">
        <f t="shared" si="12"/>
        <v>81</v>
      </c>
      <c r="K128" s="113" t="str">
        <f t="shared" si="19"/>
        <v>B81</v>
      </c>
      <c r="L128" s="92" t="str">
        <f t="shared" si="13"/>
        <v/>
      </c>
      <c r="M128" s="114" t="str">
        <f t="shared" si="14"/>
        <v/>
      </c>
      <c r="N128" s="114" t="str">
        <f t="shared" si="15"/>
        <v/>
      </c>
      <c r="O128" s="92" t="s">
        <v>17</v>
      </c>
      <c r="P128" s="92" t="str">
        <f t="shared" si="16"/>
        <v/>
      </c>
      <c r="Q128" s="92" t="s">
        <v>17</v>
      </c>
      <c r="R128" s="92" t="str">
        <f t="shared" si="17"/>
        <v/>
      </c>
      <c r="S128" s="92"/>
      <c r="T128" s="92"/>
      <c r="U128" s="92"/>
      <c r="V128" s="107" t="str">
        <f t="shared" si="18"/>
        <v/>
      </c>
      <c r="W128" s="97">
        <v>-4142</v>
      </c>
      <c r="X128" s="97" t="str">
        <f t="shared" si="20"/>
        <v/>
      </c>
      <c r="Y128" s="97" t="s">
        <v>17</v>
      </c>
      <c r="Z128" s="117"/>
    </row>
    <row r="129" spans="1:26" x14ac:dyDescent="0.3">
      <c r="A129" s="109" t="s">
        <v>17</v>
      </c>
      <c r="B129" s="110" t="s">
        <v>17</v>
      </c>
      <c r="C129" s="111" t="s">
        <v>17</v>
      </c>
      <c r="D129" s="111" t="s">
        <v>17</v>
      </c>
      <c r="E129" s="103" t="s">
        <v>17</v>
      </c>
      <c r="F129" s="103" t="str">
        <f t="shared" si="11"/>
        <v/>
      </c>
      <c r="G129" s="104">
        <v>-4142</v>
      </c>
      <c r="H129" s="94" t="s">
        <v>17</v>
      </c>
      <c r="I129" s="112" t="s">
        <v>11</v>
      </c>
      <c r="J129" s="113">
        <f t="shared" si="12"/>
        <v>81</v>
      </c>
      <c r="K129" s="113" t="str">
        <f t="shared" si="19"/>
        <v>B81</v>
      </c>
      <c r="L129" s="92" t="str">
        <f t="shared" si="13"/>
        <v/>
      </c>
      <c r="M129" s="114" t="str">
        <f t="shared" si="14"/>
        <v/>
      </c>
      <c r="N129" s="114" t="str">
        <f t="shared" si="15"/>
        <v/>
      </c>
      <c r="O129" s="92" t="s">
        <v>17</v>
      </c>
      <c r="P129" s="92" t="str">
        <f t="shared" si="16"/>
        <v/>
      </c>
      <c r="Q129" s="92" t="s">
        <v>17</v>
      </c>
      <c r="R129" s="92" t="str">
        <f t="shared" si="17"/>
        <v/>
      </c>
      <c r="S129" s="92"/>
      <c r="T129" s="92"/>
      <c r="U129" s="92"/>
      <c r="V129" s="107" t="str">
        <f t="shared" si="18"/>
        <v/>
      </c>
      <c r="W129" s="97">
        <v>-4142</v>
      </c>
      <c r="X129" s="97" t="str">
        <f t="shared" si="20"/>
        <v/>
      </c>
      <c r="Y129" s="97" t="s">
        <v>17</v>
      </c>
      <c r="Z129" s="117"/>
    </row>
    <row r="130" spans="1:26" x14ac:dyDescent="0.3">
      <c r="A130" s="109" t="s">
        <v>17</v>
      </c>
      <c r="B130" s="110" t="s">
        <v>17</v>
      </c>
      <c r="C130" s="111" t="s">
        <v>17</v>
      </c>
      <c r="D130" s="111" t="s">
        <v>17</v>
      </c>
      <c r="E130" s="103" t="s">
        <v>17</v>
      </c>
      <c r="F130" s="103" t="str">
        <f t="shared" si="11"/>
        <v/>
      </c>
      <c r="G130" s="104">
        <v>-4142</v>
      </c>
      <c r="H130" s="94" t="s">
        <v>17</v>
      </c>
      <c r="I130" s="112" t="s">
        <v>11</v>
      </c>
      <c r="J130" s="113">
        <f t="shared" si="12"/>
        <v>81</v>
      </c>
      <c r="K130" s="113" t="str">
        <f t="shared" si="19"/>
        <v>B81</v>
      </c>
      <c r="L130" s="92" t="str">
        <f t="shared" si="13"/>
        <v/>
      </c>
      <c r="M130" s="114" t="str">
        <f t="shared" si="14"/>
        <v/>
      </c>
      <c r="N130" s="114" t="str">
        <f t="shared" si="15"/>
        <v/>
      </c>
      <c r="O130" s="92" t="s">
        <v>17</v>
      </c>
      <c r="P130" s="92" t="str">
        <f t="shared" si="16"/>
        <v/>
      </c>
      <c r="Q130" s="92" t="s">
        <v>17</v>
      </c>
      <c r="R130" s="92" t="str">
        <f t="shared" si="17"/>
        <v/>
      </c>
      <c r="S130" s="92"/>
      <c r="T130" s="92"/>
      <c r="U130" s="92"/>
      <c r="V130" s="107" t="str">
        <f t="shared" si="18"/>
        <v/>
      </c>
      <c r="W130" s="97">
        <v>-4142</v>
      </c>
      <c r="X130" s="97" t="str">
        <f t="shared" si="20"/>
        <v/>
      </c>
      <c r="Y130" s="97" t="s">
        <v>17</v>
      </c>
      <c r="Z130" s="117"/>
    </row>
    <row r="131" spans="1:26" x14ac:dyDescent="0.3">
      <c r="A131" s="109" t="s">
        <v>17</v>
      </c>
      <c r="B131" s="110" t="s">
        <v>17</v>
      </c>
      <c r="C131" s="111" t="s">
        <v>17</v>
      </c>
      <c r="D131" s="111" t="s">
        <v>17</v>
      </c>
      <c r="E131" s="103" t="s">
        <v>17</v>
      </c>
      <c r="F131" s="103" t="str">
        <f t="shared" si="11"/>
        <v/>
      </c>
      <c r="G131" s="104">
        <v>-4142</v>
      </c>
      <c r="H131" s="94" t="s">
        <v>17</v>
      </c>
      <c r="I131" s="112" t="s">
        <v>11</v>
      </c>
      <c r="J131" s="113">
        <f t="shared" si="12"/>
        <v>81</v>
      </c>
      <c r="K131" s="113" t="str">
        <f t="shared" si="19"/>
        <v>B81</v>
      </c>
      <c r="L131" s="92" t="str">
        <f t="shared" si="13"/>
        <v/>
      </c>
      <c r="M131" s="114" t="str">
        <f t="shared" si="14"/>
        <v/>
      </c>
      <c r="N131" s="114" t="str">
        <f t="shared" si="15"/>
        <v/>
      </c>
      <c r="O131" s="92" t="s">
        <v>17</v>
      </c>
      <c r="P131" s="92" t="str">
        <f t="shared" si="16"/>
        <v/>
      </c>
      <c r="Q131" s="92" t="s">
        <v>17</v>
      </c>
      <c r="R131" s="92" t="str">
        <f t="shared" si="17"/>
        <v/>
      </c>
      <c r="S131" s="92"/>
      <c r="T131" s="92"/>
      <c r="U131" s="92"/>
      <c r="V131" s="107" t="str">
        <f t="shared" si="18"/>
        <v/>
      </c>
      <c r="W131" s="97">
        <v>-4142</v>
      </c>
      <c r="X131" s="97" t="str">
        <f t="shared" si="20"/>
        <v/>
      </c>
      <c r="Y131" s="97" t="s">
        <v>17</v>
      </c>
      <c r="Z131" s="117"/>
    </row>
    <row r="132" spans="1:26" x14ac:dyDescent="0.3">
      <c r="A132" s="109" t="s">
        <v>17</v>
      </c>
      <c r="B132" s="110" t="s">
        <v>17</v>
      </c>
      <c r="C132" s="111" t="s">
        <v>17</v>
      </c>
      <c r="D132" s="111" t="s">
        <v>17</v>
      </c>
      <c r="E132" s="103" t="s">
        <v>17</v>
      </c>
      <c r="F132" s="103" t="str">
        <f t="shared" ref="F132:F195" si="21">IF(AND(E132=0,E132&lt;&gt;""),F131,E132)</f>
        <v/>
      </c>
      <c r="G132" s="104">
        <v>-4142</v>
      </c>
      <c r="H132" s="94" t="s">
        <v>17</v>
      </c>
      <c r="I132" s="112" t="s">
        <v>11</v>
      </c>
      <c r="J132" s="113">
        <f t="shared" ref="J132:J195" si="22">IF(B132&lt;&gt;"",B132,J131)</f>
        <v>81</v>
      </c>
      <c r="K132" s="113" t="str">
        <f t="shared" si="19"/>
        <v>B81</v>
      </c>
      <c r="L132" s="92" t="str">
        <f t="shared" ref="L132:L195" si="23">IF(G132=3,"TR",IF(G132=14,"RE",""))</f>
        <v/>
      </c>
      <c r="M132" s="114" t="str">
        <f t="shared" ref="M132:M195" si="24">IF(OR(G132=3,G132=14),C131,"")</f>
        <v/>
      </c>
      <c r="N132" s="114" t="str">
        <f t="shared" ref="N132:N195" si="25">IF(OR(G132=3,G132=14),D131,"")</f>
        <v/>
      </c>
      <c r="O132" s="92" t="s">
        <v>17</v>
      </c>
      <c r="P132" s="92" t="str">
        <f t="shared" ref="P132:P195" si="26">IF(G132=3,"F345","")</f>
        <v/>
      </c>
      <c r="Q132" s="92" t="s">
        <v>17</v>
      </c>
      <c r="R132" s="92" t="str">
        <f t="shared" ref="R132:R195" si="27">IF(OR(G132=3,G132=14),H132,"")</f>
        <v/>
      </c>
      <c r="S132" s="92"/>
      <c r="T132" s="92"/>
      <c r="U132" s="92"/>
      <c r="V132" s="107" t="str">
        <f t="shared" ref="V132:V195" si="28">IF(F131&lt;&gt;"Intitulé de
l'opération",F131,"")</f>
        <v/>
      </c>
      <c r="W132" s="97">
        <v>-4142</v>
      </c>
      <c r="X132" s="97" t="str">
        <f t="shared" si="20"/>
        <v/>
      </c>
      <c r="Y132" s="97" t="s">
        <v>17</v>
      </c>
      <c r="Z132" s="117"/>
    </row>
    <row r="133" spans="1:26" x14ac:dyDescent="0.3">
      <c r="A133" s="109" t="s">
        <v>17</v>
      </c>
      <c r="B133" s="110" t="s">
        <v>17</v>
      </c>
      <c r="C133" s="111" t="s">
        <v>17</v>
      </c>
      <c r="D133" s="111" t="s">
        <v>17</v>
      </c>
      <c r="E133" s="103" t="s">
        <v>17</v>
      </c>
      <c r="F133" s="103" t="str">
        <f t="shared" si="21"/>
        <v/>
      </c>
      <c r="G133" s="104">
        <v>-4142</v>
      </c>
      <c r="H133" s="94" t="s">
        <v>17</v>
      </c>
      <c r="I133" s="112" t="s">
        <v>11</v>
      </c>
      <c r="J133" s="113">
        <f t="shared" si="22"/>
        <v>81</v>
      </c>
      <c r="K133" s="113" t="str">
        <f t="shared" ref="K133:K196" si="29">CONCATENATE(I133,J133)</f>
        <v>B81</v>
      </c>
      <c r="L133" s="92" t="str">
        <f t="shared" si="23"/>
        <v/>
      </c>
      <c r="M133" s="114" t="str">
        <f t="shared" si="24"/>
        <v/>
      </c>
      <c r="N133" s="114" t="str">
        <f t="shared" si="25"/>
        <v/>
      </c>
      <c r="O133" s="92" t="s">
        <v>17</v>
      </c>
      <c r="P133" s="92" t="str">
        <f t="shared" si="26"/>
        <v/>
      </c>
      <c r="Q133" s="92" t="s">
        <v>17</v>
      </c>
      <c r="R133" s="92" t="str">
        <f t="shared" si="27"/>
        <v/>
      </c>
      <c r="S133" s="92"/>
      <c r="T133" s="92"/>
      <c r="U133" s="92"/>
      <c r="V133" s="107" t="str">
        <f t="shared" si="28"/>
        <v/>
      </c>
      <c r="W133" s="97">
        <v>-4142</v>
      </c>
      <c r="X133" s="97" t="str">
        <f t="shared" ref="X133:X196" si="30">IF(A133&lt;&gt;"",CONCATENATE("R0",RIGHT(A133,2)),"")</f>
        <v/>
      </c>
      <c r="Y133" s="97" t="s">
        <v>17</v>
      </c>
      <c r="Z133" s="117"/>
    </row>
    <row r="134" spans="1:26" x14ac:dyDescent="0.3">
      <c r="A134" s="109" t="s">
        <v>17</v>
      </c>
      <c r="B134" s="110" t="s">
        <v>17</v>
      </c>
      <c r="C134" s="111" t="s">
        <v>17</v>
      </c>
      <c r="D134" s="111" t="s">
        <v>17</v>
      </c>
      <c r="E134" s="103" t="s">
        <v>17</v>
      </c>
      <c r="F134" s="103" t="str">
        <f t="shared" si="21"/>
        <v/>
      </c>
      <c r="G134" s="104">
        <v>-4142</v>
      </c>
      <c r="H134" s="94" t="s">
        <v>17</v>
      </c>
      <c r="I134" s="112" t="s">
        <v>11</v>
      </c>
      <c r="J134" s="113">
        <f t="shared" si="22"/>
        <v>81</v>
      </c>
      <c r="K134" s="113" t="str">
        <f t="shared" si="29"/>
        <v>B81</v>
      </c>
      <c r="L134" s="92" t="str">
        <f t="shared" si="23"/>
        <v/>
      </c>
      <c r="M134" s="114" t="str">
        <f t="shared" si="24"/>
        <v/>
      </c>
      <c r="N134" s="114" t="str">
        <f t="shared" si="25"/>
        <v/>
      </c>
      <c r="O134" s="92" t="s">
        <v>17</v>
      </c>
      <c r="P134" s="92" t="str">
        <f t="shared" si="26"/>
        <v/>
      </c>
      <c r="Q134" s="92" t="s">
        <v>17</v>
      </c>
      <c r="R134" s="92" t="str">
        <f t="shared" si="27"/>
        <v/>
      </c>
      <c r="S134" s="92"/>
      <c r="T134" s="92"/>
      <c r="U134" s="92"/>
      <c r="V134" s="107" t="str">
        <f t="shared" si="28"/>
        <v/>
      </c>
      <c r="W134" s="97">
        <v>-4142</v>
      </c>
      <c r="X134" s="97" t="str">
        <f t="shared" si="30"/>
        <v/>
      </c>
      <c r="Y134" s="97" t="s">
        <v>17</v>
      </c>
      <c r="Z134" s="117"/>
    </row>
    <row r="135" spans="1:26" x14ac:dyDescent="0.3">
      <c r="A135" s="109" t="s">
        <v>17</v>
      </c>
      <c r="B135" s="110" t="s">
        <v>17</v>
      </c>
      <c r="C135" s="111" t="s">
        <v>17</v>
      </c>
      <c r="D135" s="111" t="s">
        <v>17</v>
      </c>
      <c r="E135" s="103" t="s">
        <v>17</v>
      </c>
      <c r="F135" s="103" t="str">
        <f t="shared" si="21"/>
        <v/>
      </c>
      <c r="G135" s="104">
        <v>-4142</v>
      </c>
      <c r="H135" s="94" t="s">
        <v>17</v>
      </c>
      <c r="I135" s="112" t="s">
        <v>11</v>
      </c>
      <c r="J135" s="113">
        <f t="shared" si="22"/>
        <v>81</v>
      </c>
      <c r="K135" s="113" t="str">
        <f t="shared" si="29"/>
        <v>B81</v>
      </c>
      <c r="L135" s="92" t="str">
        <f t="shared" si="23"/>
        <v/>
      </c>
      <c r="M135" s="114" t="str">
        <f t="shared" si="24"/>
        <v/>
      </c>
      <c r="N135" s="114" t="str">
        <f t="shared" si="25"/>
        <v/>
      </c>
      <c r="O135" s="92" t="s">
        <v>17</v>
      </c>
      <c r="P135" s="92" t="str">
        <f t="shared" si="26"/>
        <v/>
      </c>
      <c r="Q135" s="92" t="s">
        <v>17</v>
      </c>
      <c r="R135" s="92" t="str">
        <f t="shared" si="27"/>
        <v/>
      </c>
      <c r="S135" s="92"/>
      <c r="T135" s="92"/>
      <c r="U135" s="92"/>
      <c r="V135" s="107" t="str">
        <f t="shared" si="28"/>
        <v/>
      </c>
      <c r="W135" s="97">
        <v>-4142</v>
      </c>
      <c r="X135" s="97" t="str">
        <f t="shared" si="30"/>
        <v/>
      </c>
      <c r="Y135" s="97" t="s">
        <v>17</v>
      </c>
      <c r="Z135" s="117"/>
    </row>
    <row r="136" spans="1:26" x14ac:dyDescent="0.3">
      <c r="A136" s="109" t="s">
        <v>17</v>
      </c>
      <c r="B136" s="110" t="s">
        <v>17</v>
      </c>
      <c r="C136" s="111" t="s">
        <v>17</v>
      </c>
      <c r="D136" s="111" t="s">
        <v>17</v>
      </c>
      <c r="E136" s="103" t="s">
        <v>17</v>
      </c>
      <c r="F136" s="103" t="str">
        <f t="shared" si="21"/>
        <v/>
      </c>
      <c r="G136" s="104">
        <v>-4142</v>
      </c>
      <c r="H136" s="94" t="s">
        <v>17</v>
      </c>
      <c r="I136" s="112" t="s">
        <v>11</v>
      </c>
      <c r="J136" s="113">
        <f t="shared" si="22"/>
        <v>81</v>
      </c>
      <c r="K136" s="113" t="str">
        <f t="shared" si="29"/>
        <v>B81</v>
      </c>
      <c r="L136" s="92" t="str">
        <f t="shared" si="23"/>
        <v/>
      </c>
      <c r="M136" s="114" t="str">
        <f t="shared" si="24"/>
        <v/>
      </c>
      <c r="N136" s="114" t="str">
        <f t="shared" si="25"/>
        <v/>
      </c>
      <c r="O136" s="92" t="s">
        <v>17</v>
      </c>
      <c r="P136" s="92" t="str">
        <f t="shared" si="26"/>
        <v/>
      </c>
      <c r="Q136" s="92" t="s">
        <v>17</v>
      </c>
      <c r="R136" s="92" t="str">
        <f t="shared" si="27"/>
        <v/>
      </c>
      <c r="S136" s="92"/>
      <c r="T136" s="92"/>
      <c r="U136" s="92"/>
      <c r="V136" s="107" t="str">
        <f t="shared" si="28"/>
        <v/>
      </c>
      <c r="W136" s="97">
        <v>-4142</v>
      </c>
      <c r="X136" s="97" t="str">
        <f t="shared" si="30"/>
        <v/>
      </c>
      <c r="Y136" s="97" t="s">
        <v>17</v>
      </c>
      <c r="Z136" s="117"/>
    </row>
    <row r="137" spans="1:26" x14ac:dyDescent="0.3">
      <c r="A137" s="109" t="s">
        <v>17</v>
      </c>
      <c r="B137" s="110" t="s">
        <v>17</v>
      </c>
      <c r="C137" s="111" t="s">
        <v>17</v>
      </c>
      <c r="D137" s="111" t="s">
        <v>17</v>
      </c>
      <c r="E137" s="103" t="s">
        <v>17</v>
      </c>
      <c r="F137" s="103" t="str">
        <f t="shared" si="21"/>
        <v/>
      </c>
      <c r="G137" s="104">
        <v>-4142</v>
      </c>
      <c r="H137" s="94" t="s">
        <v>17</v>
      </c>
      <c r="I137" s="112" t="s">
        <v>11</v>
      </c>
      <c r="J137" s="113">
        <f t="shared" si="22"/>
        <v>81</v>
      </c>
      <c r="K137" s="113" t="str">
        <f t="shared" si="29"/>
        <v>B81</v>
      </c>
      <c r="L137" s="92" t="str">
        <f t="shared" si="23"/>
        <v/>
      </c>
      <c r="M137" s="114" t="str">
        <f t="shared" si="24"/>
        <v/>
      </c>
      <c r="N137" s="114" t="str">
        <f t="shared" si="25"/>
        <v/>
      </c>
      <c r="O137" s="92" t="s">
        <v>17</v>
      </c>
      <c r="P137" s="92" t="str">
        <f t="shared" si="26"/>
        <v/>
      </c>
      <c r="Q137" s="92" t="s">
        <v>17</v>
      </c>
      <c r="R137" s="92" t="str">
        <f t="shared" si="27"/>
        <v/>
      </c>
      <c r="S137" s="92"/>
      <c r="T137" s="92"/>
      <c r="U137" s="92"/>
      <c r="V137" s="107" t="str">
        <f t="shared" si="28"/>
        <v/>
      </c>
      <c r="W137" s="97">
        <v>-4142</v>
      </c>
      <c r="X137" s="97" t="str">
        <f t="shared" si="30"/>
        <v/>
      </c>
      <c r="Y137" s="97" t="s">
        <v>17</v>
      </c>
      <c r="Z137" s="117"/>
    </row>
    <row r="138" spans="1:26" x14ac:dyDescent="0.3">
      <c r="A138" s="109" t="s">
        <v>17</v>
      </c>
      <c r="B138" s="110" t="s">
        <v>17</v>
      </c>
      <c r="C138" s="111" t="s">
        <v>17</v>
      </c>
      <c r="D138" s="111" t="s">
        <v>17</v>
      </c>
      <c r="E138" s="103" t="s">
        <v>17</v>
      </c>
      <c r="F138" s="103" t="str">
        <f t="shared" si="21"/>
        <v/>
      </c>
      <c r="G138" s="104">
        <v>-4142</v>
      </c>
      <c r="H138" s="94" t="s">
        <v>17</v>
      </c>
      <c r="I138" s="112" t="s">
        <v>11</v>
      </c>
      <c r="J138" s="113">
        <f t="shared" si="22"/>
        <v>81</v>
      </c>
      <c r="K138" s="113" t="str">
        <f t="shared" si="29"/>
        <v>B81</v>
      </c>
      <c r="L138" s="92" t="str">
        <f t="shared" si="23"/>
        <v/>
      </c>
      <c r="M138" s="114" t="str">
        <f t="shared" si="24"/>
        <v/>
      </c>
      <c r="N138" s="114" t="str">
        <f t="shared" si="25"/>
        <v/>
      </c>
      <c r="O138" s="92" t="s">
        <v>17</v>
      </c>
      <c r="P138" s="92" t="str">
        <f t="shared" si="26"/>
        <v/>
      </c>
      <c r="Q138" s="92" t="s">
        <v>17</v>
      </c>
      <c r="R138" s="92" t="str">
        <f t="shared" si="27"/>
        <v/>
      </c>
      <c r="S138" s="92"/>
      <c r="T138" s="92"/>
      <c r="U138" s="92"/>
      <c r="V138" s="107" t="str">
        <f t="shared" si="28"/>
        <v/>
      </c>
      <c r="W138" s="97">
        <v>-4142</v>
      </c>
      <c r="X138" s="97" t="str">
        <f t="shared" si="30"/>
        <v/>
      </c>
      <c r="Y138" s="97" t="s">
        <v>17</v>
      </c>
      <c r="Z138" s="117"/>
    </row>
    <row r="139" spans="1:26" x14ac:dyDescent="0.3">
      <c r="A139" s="109" t="s">
        <v>17</v>
      </c>
      <c r="B139" s="110" t="s">
        <v>17</v>
      </c>
      <c r="C139" s="111" t="s">
        <v>17</v>
      </c>
      <c r="D139" s="111" t="s">
        <v>17</v>
      </c>
      <c r="E139" s="103" t="s">
        <v>17</v>
      </c>
      <c r="F139" s="103" t="str">
        <f t="shared" si="21"/>
        <v/>
      </c>
      <c r="G139" s="104">
        <v>-4142</v>
      </c>
      <c r="H139" s="94" t="s">
        <v>17</v>
      </c>
      <c r="I139" s="112" t="s">
        <v>11</v>
      </c>
      <c r="J139" s="113">
        <f t="shared" si="22"/>
        <v>81</v>
      </c>
      <c r="K139" s="113" t="str">
        <f t="shared" si="29"/>
        <v>B81</v>
      </c>
      <c r="L139" s="92" t="str">
        <f t="shared" si="23"/>
        <v/>
      </c>
      <c r="M139" s="114" t="str">
        <f t="shared" si="24"/>
        <v/>
      </c>
      <c r="N139" s="114" t="str">
        <f t="shared" si="25"/>
        <v/>
      </c>
      <c r="O139" s="92" t="s">
        <v>17</v>
      </c>
      <c r="P139" s="92" t="str">
        <f t="shared" si="26"/>
        <v/>
      </c>
      <c r="Q139" s="92" t="s">
        <v>17</v>
      </c>
      <c r="R139" s="92" t="str">
        <f t="shared" si="27"/>
        <v/>
      </c>
      <c r="S139" s="92"/>
      <c r="T139" s="92"/>
      <c r="U139" s="92"/>
      <c r="V139" s="107" t="str">
        <f t="shared" si="28"/>
        <v/>
      </c>
      <c r="W139" s="97">
        <v>-4142</v>
      </c>
      <c r="X139" s="97" t="str">
        <f t="shared" si="30"/>
        <v/>
      </c>
      <c r="Y139" s="97" t="s">
        <v>17</v>
      </c>
      <c r="Z139" s="117"/>
    </row>
    <row r="140" spans="1:26" x14ac:dyDescent="0.3">
      <c r="A140" s="109" t="s">
        <v>17</v>
      </c>
      <c r="B140" s="110" t="s">
        <v>17</v>
      </c>
      <c r="C140" s="111" t="s">
        <v>17</v>
      </c>
      <c r="D140" s="111" t="s">
        <v>17</v>
      </c>
      <c r="E140" s="103" t="s">
        <v>17</v>
      </c>
      <c r="F140" s="103" t="str">
        <f t="shared" si="21"/>
        <v/>
      </c>
      <c r="G140" s="104">
        <v>-4142</v>
      </c>
      <c r="H140" s="94" t="s">
        <v>17</v>
      </c>
      <c r="I140" s="112" t="s">
        <v>11</v>
      </c>
      <c r="J140" s="113">
        <f t="shared" si="22"/>
        <v>81</v>
      </c>
      <c r="K140" s="113" t="str">
        <f t="shared" si="29"/>
        <v>B81</v>
      </c>
      <c r="L140" s="92" t="str">
        <f t="shared" si="23"/>
        <v/>
      </c>
      <c r="M140" s="114" t="str">
        <f t="shared" si="24"/>
        <v/>
      </c>
      <c r="N140" s="114" t="str">
        <f t="shared" si="25"/>
        <v/>
      </c>
      <c r="O140" s="92" t="s">
        <v>17</v>
      </c>
      <c r="P140" s="92" t="str">
        <f t="shared" si="26"/>
        <v/>
      </c>
      <c r="Q140" s="92" t="s">
        <v>17</v>
      </c>
      <c r="R140" s="92" t="str">
        <f t="shared" si="27"/>
        <v/>
      </c>
      <c r="S140" s="92"/>
      <c r="T140" s="92"/>
      <c r="U140" s="92"/>
      <c r="V140" s="107" t="str">
        <f t="shared" si="28"/>
        <v/>
      </c>
      <c r="W140" s="97">
        <v>-4142</v>
      </c>
      <c r="X140" s="97" t="str">
        <f t="shared" si="30"/>
        <v/>
      </c>
      <c r="Y140" s="97" t="s">
        <v>17</v>
      </c>
      <c r="Z140" s="117"/>
    </row>
    <row r="141" spans="1:26" x14ac:dyDescent="0.3">
      <c r="A141" s="109" t="s">
        <v>17</v>
      </c>
      <c r="B141" s="110" t="s">
        <v>17</v>
      </c>
      <c r="C141" s="111" t="s">
        <v>17</v>
      </c>
      <c r="D141" s="111" t="s">
        <v>17</v>
      </c>
      <c r="E141" s="103" t="s">
        <v>17</v>
      </c>
      <c r="F141" s="103" t="str">
        <f t="shared" si="21"/>
        <v/>
      </c>
      <c r="G141" s="104">
        <v>-4142</v>
      </c>
      <c r="H141" s="94" t="s">
        <v>17</v>
      </c>
      <c r="I141" s="112" t="s">
        <v>11</v>
      </c>
      <c r="J141" s="113">
        <f t="shared" si="22"/>
        <v>81</v>
      </c>
      <c r="K141" s="113" t="str">
        <f t="shared" si="29"/>
        <v>B81</v>
      </c>
      <c r="L141" s="92" t="str">
        <f t="shared" si="23"/>
        <v/>
      </c>
      <c r="M141" s="114" t="str">
        <f t="shared" si="24"/>
        <v/>
      </c>
      <c r="N141" s="114" t="str">
        <f t="shared" si="25"/>
        <v/>
      </c>
      <c r="O141" s="92" t="s">
        <v>17</v>
      </c>
      <c r="P141" s="92" t="str">
        <f t="shared" si="26"/>
        <v/>
      </c>
      <c r="Q141" s="92" t="s">
        <v>17</v>
      </c>
      <c r="R141" s="92" t="str">
        <f t="shared" si="27"/>
        <v/>
      </c>
      <c r="S141" s="92"/>
      <c r="T141" s="92"/>
      <c r="U141" s="92"/>
      <c r="V141" s="107" t="str">
        <f t="shared" si="28"/>
        <v/>
      </c>
      <c r="W141" s="97">
        <v>-4142</v>
      </c>
      <c r="X141" s="97" t="str">
        <f t="shared" si="30"/>
        <v/>
      </c>
      <c r="Y141" s="97" t="s">
        <v>17</v>
      </c>
      <c r="Z141" s="117"/>
    </row>
    <row r="142" spans="1:26" x14ac:dyDescent="0.3">
      <c r="A142" s="109" t="s">
        <v>17</v>
      </c>
      <c r="B142" s="110" t="s">
        <v>17</v>
      </c>
      <c r="C142" s="111" t="s">
        <v>17</v>
      </c>
      <c r="D142" s="111" t="s">
        <v>17</v>
      </c>
      <c r="E142" s="103" t="s">
        <v>17</v>
      </c>
      <c r="F142" s="103" t="str">
        <f t="shared" si="21"/>
        <v/>
      </c>
      <c r="G142" s="104">
        <v>-4142</v>
      </c>
      <c r="H142" s="94" t="s">
        <v>17</v>
      </c>
      <c r="I142" s="112" t="s">
        <v>11</v>
      </c>
      <c r="J142" s="113">
        <f t="shared" si="22"/>
        <v>81</v>
      </c>
      <c r="K142" s="113" t="str">
        <f t="shared" si="29"/>
        <v>B81</v>
      </c>
      <c r="L142" s="92" t="str">
        <f t="shared" si="23"/>
        <v/>
      </c>
      <c r="M142" s="114" t="str">
        <f t="shared" si="24"/>
        <v/>
      </c>
      <c r="N142" s="114" t="str">
        <f t="shared" si="25"/>
        <v/>
      </c>
      <c r="O142" s="92" t="s">
        <v>17</v>
      </c>
      <c r="P142" s="92" t="str">
        <f t="shared" si="26"/>
        <v/>
      </c>
      <c r="Q142" s="92" t="s">
        <v>17</v>
      </c>
      <c r="R142" s="92" t="str">
        <f t="shared" si="27"/>
        <v/>
      </c>
      <c r="S142" s="92"/>
      <c r="T142" s="92"/>
      <c r="U142" s="92"/>
      <c r="V142" s="107" t="str">
        <f t="shared" si="28"/>
        <v/>
      </c>
      <c r="W142" s="97">
        <v>-4142</v>
      </c>
      <c r="X142" s="97" t="str">
        <f t="shared" si="30"/>
        <v/>
      </c>
      <c r="Y142" s="97" t="s">
        <v>17</v>
      </c>
      <c r="Z142" s="117"/>
    </row>
    <row r="143" spans="1:26" x14ac:dyDescent="0.3">
      <c r="A143" s="109" t="s">
        <v>17</v>
      </c>
      <c r="B143" s="110" t="s">
        <v>17</v>
      </c>
      <c r="C143" s="111" t="s">
        <v>17</v>
      </c>
      <c r="D143" s="111" t="s">
        <v>17</v>
      </c>
      <c r="E143" s="103" t="s">
        <v>17</v>
      </c>
      <c r="F143" s="103" t="str">
        <f t="shared" si="21"/>
        <v/>
      </c>
      <c r="G143" s="104">
        <v>-4142</v>
      </c>
      <c r="H143" s="94" t="s">
        <v>17</v>
      </c>
      <c r="I143" s="112" t="s">
        <v>11</v>
      </c>
      <c r="J143" s="113">
        <f t="shared" si="22"/>
        <v>81</v>
      </c>
      <c r="K143" s="113" t="str">
        <f t="shared" si="29"/>
        <v>B81</v>
      </c>
      <c r="L143" s="92" t="str">
        <f t="shared" si="23"/>
        <v/>
      </c>
      <c r="M143" s="114" t="str">
        <f t="shared" si="24"/>
        <v/>
      </c>
      <c r="N143" s="114" t="str">
        <f t="shared" si="25"/>
        <v/>
      </c>
      <c r="O143" s="92" t="s">
        <v>17</v>
      </c>
      <c r="P143" s="92" t="str">
        <f t="shared" si="26"/>
        <v/>
      </c>
      <c r="Q143" s="92" t="s">
        <v>17</v>
      </c>
      <c r="R143" s="92" t="str">
        <f t="shared" si="27"/>
        <v/>
      </c>
      <c r="S143" s="92"/>
      <c r="T143" s="92"/>
      <c r="U143" s="92"/>
      <c r="V143" s="107" t="str">
        <f t="shared" si="28"/>
        <v/>
      </c>
      <c r="W143" s="97">
        <v>-4142</v>
      </c>
      <c r="X143" s="97" t="str">
        <f t="shared" si="30"/>
        <v/>
      </c>
      <c r="Y143" s="97" t="s">
        <v>17</v>
      </c>
      <c r="Z143" s="117"/>
    </row>
    <row r="144" spans="1:26" x14ac:dyDescent="0.3">
      <c r="A144" s="109" t="s">
        <v>17</v>
      </c>
      <c r="B144" s="110" t="s">
        <v>17</v>
      </c>
      <c r="C144" s="111" t="s">
        <v>17</v>
      </c>
      <c r="D144" s="111" t="s">
        <v>17</v>
      </c>
      <c r="E144" s="103" t="s">
        <v>17</v>
      </c>
      <c r="F144" s="103" t="str">
        <f t="shared" si="21"/>
        <v/>
      </c>
      <c r="G144" s="104">
        <v>-4142</v>
      </c>
      <c r="H144" s="94" t="s">
        <v>17</v>
      </c>
      <c r="I144" s="112" t="s">
        <v>11</v>
      </c>
      <c r="J144" s="113">
        <f t="shared" si="22"/>
        <v>81</v>
      </c>
      <c r="K144" s="113" t="str">
        <f t="shared" si="29"/>
        <v>B81</v>
      </c>
      <c r="L144" s="92" t="str">
        <f t="shared" si="23"/>
        <v/>
      </c>
      <c r="M144" s="114" t="str">
        <f t="shared" si="24"/>
        <v/>
      </c>
      <c r="N144" s="114" t="str">
        <f t="shared" si="25"/>
        <v/>
      </c>
      <c r="O144" s="92" t="s">
        <v>17</v>
      </c>
      <c r="P144" s="92" t="str">
        <f t="shared" si="26"/>
        <v/>
      </c>
      <c r="Q144" s="92" t="s">
        <v>17</v>
      </c>
      <c r="R144" s="92" t="str">
        <f t="shared" si="27"/>
        <v/>
      </c>
      <c r="S144" s="92"/>
      <c r="T144" s="92"/>
      <c r="U144" s="92"/>
      <c r="V144" s="107" t="str">
        <f t="shared" si="28"/>
        <v/>
      </c>
      <c r="W144" s="97">
        <v>-4142</v>
      </c>
      <c r="X144" s="97" t="str">
        <f t="shared" si="30"/>
        <v/>
      </c>
      <c r="Y144" s="97" t="s">
        <v>17</v>
      </c>
      <c r="Z144" s="117"/>
    </row>
    <row r="145" spans="1:26" x14ac:dyDescent="0.3">
      <c r="A145" s="109" t="s">
        <v>17</v>
      </c>
      <c r="B145" s="110" t="s">
        <v>17</v>
      </c>
      <c r="C145" s="111" t="s">
        <v>17</v>
      </c>
      <c r="D145" s="111" t="s">
        <v>17</v>
      </c>
      <c r="E145" s="103" t="s">
        <v>17</v>
      </c>
      <c r="F145" s="103" t="str">
        <f t="shared" si="21"/>
        <v/>
      </c>
      <c r="G145" s="104">
        <v>-4142</v>
      </c>
      <c r="H145" s="94" t="s">
        <v>17</v>
      </c>
      <c r="I145" s="112" t="s">
        <v>11</v>
      </c>
      <c r="J145" s="113">
        <f t="shared" si="22"/>
        <v>81</v>
      </c>
      <c r="K145" s="113" t="str">
        <f t="shared" si="29"/>
        <v>B81</v>
      </c>
      <c r="L145" s="92" t="str">
        <f t="shared" si="23"/>
        <v/>
      </c>
      <c r="M145" s="114" t="str">
        <f t="shared" si="24"/>
        <v/>
      </c>
      <c r="N145" s="114" t="str">
        <f t="shared" si="25"/>
        <v/>
      </c>
      <c r="O145" s="92" t="s">
        <v>17</v>
      </c>
      <c r="P145" s="92" t="str">
        <f t="shared" si="26"/>
        <v/>
      </c>
      <c r="Q145" s="92" t="s">
        <v>17</v>
      </c>
      <c r="R145" s="92" t="str">
        <f t="shared" si="27"/>
        <v/>
      </c>
      <c r="S145" s="92"/>
      <c r="T145" s="92"/>
      <c r="U145" s="92"/>
      <c r="V145" s="107" t="str">
        <f t="shared" si="28"/>
        <v/>
      </c>
      <c r="W145" s="97">
        <v>-4142</v>
      </c>
      <c r="X145" s="97" t="str">
        <f t="shared" si="30"/>
        <v/>
      </c>
      <c r="Y145" s="97" t="s">
        <v>17</v>
      </c>
      <c r="Z145" s="117"/>
    </row>
    <row r="146" spans="1:26" x14ac:dyDescent="0.3">
      <c r="A146" s="109" t="s">
        <v>17</v>
      </c>
      <c r="B146" s="110" t="s">
        <v>17</v>
      </c>
      <c r="C146" s="111" t="s">
        <v>17</v>
      </c>
      <c r="D146" s="111" t="s">
        <v>17</v>
      </c>
      <c r="E146" s="103" t="s">
        <v>17</v>
      </c>
      <c r="F146" s="103" t="str">
        <f t="shared" si="21"/>
        <v/>
      </c>
      <c r="G146" s="104">
        <v>-4142</v>
      </c>
      <c r="H146" s="94" t="s">
        <v>17</v>
      </c>
      <c r="I146" s="112" t="s">
        <v>11</v>
      </c>
      <c r="J146" s="113">
        <f t="shared" si="22"/>
        <v>81</v>
      </c>
      <c r="K146" s="113" t="str">
        <f t="shared" si="29"/>
        <v>B81</v>
      </c>
      <c r="L146" s="92" t="str">
        <f t="shared" si="23"/>
        <v/>
      </c>
      <c r="M146" s="114" t="str">
        <f t="shared" si="24"/>
        <v/>
      </c>
      <c r="N146" s="114" t="str">
        <f t="shared" si="25"/>
        <v/>
      </c>
      <c r="O146" s="92" t="s">
        <v>17</v>
      </c>
      <c r="P146" s="92" t="str">
        <f t="shared" si="26"/>
        <v/>
      </c>
      <c r="Q146" s="92" t="s">
        <v>17</v>
      </c>
      <c r="R146" s="92" t="str">
        <f t="shared" si="27"/>
        <v/>
      </c>
      <c r="S146" s="92"/>
      <c r="T146" s="92"/>
      <c r="U146" s="92"/>
      <c r="V146" s="107" t="str">
        <f t="shared" si="28"/>
        <v/>
      </c>
      <c r="W146" s="97">
        <v>-4142</v>
      </c>
      <c r="X146" s="97" t="str">
        <f t="shared" si="30"/>
        <v/>
      </c>
      <c r="Y146" s="97" t="s">
        <v>17</v>
      </c>
      <c r="Z146" s="117"/>
    </row>
    <row r="147" spans="1:26" x14ac:dyDescent="0.3">
      <c r="A147" s="109" t="s">
        <v>17</v>
      </c>
      <c r="B147" s="110" t="s">
        <v>17</v>
      </c>
      <c r="C147" s="111" t="s">
        <v>17</v>
      </c>
      <c r="D147" s="111" t="s">
        <v>17</v>
      </c>
      <c r="E147" s="103" t="s">
        <v>17</v>
      </c>
      <c r="F147" s="103" t="str">
        <f t="shared" si="21"/>
        <v/>
      </c>
      <c r="G147" s="104">
        <v>-4142</v>
      </c>
      <c r="H147" s="94" t="s">
        <v>17</v>
      </c>
      <c r="I147" s="112" t="s">
        <v>11</v>
      </c>
      <c r="J147" s="113">
        <f t="shared" si="22"/>
        <v>81</v>
      </c>
      <c r="K147" s="113" t="str">
        <f t="shared" si="29"/>
        <v>B81</v>
      </c>
      <c r="L147" s="92" t="str">
        <f t="shared" si="23"/>
        <v/>
      </c>
      <c r="M147" s="114" t="str">
        <f t="shared" si="24"/>
        <v/>
      </c>
      <c r="N147" s="114" t="str">
        <f t="shared" si="25"/>
        <v/>
      </c>
      <c r="O147" s="92" t="s">
        <v>17</v>
      </c>
      <c r="P147" s="92" t="str">
        <f t="shared" si="26"/>
        <v/>
      </c>
      <c r="Q147" s="92" t="s">
        <v>17</v>
      </c>
      <c r="R147" s="92" t="str">
        <f t="shared" si="27"/>
        <v/>
      </c>
      <c r="S147" s="92"/>
      <c r="T147" s="92"/>
      <c r="U147" s="92"/>
      <c r="V147" s="107" t="str">
        <f t="shared" si="28"/>
        <v/>
      </c>
      <c r="W147" s="97">
        <v>-4142</v>
      </c>
      <c r="X147" s="97" t="str">
        <f t="shared" si="30"/>
        <v/>
      </c>
      <c r="Y147" s="97" t="s">
        <v>17</v>
      </c>
      <c r="Z147" s="117"/>
    </row>
    <row r="148" spans="1:26" x14ac:dyDescent="0.3">
      <c r="A148" s="109" t="s">
        <v>17</v>
      </c>
      <c r="B148" s="110" t="s">
        <v>17</v>
      </c>
      <c r="C148" s="111" t="s">
        <v>17</v>
      </c>
      <c r="D148" s="111" t="s">
        <v>17</v>
      </c>
      <c r="E148" s="103" t="s">
        <v>17</v>
      </c>
      <c r="F148" s="103" t="str">
        <f t="shared" si="21"/>
        <v/>
      </c>
      <c r="G148" s="104">
        <v>-4142</v>
      </c>
      <c r="H148" s="94" t="s">
        <v>17</v>
      </c>
      <c r="I148" s="112" t="s">
        <v>11</v>
      </c>
      <c r="J148" s="113">
        <f t="shared" si="22"/>
        <v>81</v>
      </c>
      <c r="K148" s="113" t="str">
        <f t="shared" si="29"/>
        <v>B81</v>
      </c>
      <c r="L148" s="92" t="str">
        <f t="shared" si="23"/>
        <v/>
      </c>
      <c r="M148" s="114" t="str">
        <f t="shared" si="24"/>
        <v/>
      </c>
      <c r="N148" s="114" t="str">
        <f t="shared" si="25"/>
        <v/>
      </c>
      <c r="O148" s="92" t="s">
        <v>17</v>
      </c>
      <c r="P148" s="92" t="str">
        <f t="shared" si="26"/>
        <v/>
      </c>
      <c r="Q148" s="92" t="s">
        <v>17</v>
      </c>
      <c r="R148" s="92" t="str">
        <f t="shared" si="27"/>
        <v/>
      </c>
      <c r="S148" s="92"/>
      <c r="T148" s="92"/>
      <c r="U148" s="92"/>
      <c r="V148" s="107" t="str">
        <f t="shared" si="28"/>
        <v/>
      </c>
      <c r="W148" s="97">
        <v>-4142</v>
      </c>
      <c r="X148" s="97" t="str">
        <f t="shared" si="30"/>
        <v/>
      </c>
      <c r="Y148" s="97" t="s">
        <v>17</v>
      </c>
      <c r="Z148" s="117"/>
    </row>
    <row r="149" spans="1:26" x14ac:dyDescent="0.3">
      <c r="A149" s="109" t="s">
        <v>17</v>
      </c>
      <c r="B149" s="110" t="s">
        <v>17</v>
      </c>
      <c r="C149" s="111" t="s">
        <v>17</v>
      </c>
      <c r="D149" s="111" t="s">
        <v>17</v>
      </c>
      <c r="E149" s="103" t="s">
        <v>17</v>
      </c>
      <c r="F149" s="103" t="str">
        <f t="shared" si="21"/>
        <v/>
      </c>
      <c r="G149" s="104">
        <v>-4142</v>
      </c>
      <c r="H149" s="94" t="s">
        <v>17</v>
      </c>
      <c r="I149" s="112" t="s">
        <v>11</v>
      </c>
      <c r="J149" s="113">
        <f t="shared" si="22"/>
        <v>81</v>
      </c>
      <c r="K149" s="113" t="str">
        <f t="shared" si="29"/>
        <v>B81</v>
      </c>
      <c r="L149" s="92" t="str">
        <f t="shared" si="23"/>
        <v/>
      </c>
      <c r="M149" s="114" t="str">
        <f t="shared" si="24"/>
        <v/>
      </c>
      <c r="N149" s="114" t="str">
        <f t="shared" si="25"/>
        <v/>
      </c>
      <c r="O149" s="92" t="s">
        <v>17</v>
      </c>
      <c r="P149" s="92" t="str">
        <f t="shared" si="26"/>
        <v/>
      </c>
      <c r="Q149" s="92" t="s">
        <v>17</v>
      </c>
      <c r="R149" s="92" t="str">
        <f t="shared" si="27"/>
        <v/>
      </c>
      <c r="S149" s="92"/>
      <c r="T149" s="92"/>
      <c r="U149" s="92"/>
      <c r="V149" s="107" t="str">
        <f t="shared" si="28"/>
        <v/>
      </c>
      <c r="W149" s="97">
        <v>-4142</v>
      </c>
      <c r="X149" s="97" t="str">
        <f t="shared" si="30"/>
        <v/>
      </c>
      <c r="Y149" s="97" t="s">
        <v>17</v>
      </c>
      <c r="Z149" s="117"/>
    </row>
    <row r="150" spans="1:26" x14ac:dyDescent="0.3">
      <c r="A150" s="109" t="s">
        <v>17</v>
      </c>
      <c r="B150" s="110" t="s">
        <v>17</v>
      </c>
      <c r="C150" s="111" t="s">
        <v>17</v>
      </c>
      <c r="D150" s="111" t="s">
        <v>17</v>
      </c>
      <c r="E150" s="103" t="s">
        <v>17</v>
      </c>
      <c r="F150" s="103" t="str">
        <f t="shared" si="21"/>
        <v/>
      </c>
      <c r="G150" s="104">
        <v>-4142</v>
      </c>
      <c r="H150" s="94" t="s">
        <v>17</v>
      </c>
      <c r="I150" s="112" t="s">
        <v>11</v>
      </c>
      <c r="J150" s="113">
        <f t="shared" si="22"/>
        <v>81</v>
      </c>
      <c r="K150" s="113" t="str">
        <f t="shared" si="29"/>
        <v>B81</v>
      </c>
      <c r="L150" s="92" t="str">
        <f t="shared" si="23"/>
        <v/>
      </c>
      <c r="M150" s="114" t="str">
        <f t="shared" si="24"/>
        <v/>
      </c>
      <c r="N150" s="114" t="str">
        <f t="shared" si="25"/>
        <v/>
      </c>
      <c r="O150" s="92" t="s">
        <v>17</v>
      </c>
      <c r="P150" s="92" t="str">
        <f t="shared" si="26"/>
        <v/>
      </c>
      <c r="Q150" s="92" t="s">
        <v>17</v>
      </c>
      <c r="R150" s="92" t="str">
        <f t="shared" si="27"/>
        <v/>
      </c>
      <c r="S150" s="92"/>
      <c r="T150" s="92"/>
      <c r="U150" s="92"/>
      <c r="V150" s="107" t="str">
        <f t="shared" si="28"/>
        <v/>
      </c>
      <c r="W150" s="97">
        <v>-4142</v>
      </c>
      <c r="X150" s="97" t="str">
        <f t="shared" si="30"/>
        <v/>
      </c>
      <c r="Y150" s="97" t="s">
        <v>17</v>
      </c>
      <c r="Z150" s="117"/>
    </row>
    <row r="151" spans="1:26" x14ac:dyDescent="0.3">
      <c r="A151" s="109" t="s">
        <v>17</v>
      </c>
      <c r="B151" s="110" t="s">
        <v>17</v>
      </c>
      <c r="C151" s="111" t="s">
        <v>17</v>
      </c>
      <c r="D151" s="111" t="s">
        <v>17</v>
      </c>
      <c r="E151" s="103" t="s">
        <v>17</v>
      </c>
      <c r="F151" s="103" t="str">
        <f t="shared" si="21"/>
        <v/>
      </c>
      <c r="G151" s="104">
        <v>-4142</v>
      </c>
      <c r="H151" s="94" t="s">
        <v>17</v>
      </c>
      <c r="I151" s="112" t="s">
        <v>11</v>
      </c>
      <c r="J151" s="113">
        <f t="shared" si="22"/>
        <v>81</v>
      </c>
      <c r="K151" s="113" t="str">
        <f t="shared" si="29"/>
        <v>B81</v>
      </c>
      <c r="L151" s="92" t="str">
        <f t="shared" si="23"/>
        <v/>
      </c>
      <c r="M151" s="114" t="str">
        <f t="shared" si="24"/>
        <v/>
      </c>
      <c r="N151" s="114" t="str">
        <f t="shared" si="25"/>
        <v/>
      </c>
      <c r="O151" s="92" t="s">
        <v>17</v>
      </c>
      <c r="P151" s="92" t="str">
        <f t="shared" si="26"/>
        <v/>
      </c>
      <c r="Q151" s="92" t="s">
        <v>17</v>
      </c>
      <c r="R151" s="92" t="str">
        <f t="shared" si="27"/>
        <v/>
      </c>
      <c r="S151" s="92"/>
      <c r="T151" s="92"/>
      <c r="U151" s="92"/>
      <c r="V151" s="107" t="str">
        <f t="shared" si="28"/>
        <v/>
      </c>
      <c r="W151" s="97">
        <v>-4142</v>
      </c>
      <c r="X151" s="97" t="str">
        <f t="shared" si="30"/>
        <v/>
      </c>
      <c r="Y151" s="97" t="s">
        <v>17</v>
      </c>
      <c r="Z151" s="117"/>
    </row>
    <row r="152" spans="1:26" x14ac:dyDescent="0.3">
      <c r="A152" s="109" t="s">
        <v>17</v>
      </c>
      <c r="B152" s="110" t="s">
        <v>17</v>
      </c>
      <c r="C152" s="111" t="s">
        <v>17</v>
      </c>
      <c r="D152" s="111" t="s">
        <v>17</v>
      </c>
      <c r="E152" s="103" t="s">
        <v>17</v>
      </c>
      <c r="F152" s="103" t="str">
        <f t="shared" si="21"/>
        <v/>
      </c>
      <c r="G152" s="104">
        <v>-4142</v>
      </c>
      <c r="H152" s="94" t="s">
        <v>17</v>
      </c>
      <c r="I152" s="112" t="s">
        <v>11</v>
      </c>
      <c r="J152" s="113">
        <f t="shared" si="22"/>
        <v>81</v>
      </c>
      <c r="K152" s="113" t="str">
        <f t="shared" si="29"/>
        <v>B81</v>
      </c>
      <c r="L152" s="92" t="str">
        <f t="shared" si="23"/>
        <v/>
      </c>
      <c r="M152" s="114" t="str">
        <f t="shared" si="24"/>
        <v/>
      </c>
      <c r="N152" s="114" t="str">
        <f t="shared" si="25"/>
        <v/>
      </c>
      <c r="O152" s="92" t="s">
        <v>17</v>
      </c>
      <c r="P152" s="92" t="str">
        <f t="shared" si="26"/>
        <v/>
      </c>
      <c r="Q152" s="92" t="s">
        <v>17</v>
      </c>
      <c r="R152" s="92" t="str">
        <f t="shared" si="27"/>
        <v/>
      </c>
      <c r="S152" s="92"/>
      <c r="T152" s="92"/>
      <c r="U152" s="92"/>
      <c r="V152" s="107" t="str">
        <f t="shared" si="28"/>
        <v/>
      </c>
      <c r="W152" s="97">
        <v>-4142</v>
      </c>
      <c r="X152" s="97" t="str">
        <f t="shared" si="30"/>
        <v/>
      </c>
      <c r="Y152" s="97" t="s">
        <v>17</v>
      </c>
      <c r="Z152" s="117"/>
    </row>
    <row r="153" spans="1:26" x14ac:dyDescent="0.3">
      <c r="A153" s="109" t="s">
        <v>17</v>
      </c>
      <c r="B153" s="110" t="s">
        <v>17</v>
      </c>
      <c r="C153" s="111" t="s">
        <v>17</v>
      </c>
      <c r="D153" s="111" t="s">
        <v>17</v>
      </c>
      <c r="E153" s="103" t="s">
        <v>17</v>
      </c>
      <c r="F153" s="103" t="str">
        <f t="shared" si="21"/>
        <v/>
      </c>
      <c r="G153" s="104">
        <v>-4142</v>
      </c>
      <c r="H153" s="94" t="s">
        <v>17</v>
      </c>
      <c r="I153" s="112" t="s">
        <v>11</v>
      </c>
      <c r="J153" s="113">
        <f t="shared" si="22"/>
        <v>81</v>
      </c>
      <c r="K153" s="113" t="str">
        <f t="shared" si="29"/>
        <v>B81</v>
      </c>
      <c r="L153" s="92" t="str">
        <f t="shared" si="23"/>
        <v/>
      </c>
      <c r="M153" s="114" t="str">
        <f t="shared" si="24"/>
        <v/>
      </c>
      <c r="N153" s="114" t="str">
        <f t="shared" si="25"/>
        <v/>
      </c>
      <c r="O153" s="92" t="s">
        <v>17</v>
      </c>
      <c r="P153" s="92" t="str">
        <f t="shared" si="26"/>
        <v/>
      </c>
      <c r="Q153" s="92" t="s">
        <v>17</v>
      </c>
      <c r="R153" s="92" t="str">
        <f t="shared" si="27"/>
        <v/>
      </c>
      <c r="S153" s="92"/>
      <c r="T153" s="92"/>
      <c r="U153" s="92"/>
      <c r="V153" s="107" t="str">
        <f t="shared" si="28"/>
        <v/>
      </c>
      <c r="W153" s="97">
        <v>-4142</v>
      </c>
      <c r="X153" s="97" t="str">
        <f t="shared" si="30"/>
        <v/>
      </c>
      <c r="Y153" s="97" t="s">
        <v>17</v>
      </c>
      <c r="Z153" s="117"/>
    </row>
    <row r="154" spans="1:26" x14ac:dyDescent="0.3">
      <c r="A154" s="109" t="s">
        <v>17</v>
      </c>
      <c r="B154" s="110" t="s">
        <v>17</v>
      </c>
      <c r="C154" s="111" t="s">
        <v>17</v>
      </c>
      <c r="D154" s="111" t="s">
        <v>17</v>
      </c>
      <c r="E154" s="103" t="s">
        <v>17</v>
      </c>
      <c r="F154" s="103" t="str">
        <f t="shared" si="21"/>
        <v/>
      </c>
      <c r="G154" s="104">
        <v>-4142</v>
      </c>
      <c r="H154" s="94" t="s">
        <v>17</v>
      </c>
      <c r="I154" s="112" t="s">
        <v>11</v>
      </c>
      <c r="J154" s="113">
        <f t="shared" si="22"/>
        <v>81</v>
      </c>
      <c r="K154" s="113" t="str">
        <f t="shared" si="29"/>
        <v>B81</v>
      </c>
      <c r="L154" s="92" t="str">
        <f t="shared" si="23"/>
        <v/>
      </c>
      <c r="M154" s="114" t="str">
        <f t="shared" si="24"/>
        <v/>
      </c>
      <c r="N154" s="114" t="str">
        <f t="shared" si="25"/>
        <v/>
      </c>
      <c r="O154" s="92" t="s">
        <v>17</v>
      </c>
      <c r="P154" s="92" t="str">
        <f t="shared" si="26"/>
        <v/>
      </c>
      <c r="Q154" s="92" t="s">
        <v>17</v>
      </c>
      <c r="R154" s="92" t="str">
        <f t="shared" si="27"/>
        <v/>
      </c>
      <c r="S154" s="92"/>
      <c r="T154" s="92"/>
      <c r="U154" s="92"/>
      <c r="V154" s="107" t="str">
        <f t="shared" si="28"/>
        <v/>
      </c>
      <c r="W154" s="97">
        <v>-4142</v>
      </c>
      <c r="X154" s="97" t="str">
        <f t="shared" si="30"/>
        <v/>
      </c>
      <c r="Y154" s="97" t="s">
        <v>17</v>
      </c>
      <c r="Z154" s="117"/>
    </row>
    <row r="155" spans="1:26" x14ac:dyDescent="0.3">
      <c r="A155" s="109" t="s">
        <v>17</v>
      </c>
      <c r="B155" s="110" t="s">
        <v>17</v>
      </c>
      <c r="C155" s="111" t="s">
        <v>17</v>
      </c>
      <c r="D155" s="111" t="s">
        <v>17</v>
      </c>
      <c r="E155" s="103" t="s">
        <v>17</v>
      </c>
      <c r="F155" s="103" t="str">
        <f t="shared" si="21"/>
        <v/>
      </c>
      <c r="G155" s="104">
        <v>-4142</v>
      </c>
      <c r="H155" s="94" t="s">
        <v>17</v>
      </c>
      <c r="I155" s="112" t="s">
        <v>11</v>
      </c>
      <c r="J155" s="113">
        <f t="shared" si="22"/>
        <v>81</v>
      </c>
      <c r="K155" s="113" t="str">
        <f t="shared" si="29"/>
        <v>B81</v>
      </c>
      <c r="L155" s="92" t="str">
        <f t="shared" si="23"/>
        <v/>
      </c>
      <c r="M155" s="114" t="str">
        <f t="shared" si="24"/>
        <v/>
      </c>
      <c r="N155" s="114" t="str">
        <f t="shared" si="25"/>
        <v/>
      </c>
      <c r="O155" s="92" t="s">
        <v>17</v>
      </c>
      <c r="P155" s="92" t="str">
        <f t="shared" si="26"/>
        <v/>
      </c>
      <c r="Q155" s="92" t="s">
        <v>17</v>
      </c>
      <c r="R155" s="92" t="str">
        <f t="shared" si="27"/>
        <v/>
      </c>
      <c r="S155" s="92"/>
      <c r="T155" s="92"/>
      <c r="U155" s="92"/>
      <c r="V155" s="107" t="str">
        <f t="shared" si="28"/>
        <v/>
      </c>
      <c r="W155" s="97">
        <v>-4142</v>
      </c>
      <c r="X155" s="97" t="str">
        <f t="shared" si="30"/>
        <v/>
      </c>
      <c r="Y155" s="97" t="s">
        <v>17</v>
      </c>
      <c r="Z155" s="117"/>
    </row>
    <row r="156" spans="1:26" x14ac:dyDescent="0.3">
      <c r="A156" s="109" t="s">
        <v>17</v>
      </c>
      <c r="B156" s="110" t="s">
        <v>17</v>
      </c>
      <c r="C156" s="111" t="s">
        <v>17</v>
      </c>
      <c r="D156" s="111" t="s">
        <v>17</v>
      </c>
      <c r="E156" s="103" t="s">
        <v>17</v>
      </c>
      <c r="F156" s="103" t="str">
        <f t="shared" si="21"/>
        <v/>
      </c>
      <c r="G156" s="104">
        <v>-4142</v>
      </c>
      <c r="H156" s="94" t="s">
        <v>17</v>
      </c>
      <c r="I156" s="112" t="s">
        <v>11</v>
      </c>
      <c r="J156" s="113">
        <f t="shared" si="22"/>
        <v>81</v>
      </c>
      <c r="K156" s="113" t="str">
        <f t="shared" si="29"/>
        <v>B81</v>
      </c>
      <c r="L156" s="92" t="str">
        <f t="shared" si="23"/>
        <v/>
      </c>
      <c r="M156" s="114" t="str">
        <f t="shared" si="24"/>
        <v/>
      </c>
      <c r="N156" s="114" t="str">
        <f t="shared" si="25"/>
        <v/>
      </c>
      <c r="O156" s="92" t="s">
        <v>17</v>
      </c>
      <c r="P156" s="92" t="str">
        <f t="shared" si="26"/>
        <v/>
      </c>
      <c r="Q156" s="92" t="s">
        <v>17</v>
      </c>
      <c r="R156" s="92" t="str">
        <f t="shared" si="27"/>
        <v/>
      </c>
      <c r="S156" s="92"/>
      <c r="T156" s="92"/>
      <c r="U156" s="92"/>
      <c r="V156" s="107" t="str">
        <f t="shared" si="28"/>
        <v/>
      </c>
      <c r="W156" s="97">
        <v>-4142</v>
      </c>
      <c r="X156" s="97" t="str">
        <f t="shared" si="30"/>
        <v/>
      </c>
      <c r="Y156" s="97" t="s">
        <v>17</v>
      </c>
      <c r="Z156" s="117"/>
    </row>
    <row r="157" spans="1:26" x14ac:dyDescent="0.3">
      <c r="A157" s="109" t="s">
        <v>17</v>
      </c>
      <c r="B157" s="110" t="s">
        <v>17</v>
      </c>
      <c r="C157" s="111" t="s">
        <v>17</v>
      </c>
      <c r="D157" s="111" t="s">
        <v>17</v>
      </c>
      <c r="E157" s="103" t="s">
        <v>17</v>
      </c>
      <c r="F157" s="103" t="str">
        <f t="shared" si="21"/>
        <v/>
      </c>
      <c r="G157" s="104">
        <v>-4142</v>
      </c>
      <c r="H157" s="94" t="s">
        <v>17</v>
      </c>
      <c r="I157" s="112" t="s">
        <v>11</v>
      </c>
      <c r="J157" s="113">
        <f t="shared" si="22"/>
        <v>81</v>
      </c>
      <c r="K157" s="113" t="str">
        <f t="shared" si="29"/>
        <v>B81</v>
      </c>
      <c r="L157" s="92" t="str">
        <f t="shared" si="23"/>
        <v/>
      </c>
      <c r="M157" s="114" t="str">
        <f t="shared" si="24"/>
        <v/>
      </c>
      <c r="N157" s="114" t="str">
        <f t="shared" si="25"/>
        <v/>
      </c>
      <c r="O157" s="92" t="s">
        <v>17</v>
      </c>
      <c r="P157" s="92" t="str">
        <f t="shared" si="26"/>
        <v/>
      </c>
      <c r="Q157" s="92" t="s">
        <v>17</v>
      </c>
      <c r="R157" s="92" t="str">
        <f t="shared" si="27"/>
        <v/>
      </c>
      <c r="S157" s="92"/>
      <c r="T157" s="92"/>
      <c r="U157" s="92"/>
      <c r="V157" s="107" t="str">
        <f t="shared" si="28"/>
        <v/>
      </c>
      <c r="W157" s="97">
        <v>-4142</v>
      </c>
      <c r="X157" s="97" t="str">
        <f t="shared" si="30"/>
        <v/>
      </c>
      <c r="Y157" s="97" t="s">
        <v>17</v>
      </c>
      <c r="Z157" s="117"/>
    </row>
    <row r="158" spans="1:26" x14ac:dyDescent="0.3">
      <c r="A158" s="109" t="s">
        <v>17</v>
      </c>
      <c r="B158" s="110" t="s">
        <v>17</v>
      </c>
      <c r="C158" s="111" t="s">
        <v>17</v>
      </c>
      <c r="D158" s="111" t="s">
        <v>17</v>
      </c>
      <c r="E158" s="103" t="s">
        <v>17</v>
      </c>
      <c r="F158" s="103" t="str">
        <f t="shared" si="21"/>
        <v/>
      </c>
      <c r="G158" s="104">
        <v>-4142</v>
      </c>
      <c r="H158" s="94" t="s">
        <v>17</v>
      </c>
      <c r="I158" s="112" t="s">
        <v>11</v>
      </c>
      <c r="J158" s="113">
        <f t="shared" si="22"/>
        <v>81</v>
      </c>
      <c r="K158" s="113" t="str">
        <f t="shared" si="29"/>
        <v>B81</v>
      </c>
      <c r="L158" s="92" t="str">
        <f t="shared" si="23"/>
        <v/>
      </c>
      <c r="M158" s="114" t="str">
        <f t="shared" si="24"/>
        <v/>
      </c>
      <c r="N158" s="114" t="str">
        <f t="shared" si="25"/>
        <v/>
      </c>
      <c r="O158" s="92" t="s">
        <v>17</v>
      </c>
      <c r="P158" s="92" t="str">
        <f t="shared" si="26"/>
        <v/>
      </c>
      <c r="Q158" s="92" t="s">
        <v>17</v>
      </c>
      <c r="R158" s="92" t="str">
        <f t="shared" si="27"/>
        <v/>
      </c>
      <c r="S158" s="92"/>
      <c r="T158" s="92"/>
      <c r="U158" s="92"/>
      <c r="V158" s="107" t="str">
        <f t="shared" si="28"/>
        <v/>
      </c>
      <c r="W158" s="97">
        <v>-4142</v>
      </c>
      <c r="X158" s="97" t="str">
        <f t="shared" si="30"/>
        <v/>
      </c>
      <c r="Y158" s="97" t="s">
        <v>17</v>
      </c>
      <c r="Z158" s="117"/>
    </row>
    <row r="159" spans="1:26" x14ac:dyDescent="0.3">
      <c r="A159" s="109" t="s">
        <v>17</v>
      </c>
      <c r="B159" s="110" t="s">
        <v>17</v>
      </c>
      <c r="C159" s="111" t="s">
        <v>17</v>
      </c>
      <c r="D159" s="111" t="s">
        <v>17</v>
      </c>
      <c r="E159" s="103" t="s">
        <v>17</v>
      </c>
      <c r="F159" s="103" t="str">
        <f t="shared" si="21"/>
        <v/>
      </c>
      <c r="G159" s="104">
        <v>-4142</v>
      </c>
      <c r="H159" s="94" t="s">
        <v>17</v>
      </c>
      <c r="I159" s="112" t="s">
        <v>11</v>
      </c>
      <c r="J159" s="113">
        <f t="shared" si="22"/>
        <v>81</v>
      </c>
      <c r="K159" s="113" t="str">
        <f t="shared" si="29"/>
        <v>B81</v>
      </c>
      <c r="L159" s="92" t="str">
        <f t="shared" si="23"/>
        <v/>
      </c>
      <c r="M159" s="114" t="str">
        <f t="shared" si="24"/>
        <v/>
      </c>
      <c r="N159" s="114" t="str">
        <f t="shared" si="25"/>
        <v/>
      </c>
      <c r="O159" s="92" t="s">
        <v>17</v>
      </c>
      <c r="P159" s="92" t="str">
        <f t="shared" si="26"/>
        <v/>
      </c>
      <c r="Q159" s="92" t="s">
        <v>17</v>
      </c>
      <c r="R159" s="92" t="str">
        <f t="shared" si="27"/>
        <v/>
      </c>
      <c r="S159" s="92"/>
      <c r="T159" s="92"/>
      <c r="U159" s="92"/>
      <c r="V159" s="107" t="str">
        <f t="shared" si="28"/>
        <v/>
      </c>
      <c r="W159" s="97">
        <v>-4142</v>
      </c>
      <c r="X159" s="97" t="str">
        <f t="shared" si="30"/>
        <v/>
      </c>
      <c r="Y159" s="97" t="s">
        <v>17</v>
      </c>
      <c r="Z159" s="117"/>
    </row>
    <row r="160" spans="1:26" x14ac:dyDescent="0.3">
      <c r="A160" s="109" t="s">
        <v>17</v>
      </c>
      <c r="B160" s="110" t="s">
        <v>17</v>
      </c>
      <c r="C160" s="111" t="s">
        <v>17</v>
      </c>
      <c r="D160" s="111" t="s">
        <v>17</v>
      </c>
      <c r="E160" s="103" t="s">
        <v>17</v>
      </c>
      <c r="F160" s="103" t="str">
        <f t="shared" si="21"/>
        <v/>
      </c>
      <c r="G160" s="104">
        <v>-4142</v>
      </c>
      <c r="H160" s="94" t="s">
        <v>17</v>
      </c>
      <c r="I160" s="112" t="s">
        <v>11</v>
      </c>
      <c r="J160" s="113">
        <f t="shared" si="22"/>
        <v>81</v>
      </c>
      <c r="K160" s="113" t="str">
        <f t="shared" si="29"/>
        <v>B81</v>
      </c>
      <c r="L160" s="92" t="str">
        <f t="shared" si="23"/>
        <v/>
      </c>
      <c r="M160" s="114" t="str">
        <f t="shared" si="24"/>
        <v/>
      </c>
      <c r="N160" s="114" t="str">
        <f t="shared" si="25"/>
        <v/>
      </c>
      <c r="O160" s="92" t="s">
        <v>17</v>
      </c>
      <c r="P160" s="92" t="str">
        <f t="shared" si="26"/>
        <v/>
      </c>
      <c r="Q160" s="92" t="s">
        <v>17</v>
      </c>
      <c r="R160" s="92" t="str">
        <f t="shared" si="27"/>
        <v/>
      </c>
      <c r="S160" s="92"/>
      <c r="T160" s="92"/>
      <c r="U160" s="92"/>
      <c r="V160" s="107" t="str">
        <f t="shared" si="28"/>
        <v/>
      </c>
      <c r="W160" s="97">
        <v>-4142</v>
      </c>
      <c r="X160" s="97" t="str">
        <f t="shared" si="30"/>
        <v/>
      </c>
      <c r="Y160" s="97" t="s">
        <v>17</v>
      </c>
      <c r="Z160" s="117"/>
    </row>
    <row r="161" spans="1:26" x14ac:dyDescent="0.3">
      <c r="A161" s="109" t="s">
        <v>17</v>
      </c>
      <c r="B161" s="110" t="s">
        <v>17</v>
      </c>
      <c r="C161" s="111" t="s">
        <v>17</v>
      </c>
      <c r="D161" s="111" t="s">
        <v>17</v>
      </c>
      <c r="E161" s="103" t="s">
        <v>17</v>
      </c>
      <c r="F161" s="103" t="str">
        <f t="shared" si="21"/>
        <v/>
      </c>
      <c r="G161" s="104">
        <v>-4142</v>
      </c>
      <c r="H161" s="94" t="s">
        <v>17</v>
      </c>
      <c r="I161" s="112" t="s">
        <v>11</v>
      </c>
      <c r="J161" s="113">
        <f t="shared" si="22"/>
        <v>81</v>
      </c>
      <c r="K161" s="113" t="str">
        <f t="shared" si="29"/>
        <v>B81</v>
      </c>
      <c r="L161" s="92" t="str">
        <f t="shared" si="23"/>
        <v/>
      </c>
      <c r="M161" s="114" t="str">
        <f t="shared" si="24"/>
        <v/>
      </c>
      <c r="N161" s="114" t="str">
        <f t="shared" si="25"/>
        <v/>
      </c>
      <c r="O161" s="92" t="s">
        <v>17</v>
      </c>
      <c r="P161" s="92" t="str">
        <f t="shared" si="26"/>
        <v/>
      </c>
      <c r="Q161" s="92" t="s">
        <v>17</v>
      </c>
      <c r="R161" s="92" t="str">
        <f t="shared" si="27"/>
        <v/>
      </c>
      <c r="S161" s="92"/>
      <c r="T161" s="92"/>
      <c r="U161" s="92"/>
      <c r="V161" s="107" t="str">
        <f t="shared" si="28"/>
        <v/>
      </c>
      <c r="W161" s="97">
        <v>-4142</v>
      </c>
      <c r="X161" s="97" t="str">
        <f t="shared" si="30"/>
        <v/>
      </c>
      <c r="Y161" s="97" t="s">
        <v>17</v>
      </c>
      <c r="Z161" s="117"/>
    </row>
    <row r="162" spans="1:26" x14ac:dyDescent="0.3">
      <c r="A162" s="109" t="s">
        <v>17</v>
      </c>
      <c r="B162" s="110" t="s">
        <v>17</v>
      </c>
      <c r="C162" s="111" t="s">
        <v>17</v>
      </c>
      <c r="D162" s="111" t="s">
        <v>17</v>
      </c>
      <c r="E162" s="103" t="s">
        <v>17</v>
      </c>
      <c r="F162" s="103" t="str">
        <f t="shared" si="21"/>
        <v/>
      </c>
      <c r="G162" s="104">
        <v>-4142</v>
      </c>
      <c r="H162" s="94" t="s">
        <v>17</v>
      </c>
      <c r="I162" s="112" t="s">
        <v>11</v>
      </c>
      <c r="J162" s="113">
        <f t="shared" si="22"/>
        <v>81</v>
      </c>
      <c r="K162" s="113" t="str">
        <f t="shared" si="29"/>
        <v>B81</v>
      </c>
      <c r="L162" s="92" t="str">
        <f t="shared" si="23"/>
        <v/>
      </c>
      <c r="M162" s="114" t="str">
        <f t="shared" si="24"/>
        <v/>
      </c>
      <c r="N162" s="114" t="str">
        <f t="shared" si="25"/>
        <v/>
      </c>
      <c r="O162" s="92" t="s">
        <v>17</v>
      </c>
      <c r="P162" s="92" t="str">
        <f t="shared" si="26"/>
        <v/>
      </c>
      <c r="Q162" s="92" t="s">
        <v>17</v>
      </c>
      <c r="R162" s="92" t="str">
        <f t="shared" si="27"/>
        <v/>
      </c>
      <c r="S162" s="92"/>
      <c r="T162" s="92"/>
      <c r="U162" s="92"/>
      <c r="V162" s="107" t="str">
        <f t="shared" si="28"/>
        <v/>
      </c>
      <c r="W162" s="97">
        <v>-4142</v>
      </c>
      <c r="X162" s="97" t="str">
        <f t="shared" si="30"/>
        <v/>
      </c>
      <c r="Y162" s="97" t="s">
        <v>17</v>
      </c>
      <c r="Z162" s="117"/>
    </row>
    <row r="163" spans="1:26" x14ac:dyDescent="0.3">
      <c r="A163" s="109" t="s">
        <v>17</v>
      </c>
      <c r="B163" s="110" t="s">
        <v>17</v>
      </c>
      <c r="C163" s="111" t="s">
        <v>17</v>
      </c>
      <c r="D163" s="111" t="s">
        <v>17</v>
      </c>
      <c r="E163" s="103" t="s">
        <v>17</v>
      </c>
      <c r="F163" s="103" t="str">
        <f t="shared" si="21"/>
        <v/>
      </c>
      <c r="G163" s="104">
        <v>-4142</v>
      </c>
      <c r="H163" s="94" t="s">
        <v>17</v>
      </c>
      <c r="I163" s="112" t="s">
        <v>11</v>
      </c>
      <c r="J163" s="113">
        <f t="shared" si="22"/>
        <v>81</v>
      </c>
      <c r="K163" s="113" t="str">
        <f t="shared" si="29"/>
        <v>B81</v>
      </c>
      <c r="L163" s="92" t="str">
        <f t="shared" si="23"/>
        <v/>
      </c>
      <c r="M163" s="114" t="str">
        <f t="shared" si="24"/>
        <v/>
      </c>
      <c r="N163" s="114" t="str">
        <f t="shared" si="25"/>
        <v/>
      </c>
      <c r="O163" s="92" t="s">
        <v>17</v>
      </c>
      <c r="P163" s="92" t="str">
        <f t="shared" si="26"/>
        <v/>
      </c>
      <c r="Q163" s="92" t="s">
        <v>17</v>
      </c>
      <c r="R163" s="92" t="str">
        <f t="shared" si="27"/>
        <v/>
      </c>
      <c r="S163" s="92"/>
      <c r="T163" s="92"/>
      <c r="U163" s="92"/>
      <c r="V163" s="107" t="str">
        <f t="shared" si="28"/>
        <v/>
      </c>
      <c r="W163" s="97">
        <v>-4142</v>
      </c>
      <c r="X163" s="97" t="str">
        <f t="shared" si="30"/>
        <v/>
      </c>
      <c r="Y163" s="97" t="s">
        <v>17</v>
      </c>
      <c r="Z163" s="117"/>
    </row>
    <row r="164" spans="1:26" x14ac:dyDescent="0.3">
      <c r="A164" s="109" t="s">
        <v>17</v>
      </c>
      <c r="B164" s="110" t="s">
        <v>17</v>
      </c>
      <c r="C164" s="111" t="s">
        <v>17</v>
      </c>
      <c r="D164" s="111" t="s">
        <v>17</v>
      </c>
      <c r="E164" s="103" t="s">
        <v>17</v>
      </c>
      <c r="F164" s="103" t="str">
        <f t="shared" si="21"/>
        <v/>
      </c>
      <c r="G164" s="104">
        <v>-4142</v>
      </c>
      <c r="H164" s="94" t="s">
        <v>17</v>
      </c>
      <c r="I164" s="112" t="s">
        <v>11</v>
      </c>
      <c r="J164" s="113">
        <f t="shared" si="22"/>
        <v>81</v>
      </c>
      <c r="K164" s="113" t="str">
        <f t="shared" si="29"/>
        <v>B81</v>
      </c>
      <c r="L164" s="92" t="str">
        <f t="shared" si="23"/>
        <v/>
      </c>
      <c r="M164" s="114" t="str">
        <f t="shared" si="24"/>
        <v/>
      </c>
      <c r="N164" s="114" t="str">
        <f t="shared" si="25"/>
        <v/>
      </c>
      <c r="O164" s="92" t="s">
        <v>17</v>
      </c>
      <c r="P164" s="92" t="str">
        <f t="shared" si="26"/>
        <v/>
      </c>
      <c r="Q164" s="92" t="s">
        <v>17</v>
      </c>
      <c r="R164" s="92" t="str">
        <f t="shared" si="27"/>
        <v/>
      </c>
      <c r="S164" s="92"/>
      <c r="T164" s="92"/>
      <c r="U164" s="92"/>
      <c r="V164" s="107" t="str">
        <f t="shared" si="28"/>
        <v/>
      </c>
      <c r="W164" s="97">
        <v>-4142</v>
      </c>
      <c r="X164" s="97" t="str">
        <f t="shared" si="30"/>
        <v/>
      </c>
      <c r="Y164" s="97" t="s">
        <v>17</v>
      </c>
      <c r="Z164" s="117"/>
    </row>
    <row r="165" spans="1:26" x14ac:dyDescent="0.3">
      <c r="A165" s="109" t="s">
        <v>17</v>
      </c>
      <c r="B165" s="110" t="s">
        <v>17</v>
      </c>
      <c r="C165" s="111" t="s">
        <v>17</v>
      </c>
      <c r="D165" s="111" t="s">
        <v>17</v>
      </c>
      <c r="E165" s="103" t="s">
        <v>17</v>
      </c>
      <c r="F165" s="103" t="str">
        <f t="shared" si="21"/>
        <v/>
      </c>
      <c r="G165" s="104">
        <v>-4142</v>
      </c>
      <c r="H165" s="94" t="s">
        <v>17</v>
      </c>
      <c r="I165" s="112" t="s">
        <v>11</v>
      </c>
      <c r="J165" s="113">
        <f t="shared" si="22"/>
        <v>81</v>
      </c>
      <c r="K165" s="113" t="str">
        <f t="shared" si="29"/>
        <v>B81</v>
      </c>
      <c r="L165" s="92" t="str">
        <f t="shared" si="23"/>
        <v/>
      </c>
      <c r="M165" s="114" t="str">
        <f t="shared" si="24"/>
        <v/>
      </c>
      <c r="N165" s="114" t="str">
        <f t="shared" si="25"/>
        <v/>
      </c>
      <c r="O165" s="92" t="s">
        <v>17</v>
      </c>
      <c r="P165" s="92" t="str">
        <f t="shared" si="26"/>
        <v/>
      </c>
      <c r="Q165" s="92" t="s">
        <v>17</v>
      </c>
      <c r="R165" s="92" t="str">
        <f t="shared" si="27"/>
        <v/>
      </c>
      <c r="S165" s="92"/>
      <c r="T165" s="92"/>
      <c r="U165" s="92"/>
      <c r="V165" s="107" t="str">
        <f t="shared" si="28"/>
        <v/>
      </c>
      <c r="W165" s="97">
        <v>-4142</v>
      </c>
      <c r="X165" s="97" t="str">
        <f t="shared" si="30"/>
        <v/>
      </c>
      <c r="Y165" s="97" t="s">
        <v>17</v>
      </c>
      <c r="Z165" s="117"/>
    </row>
    <row r="166" spans="1:26" x14ac:dyDescent="0.3">
      <c r="A166" s="109" t="s">
        <v>17</v>
      </c>
      <c r="B166" s="110" t="s">
        <v>17</v>
      </c>
      <c r="C166" s="111" t="s">
        <v>17</v>
      </c>
      <c r="D166" s="111" t="s">
        <v>17</v>
      </c>
      <c r="E166" s="103" t="s">
        <v>17</v>
      </c>
      <c r="F166" s="103" t="str">
        <f t="shared" si="21"/>
        <v/>
      </c>
      <c r="G166" s="104">
        <v>-4142</v>
      </c>
      <c r="H166" s="94" t="s">
        <v>17</v>
      </c>
      <c r="I166" s="112" t="s">
        <v>11</v>
      </c>
      <c r="J166" s="113">
        <f t="shared" si="22"/>
        <v>81</v>
      </c>
      <c r="K166" s="113" t="str">
        <f t="shared" si="29"/>
        <v>B81</v>
      </c>
      <c r="L166" s="92" t="str">
        <f t="shared" si="23"/>
        <v/>
      </c>
      <c r="M166" s="114" t="str">
        <f t="shared" si="24"/>
        <v/>
      </c>
      <c r="N166" s="114" t="str">
        <f t="shared" si="25"/>
        <v/>
      </c>
      <c r="O166" s="92" t="s">
        <v>17</v>
      </c>
      <c r="P166" s="92" t="str">
        <f t="shared" si="26"/>
        <v/>
      </c>
      <c r="Q166" s="92" t="s">
        <v>17</v>
      </c>
      <c r="R166" s="92" t="str">
        <f t="shared" si="27"/>
        <v/>
      </c>
      <c r="S166" s="92"/>
      <c r="T166" s="92"/>
      <c r="U166" s="92"/>
      <c r="V166" s="107" t="str">
        <f t="shared" si="28"/>
        <v/>
      </c>
      <c r="W166" s="97">
        <v>-4142</v>
      </c>
      <c r="X166" s="97" t="str">
        <f t="shared" si="30"/>
        <v/>
      </c>
      <c r="Y166" s="97" t="s">
        <v>17</v>
      </c>
      <c r="Z166" s="117"/>
    </row>
    <row r="167" spans="1:26" x14ac:dyDescent="0.3">
      <c r="A167" s="109" t="s">
        <v>17</v>
      </c>
      <c r="B167" s="110" t="s">
        <v>17</v>
      </c>
      <c r="C167" s="111" t="s">
        <v>17</v>
      </c>
      <c r="D167" s="111" t="s">
        <v>17</v>
      </c>
      <c r="E167" s="103" t="s">
        <v>17</v>
      </c>
      <c r="F167" s="103" t="str">
        <f t="shared" si="21"/>
        <v/>
      </c>
      <c r="G167" s="104">
        <v>-4142</v>
      </c>
      <c r="H167" s="94" t="s">
        <v>17</v>
      </c>
      <c r="I167" s="112" t="s">
        <v>11</v>
      </c>
      <c r="J167" s="113">
        <f t="shared" si="22"/>
        <v>81</v>
      </c>
      <c r="K167" s="113" t="str">
        <f t="shared" si="29"/>
        <v>B81</v>
      </c>
      <c r="L167" s="92" t="str">
        <f t="shared" si="23"/>
        <v/>
      </c>
      <c r="M167" s="114" t="str">
        <f t="shared" si="24"/>
        <v/>
      </c>
      <c r="N167" s="114" t="str">
        <f t="shared" si="25"/>
        <v/>
      </c>
      <c r="O167" s="92" t="s">
        <v>17</v>
      </c>
      <c r="P167" s="92" t="str">
        <f t="shared" si="26"/>
        <v/>
      </c>
      <c r="Q167" s="92" t="s">
        <v>17</v>
      </c>
      <c r="R167" s="92" t="str">
        <f t="shared" si="27"/>
        <v/>
      </c>
      <c r="S167" s="92"/>
      <c r="T167" s="92"/>
      <c r="U167" s="92"/>
      <c r="V167" s="107" t="str">
        <f t="shared" si="28"/>
        <v/>
      </c>
      <c r="W167" s="97">
        <v>-4142</v>
      </c>
      <c r="X167" s="97" t="str">
        <f t="shared" si="30"/>
        <v/>
      </c>
      <c r="Y167" s="97" t="s">
        <v>17</v>
      </c>
      <c r="Z167" s="117"/>
    </row>
    <row r="168" spans="1:26" x14ac:dyDescent="0.3">
      <c r="A168" s="109" t="s">
        <v>17</v>
      </c>
      <c r="B168" s="110" t="s">
        <v>17</v>
      </c>
      <c r="C168" s="111" t="s">
        <v>17</v>
      </c>
      <c r="D168" s="111" t="s">
        <v>17</v>
      </c>
      <c r="E168" s="103" t="s">
        <v>17</v>
      </c>
      <c r="F168" s="103" t="str">
        <f t="shared" si="21"/>
        <v/>
      </c>
      <c r="G168" s="104">
        <v>-4142</v>
      </c>
      <c r="H168" s="94" t="s">
        <v>17</v>
      </c>
      <c r="I168" s="112" t="s">
        <v>11</v>
      </c>
      <c r="J168" s="113">
        <f t="shared" si="22"/>
        <v>81</v>
      </c>
      <c r="K168" s="113" t="str">
        <f t="shared" si="29"/>
        <v>B81</v>
      </c>
      <c r="L168" s="92" t="str">
        <f t="shared" si="23"/>
        <v/>
      </c>
      <c r="M168" s="114" t="str">
        <f t="shared" si="24"/>
        <v/>
      </c>
      <c r="N168" s="114" t="str">
        <f t="shared" si="25"/>
        <v/>
      </c>
      <c r="O168" s="92" t="s">
        <v>17</v>
      </c>
      <c r="P168" s="92" t="str">
        <f t="shared" si="26"/>
        <v/>
      </c>
      <c r="Q168" s="92" t="s">
        <v>17</v>
      </c>
      <c r="R168" s="92" t="str">
        <f t="shared" si="27"/>
        <v/>
      </c>
      <c r="S168" s="92"/>
      <c r="T168" s="92"/>
      <c r="U168" s="92"/>
      <c r="V168" s="107" t="str">
        <f t="shared" si="28"/>
        <v/>
      </c>
      <c r="W168" s="97">
        <v>-4142</v>
      </c>
      <c r="X168" s="97" t="str">
        <f t="shared" si="30"/>
        <v/>
      </c>
      <c r="Y168" s="97" t="s">
        <v>17</v>
      </c>
      <c r="Z168" s="117"/>
    </row>
    <row r="169" spans="1:26" x14ac:dyDescent="0.3">
      <c r="A169" s="109" t="s">
        <v>17</v>
      </c>
      <c r="B169" s="110" t="s">
        <v>17</v>
      </c>
      <c r="C169" s="111" t="s">
        <v>17</v>
      </c>
      <c r="D169" s="111" t="s">
        <v>17</v>
      </c>
      <c r="E169" s="103" t="s">
        <v>17</v>
      </c>
      <c r="F169" s="103" t="str">
        <f t="shared" si="21"/>
        <v/>
      </c>
      <c r="G169" s="104">
        <v>-4142</v>
      </c>
      <c r="H169" s="94" t="s">
        <v>17</v>
      </c>
      <c r="I169" s="112" t="s">
        <v>11</v>
      </c>
      <c r="J169" s="113">
        <f t="shared" si="22"/>
        <v>81</v>
      </c>
      <c r="K169" s="113" t="str">
        <f t="shared" si="29"/>
        <v>B81</v>
      </c>
      <c r="L169" s="92" t="str">
        <f t="shared" si="23"/>
        <v/>
      </c>
      <c r="M169" s="114" t="str">
        <f t="shared" si="24"/>
        <v/>
      </c>
      <c r="N169" s="114" t="str">
        <f t="shared" si="25"/>
        <v/>
      </c>
      <c r="O169" s="92" t="s">
        <v>17</v>
      </c>
      <c r="P169" s="92" t="str">
        <f t="shared" si="26"/>
        <v/>
      </c>
      <c r="Q169" s="92" t="s">
        <v>17</v>
      </c>
      <c r="R169" s="92" t="str">
        <f t="shared" si="27"/>
        <v/>
      </c>
      <c r="S169" s="92"/>
      <c r="T169" s="92"/>
      <c r="U169" s="92"/>
      <c r="V169" s="107" t="str">
        <f t="shared" si="28"/>
        <v/>
      </c>
      <c r="W169" s="97">
        <v>-4142</v>
      </c>
      <c r="X169" s="97" t="str">
        <f t="shared" si="30"/>
        <v/>
      </c>
      <c r="Y169" s="97" t="s">
        <v>17</v>
      </c>
      <c r="Z169" s="117"/>
    </row>
    <row r="170" spans="1:26" x14ac:dyDescent="0.3">
      <c r="A170" s="109" t="s">
        <v>17</v>
      </c>
      <c r="B170" s="110" t="s">
        <v>17</v>
      </c>
      <c r="C170" s="111" t="s">
        <v>17</v>
      </c>
      <c r="D170" s="111" t="s">
        <v>17</v>
      </c>
      <c r="E170" s="103" t="s">
        <v>17</v>
      </c>
      <c r="F170" s="103" t="str">
        <f t="shared" si="21"/>
        <v/>
      </c>
      <c r="G170" s="104">
        <v>-4142</v>
      </c>
      <c r="H170" s="94" t="s">
        <v>17</v>
      </c>
      <c r="I170" s="112" t="s">
        <v>11</v>
      </c>
      <c r="J170" s="113">
        <f t="shared" si="22"/>
        <v>81</v>
      </c>
      <c r="K170" s="113" t="str">
        <f t="shared" si="29"/>
        <v>B81</v>
      </c>
      <c r="L170" s="92" t="str">
        <f t="shared" si="23"/>
        <v/>
      </c>
      <c r="M170" s="114" t="str">
        <f t="shared" si="24"/>
        <v/>
      </c>
      <c r="N170" s="114" t="str">
        <f t="shared" si="25"/>
        <v/>
      </c>
      <c r="O170" s="92" t="s">
        <v>17</v>
      </c>
      <c r="P170" s="92" t="str">
        <f t="shared" si="26"/>
        <v/>
      </c>
      <c r="Q170" s="92" t="s">
        <v>17</v>
      </c>
      <c r="R170" s="92" t="str">
        <f t="shared" si="27"/>
        <v/>
      </c>
      <c r="S170" s="92"/>
      <c r="T170" s="92"/>
      <c r="U170" s="92"/>
      <c r="V170" s="107" t="str">
        <f t="shared" si="28"/>
        <v/>
      </c>
      <c r="W170" s="97">
        <v>-4142</v>
      </c>
      <c r="X170" s="97" t="str">
        <f t="shared" si="30"/>
        <v/>
      </c>
      <c r="Y170" s="97" t="s">
        <v>17</v>
      </c>
      <c r="Z170" s="117"/>
    </row>
    <row r="171" spans="1:26" x14ac:dyDescent="0.3">
      <c r="A171" s="109" t="s">
        <v>17</v>
      </c>
      <c r="B171" s="110" t="s">
        <v>17</v>
      </c>
      <c r="C171" s="111" t="s">
        <v>17</v>
      </c>
      <c r="D171" s="111" t="s">
        <v>17</v>
      </c>
      <c r="E171" s="103" t="s">
        <v>17</v>
      </c>
      <c r="F171" s="103" t="str">
        <f t="shared" si="21"/>
        <v/>
      </c>
      <c r="G171" s="104">
        <v>-4142</v>
      </c>
      <c r="H171" s="94" t="s">
        <v>17</v>
      </c>
      <c r="I171" s="112" t="s">
        <v>11</v>
      </c>
      <c r="J171" s="113">
        <f t="shared" si="22"/>
        <v>81</v>
      </c>
      <c r="K171" s="113" t="str">
        <f t="shared" si="29"/>
        <v>B81</v>
      </c>
      <c r="L171" s="92" t="str">
        <f t="shared" si="23"/>
        <v/>
      </c>
      <c r="M171" s="114" t="str">
        <f t="shared" si="24"/>
        <v/>
      </c>
      <c r="N171" s="114" t="str">
        <f t="shared" si="25"/>
        <v/>
      </c>
      <c r="O171" s="92" t="s">
        <v>17</v>
      </c>
      <c r="P171" s="92" t="str">
        <f t="shared" si="26"/>
        <v/>
      </c>
      <c r="Q171" s="92" t="s">
        <v>17</v>
      </c>
      <c r="R171" s="92" t="str">
        <f t="shared" si="27"/>
        <v/>
      </c>
      <c r="S171" s="92"/>
      <c r="T171" s="92"/>
      <c r="U171" s="92"/>
      <c r="V171" s="107" t="str">
        <f t="shared" si="28"/>
        <v/>
      </c>
      <c r="W171" s="97">
        <v>-4142</v>
      </c>
      <c r="X171" s="97" t="str">
        <f t="shared" si="30"/>
        <v/>
      </c>
      <c r="Y171" s="97" t="s">
        <v>17</v>
      </c>
      <c r="Z171" s="117"/>
    </row>
    <row r="172" spans="1:26" x14ac:dyDescent="0.3">
      <c r="A172" s="109" t="s">
        <v>17</v>
      </c>
      <c r="B172" s="110" t="s">
        <v>17</v>
      </c>
      <c r="C172" s="111" t="s">
        <v>17</v>
      </c>
      <c r="D172" s="111" t="s">
        <v>17</v>
      </c>
      <c r="E172" s="103" t="s">
        <v>17</v>
      </c>
      <c r="F172" s="103" t="str">
        <f t="shared" si="21"/>
        <v/>
      </c>
      <c r="G172" s="104">
        <v>-4142</v>
      </c>
      <c r="H172" s="94" t="s">
        <v>17</v>
      </c>
      <c r="I172" s="112" t="s">
        <v>11</v>
      </c>
      <c r="J172" s="113">
        <f t="shared" si="22"/>
        <v>81</v>
      </c>
      <c r="K172" s="113" t="str">
        <f t="shared" si="29"/>
        <v>B81</v>
      </c>
      <c r="L172" s="92" t="str">
        <f t="shared" si="23"/>
        <v/>
      </c>
      <c r="M172" s="114" t="str">
        <f t="shared" si="24"/>
        <v/>
      </c>
      <c r="N172" s="114" t="str">
        <f t="shared" si="25"/>
        <v/>
      </c>
      <c r="O172" s="92" t="s">
        <v>17</v>
      </c>
      <c r="P172" s="92" t="str">
        <f t="shared" si="26"/>
        <v/>
      </c>
      <c r="Q172" s="92" t="s">
        <v>17</v>
      </c>
      <c r="R172" s="92" t="str">
        <f t="shared" si="27"/>
        <v/>
      </c>
      <c r="S172" s="92"/>
      <c r="T172" s="92"/>
      <c r="U172" s="92"/>
      <c r="V172" s="107" t="str">
        <f t="shared" si="28"/>
        <v/>
      </c>
      <c r="W172" s="97">
        <v>-4142</v>
      </c>
      <c r="X172" s="97" t="str">
        <f t="shared" si="30"/>
        <v/>
      </c>
      <c r="Y172" s="97" t="s">
        <v>17</v>
      </c>
      <c r="Z172" s="117"/>
    </row>
    <row r="173" spans="1:26" x14ac:dyDescent="0.3">
      <c r="A173" s="109" t="s">
        <v>17</v>
      </c>
      <c r="B173" s="110" t="s">
        <v>17</v>
      </c>
      <c r="C173" s="111" t="s">
        <v>17</v>
      </c>
      <c r="D173" s="111" t="s">
        <v>17</v>
      </c>
      <c r="E173" s="103" t="s">
        <v>17</v>
      </c>
      <c r="F173" s="103" t="str">
        <f t="shared" si="21"/>
        <v/>
      </c>
      <c r="G173" s="104">
        <v>-4142</v>
      </c>
      <c r="H173" s="94" t="s">
        <v>17</v>
      </c>
      <c r="I173" s="112" t="s">
        <v>11</v>
      </c>
      <c r="J173" s="113">
        <f t="shared" si="22"/>
        <v>81</v>
      </c>
      <c r="K173" s="113" t="str">
        <f t="shared" si="29"/>
        <v>B81</v>
      </c>
      <c r="L173" s="92" t="str">
        <f t="shared" si="23"/>
        <v/>
      </c>
      <c r="M173" s="114" t="str">
        <f t="shared" si="24"/>
        <v/>
      </c>
      <c r="N173" s="114" t="str">
        <f t="shared" si="25"/>
        <v/>
      </c>
      <c r="O173" s="92" t="s">
        <v>17</v>
      </c>
      <c r="P173" s="92" t="str">
        <f t="shared" si="26"/>
        <v/>
      </c>
      <c r="Q173" s="92" t="s">
        <v>17</v>
      </c>
      <c r="R173" s="92" t="str">
        <f t="shared" si="27"/>
        <v/>
      </c>
      <c r="S173" s="92"/>
      <c r="T173" s="92"/>
      <c r="U173" s="92"/>
      <c r="V173" s="107" t="str">
        <f t="shared" si="28"/>
        <v/>
      </c>
      <c r="W173" s="97">
        <v>-4142</v>
      </c>
      <c r="X173" s="97" t="str">
        <f t="shared" si="30"/>
        <v/>
      </c>
      <c r="Y173" s="97" t="s">
        <v>17</v>
      </c>
      <c r="Z173" s="117"/>
    </row>
    <row r="174" spans="1:26" x14ac:dyDescent="0.3">
      <c r="A174" s="109" t="s">
        <v>17</v>
      </c>
      <c r="B174" s="110" t="s">
        <v>17</v>
      </c>
      <c r="C174" s="111" t="s">
        <v>17</v>
      </c>
      <c r="D174" s="111" t="s">
        <v>17</v>
      </c>
      <c r="E174" s="103" t="s">
        <v>17</v>
      </c>
      <c r="F174" s="103" t="str">
        <f t="shared" si="21"/>
        <v/>
      </c>
      <c r="G174" s="104">
        <v>-4142</v>
      </c>
      <c r="H174" s="94" t="s">
        <v>17</v>
      </c>
      <c r="I174" s="112" t="s">
        <v>11</v>
      </c>
      <c r="J174" s="113">
        <f t="shared" si="22"/>
        <v>81</v>
      </c>
      <c r="K174" s="113" t="str">
        <f t="shared" si="29"/>
        <v>B81</v>
      </c>
      <c r="L174" s="92" t="str">
        <f t="shared" si="23"/>
        <v/>
      </c>
      <c r="M174" s="114" t="str">
        <f t="shared" si="24"/>
        <v/>
      </c>
      <c r="N174" s="114" t="str">
        <f t="shared" si="25"/>
        <v/>
      </c>
      <c r="O174" s="92" t="s">
        <v>17</v>
      </c>
      <c r="P174" s="92" t="str">
        <f t="shared" si="26"/>
        <v/>
      </c>
      <c r="Q174" s="92" t="s">
        <v>17</v>
      </c>
      <c r="R174" s="92" t="str">
        <f t="shared" si="27"/>
        <v/>
      </c>
      <c r="S174" s="92"/>
      <c r="T174" s="92"/>
      <c r="U174" s="92"/>
      <c r="V174" s="107" t="str">
        <f t="shared" si="28"/>
        <v/>
      </c>
      <c r="W174" s="97">
        <v>-4142</v>
      </c>
      <c r="X174" s="97" t="str">
        <f t="shared" si="30"/>
        <v/>
      </c>
      <c r="Y174" s="97" t="s">
        <v>17</v>
      </c>
      <c r="Z174" s="117"/>
    </row>
    <row r="175" spans="1:26" x14ac:dyDescent="0.3">
      <c r="A175" s="109" t="s">
        <v>17</v>
      </c>
      <c r="B175" s="110" t="s">
        <v>17</v>
      </c>
      <c r="C175" s="111" t="s">
        <v>17</v>
      </c>
      <c r="D175" s="111" t="s">
        <v>17</v>
      </c>
      <c r="E175" s="103" t="s">
        <v>17</v>
      </c>
      <c r="F175" s="103" t="str">
        <f t="shared" si="21"/>
        <v/>
      </c>
      <c r="G175" s="104">
        <v>-4142</v>
      </c>
      <c r="H175" s="94" t="s">
        <v>17</v>
      </c>
      <c r="I175" s="112" t="s">
        <v>11</v>
      </c>
      <c r="J175" s="113">
        <f t="shared" si="22"/>
        <v>81</v>
      </c>
      <c r="K175" s="113" t="str">
        <f t="shared" si="29"/>
        <v>B81</v>
      </c>
      <c r="L175" s="92" t="str">
        <f t="shared" si="23"/>
        <v/>
      </c>
      <c r="M175" s="114" t="str">
        <f t="shared" si="24"/>
        <v/>
      </c>
      <c r="N175" s="114" t="str">
        <f t="shared" si="25"/>
        <v/>
      </c>
      <c r="O175" s="92" t="s">
        <v>17</v>
      </c>
      <c r="P175" s="92" t="str">
        <f t="shared" si="26"/>
        <v/>
      </c>
      <c r="Q175" s="92" t="s">
        <v>17</v>
      </c>
      <c r="R175" s="92" t="str">
        <f t="shared" si="27"/>
        <v/>
      </c>
      <c r="S175" s="92"/>
      <c r="T175" s="92"/>
      <c r="U175" s="92"/>
      <c r="V175" s="107" t="str">
        <f t="shared" si="28"/>
        <v/>
      </c>
      <c r="W175" s="97">
        <v>-4142</v>
      </c>
      <c r="X175" s="97" t="str">
        <f t="shared" si="30"/>
        <v/>
      </c>
      <c r="Y175" s="97" t="s">
        <v>17</v>
      </c>
      <c r="Z175" s="117"/>
    </row>
    <row r="176" spans="1:26" x14ac:dyDescent="0.3">
      <c r="A176" s="109" t="s">
        <v>17</v>
      </c>
      <c r="B176" s="110" t="s">
        <v>17</v>
      </c>
      <c r="C176" s="111" t="s">
        <v>17</v>
      </c>
      <c r="D176" s="111" t="s">
        <v>17</v>
      </c>
      <c r="E176" s="103" t="s">
        <v>17</v>
      </c>
      <c r="F176" s="103" t="str">
        <f t="shared" si="21"/>
        <v/>
      </c>
      <c r="G176" s="104">
        <v>-4142</v>
      </c>
      <c r="H176" s="94" t="s">
        <v>17</v>
      </c>
      <c r="I176" s="112" t="s">
        <v>11</v>
      </c>
      <c r="J176" s="113">
        <f t="shared" si="22"/>
        <v>81</v>
      </c>
      <c r="K176" s="113" t="str">
        <f t="shared" si="29"/>
        <v>B81</v>
      </c>
      <c r="L176" s="92" t="str">
        <f t="shared" si="23"/>
        <v/>
      </c>
      <c r="M176" s="114" t="str">
        <f t="shared" si="24"/>
        <v/>
      </c>
      <c r="N176" s="114" t="str">
        <f t="shared" si="25"/>
        <v/>
      </c>
      <c r="O176" s="92" t="s">
        <v>17</v>
      </c>
      <c r="P176" s="92" t="str">
        <f t="shared" si="26"/>
        <v/>
      </c>
      <c r="Q176" s="92" t="s">
        <v>17</v>
      </c>
      <c r="R176" s="92" t="str">
        <f t="shared" si="27"/>
        <v/>
      </c>
      <c r="S176" s="92"/>
      <c r="T176" s="92"/>
      <c r="U176" s="92"/>
      <c r="V176" s="107" t="str">
        <f t="shared" si="28"/>
        <v/>
      </c>
      <c r="W176" s="97">
        <v>-4142</v>
      </c>
      <c r="X176" s="97" t="str">
        <f t="shared" si="30"/>
        <v/>
      </c>
      <c r="Y176" s="97" t="s">
        <v>17</v>
      </c>
      <c r="Z176" s="117"/>
    </row>
    <row r="177" spans="1:26" x14ac:dyDescent="0.3">
      <c r="A177" s="109" t="s">
        <v>17</v>
      </c>
      <c r="B177" s="110" t="s">
        <v>17</v>
      </c>
      <c r="C177" s="111" t="s">
        <v>17</v>
      </c>
      <c r="D177" s="111" t="s">
        <v>17</v>
      </c>
      <c r="E177" s="103" t="s">
        <v>17</v>
      </c>
      <c r="F177" s="103" t="str">
        <f t="shared" si="21"/>
        <v/>
      </c>
      <c r="G177" s="104">
        <v>-4142</v>
      </c>
      <c r="H177" s="94" t="s">
        <v>17</v>
      </c>
      <c r="I177" s="112" t="s">
        <v>11</v>
      </c>
      <c r="J177" s="113">
        <f t="shared" si="22"/>
        <v>81</v>
      </c>
      <c r="K177" s="113" t="str">
        <f t="shared" si="29"/>
        <v>B81</v>
      </c>
      <c r="L177" s="92" t="str">
        <f t="shared" si="23"/>
        <v/>
      </c>
      <c r="M177" s="114" t="str">
        <f t="shared" si="24"/>
        <v/>
      </c>
      <c r="N177" s="114" t="str">
        <f t="shared" si="25"/>
        <v/>
      </c>
      <c r="O177" s="92" t="s">
        <v>17</v>
      </c>
      <c r="P177" s="92" t="str">
        <f t="shared" si="26"/>
        <v/>
      </c>
      <c r="Q177" s="92" t="s">
        <v>17</v>
      </c>
      <c r="R177" s="92" t="str">
        <f t="shared" si="27"/>
        <v/>
      </c>
      <c r="S177" s="92"/>
      <c r="T177" s="92"/>
      <c r="U177" s="92"/>
      <c r="V177" s="107" t="str">
        <f t="shared" si="28"/>
        <v/>
      </c>
      <c r="W177" s="97">
        <v>-4142</v>
      </c>
      <c r="X177" s="97" t="str">
        <f t="shared" si="30"/>
        <v/>
      </c>
      <c r="Y177" s="97" t="s">
        <v>17</v>
      </c>
      <c r="Z177" s="117"/>
    </row>
    <row r="178" spans="1:26" x14ac:dyDescent="0.3">
      <c r="A178" s="109" t="s">
        <v>17</v>
      </c>
      <c r="B178" s="110" t="s">
        <v>17</v>
      </c>
      <c r="C178" s="111" t="s">
        <v>17</v>
      </c>
      <c r="D178" s="111" t="s">
        <v>17</v>
      </c>
      <c r="E178" s="103" t="s">
        <v>17</v>
      </c>
      <c r="F178" s="103" t="str">
        <f t="shared" si="21"/>
        <v/>
      </c>
      <c r="G178" s="104">
        <v>-4142</v>
      </c>
      <c r="H178" s="94" t="s">
        <v>17</v>
      </c>
      <c r="I178" s="112" t="s">
        <v>11</v>
      </c>
      <c r="J178" s="113">
        <f t="shared" si="22"/>
        <v>81</v>
      </c>
      <c r="K178" s="113" t="str">
        <f t="shared" si="29"/>
        <v>B81</v>
      </c>
      <c r="L178" s="92" t="str">
        <f t="shared" si="23"/>
        <v/>
      </c>
      <c r="M178" s="114" t="str">
        <f t="shared" si="24"/>
        <v/>
      </c>
      <c r="N178" s="114" t="str">
        <f t="shared" si="25"/>
        <v/>
      </c>
      <c r="O178" s="92" t="s">
        <v>17</v>
      </c>
      <c r="P178" s="92" t="str">
        <f t="shared" si="26"/>
        <v/>
      </c>
      <c r="Q178" s="92" t="s">
        <v>17</v>
      </c>
      <c r="R178" s="92" t="str">
        <f t="shared" si="27"/>
        <v/>
      </c>
      <c r="S178" s="92"/>
      <c r="T178" s="92"/>
      <c r="U178" s="92"/>
      <c r="V178" s="107" t="str">
        <f t="shared" si="28"/>
        <v/>
      </c>
      <c r="W178" s="97">
        <v>-4142</v>
      </c>
      <c r="X178" s="97" t="str">
        <f t="shared" si="30"/>
        <v/>
      </c>
      <c r="Y178" s="97" t="s">
        <v>17</v>
      </c>
      <c r="Z178" s="117"/>
    </row>
    <row r="179" spans="1:26" x14ac:dyDescent="0.3">
      <c r="A179" s="109" t="s">
        <v>17</v>
      </c>
      <c r="B179" s="110" t="s">
        <v>17</v>
      </c>
      <c r="C179" s="111" t="s">
        <v>17</v>
      </c>
      <c r="D179" s="111" t="s">
        <v>17</v>
      </c>
      <c r="E179" s="103" t="s">
        <v>17</v>
      </c>
      <c r="F179" s="103" t="str">
        <f t="shared" si="21"/>
        <v/>
      </c>
      <c r="G179" s="104">
        <v>-4142</v>
      </c>
      <c r="H179" s="94" t="s">
        <v>17</v>
      </c>
      <c r="I179" s="112" t="s">
        <v>11</v>
      </c>
      <c r="J179" s="113">
        <f t="shared" si="22"/>
        <v>81</v>
      </c>
      <c r="K179" s="113" t="str">
        <f t="shared" si="29"/>
        <v>B81</v>
      </c>
      <c r="L179" s="92" t="str">
        <f t="shared" si="23"/>
        <v/>
      </c>
      <c r="M179" s="114" t="str">
        <f t="shared" si="24"/>
        <v/>
      </c>
      <c r="N179" s="114" t="str">
        <f t="shared" si="25"/>
        <v/>
      </c>
      <c r="O179" s="92" t="s">
        <v>17</v>
      </c>
      <c r="P179" s="92" t="str">
        <f t="shared" si="26"/>
        <v/>
      </c>
      <c r="Q179" s="92" t="s">
        <v>17</v>
      </c>
      <c r="R179" s="92" t="str">
        <f t="shared" si="27"/>
        <v/>
      </c>
      <c r="S179" s="92"/>
      <c r="T179" s="92"/>
      <c r="U179" s="92"/>
      <c r="V179" s="107" t="str">
        <f t="shared" si="28"/>
        <v/>
      </c>
      <c r="W179" s="97">
        <v>-4142</v>
      </c>
      <c r="X179" s="97" t="str">
        <f t="shared" si="30"/>
        <v/>
      </c>
      <c r="Y179" s="97" t="s">
        <v>17</v>
      </c>
      <c r="Z179" s="117"/>
    </row>
    <row r="180" spans="1:26" x14ac:dyDescent="0.3">
      <c r="A180" s="109" t="s">
        <v>17</v>
      </c>
      <c r="B180" s="110" t="s">
        <v>17</v>
      </c>
      <c r="C180" s="111" t="s">
        <v>17</v>
      </c>
      <c r="D180" s="111" t="s">
        <v>17</v>
      </c>
      <c r="E180" s="103" t="s">
        <v>17</v>
      </c>
      <c r="F180" s="103" t="str">
        <f t="shared" si="21"/>
        <v/>
      </c>
      <c r="G180" s="104">
        <v>-4142</v>
      </c>
      <c r="H180" s="94" t="s">
        <v>17</v>
      </c>
      <c r="I180" s="112" t="s">
        <v>11</v>
      </c>
      <c r="J180" s="113">
        <f t="shared" si="22"/>
        <v>81</v>
      </c>
      <c r="K180" s="113" t="str">
        <f t="shared" si="29"/>
        <v>B81</v>
      </c>
      <c r="L180" s="92" t="str">
        <f t="shared" si="23"/>
        <v/>
      </c>
      <c r="M180" s="114" t="str">
        <f t="shared" si="24"/>
        <v/>
      </c>
      <c r="N180" s="114" t="str">
        <f t="shared" si="25"/>
        <v/>
      </c>
      <c r="O180" s="92" t="s">
        <v>17</v>
      </c>
      <c r="P180" s="92" t="str">
        <f t="shared" si="26"/>
        <v/>
      </c>
      <c r="Q180" s="92" t="s">
        <v>17</v>
      </c>
      <c r="R180" s="92" t="str">
        <f t="shared" si="27"/>
        <v/>
      </c>
      <c r="S180" s="92"/>
      <c r="T180" s="92"/>
      <c r="U180" s="92"/>
      <c r="V180" s="107" t="str">
        <f t="shared" si="28"/>
        <v/>
      </c>
      <c r="W180" s="97">
        <v>-4142</v>
      </c>
      <c r="X180" s="97" t="str">
        <f t="shared" si="30"/>
        <v/>
      </c>
      <c r="Y180" s="97" t="s">
        <v>17</v>
      </c>
      <c r="Z180" s="117"/>
    </row>
    <row r="181" spans="1:26" x14ac:dyDescent="0.3">
      <c r="A181" s="109" t="s">
        <v>17</v>
      </c>
      <c r="B181" s="110" t="s">
        <v>17</v>
      </c>
      <c r="C181" s="111" t="s">
        <v>17</v>
      </c>
      <c r="D181" s="111" t="s">
        <v>17</v>
      </c>
      <c r="E181" s="103" t="s">
        <v>17</v>
      </c>
      <c r="F181" s="103" t="str">
        <f t="shared" si="21"/>
        <v/>
      </c>
      <c r="G181" s="104">
        <v>-4142</v>
      </c>
      <c r="H181" s="94" t="s">
        <v>17</v>
      </c>
      <c r="I181" s="112" t="s">
        <v>11</v>
      </c>
      <c r="J181" s="113">
        <f t="shared" si="22"/>
        <v>81</v>
      </c>
      <c r="K181" s="113" t="str">
        <f t="shared" si="29"/>
        <v>B81</v>
      </c>
      <c r="L181" s="92" t="str">
        <f t="shared" si="23"/>
        <v/>
      </c>
      <c r="M181" s="114" t="str">
        <f t="shared" si="24"/>
        <v/>
      </c>
      <c r="N181" s="114" t="str">
        <f t="shared" si="25"/>
        <v/>
      </c>
      <c r="O181" s="92" t="s">
        <v>17</v>
      </c>
      <c r="P181" s="92" t="str">
        <f t="shared" si="26"/>
        <v/>
      </c>
      <c r="Q181" s="92" t="s">
        <v>17</v>
      </c>
      <c r="R181" s="92" t="str">
        <f t="shared" si="27"/>
        <v/>
      </c>
      <c r="S181" s="92"/>
      <c r="T181" s="92"/>
      <c r="U181" s="92"/>
      <c r="V181" s="107" t="str">
        <f t="shared" si="28"/>
        <v/>
      </c>
      <c r="W181" s="97">
        <v>-4142</v>
      </c>
      <c r="X181" s="97" t="str">
        <f t="shared" si="30"/>
        <v/>
      </c>
      <c r="Y181" s="97" t="s">
        <v>17</v>
      </c>
      <c r="Z181" s="117"/>
    </row>
    <row r="182" spans="1:26" x14ac:dyDescent="0.3">
      <c r="A182" s="109" t="s">
        <v>17</v>
      </c>
      <c r="B182" s="110" t="s">
        <v>17</v>
      </c>
      <c r="C182" s="111" t="s">
        <v>17</v>
      </c>
      <c r="D182" s="111" t="s">
        <v>17</v>
      </c>
      <c r="E182" s="103" t="s">
        <v>17</v>
      </c>
      <c r="F182" s="103" t="str">
        <f t="shared" si="21"/>
        <v/>
      </c>
      <c r="G182" s="104">
        <v>-4142</v>
      </c>
      <c r="H182" s="94" t="s">
        <v>17</v>
      </c>
      <c r="I182" s="112" t="s">
        <v>11</v>
      </c>
      <c r="J182" s="113">
        <f t="shared" si="22"/>
        <v>81</v>
      </c>
      <c r="K182" s="113" t="str">
        <f t="shared" si="29"/>
        <v>B81</v>
      </c>
      <c r="L182" s="92" t="str">
        <f t="shared" si="23"/>
        <v/>
      </c>
      <c r="M182" s="114" t="str">
        <f t="shared" si="24"/>
        <v/>
      </c>
      <c r="N182" s="114" t="str">
        <f t="shared" si="25"/>
        <v/>
      </c>
      <c r="O182" s="92" t="s">
        <v>17</v>
      </c>
      <c r="P182" s="92" t="str">
        <f t="shared" si="26"/>
        <v/>
      </c>
      <c r="Q182" s="92" t="s">
        <v>17</v>
      </c>
      <c r="R182" s="92" t="str">
        <f t="shared" si="27"/>
        <v/>
      </c>
      <c r="S182" s="92"/>
      <c r="T182" s="92"/>
      <c r="U182" s="92"/>
      <c r="V182" s="107" t="str">
        <f t="shared" si="28"/>
        <v/>
      </c>
      <c r="W182" s="97">
        <v>-4142</v>
      </c>
      <c r="X182" s="97" t="str">
        <f t="shared" si="30"/>
        <v/>
      </c>
      <c r="Y182" s="97" t="s">
        <v>17</v>
      </c>
      <c r="Z182" s="117"/>
    </row>
    <row r="183" spans="1:26" x14ac:dyDescent="0.3">
      <c r="A183" s="109" t="s">
        <v>17</v>
      </c>
      <c r="B183" s="110" t="s">
        <v>17</v>
      </c>
      <c r="C183" s="111" t="s">
        <v>17</v>
      </c>
      <c r="D183" s="111" t="s">
        <v>17</v>
      </c>
      <c r="E183" s="103" t="s">
        <v>17</v>
      </c>
      <c r="F183" s="103" t="str">
        <f t="shared" si="21"/>
        <v/>
      </c>
      <c r="G183" s="104">
        <v>-4142</v>
      </c>
      <c r="H183" s="94" t="s">
        <v>17</v>
      </c>
      <c r="I183" s="112" t="s">
        <v>11</v>
      </c>
      <c r="J183" s="113">
        <f t="shared" si="22"/>
        <v>81</v>
      </c>
      <c r="K183" s="113" t="str">
        <f t="shared" si="29"/>
        <v>B81</v>
      </c>
      <c r="L183" s="92" t="str">
        <f t="shared" si="23"/>
        <v/>
      </c>
      <c r="M183" s="114" t="str">
        <f t="shared" si="24"/>
        <v/>
      </c>
      <c r="N183" s="114" t="str">
        <f t="shared" si="25"/>
        <v/>
      </c>
      <c r="O183" s="92" t="s">
        <v>17</v>
      </c>
      <c r="P183" s="92" t="str">
        <f t="shared" si="26"/>
        <v/>
      </c>
      <c r="Q183" s="92" t="s">
        <v>17</v>
      </c>
      <c r="R183" s="92" t="str">
        <f t="shared" si="27"/>
        <v/>
      </c>
      <c r="S183" s="92"/>
      <c r="T183" s="92"/>
      <c r="U183" s="92"/>
      <c r="V183" s="107" t="str">
        <f t="shared" si="28"/>
        <v/>
      </c>
      <c r="W183" s="97">
        <v>-4142</v>
      </c>
      <c r="X183" s="97" t="str">
        <f t="shared" si="30"/>
        <v/>
      </c>
      <c r="Y183" s="97" t="s">
        <v>17</v>
      </c>
      <c r="Z183" s="117"/>
    </row>
    <row r="184" spans="1:26" x14ac:dyDescent="0.3">
      <c r="A184" s="109" t="s">
        <v>17</v>
      </c>
      <c r="B184" s="110" t="s">
        <v>17</v>
      </c>
      <c r="C184" s="111" t="s">
        <v>17</v>
      </c>
      <c r="D184" s="111" t="s">
        <v>17</v>
      </c>
      <c r="E184" s="103" t="s">
        <v>17</v>
      </c>
      <c r="F184" s="103" t="str">
        <f t="shared" si="21"/>
        <v/>
      </c>
      <c r="G184" s="104">
        <v>-4142</v>
      </c>
      <c r="H184" s="94" t="s">
        <v>17</v>
      </c>
      <c r="I184" s="112" t="s">
        <v>11</v>
      </c>
      <c r="J184" s="113">
        <f t="shared" si="22"/>
        <v>81</v>
      </c>
      <c r="K184" s="113" t="str">
        <f t="shared" si="29"/>
        <v>B81</v>
      </c>
      <c r="L184" s="92" t="str">
        <f t="shared" si="23"/>
        <v/>
      </c>
      <c r="M184" s="114" t="str">
        <f t="shared" si="24"/>
        <v/>
      </c>
      <c r="N184" s="114" t="str">
        <f t="shared" si="25"/>
        <v/>
      </c>
      <c r="O184" s="92" t="s">
        <v>17</v>
      </c>
      <c r="P184" s="92" t="str">
        <f t="shared" si="26"/>
        <v/>
      </c>
      <c r="Q184" s="92" t="s">
        <v>17</v>
      </c>
      <c r="R184" s="92" t="str">
        <f t="shared" si="27"/>
        <v/>
      </c>
      <c r="S184" s="92"/>
      <c r="T184" s="92"/>
      <c r="U184" s="92"/>
      <c r="V184" s="107" t="str">
        <f t="shared" si="28"/>
        <v/>
      </c>
      <c r="W184" s="97">
        <v>-4142</v>
      </c>
      <c r="X184" s="97" t="str">
        <f t="shared" si="30"/>
        <v/>
      </c>
      <c r="Y184" s="97" t="s">
        <v>17</v>
      </c>
      <c r="Z184" s="117"/>
    </row>
    <row r="185" spans="1:26" x14ac:dyDescent="0.3">
      <c r="A185" s="109" t="s">
        <v>17</v>
      </c>
      <c r="B185" s="110" t="s">
        <v>17</v>
      </c>
      <c r="C185" s="111" t="s">
        <v>17</v>
      </c>
      <c r="D185" s="111" t="s">
        <v>17</v>
      </c>
      <c r="E185" s="103" t="s">
        <v>17</v>
      </c>
      <c r="F185" s="103" t="str">
        <f t="shared" si="21"/>
        <v/>
      </c>
      <c r="G185" s="104">
        <v>-4142</v>
      </c>
      <c r="H185" s="94" t="s">
        <v>17</v>
      </c>
      <c r="I185" s="112" t="s">
        <v>11</v>
      </c>
      <c r="J185" s="113">
        <f t="shared" si="22"/>
        <v>81</v>
      </c>
      <c r="K185" s="113" t="str">
        <f t="shared" si="29"/>
        <v>B81</v>
      </c>
      <c r="L185" s="92" t="str">
        <f t="shared" si="23"/>
        <v/>
      </c>
      <c r="M185" s="114" t="str">
        <f t="shared" si="24"/>
        <v/>
      </c>
      <c r="N185" s="114" t="str">
        <f t="shared" si="25"/>
        <v/>
      </c>
      <c r="O185" s="92" t="s">
        <v>17</v>
      </c>
      <c r="P185" s="92" t="str">
        <f t="shared" si="26"/>
        <v/>
      </c>
      <c r="Q185" s="92" t="s">
        <v>17</v>
      </c>
      <c r="R185" s="92" t="str">
        <f t="shared" si="27"/>
        <v/>
      </c>
      <c r="S185" s="92"/>
      <c r="T185" s="92"/>
      <c r="U185" s="92"/>
      <c r="V185" s="107" t="str">
        <f t="shared" si="28"/>
        <v/>
      </c>
      <c r="W185" s="97">
        <v>-4142</v>
      </c>
      <c r="X185" s="97" t="str">
        <f t="shared" si="30"/>
        <v/>
      </c>
      <c r="Y185" s="97" t="s">
        <v>17</v>
      </c>
      <c r="Z185" s="117"/>
    </row>
    <row r="186" spans="1:26" x14ac:dyDescent="0.3">
      <c r="A186" s="109" t="s">
        <v>17</v>
      </c>
      <c r="B186" s="110" t="s">
        <v>17</v>
      </c>
      <c r="C186" s="111" t="s">
        <v>17</v>
      </c>
      <c r="D186" s="111" t="s">
        <v>17</v>
      </c>
      <c r="E186" s="103" t="s">
        <v>17</v>
      </c>
      <c r="F186" s="103" t="str">
        <f t="shared" si="21"/>
        <v/>
      </c>
      <c r="G186" s="104">
        <v>-4142</v>
      </c>
      <c r="H186" s="94" t="s">
        <v>17</v>
      </c>
      <c r="I186" s="112" t="s">
        <v>11</v>
      </c>
      <c r="J186" s="113">
        <f t="shared" si="22"/>
        <v>81</v>
      </c>
      <c r="K186" s="113" t="str">
        <f t="shared" si="29"/>
        <v>B81</v>
      </c>
      <c r="L186" s="92" t="str">
        <f t="shared" si="23"/>
        <v/>
      </c>
      <c r="M186" s="114" t="str">
        <f t="shared" si="24"/>
        <v/>
      </c>
      <c r="N186" s="114" t="str">
        <f t="shared" si="25"/>
        <v/>
      </c>
      <c r="O186" s="92" t="s">
        <v>17</v>
      </c>
      <c r="P186" s="92" t="str">
        <f t="shared" si="26"/>
        <v/>
      </c>
      <c r="Q186" s="92" t="s">
        <v>17</v>
      </c>
      <c r="R186" s="92" t="str">
        <f t="shared" si="27"/>
        <v/>
      </c>
      <c r="S186" s="92"/>
      <c r="T186" s="92"/>
      <c r="U186" s="92"/>
      <c r="V186" s="107" t="str">
        <f t="shared" si="28"/>
        <v/>
      </c>
      <c r="W186" s="97">
        <v>-4142</v>
      </c>
      <c r="X186" s="97" t="str">
        <f t="shared" si="30"/>
        <v/>
      </c>
      <c r="Y186" s="97" t="s">
        <v>17</v>
      </c>
      <c r="Z186" s="117"/>
    </row>
    <row r="187" spans="1:26" x14ac:dyDescent="0.3">
      <c r="A187" s="109" t="s">
        <v>17</v>
      </c>
      <c r="B187" s="110" t="s">
        <v>17</v>
      </c>
      <c r="C187" s="111" t="s">
        <v>17</v>
      </c>
      <c r="D187" s="111" t="s">
        <v>17</v>
      </c>
      <c r="E187" s="103" t="s">
        <v>17</v>
      </c>
      <c r="F187" s="103" t="str">
        <f t="shared" si="21"/>
        <v/>
      </c>
      <c r="G187" s="104">
        <v>-4142</v>
      </c>
      <c r="H187" s="94" t="s">
        <v>17</v>
      </c>
      <c r="I187" s="112" t="s">
        <v>11</v>
      </c>
      <c r="J187" s="113">
        <f t="shared" si="22"/>
        <v>81</v>
      </c>
      <c r="K187" s="113" t="str">
        <f t="shared" si="29"/>
        <v>B81</v>
      </c>
      <c r="L187" s="92" t="str">
        <f t="shared" si="23"/>
        <v/>
      </c>
      <c r="M187" s="114" t="str">
        <f t="shared" si="24"/>
        <v/>
      </c>
      <c r="N187" s="114" t="str">
        <f t="shared" si="25"/>
        <v/>
      </c>
      <c r="O187" s="92" t="s">
        <v>17</v>
      </c>
      <c r="P187" s="92" t="str">
        <f t="shared" si="26"/>
        <v/>
      </c>
      <c r="Q187" s="92" t="s">
        <v>17</v>
      </c>
      <c r="R187" s="92" t="str">
        <f t="shared" si="27"/>
        <v/>
      </c>
      <c r="S187" s="92"/>
      <c r="T187" s="92"/>
      <c r="U187" s="92"/>
      <c r="V187" s="107" t="str">
        <f t="shared" si="28"/>
        <v/>
      </c>
      <c r="W187" s="97">
        <v>-4142</v>
      </c>
      <c r="X187" s="97" t="str">
        <f t="shared" si="30"/>
        <v/>
      </c>
      <c r="Y187" s="97" t="s">
        <v>17</v>
      </c>
      <c r="Z187" s="117"/>
    </row>
    <row r="188" spans="1:26" x14ac:dyDescent="0.3">
      <c r="A188" s="109" t="s">
        <v>17</v>
      </c>
      <c r="B188" s="110" t="s">
        <v>17</v>
      </c>
      <c r="C188" s="111" t="s">
        <v>17</v>
      </c>
      <c r="D188" s="111" t="s">
        <v>17</v>
      </c>
      <c r="E188" s="103" t="s">
        <v>17</v>
      </c>
      <c r="F188" s="103" t="str">
        <f t="shared" si="21"/>
        <v/>
      </c>
      <c r="G188" s="104">
        <v>-4142</v>
      </c>
      <c r="H188" s="94" t="s">
        <v>17</v>
      </c>
      <c r="I188" s="112" t="s">
        <v>11</v>
      </c>
      <c r="J188" s="113">
        <f t="shared" si="22"/>
        <v>81</v>
      </c>
      <c r="K188" s="113" t="str">
        <f t="shared" si="29"/>
        <v>B81</v>
      </c>
      <c r="L188" s="92" t="str">
        <f t="shared" si="23"/>
        <v/>
      </c>
      <c r="M188" s="114" t="str">
        <f t="shared" si="24"/>
        <v/>
      </c>
      <c r="N188" s="114" t="str">
        <f t="shared" si="25"/>
        <v/>
      </c>
      <c r="O188" s="92" t="s">
        <v>17</v>
      </c>
      <c r="P188" s="92" t="str">
        <f t="shared" si="26"/>
        <v/>
      </c>
      <c r="Q188" s="92" t="s">
        <v>17</v>
      </c>
      <c r="R188" s="92" t="str">
        <f t="shared" si="27"/>
        <v/>
      </c>
      <c r="S188" s="92"/>
      <c r="T188" s="92"/>
      <c r="U188" s="92"/>
      <c r="V188" s="107" t="str">
        <f t="shared" si="28"/>
        <v/>
      </c>
      <c r="W188" s="97">
        <v>-4142</v>
      </c>
      <c r="X188" s="97" t="str">
        <f t="shared" si="30"/>
        <v/>
      </c>
      <c r="Y188" s="97" t="s">
        <v>17</v>
      </c>
      <c r="Z188" s="117"/>
    </row>
    <row r="189" spans="1:26" x14ac:dyDescent="0.3">
      <c r="A189" s="109" t="s">
        <v>17</v>
      </c>
      <c r="B189" s="110" t="s">
        <v>17</v>
      </c>
      <c r="C189" s="111" t="s">
        <v>17</v>
      </c>
      <c r="D189" s="111" t="s">
        <v>17</v>
      </c>
      <c r="E189" s="103" t="s">
        <v>17</v>
      </c>
      <c r="F189" s="103" t="str">
        <f t="shared" si="21"/>
        <v/>
      </c>
      <c r="G189" s="104">
        <v>-4142</v>
      </c>
      <c r="H189" s="94" t="s">
        <v>17</v>
      </c>
      <c r="I189" s="112" t="s">
        <v>11</v>
      </c>
      <c r="J189" s="113">
        <f t="shared" si="22"/>
        <v>81</v>
      </c>
      <c r="K189" s="113" t="str">
        <f t="shared" si="29"/>
        <v>B81</v>
      </c>
      <c r="L189" s="92" t="str">
        <f t="shared" si="23"/>
        <v/>
      </c>
      <c r="M189" s="114" t="str">
        <f t="shared" si="24"/>
        <v/>
      </c>
      <c r="N189" s="114" t="str">
        <f t="shared" si="25"/>
        <v/>
      </c>
      <c r="O189" s="92" t="s">
        <v>17</v>
      </c>
      <c r="P189" s="92" t="str">
        <f t="shared" si="26"/>
        <v/>
      </c>
      <c r="Q189" s="92" t="s">
        <v>17</v>
      </c>
      <c r="R189" s="92" t="str">
        <f t="shared" si="27"/>
        <v/>
      </c>
      <c r="S189" s="92"/>
      <c r="T189" s="92"/>
      <c r="U189" s="92"/>
      <c r="V189" s="107" t="str">
        <f t="shared" si="28"/>
        <v/>
      </c>
      <c r="W189" s="97">
        <v>-4142</v>
      </c>
      <c r="X189" s="97" t="str">
        <f t="shared" si="30"/>
        <v/>
      </c>
      <c r="Y189" s="97" t="s">
        <v>17</v>
      </c>
      <c r="Z189" s="117"/>
    </row>
    <row r="190" spans="1:26" x14ac:dyDescent="0.3">
      <c r="A190" s="109" t="s">
        <v>17</v>
      </c>
      <c r="B190" s="110" t="s">
        <v>17</v>
      </c>
      <c r="C190" s="111" t="s">
        <v>17</v>
      </c>
      <c r="D190" s="111" t="s">
        <v>17</v>
      </c>
      <c r="E190" s="103" t="s">
        <v>17</v>
      </c>
      <c r="F190" s="103" t="str">
        <f t="shared" si="21"/>
        <v/>
      </c>
      <c r="G190" s="104">
        <v>-4142</v>
      </c>
      <c r="H190" s="94" t="s">
        <v>17</v>
      </c>
      <c r="I190" s="112" t="s">
        <v>11</v>
      </c>
      <c r="J190" s="113">
        <f t="shared" si="22"/>
        <v>81</v>
      </c>
      <c r="K190" s="113" t="str">
        <f t="shared" si="29"/>
        <v>B81</v>
      </c>
      <c r="L190" s="92" t="str">
        <f t="shared" si="23"/>
        <v/>
      </c>
      <c r="M190" s="114" t="str">
        <f t="shared" si="24"/>
        <v/>
      </c>
      <c r="N190" s="114" t="str">
        <f t="shared" si="25"/>
        <v/>
      </c>
      <c r="O190" s="92" t="s">
        <v>17</v>
      </c>
      <c r="P190" s="92" t="str">
        <f t="shared" si="26"/>
        <v/>
      </c>
      <c r="Q190" s="92" t="s">
        <v>17</v>
      </c>
      <c r="R190" s="92" t="str">
        <f t="shared" si="27"/>
        <v/>
      </c>
      <c r="S190" s="92"/>
      <c r="T190" s="92"/>
      <c r="U190" s="92"/>
      <c r="V190" s="107" t="str">
        <f t="shared" si="28"/>
        <v/>
      </c>
      <c r="W190" s="97">
        <v>-4142</v>
      </c>
      <c r="X190" s="97" t="str">
        <f t="shared" si="30"/>
        <v/>
      </c>
      <c r="Y190" s="97" t="s">
        <v>17</v>
      </c>
      <c r="Z190" s="117"/>
    </row>
    <row r="191" spans="1:26" x14ac:dyDescent="0.3">
      <c r="A191" s="109" t="s">
        <v>17</v>
      </c>
      <c r="B191" s="110" t="s">
        <v>17</v>
      </c>
      <c r="C191" s="111" t="s">
        <v>17</v>
      </c>
      <c r="D191" s="111" t="s">
        <v>17</v>
      </c>
      <c r="E191" s="103" t="s">
        <v>17</v>
      </c>
      <c r="F191" s="103" t="str">
        <f t="shared" si="21"/>
        <v/>
      </c>
      <c r="G191" s="104">
        <v>-4142</v>
      </c>
      <c r="H191" s="94" t="s">
        <v>17</v>
      </c>
      <c r="I191" s="112" t="s">
        <v>11</v>
      </c>
      <c r="J191" s="113">
        <f t="shared" si="22"/>
        <v>81</v>
      </c>
      <c r="K191" s="113" t="str">
        <f t="shared" si="29"/>
        <v>B81</v>
      </c>
      <c r="L191" s="92" t="str">
        <f t="shared" si="23"/>
        <v/>
      </c>
      <c r="M191" s="114" t="str">
        <f t="shared" si="24"/>
        <v/>
      </c>
      <c r="N191" s="114" t="str">
        <f t="shared" si="25"/>
        <v/>
      </c>
      <c r="O191" s="92" t="s">
        <v>17</v>
      </c>
      <c r="P191" s="92" t="str">
        <f t="shared" si="26"/>
        <v/>
      </c>
      <c r="Q191" s="92" t="s">
        <v>17</v>
      </c>
      <c r="R191" s="92" t="str">
        <f t="shared" si="27"/>
        <v/>
      </c>
      <c r="S191" s="92"/>
      <c r="T191" s="92"/>
      <c r="U191" s="92"/>
      <c r="V191" s="107" t="str">
        <f t="shared" si="28"/>
        <v/>
      </c>
      <c r="W191" s="97">
        <v>-4142</v>
      </c>
      <c r="X191" s="97" t="str">
        <f t="shared" si="30"/>
        <v/>
      </c>
      <c r="Y191" s="97" t="s">
        <v>17</v>
      </c>
      <c r="Z191" s="117"/>
    </row>
    <row r="192" spans="1:26" x14ac:dyDescent="0.3">
      <c r="A192" s="109" t="s">
        <v>17</v>
      </c>
      <c r="B192" s="110" t="s">
        <v>17</v>
      </c>
      <c r="C192" s="111" t="s">
        <v>17</v>
      </c>
      <c r="D192" s="111" t="s">
        <v>17</v>
      </c>
      <c r="E192" s="103" t="s">
        <v>17</v>
      </c>
      <c r="F192" s="103" t="str">
        <f t="shared" si="21"/>
        <v/>
      </c>
      <c r="G192" s="104">
        <v>-4142</v>
      </c>
      <c r="H192" s="94" t="s">
        <v>17</v>
      </c>
      <c r="I192" s="112" t="s">
        <v>11</v>
      </c>
      <c r="J192" s="113">
        <f t="shared" si="22"/>
        <v>81</v>
      </c>
      <c r="K192" s="113" t="str">
        <f t="shared" si="29"/>
        <v>B81</v>
      </c>
      <c r="L192" s="92" t="str">
        <f t="shared" si="23"/>
        <v/>
      </c>
      <c r="M192" s="114" t="str">
        <f t="shared" si="24"/>
        <v/>
      </c>
      <c r="N192" s="114" t="str">
        <f t="shared" si="25"/>
        <v/>
      </c>
      <c r="O192" s="92" t="s">
        <v>17</v>
      </c>
      <c r="P192" s="92" t="str">
        <f t="shared" si="26"/>
        <v/>
      </c>
      <c r="Q192" s="92" t="s">
        <v>17</v>
      </c>
      <c r="R192" s="92" t="str">
        <f t="shared" si="27"/>
        <v/>
      </c>
      <c r="S192" s="92"/>
      <c r="T192" s="92"/>
      <c r="U192" s="92"/>
      <c r="V192" s="107" t="str">
        <f t="shared" si="28"/>
        <v/>
      </c>
      <c r="W192" s="97">
        <v>-4142</v>
      </c>
      <c r="X192" s="97" t="str">
        <f t="shared" si="30"/>
        <v/>
      </c>
      <c r="Y192" s="97" t="s">
        <v>17</v>
      </c>
      <c r="Z192" s="117"/>
    </row>
    <row r="193" spans="1:26" x14ac:dyDescent="0.3">
      <c r="A193" s="109" t="s">
        <v>17</v>
      </c>
      <c r="B193" s="110" t="s">
        <v>17</v>
      </c>
      <c r="C193" s="111" t="s">
        <v>17</v>
      </c>
      <c r="D193" s="111" t="s">
        <v>17</v>
      </c>
      <c r="E193" s="103" t="s">
        <v>17</v>
      </c>
      <c r="F193" s="103" t="str">
        <f t="shared" si="21"/>
        <v/>
      </c>
      <c r="G193" s="104">
        <v>-4142</v>
      </c>
      <c r="H193" s="94" t="s">
        <v>17</v>
      </c>
      <c r="I193" s="112" t="s">
        <v>11</v>
      </c>
      <c r="J193" s="113">
        <f t="shared" si="22"/>
        <v>81</v>
      </c>
      <c r="K193" s="113" t="str">
        <f t="shared" si="29"/>
        <v>B81</v>
      </c>
      <c r="L193" s="92" t="str">
        <f t="shared" si="23"/>
        <v/>
      </c>
      <c r="M193" s="114" t="str">
        <f t="shared" si="24"/>
        <v/>
      </c>
      <c r="N193" s="114" t="str">
        <f t="shared" si="25"/>
        <v/>
      </c>
      <c r="O193" s="92" t="s">
        <v>17</v>
      </c>
      <c r="P193" s="92" t="str">
        <f t="shared" si="26"/>
        <v/>
      </c>
      <c r="Q193" s="92" t="s">
        <v>17</v>
      </c>
      <c r="R193" s="92" t="str">
        <f t="shared" si="27"/>
        <v/>
      </c>
      <c r="S193" s="92"/>
      <c r="T193" s="92"/>
      <c r="U193" s="92"/>
      <c r="V193" s="107" t="str">
        <f t="shared" si="28"/>
        <v/>
      </c>
      <c r="W193" s="97">
        <v>-4142</v>
      </c>
      <c r="X193" s="97" t="str">
        <f t="shared" si="30"/>
        <v/>
      </c>
      <c r="Y193" s="97" t="s">
        <v>17</v>
      </c>
      <c r="Z193" s="117"/>
    </row>
    <row r="194" spans="1:26" x14ac:dyDescent="0.3">
      <c r="A194" s="109" t="s">
        <v>17</v>
      </c>
      <c r="B194" s="110" t="s">
        <v>17</v>
      </c>
      <c r="C194" s="111" t="s">
        <v>17</v>
      </c>
      <c r="D194" s="111" t="s">
        <v>17</v>
      </c>
      <c r="E194" s="103" t="s">
        <v>17</v>
      </c>
      <c r="F194" s="103" t="str">
        <f t="shared" si="21"/>
        <v/>
      </c>
      <c r="G194" s="104">
        <v>-4142</v>
      </c>
      <c r="H194" s="94" t="s">
        <v>17</v>
      </c>
      <c r="I194" s="112" t="s">
        <v>11</v>
      </c>
      <c r="J194" s="113">
        <f t="shared" si="22"/>
        <v>81</v>
      </c>
      <c r="K194" s="113" t="str">
        <f t="shared" si="29"/>
        <v>B81</v>
      </c>
      <c r="L194" s="92" t="str">
        <f t="shared" si="23"/>
        <v/>
      </c>
      <c r="M194" s="114" t="str">
        <f t="shared" si="24"/>
        <v/>
      </c>
      <c r="N194" s="114" t="str">
        <f t="shared" si="25"/>
        <v/>
      </c>
      <c r="O194" s="92" t="s">
        <v>17</v>
      </c>
      <c r="P194" s="92" t="str">
        <f t="shared" si="26"/>
        <v/>
      </c>
      <c r="Q194" s="92" t="s">
        <v>17</v>
      </c>
      <c r="R194" s="92" t="str">
        <f t="shared" si="27"/>
        <v/>
      </c>
      <c r="S194" s="92"/>
      <c r="T194" s="92"/>
      <c r="U194" s="92"/>
      <c r="V194" s="107" t="str">
        <f t="shared" si="28"/>
        <v/>
      </c>
      <c r="W194" s="97">
        <v>-4142</v>
      </c>
      <c r="X194" s="97" t="str">
        <f t="shared" si="30"/>
        <v/>
      </c>
      <c r="Y194" s="97" t="s">
        <v>17</v>
      </c>
      <c r="Z194" s="117"/>
    </row>
    <row r="195" spans="1:26" x14ac:dyDescent="0.3">
      <c r="A195" s="109" t="s">
        <v>17</v>
      </c>
      <c r="B195" s="110" t="s">
        <v>17</v>
      </c>
      <c r="C195" s="111" t="s">
        <v>17</v>
      </c>
      <c r="D195" s="111" t="s">
        <v>17</v>
      </c>
      <c r="E195" s="103" t="s">
        <v>17</v>
      </c>
      <c r="F195" s="103" t="str">
        <f t="shared" si="21"/>
        <v/>
      </c>
      <c r="G195" s="104">
        <v>-4142</v>
      </c>
      <c r="H195" s="94" t="s">
        <v>17</v>
      </c>
      <c r="I195" s="112" t="s">
        <v>11</v>
      </c>
      <c r="J195" s="113">
        <f t="shared" si="22"/>
        <v>81</v>
      </c>
      <c r="K195" s="113" t="str">
        <f t="shared" si="29"/>
        <v>B81</v>
      </c>
      <c r="L195" s="92" t="str">
        <f t="shared" si="23"/>
        <v/>
      </c>
      <c r="M195" s="114" t="str">
        <f t="shared" si="24"/>
        <v/>
      </c>
      <c r="N195" s="114" t="str">
        <f t="shared" si="25"/>
        <v/>
      </c>
      <c r="O195" s="92" t="s">
        <v>17</v>
      </c>
      <c r="P195" s="92" t="str">
        <f t="shared" si="26"/>
        <v/>
      </c>
      <c r="Q195" s="92" t="s">
        <v>17</v>
      </c>
      <c r="R195" s="92" t="str">
        <f t="shared" si="27"/>
        <v/>
      </c>
      <c r="S195" s="92"/>
      <c r="T195" s="92"/>
      <c r="U195" s="92"/>
      <c r="V195" s="107" t="str">
        <f t="shared" si="28"/>
        <v/>
      </c>
      <c r="W195" s="97">
        <v>-4142</v>
      </c>
      <c r="X195" s="97" t="str">
        <f t="shared" si="30"/>
        <v/>
      </c>
      <c r="Y195" s="97" t="s">
        <v>17</v>
      </c>
      <c r="Z195" s="117"/>
    </row>
    <row r="196" spans="1:26" x14ac:dyDescent="0.3">
      <c r="A196" s="109" t="s">
        <v>17</v>
      </c>
      <c r="B196" s="110" t="s">
        <v>17</v>
      </c>
      <c r="C196" s="111" t="s">
        <v>17</v>
      </c>
      <c r="D196" s="111" t="s">
        <v>17</v>
      </c>
      <c r="E196" s="103" t="s">
        <v>17</v>
      </c>
      <c r="F196" s="103" t="str">
        <f t="shared" ref="F196:F200" si="31">IF(AND(E196=0,E196&lt;&gt;""),F195,E196)</f>
        <v/>
      </c>
      <c r="G196" s="104">
        <v>-4142</v>
      </c>
      <c r="H196" s="94" t="s">
        <v>17</v>
      </c>
      <c r="I196" s="112" t="s">
        <v>11</v>
      </c>
      <c r="J196" s="113">
        <f t="shared" ref="J196:J200" si="32">IF(B196&lt;&gt;"",B196,J195)</f>
        <v>81</v>
      </c>
      <c r="K196" s="113" t="str">
        <f t="shared" si="29"/>
        <v>B81</v>
      </c>
      <c r="L196" s="92" t="str">
        <f t="shared" ref="L196:L200" si="33">IF(G196=3,"TR",IF(G196=14,"RE",""))</f>
        <v/>
      </c>
      <c r="M196" s="114" t="str">
        <f t="shared" ref="M196:M232" si="34">IF(OR(G196=3,G196=14),C195,"")</f>
        <v/>
      </c>
      <c r="N196" s="114" t="str">
        <f t="shared" ref="N196:N232" si="35">IF(OR(G196=3,G196=14),D195,"")</f>
        <v/>
      </c>
      <c r="O196" s="92" t="s">
        <v>17</v>
      </c>
      <c r="P196" s="92" t="str">
        <f t="shared" ref="P196:P259" si="36">IF(G196=3,"F345","")</f>
        <v/>
      </c>
      <c r="Q196" s="92" t="s">
        <v>17</v>
      </c>
      <c r="R196" s="92" t="str">
        <f t="shared" ref="R196:R200" si="37">IF(OR(G196=3,G196=14),H196,"")</f>
        <v/>
      </c>
      <c r="S196" s="92"/>
      <c r="T196" s="92"/>
      <c r="U196" s="92"/>
      <c r="V196" s="107" t="str">
        <f t="shared" ref="V196:V232" si="38">IF(F195&lt;&gt;"Intitulé de
l'opération",F195,"")</f>
        <v/>
      </c>
      <c r="W196" s="97">
        <v>-4142</v>
      </c>
      <c r="X196" s="97" t="str">
        <f t="shared" si="30"/>
        <v/>
      </c>
      <c r="Y196" s="97" t="s">
        <v>17</v>
      </c>
      <c r="Z196" s="117"/>
    </row>
    <row r="197" spans="1:26" x14ac:dyDescent="0.3">
      <c r="A197" s="109" t="s">
        <v>17</v>
      </c>
      <c r="B197" s="110" t="s">
        <v>17</v>
      </c>
      <c r="C197" s="111" t="s">
        <v>17</v>
      </c>
      <c r="D197" s="111" t="s">
        <v>17</v>
      </c>
      <c r="E197" s="103" t="s">
        <v>17</v>
      </c>
      <c r="F197" s="103" t="str">
        <f t="shared" si="31"/>
        <v/>
      </c>
      <c r="G197" s="104">
        <v>-4142</v>
      </c>
      <c r="H197" s="94" t="s">
        <v>17</v>
      </c>
      <c r="I197" s="112" t="s">
        <v>11</v>
      </c>
      <c r="J197" s="113">
        <f t="shared" si="32"/>
        <v>81</v>
      </c>
      <c r="K197" s="113" t="str">
        <f t="shared" ref="K197:K200" si="39">CONCATENATE(I197,J197)</f>
        <v>B81</v>
      </c>
      <c r="L197" s="92" t="str">
        <f t="shared" si="33"/>
        <v/>
      </c>
      <c r="M197" s="114" t="str">
        <f t="shared" si="34"/>
        <v/>
      </c>
      <c r="N197" s="114" t="str">
        <f t="shared" si="35"/>
        <v/>
      </c>
      <c r="O197" s="92" t="s">
        <v>17</v>
      </c>
      <c r="P197" s="92" t="str">
        <f t="shared" si="36"/>
        <v/>
      </c>
      <c r="Q197" s="92" t="s">
        <v>17</v>
      </c>
      <c r="R197" s="92" t="str">
        <f t="shared" si="37"/>
        <v/>
      </c>
      <c r="S197" s="92"/>
      <c r="T197" s="92"/>
      <c r="U197" s="92"/>
      <c r="V197" s="107" t="str">
        <f t="shared" si="38"/>
        <v/>
      </c>
      <c r="W197" s="97">
        <v>-4142</v>
      </c>
      <c r="X197" s="97" t="str">
        <f t="shared" ref="X197:X200" si="40">IF(A197&lt;&gt;"",CONCATENATE("R0",RIGHT(A197,2)),"")</f>
        <v/>
      </c>
      <c r="Y197" s="97" t="s">
        <v>17</v>
      </c>
      <c r="Z197" s="117"/>
    </row>
    <row r="198" spans="1:26" x14ac:dyDescent="0.3">
      <c r="A198" s="109" t="s">
        <v>17</v>
      </c>
      <c r="B198" s="110" t="s">
        <v>17</v>
      </c>
      <c r="C198" s="111" t="s">
        <v>17</v>
      </c>
      <c r="D198" s="111" t="s">
        <v>17</v>
      </c>
      <c r="E198" s="103" t="s">
        <v>17</v>
      </c>
      <c r="F198" s="103" t="str">
        <f t="shared" si="31"/>
        <v/>
      </c>
      <c r="G198" s="104">
        <v>-4142</v>
      </c>
      <c r="H198" s="94" t="s">
        <v>17</v>
      </c>
      <c r="I198" s="112" t="s">
        <v>11</v>
      </c>
      <c r="J198" s="113">
        <f t="shared" si="32"/>
        <v>81</v>
      </c>
      <c r="K198" s="113" t="str">
        <f t="shared" si="39"/>
        <v>B81</v>
      </c>
      <c r="L198" s="92" t="str">
        <f t="shared" si="33"/>
        <v/>
      </c>
      <c r="M198" s="114" t="str">
        <f t="shared" si="34"/>
        <v/>
      </c>
      <c r="N198" s="114" t="str">
        <f t="shared" si="35"/>
        <v/>
      </c>
      <c r="O198" s="92" t="s">
        <v>17</v>
      </c>
      <c r="P198" s="92" t="str">
        <f t="shared" si="36"/>
        <v/>
      </c>
      <c r="Q198" s="92" t="s">
        <v>17</v>
      </c>
      <c r="R198" s="92" t="str">
        <f t="shared" si="37"/>
        <v/>
      </c>
      <c r="S198" s="92"/>
      <c r="T198" s="92"/>
      <c r="U198" s="92"/>
      <c r="V198" s="107" t="str">
        <f t="shared" si="38"/>
        <v/>
      </c>
      <c r="W198" s="97">
        <v>-4142</v>
      </c>
      <c r="X198" s="97" t="str">
        <f t="shared" si="40"/>
        <v/>
      </c>
      <c r="Y198" s="97" t="s">
        <v>17</v>
      </c>
      <c r="Z198" s="117"/>
    </row>
    <row r="199" spans="1:26" x14ac:dyDescent="0.3">
      <c r="A199" s="109" t="s">
        <v>17</v>
      </c>
      <c r="B199" s="110" t="s">
        <v>17</v>
      </c>
      <c r="C199" s="111" t="s">
        <v>17</v>
      </c>
      <c r="D199" s="111" t="s">
        <v>17</v>
      </c>
      <c r="E199" s="103" t="s">
        <v>17</v>
      </c>
      <c r="F199" s="103" t="str">
        <f t="shared" si="31"/>
        <v/>
      </c>
      <c r="G199" s="104">
        <v>-4142</v>
      </c>
      <c r="H199" s="94" t="s">
        <v>17</v>
      </c>
      <c r="I199" s="112" t="s">
        <v>11</v>
      </c>
      <c r="J199" s="113">
        <f t="shared" si="32"/>
        <v>81</v>
      </c>
      <c r="K199" s="113" t="str">
        <f t="shared" si="39"/>
        <v>B81</v>
      </c>
      <c r="L199" s="92" t="str">
        <f t="shared" si="33"/>
        <v/>
      </c>
      <c r="M199" s="114" t="str">
        <f t="shared" si="34"/>
        <v/>
      </c>
      <c r="N199" s="114" t="str">
        <f t="shared" si="35"/>
        <v/>
      </c>
      <c r="O199" s="92" t="s">
        <v>17</v>
      </c>
      <c r="P199" s="92" t="str">
        <f t="shared" si="36"/>
        <v/>
      </c>
      <c r="Q199" s="92" t="s">
        <v>17</v>
      </c>
      <c r="R199" s="92" t="str">
        <f t="shared" si="37"/>
        <v/>
      </c>
      <c r="S199" s="92"/>
      <c r="T199" s="92"/>
      <c r="U199" s="92"/>
      <c r="V199" s="107" t="str">
        <f t="shared" si="38"/>
        <v/>
      </c>
      <c r="W199" s="97">
        <v>-4142</v>
      </c>
      <c r="X199" s="97" t="str">
        <f t="shared" si="40"/>
        <v/>
      </c>
      <c r="Y199" s="97" t="s">
        <v>17</v>
      </c>
      <c r="Z199" s="117"/>
    </row>
    <row r="200" spans="1:26" x14ac:dyDescent="0.3">
      <c r="A200" s="109" t="s">
        <v>17</v>
      </c>
      <c r="B200" s="110" t="s">
        <v>17</v>
      </c>
      <c r="C200" s="111" t="s">
        <v>17</v>
      </c>
      <c r="D200" s="111" t="s">
        <v>17</v>
      </c>
      <c r="E200" s="103" t="s">
        <v>17</v>
      </c>
      <c r="F200" s="103" t="str">
        <f t="shared" si="31"/>
        <v/>
      </c>
      <c r="G200" s="104">
        <v>-4142</v>
      </c>
      <c r="H200" s="94" t="s">
        <v>17</v>
      </c>
      <c r="I200" s="112" t="s">
        <v>11</v>
      </c>
      <c r="J200" s="113">
        <f t="shared" si="32"/>
        <v>81</v>
      </c>
      <c r="K200" s="113" t="str">
        <f t="shared" si="39"/>
        <v>B81</v>
      </c>
      <c r="L200" s="92" t="str">
        <f t="shared" si="33"/>
        <v/>
      </c>
      <c r="M200" s="114" t="str">
        <f t="shared" si="34"/>
        <v/>
      </c>
      <c r="N200" s="114" t="str">
        <f t="shared" si="35"/>
        <v/>
      </c>
      <c r="O200" s="92" t="s">
        <v>17</v>
      </c>
      <c r="P200" s="92" t="str">
        <f t="shared" si="36"/>
        <v/>
      </c>
      <c r="Q200" s="92" t="s">
        <v>17</v>
      </c>
      <c r="R200" s="92" t="str">
        <f t="shared" si="37"/>
        <v/>
      </c>
      <c r="S200" s="92"/>
      <c r="T200" s="92"/>
      <c r="U200" s="92"/>
      <c r="V200" s="107" t="str">
        <f t="shared" si="38"/>
        <v/>
      </c>
      <c r="W200" s="97">
        <v>-4142</v>
      </c>
      <c r="X200" s="97" t="str">
        <f t="shared" si="40"/>
        <v/>
      </c>
      <c r="Y200" s="97" t="s">
        <v>17</v>
      </c>
      <c r="Z200" s="117"/>
    </row>
  </sheetData>
  <dataConsolidate/>
  <conditionalFormatting sqref="G1:G1048576">
    <cfRule type="cellIs" dxfId="2" priority="2" operator="equal">
      <formula>14</formula>
    </cfRule>
    <cfRule type="cellIs" dxfId="1" priority="3" operator="equal">
      <formula>3</formula>
    </cfRule>
  </conditionalFormatting>
  <conditionalFormatting sqref="W1:X1048576">
    <cfRule type="cellIs" dxfId="0" priority="1" operator="equal">
      <formula>1</formula>
    </cfRule>
  </conditionalFormatting>
  <pageMargins left="0.25190000000000001" right="0.25190000000000001" top="0.75190000000000001" bottom="0.75190000000000001" header="0" footer="0"/>
  <pageSetup paperSize="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>
                <anchor moveWithCells="1" sizeWithCells="1">
                  <from>
                    <xdr:col>27</xdr:col>
                    <xdr:colOff>200025</xdr:colOff>
                    <xdr:row>1</xdr:row>
                    <xdr:rowOff>47625</xdr:rowOff>
                  </from>
                  <to>
                    <xdr:col>35</xdr:col>
                    <xdr:colOff>323850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U84"/>
  <sheetViews>
    <sheetView topLeftCell="B1" workbookViewId="0">
      <selection activeCell="U14" sqref="U14"/>
    </sheetView>
  </sheetViews>
  <sheetFormatPr baseColWidth="10" defaultColWidth="9.140625" defaultRowHeight="15" x14ac:dyDescent="0.25"/>
  <cols>
    <col min="1" max="1" width="2.7109375" customWidth="1"/>
    <col min="2" max="2" width="10" customWidth="1"/>
    <col min="3" max="3" width="16" customWidth="1"/>
    <col min="4" max="4" width="31.42578125" customWidth="1"/>
    <col min="5" max="5" width="27.140625" customWidth="1"/>
    <col min="6" max="6" width="11.42578125" customWidth="1"/>
    <col min="7" max="7" width="12.5703125" customWidth="1"/>
    <col min="8" max="8" width="8.5703125" customWidth="1"/>
    <col min="9" max="9" width="12.140625" customWidth="1"/>
    <col min="10" max="10" width="2.140625" customWidth="1"/>
    <col min="11" max="12" width="14.28515625" customWidth="1"/>
    <col min="13" max="15" width="8.5703125" customWidth="1"/>
    <col min="16" max="17" width="12.140625" customWidth="1"/>
    <col min="18" max="18" width="2.140625" customWidth="1"/>
    <col min="19" max="19" width="12.5703125" customWidth="1"/>
    <col min="20" max="20" width="8.5703125" customWidth="1"/>
    <col min="21" max="21" width="11.42578125" customWidth="1"/>
  </cols>
  <sheetData>
    <row r="1" spans="2:21" ht="18.75" x14ac:dyDescent="0.25">
      <c r="B1" s="88" t="s">
        <v>15</v>
      </c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</row>
    <row r="2" spans="2:21" x14ac:dyDescent="0.25">
      <c r="B2" s="2" t="s">
        <v>16</v>
      </c>
      <c r="C2" s="89" t="s">
        <v>69</v>
      </c>
      <c r="D2" s="89"/>
      <c r="U2" s="3">
        <v>44580</v>
      </c>
    </row>
    <row r="3" spans="2:21" ht="15.75" thickBot="1" x14ac:dyDescent="0.3">
      <c r="B3" t="s">
        <v>17</v>
      </c>
    </row>
    <row r="4" spans="2:21" ht="45.75" customHeight="1" thickBot="1" x14ac:dyDescent="0.3">
      <c r="B4" s="4" t="s">
        <v>18</v>
      </c>
      <c r="C4" s="82" t="s">
        <v>19</v>
      </c>
      <c r="D4" s="82"/>
      <c r="E4" s="5" t="s">
        <v>20</v>
      </c>
      <c r="F4" s="5" t="s">
        <v>21</v>
      </c>
      <c r="G4" s="5" t="s">
        <v>22</v>
      </c>
      <c r="H4" s="5" t="s">
        <v>23</v>
      </c>
      <c r="I4" s="6" t="s">
        <v>24</v>
      </c>
      <c r="J4" s="7" t="s">
        <v>17</v>
      </c>
      <c r="K4" s="82" t="s">
        <v>25</v>
      </c>
      <c r="L4" s="5" t="s">
        <v>26</v>
      </c>
      <c r="M4" s="5" t="s">
        <v>27</v>
      </c>
      <c r="N4" s="5" t="s">
        <v>28</v>
      </c>
      <c r="O4" s="5" t="s">
        <v>29</v>
      </c>
      <c r="P4" s="5" t="s">
        <v>30</v>
      </c>
      <c r="Q4" s="6" t="s">
        <v>31</v>
      </c>
      <c r="R4" s="7" t="s">
        <v>17</v>
      </c>
      <c r="S4" s="82" t="s">
        <v>22</v>
      </c>
      <c r="T4" s="5" t="s">
        <v>23</v>
      </c>
      <c r="U4" s="6" t="s">
        <v>24</v>
      </c>
    </row>
    <row r="5" spans="2:21" ht="15.75" thickBot="1" x14ac:dyDescent="0.3">
      <c r="B5" s="83" t="s">
        <v>17</v>
      </c>
      <c r="C5" s="84" t="s">
        <v>32</v>
      </c>
      <c r="D5" s="84"/>
      <c r="E5" s="84"/>
      <c r="F5" s="84"/>
      <c r="G5" s="8">
        <v>0.82420000000000004</v>
      </c>
      <c r="H5" s="9">
        <v>25.8</v>
      </c>
      <c r="I5" s="10">
        <v>0</v>
      </c>
      <c r="J5" s="11" t="s">
        <v>17</v>
      </c>
      <c r="K5" s="11" t="s">
        <v>17</v>
      </c>
      <c r="L5" s="11" t="s">
        <v>17</v>
      </c>
      <c r="M5" s="11" t="s">
        <v>17</v>
      </c>
      <c r="N5" s="11" t="s">
        <v>17</v>
      </c>
      <c r="O5" s="11" t="s">
        <v>17</v>
      </c>
      <c r="P5" s="11" t="s">
        <v>17</v>
      </c>
      <c r="Q5" s="11" t="s">
        <v>17</v>
      </c>
      <c r="R5" s="11" t="s">
        <v>17</v>
      </c>
      <c r="S5" s="11" t="s">
        <v>17</v>
      </c>
      <c r="T5" s="11" t="s">
        <v>17</v>
      </c>
      <c r="U5" s="12" t="s">
        <v>17</v>
      </c>
    </row>
    <row r="6" spans="2:21" x14ac:dyDescent="0.25">
      <c r="B6" s="83"/>
      <c r="C6" s="85" t="s">
        <v>33</v>
      </c>
      <c r="D6" s="85"/>
      <c r="E6" s="85"/>
      <c r="F6" s="85"/>
      <c r="G6" s="11" t="s">
        <v>17</v>
      </c>
      <c r="H6" s="11" t="s">
        <v>17</v>
      </c>
      <c r="I6" s="11" t="s">
        <v>17</v>
      </c>
      <c r="J6" s="11" t="s">
        <v>17</v>
      </c>
      <c r="K6" s="11" t="s">
        <v>17</v>
      </c>
      <c r="L6" s="11" t="s">
        <v>17</v>
      </c>
      <c r="M6" s="11" t="s">
        <v>17</v>
      </c>
      <c r="N6" s="11" t="s">
        <v>17</v>
      </c>
      <c r="O6" s="11" t="s">
        <v>17</v>
      </c>
      <c r="P6" s="11" t="s">
        <v>17</v>
      </c>
      <c r="Q6" s="11" t="s">
        <v>17</v>
      </c>
      <c r="R6" s="11" t="s">
        <v>17</v>
      </c>
      <c r="S6" s="13">
        <v>0.82420000000000004</v>
      </c>
      <c r="T6" s="14">
        <v>25.8</v>
      </c>
      <c r="U6" s="15">
        <v>0</v>
      </c>
    </row>
    <row r="7" spans="2:21" ht="7.5" customHeight="1" thickBot="1" x14ac:dyDescent="0.3">
      <c r="B7" s="16" t="s">
        <v>17</v>
      </c>
      <c r="C7" s="17" t="s">
        <v>17</v>
      </c>
      <c r="D7" s="17" t="s">
        <v>17</v>
      </c>
      <c r="E7" s="17" t="s">
        <v>17</v>
      </c>
      <c r="F7" s="17" t="s">
        <v>17</v>
      </c>
      <c r="G7" s="17" t="s">
        <v>17</v>
      </c>
      <c r="H7" s="17" t="s">
        <v>17</v>
      </c>
      <c r="I7" s="17" t="s">
        <v>17</v>
      </c>
      <c r="J7" s="17" t="s">
        <v>17</v>
      </c>
      <c r="K7" s="17" t="s">
        <v>17</v>
      </c>
      <c r="L7" s="17" t="s">
        <v>17</v>
      </c>
      <c r="M7" s="17" t="s">
        <v>17</v>
      </c>
      <c r="N7" s="17" t="s">
        <v>17</v>
      </c>
      <c r="O7" s="17" t="s">
        <v>17</v>
      </c>
      <c r="P7" s="17" t="s">
        <v>17</v>
      </c>
      <c r="Q7" s="17" t="s">
        <v>17</v>
      </c>
      <c r="R7" s="17" t="s">
        <v>17</v>
      </c>
      <c r="S7" s="17" t="s">
        <v>17</v>
      </c>
      <c r="T7" s="17" t="s">
        <v>17</v>
      </c>
      <c r="U7" s="18" t="s">
        <v>17</v>
      </c>
    </row>
    <row r="8" spans="2:21" ht="45.75" customHeight="1" thickBot="1" x14ac:dyDescent="0.3">
      <c r="B8" s="4" t="s">
        <v>34</v>
      </c>
      <c r="C8" s="82" t="s">
        <v>19</v>
      </c>
      <c r="D8" s="82"/>
      <c r="E8" s="5" t="s">
        <v>20</v>
      </c>
      <c r="F8" s="5" t="s">
        <v>21</v>
      </c>
      <c r="G8" s="5" t="s">
        <v>22</v>
      </c>
      <c r="H8" s="5" t="s">
        <v>23</v>
      </c>
      <c r="I8" s="6" t="s">
        <v>24</v>
      </c>
      <c r="J8" s="7" t="s">
        <v>17</v>
      </c>
      <c r="K8" s="82" t="s">
        <v>25</v>
      </c>
      <c r="L8" s="5" t="s">
        <v>26</v>
      </c>
      <c r="M8" s="5" t="s">
        <v>27</v>
      </c>
      <c r="N8" s="5" t="s">
        <v>28</v>
      </c>
      <c r="O8" s="5" t="s">
        <v>29</v>
      </c>
      <c r="P8" s="5" t="s">
        <v>30</v>
      </c>
      <c r="Q8" s="6" t="s">
        <v>31</v>
      </c>
      <c r="R8" s="7" t="s">
        <v>17</v>
      </c>
      <c r="S8" s="82" t="s">
        <v>22</v>
      </c>
      <c r="T8" s="5" t="s">
        <v>23</v>
      </c>
      <c r="U8" s="6" t="s">
        <v>24</v>
      </c>
    </row>
    <row r="9" spans="2:21" ht="15.75" thickBot="1" x14ac:dyDescent="0.3">
      <c r="B9" s="83" t="s">
        <v>70</v>
      </c>
      <c r="C9" s="84" t="s">
        <v>32</v>
      </c>
      <c r="D9" s="84"/>
      <c r="E9" s="84"/>
      <c r="F9" s="84"/>
      <c r="G9" s="8">
        <v>0.79320000000000002</v>
      </c>
      <c r="H9" s="9">
        <v>20.100000000000001</v>
      </c>
      <c r="I9" s="10">
        <v>49768</v>
      </c>
      <c r="J9" s="11" t="s">
        <v>17</v>
      </c>
      <c r="K9" s="11" t="s">
        <v>17</v>
      </c>
      <c r="L9" s="11" t="s">
        <v>17</v>
      </c>
      <c r="M9" s="11" t="s">
        <v>17</v>
      </c>
      <c r="N9" s="11" t="s">
        <v>17</v>
      </c>
      <c r="O9" s="11" t="s">
        <v>17</v>
      </c>
      <c r="P9" s="11" t="s">
        <v>17</v>
      </c>
      <c r="Q9" s="11" t="s">
        <v>17</v>
      </c>
      <c r="R9" s="11" t="s">
        <v>17</v>
      </c>
      <c r="S9" s="11" t="s">
        <v>17</v>
      </c>
      <c r="T9" s="11" t="s">
        <v>17</v>
      </c>
      <c r="U9" s="12" t="s">
        <v>17</v>
      </c>
    </row>
    <row r="10" spans="2:21" ht="15.75" thickBot="1" x14ac:dyDescent="0.3">
      <c r="B10" s="83"/>
      <c r="C10" s="19" t="s">
        <v>17</v>
      </c>
      <c r="D10" s="20" t="s">
        <v>17</v>
      </c>
      <c r="E10" s="20" t="s">
        <v>17</v>
      </c>
      <c r="F10" s="20" t="s">
        <v>17</v>
      </c>
      <c r="G10" s="20" t="s">
        <v>17</v>
      </c>
      <c r="H10" s="20" t="s">
        <v>17</v>
      </c>
      <c r="I10" s="21" t="s">
        <v>17</v>
      </c>
      <c r="J10" s="11" t="s">
        <v>17</v>
      </c>
      <c r="K10" s="19" t="s">
        <v>17</v>
      </c>
      <c r="L10" s="20" t="s">
        <v>17</v>
      </c>
      <c r="M10" s="20" t="s">
        <v>17</v>
      </c>
      <c r="N10" s="20" t="s">
        <v>17</v>
      </c>
      <c r="O10" s="20" t="s">
        <v>17</v>
      </c>
      <c r="P10" s="20" t="s">
        <v>17</v>
      </c>
      <c r="Q10" s="21" t="s">
        <v>17</v>
      </c>
      <c r="R10" s="11" t="s">
        <v>17</v>
      </c>
      <c r="S10" s="19" t="s">
        <v>17</v>
      </c>
      <c r="T10" s="20" t="s">
        <v>17</v>
      </c>
      <c r="U10" s="21" t="s">
        <v>17</v>
      </c>
    </row>
    <row r="11" spans="2:21" ht="30.75" thickBot="1" x14ac:dyDescent="0.3">
      <c r="B11" s="83"/>
      <c r="C11" s="22" t="s">
        <v>17</v>
      </c>
      <c r="D11" s="23" t="s">
        <v>71</v>
      </c>
      <c r="E11" s="24" t="s">
        <v>66</v>
      </c>
      <c r="F11" s="25">
        <v>44536</v>
      </c>
      <c r="G11" s="26">
        <v>0.78459999999999996</v>
      </c>
      <c r="H11" s="27">
        <v>15</v>
      </c>
      <c r="I11" s="28">
        <v>1570</v>
      </c>
      <c r="J11" s="11" t="s">
        <v>17</v>
      </c>
      <c r="K11" s="86" t="s">
        <v>72</v>
      </c>
      <c r="L11" s="29" t="s">
        <v>17</v>
      </c>
      <c r="M11" s="30" t="s">
        <v>35</v>
      </c>
      <c r="N11" s="31">
        <v>44581.166666666664</v>
      </c>
      <c r="O11" s="31">
        <v>44581.180555555555</v>
      </c>
      <c r="P11" s="87">
        <v>98</v>
      </c>
      <c r="Q11" s="28">
        <v>98</v>
      </c>
      <c r="R11" s="11" t="s">
        <v>17</v>
      </c>
      <c r="S11" s="22" t="s">
        <v>17</v>
      </c>
      <c r="T11" s="32" t="s">
        <v>17</v>
      </c>
      <c r="U11" s="33">
        <f>I11-Q11</f>
        <v>1472</v>
      </c>
    </row>
    <row r="12" spans="2:21" ht="15.75" thickBot="1" x14ac:dyDescent="0.3">
      <c r="B12" s="83"/>
      <c r="C12" s="22" t="s">
        <v>17</v>
      </c>
      <c r="D12" s="80" t="s">
        <v>17</v>
      </c>
      <c r="E12" s="80" t="s">
        <v>17</v>
      </c>
      <c r="F12" s="80" t="s">
        <v>17</v>
      </c>
      <c r="G12" s="80" t="s">
        <v>17</v>
      </c>
      <c r="H12" s="80" t="s">
        <v>17</v>
      </c>
      <c r="I12" s="81" t="s">
        <v>17</v>
      </c>
      <c r="J12" s="11" t="s">
        <v>17</v>
      </c>
      <c r="K12" s="22" t="s">
        <v>17</v>
      </c>
      <c r="L12" s="80" t="s">
        <v>17</v>
      </c>
      <c r="M12" s="80" t="s">
        <v>17</v>
      </c>
      <c r="N12" s="80" t="s">
        <v>17</v>
      </c>
      <c r="O12" s="80" t="s">
        <v>17</v>
      </c>
      <c r="P12" s="80" t="s">
        <v>17</v>
      </c>
      <c r="Q12" s="38">
        <f>SUM(Q11:Q11)</f>
        <v>98</v>
      </c>
      <c r="R12" s="11" t="s">
        <v>17</v>
      </c>
      <c r="S12" s="22" t="s">
        <v>17</v>
      </c>
      <c r="T12" s="80" t="s">
        <v>17</v>
      </c>
      <c r="U12" s="81" t="s">
        <v>17</v>
      </c>
    </row>
    <row r="13" spans="2:21" ht="15.75" thickBot="1" x14ac:dyDescent="0.3">
      <c r="B13" s="83"/>
      <c r="C13" s="22" t="s">
        <v>17</v>
      </c>
      <c r="D13" s="39" t="s">
        <v>73</v>
      </c>
      <c r="E13" s="40" t="s">
        <v>63</v>
      </c>
      <c r="F13" s="41">
        <v>44562</v>
      </c>
      <c r="G13" s="42">
        <v>0.79330000000000001</v>
      </c>
      <c r="H13" s="43">
        <v>15</v>
      </c>
      <c r="I13" s="44">
        <v>2985</v>
      </c>
      <c r="J13" s="11" t="s">
        <v>17</v>
      </c>
      <c r="K13" s="86" t="s">
        <v>42</v>
      </c>
      <c r="L13" s="45" t="s">
        <v>17</v>
      </c>
      <c r="M13" s="46" t="s">
        <v>35</v>
      </c>
      <c r="N13" s="47">
        <v>44581.684027777781</v>
      </c>
      <c r="O13" s="47">
        <v>44581.760416666664</v>
      </c>
      <c r="P13" s="87">
        <v>6025</v>
      </c>
      <c r="Q13" s="44">
        <v>229</v>
      </c>
      <c r="R13" s="11" t="s">
        <v>17</v>
      </c>
      <c r="S13" s="22" t="s">
        <v>17</v>
      </c>
      <c r="T13" s="32" t="s">
        <v>17</v>
      </c>
      <c r="U13" s="48">
        <f>I13-Q13</f>
        <v>2756</v>
      </c>
    </row>
    <row r="14" spans="2:21" ht="15.75" thickBot="1" x14ac:dyDescent="0.3">
      <c r="B14" s="83"/>
      <c r="C14" s="22" t="s">
        <v>17</v>
      </c>
      <c r="D14" s="49" t="s">
        <v>71</v>
      </c>
      <c r="E14" s="50" t="s">
        <v>74</v>
      </c>
      <c r="F14" s="51">
        <v>44572</v>
      </c>
      <c r="G14" s="52">
        <v>0.78380000000000005</v>
      </c>
      <c r="H14" s="53">
        <v>15</v>
      </c>
      <c r="I14" s="54">
        <v>39730</v>
      </c>
      <c r="J14" s="11" t="s">
        <v>17</v>
      </c>
      <c r="K14" s="86"/>
      <c r="L14" s="55" t="s">
        <v>17</v>
      </c>
      <c r="M14" s="56" t="s">
        <v>35</v>
      </c>
      <c r="N14" s="57">
        <v>44581.684027777781</v>
      </c>
      <c r="O14" s="57">
        <v>44581.760416666664</v>
      </c>
      <c r="P14" s="87"/>
      <c r="Q14" s="54">
        <v>3057</v>
      </c>
      <c r="R14" s="11" t="s">
        <v>17</v>
      </c>
      <c r="S14" s="22" t="s">
        <v>17</v>
      </c>
      <c r="T14" s="32" t="s">
        <v>17</v>
      </c>
      <c r="U14" s="58">
        <f>I14-Q14</f>
        <v>36673</v>
      </c>
    </row>
    <row r="15" spans="2:21" ht="15.75" thickBot="1" x14ac:dyDescent="0.3">
      <c r="B15" s="83"/>
      <c r="C15" s="22" t="s">
        <v>17</v>
      </c>
      <c r="D15" s="49" t="s">
        <v>71</v>
      </c>
      <c r="E15" s="50" t="s">
        <v>66</v>
      </c>
      <c r="F15" s="51">
        <v>44536</v>
      </c>
      <c r="G15" s="52">
        <v>0.78459999999999996</v>
      </c>
      <c r="H15" s="53">
        <v>15</v>
      </c>
      <c r="I15" s="54">
        <f>U11</f>
        <v>1472</v>
      </c>
      <c r="J15" s="11" t="s">
        <v>17</v>
      </c>
      <c r="K15" s="86"/>
      <c r="L15" s="55" t="s">
        <v>17</v>
      </c>
      <c r="M15" s="56" t="s">
        <v>35</v>
      </c>
      <c r="N15" s="57">
        <v>44581.684027777781</v>
      </c>
      <c r="O15" s="57">
        <v>44581.760416666664</v>
      </c>
      <c r="P15" s="87"/>
      <c r="Q15" s="54">
        <v>1472</v>
      </c>
      <c r="R15" s="11" t="s">
        <v>17</v>
      </c>
      <c r="S15" s="22" t="s">
        <v>17</v>
      </c>
      <c r="T15" s="32" t="s">
        <v>17</v>
      </c>
      <c r="U15" s="58">
        <f>I15-Q15</f>
        <v>0</v>
      </c>
    </row>
    <row r="16" spans="2:21" ht="15.75" thickBot="1" x14ac:dyDescent="0.3">
      <c r="B16" s="83"/>
      <c r="C16" s="22" t="s">
        <v>17</v>
      </c>
      <c r="D16" s="49" t="s">
        <v>75</v>
      </c>
      <c r="E16" s="50" t="s">
        <v>76</v>
      </c>
      <c r="F16" s="51">
        <v>44569</v>
      </c>
      <c r="G16" s="52">
        <v>0.86829999999999996</v>
      </c>
      <c r="H16" s="53">
        <v>15</v>
      </c>
      <c r="I16" s="54">
        <v>4568</v>
      </c>
      <c r="J16" s="11" t="s">
        <v>17</v>
      </c>
      <c r="K16" s="86"/>
      <c r="L16" s="55" t="s">
        <v>17</v>
      </c>
      <c r="M16" s="56" t="s">
        <v>35</v>
      </c>
      <c r="N16" s="57">
        <v>44581.684027777781</v>
      </c>
      <c r="O16" s="57">
        <v>44581.760416666664</v>
      </c>
      <c r="P16" s="87"/>
      <c r="Q16" s="54">
        <v>352</v>
      </c>
      <c r="R16" s="11" t="s">
        <v>17</v>
      </c>
      <c r="S16" s="22" t="s">
        <v>17</v>
      </c>
      <c r="T16" s="32" t="s">
        <v>17</v>
      </c>
      <c r="U16" s="58">
        <f>I16-Q16</f>
        <v>4216</v>
      </c>
    </row>
    <row r="17" spans="2:21" ht="15.75" thickBot="1" x14ac:dyDescent="0.3">
      <c r="B17" s="83"/>
      <c r="C17" s="22" t="s">
        <v>17</v>
      </c>
      <c r="D17" s="59" t="s">
        <v>75</v>
      </c>
      <c r="E17" s="60" t="s">
        <v>67</v>
      </c>
      <c r="F17" s="61">
        <v>44550</v>
      </c>
      <c r="G17" s="62">
        <v>0.86829999999999996</v>
      </c>
      <c r="H17" s="63">
        <v>15</v>
      </c>
      <c r="I17" s="64">
        <v>915</v>
      </c>
      <c r="J17" s="11" t="s">
        <v>17</v>
      </c>
      <c r="K17" s="86"/>
      <c r="L17" s="65" t="s">
        <v>17</v>
      </c>
      <c r="M17" s="66" t="s">
        <v>35</v>
      </c>
      <c r="N17" s="67">
        <v>44581.684027777781</v>
      </c>
      <c r="O17" s="67">
        <v>44581.760416666664</v>
      </c>
      <c r="P17" s="87"/>
      <c r="Q17" s="64">
        <v>915</v>
      </c>
      <c r="R17" s="11" t="s">
        <v>17</v>
      </c>
      <c r="S17" s="22" t="s">
        <v>17</v>
      </c>
      <c r="T17" s="32" t="s">
        <v>65</v>
      </c>
      <c r="U17" s="68">
        <f>I17-Q17</f>
        <v>0</v>
      </c>
    </row>
    <row r="18" spans="2:21" ht="15.75" thickBot="1" x14ac:dyDescent="0.3">
      <c r="B18" s="83"/>
      <c r="C18" s="22" t="s">
        <v>17</v>
      </c>
      <c r="D18" s="80" t="s">
        <v>17</v>
      </c>
      <c r="E18" s="80" t="s">
        <v>17</v>
      </c>
      <c r="F18" s="80" t="s">
        <v>17</v>
      </c>
      <c r="G18" s="80" t="s">
        <v>17</v>
      </c>
      <c r="H18" s="80" t="s">
        <v>17</v>
      </c>
      <c r="I18" s="81" t="s">
        <v>17</v>
      </c>
      <c r="J18" s="11" t="s">
        <v>17</v>
      </c>
      <c r="K18" s="22" t="s">
        <v>17</v>
      </c>
      <c r="L18" s="80" t="s">
        <v>17</v>
      </c>
      <c r="M18" s="80" t="s">
        <v>17</v>
      </c>
      <c r="N18" s="80" t="s">
        <v>17</v>
      </c>
      <c r="O18" s="80" t="s">
        <v>17</v>
      </c>
      <c r="P18" s="80" t="s">
        <v>17</v>
      </c>
      <c r="Q18" s="38">
        <f>SUM(Q13:Q17)</f>
        <v>6025</v>
      </c>
      <c r="R18" s="11" t="s">
        <v>17</v>
      </c>
      <c r="S18" s="22" t="s">
        <v>17</v>
      </c>
      <c r="T18" s="80" t="s">
        <v>17</v>
      </c>
      <c r="U18" s="81" t="s">
        <v>17</v>
      </c>
    </row>
    <row r="19" spans="2:21" ht="15.75" customHeight="1" thickBot="1" x14ac:dyDescent="0.3">
      <c r="B19" s="83"/>
      <c r="C19" s="22" t="s">
        <v>17</v>
      </c>
      <c r="D19" s="39" t="s">
        <v>73</v>
      </c>
      <c r="E19" s="40" t="s">
        <v>63</v>
      </c>
      <c r="F19" s="41">
        <v>44562</v>
      </c>
      <c r="G19" s="42">
        <v>0.79330000000000001</v>
      </c>
      <c r="H19" s="43">
        <v>15</v>
      </c>
      <c r="I19" s="44">
        <f>U13</f>
        <v>2756</v>
      </c>
      <c r="J19" s="11" t="s">
        <v>17</v>
      </c>
      <c r="K19" s="86" t="s">
        <v>77</v>
      </c>
      <c r="L19" s="45" t="s">
        <v>17</v>
      </c>
      <c r="M19" s="46" t="s">
        <v>35</v>
      </c>
      <c r="N19" s="47">
        <v>44581.854166666664</v>
      </c>
      <c r="O19" s="47">
        <v>44581.864583333336</v>
      </c>
      <c r="P19" s="87">
        <v>102</v>
      </c>
      <c r="Q19" s="44">
        <v>6</v>
      </c>
      <c r="R19" s="11" t="s">
        <v>17</v>
      </c>
      <c r="S19" s="22" t="s">
        <v>17</v>
      </c>
      <c r="T19" s="32" t="s">
        <v>17</v>
      </c>
      <c r="U19" s="48">
        <f>I19-Q19</f>
        <v>2750</v>
      </c>
    </row>
    <row r="20" spans="2:21" ht="15.75" thickBot="1" x14ac:dyDescent="0.3">
      <c r="B20" s="83"/>
      <c r="C20" s="22" t="s">
        <v>17</v>
      </c>
      <c r="D20" s="49" t="s">
        <v>71</v>
      </c>
      <c r="E20" s="50" t="s">
        <v>74</v>
      </c>
      <c r="F20" s="51">
        <v>44572</v>
      </c>
      <c r="G20" s="52">
        <v>0.78380000000000005</v>
      </c>
      <c r="H20" s="53">
        <v>15</v>
      </c>
      <c r="I20" s="54">
        <f>U14</f>
        <v>36673</v>
      </c>
      <c r="J20" s="11" t="s">
        <v>17</v>
      </c>
      <c r="K20" s="86"/>
      <c r="L20" s="55" t="s">
        <v>17</v>
      </c>
      <c r="M20" s="56" t="s">
        <v>35</v>
      </c>
      <c r="N20" s="57">
        <v>44581.854166666664</v>
      </c>
      <c r="O20" s="57">
        <v>44581.864583333336</v>
      </c>
      <c r="P20" s="87"/>
      <c r="Q20" s="54">
        <v>86</v>
      </c>
      <c r="R20" s="11" t="s">
        <v>17</v>
      </c>
      <c r="S20" s="22" t="s">
        <v>17</v>
      </c>
      <c r="T20" s="32" t="s">
        <v>17</v>
      </c>
      <c r="U20" s="58">
        <f>I20-Q20</f>
        <v>36587</v>
      </c>
    </row>
    <row r="21" spans="2:21" ht="15.75" thickBot="1" x14ac:dyDescent="0.3">
      <c r="B21" s="83"/>
      <c r="C21" s="22" t="s">
        <v>17</v>
      </c>
      <c r="D21" s="59" t="s">
        <v>75</v>
      </c>
      <c r="E21" s="60" t="s">
        <v>76</v>
      </c>
      <c r="F21" s="61">
        <v>44569</v>
      </c>
      <c r="G21" s="62">
        <v>0.86829999999999996</v>
      </c>
      <c r="H21" s="63">
        <v>15</v>
      </c>
      <c r="I21" s="64">
        <f>U16</f>
        <v>4216</v>
      </c>
      <c r="J21" s="11" t="s">
        <v>17</v>
      </c>
      <c r="K21" s="86"/>
      <c r="L21" s="65" t="s">
        <v>17</v>
      </c>
      <c r="M21" s="66" t="s">
        <v>35</v>
      </c>
      <c r="N21" s="67">
        <v>44581.854166666664</v>
      </c>
      <c r="O21" s="67">
        <v>44581.864583333336</v>
      </c>
      <c r="P21" s="87"/>
      <c r="Q21" s="64">
        <v>10</v>
      </c>
      <c r="R21" s="11" t="s">
        <v>17</v>
      </c>
      <c r="S21" s="22" t="s">
        <v>17</v>
      </c>
      <c r="T21" s="32" t="s">
        <v>17</v>
      </c>
      <c r="U21" s="68">
        <f>I21-Q21</f>
        <v>4206</v>
      </c>
    </row>
    <row r="22" spans="2:21" ht="15.75" thickBot="1" x14ac:dyDescent="0.3">
      <c r="B22" s="83"/>
      <c r="C22" s="34" t="s">
        <v>17</v>
      </c>
      <c r="D22" s="35" t="s">
        <v>17</v>
      </c>
      <c r="E22" s="35" t="s">
        <v>17</v>
      </c>
      <c r="F22" s="35" t="s">
        <v>17</v>
      </c>
      <c r="G22" s="35" t="s">
        <v>17</v>
      </c>
      <c r="H22" s="35" t="s">
        <v>17</v>
      </c>
      <c r="I22" s="36" t="s">
        <v>17</v>
      </c>
      <c r="J22" s="11" t="s">
        <v>17</v>
      </c>
      <c r="K22" s="34" t="s">
        <v>17</v>
      </c>
      <c r="L22" s="35" t="s">
        <v>17</v>
      </c>
      <c r="M22" s="35" t="s">
        <v>17</v>
      </c>
      <c r="N22" s="35" t="s">
        <v>17</v>
      </c>
      <c r="O22" s="35" t="s">
        <v>17</v>
      </c>
      <c r="P22" s="35" t="s">
        <v>17</v>
      </c>
      <c r="Q22" s="38">
        <f>SUM(Q19:Q21)</f>
        <v>102</v>
      </c>
      <c r="R22" s="11" t="s">
        <v>17</v>
      </c>
      <c r="S22" s="34" t="s">
        <v>17</v>
      </c>
      <c r="T22" s="35" t="s">
        <v>17</v>
      </c>
      <c r="U22" s="36" t="s">
        <v>17</v>
      </c>
    </row>
    <row r="23" spans="2:21" x14ac:dyDescent="0.25">
      <c r="B23" s="83"/>
      <c r="C23" s="85" t="s">
        <v>33</v>
      </c>
      <c r="D23" s="85"/>
      <c r="E23" s="85"/>
      <c r="F23" s="85"/>
      <c r="G23" s="11" t="s">
        <v>17</v>
      </c>
      <c r="H23" s="11" t="s">
        <v>17</v>
      </c>
      <c r="I23" s="11" t="s">
        <v>17</v>
      </c>
      <c r="J23" s="11" t="s">
        <v>17</v>
      </c>
      <c r="K23" s="11" t="s">
        <v>17</v>
      </c>
      <c r="L23" s="11" t="s">
        <v>17</v>
      </c>
      <c r="M23" s="11" t="s">
        <v>17</v>
      </c>
      <c r="N23" s="11" t="s">
        <v>17</v>
      </c>
      <c r="O23" s="11" t="s">
        <v>17</v>
      </c>
      <c r="P23" s="11" t="s">
        <v>17</v>
      </c>
      <c r="Q23" s="11" t="s">
        <v>17</v>
      </c>
      <c r="R23" s="11" t="s">
        <v>17</v>
      </c>
      <c r="S23" s="13">
        <v>0.79320000000000002</v>
      </c>
      <c r="T23" s="14">
        <v>19.600000000000001</v>
      </c>
      <c r="U23" s="15">
        <v>43543</v>
      </c>
    </row>
    <row r="24" spans="2:21" ht="7.5" customHeight="1" thickBot="1" x14ac:dyDescent="0.3">
      <c r="B24" s="16" t="s">
        <v>17</v>
      </c>
      <c r="C24" s="17" t="s">
        <v>17</v>
      </c>
      <c r="D24" s="17" t="s">
        <v>17</v>
      </c>
      <c r="E24" s="17" t="s">
        <v>17</v>
      </c>
      <c r="F24" s="17" t="s">
        <v>17</v>
      </c>
      <c r="G24" s="17" t="s">
        <v>17</v>
      </c>
      <c r="H24" s="17" t="s">
        <v>17</v>
      </c>
      <c r="I24" s="17" t="s">
        <v>17</v>
      </c>
      <c r="J24" s="17" t="s">
        <v>17</v>
      </c>
      <c r="K24" s="17" t="s">
        <v>17</v>
      </c>
      <c r="L24" s="17" t="s">
        <v>17</v>
      </c>
      <c r="M24" s="17" t="s">
        <v>17</v>
      </c>
      <c r="N24" s="17" t="s">
        <v>17</v>
      </c>
      <c r="O24" s="17" t="s">
        <v>17</v>
      </c>
      <c r="P24" s="17" t="s">
        <v>17</v>
      </c>
      <c r="Q24" s="17" t="s">
        <v>17</v>
      </c>
      <c r="R24" s="17" t="s">
        <v>17</v>
      </c>
      <c r="S24" s="17" t="s">
        <v>17</v>
      </c>
      <c r="T24" s="17" t="s">
        <v>17</v>
      </c>
      <c r="U24" s="18" t="s">
        <v>17</v>
      </c>
    </row>
    <row r="25" spans="2:21" ht="45.75" customHeight="1" thickBot="1" x14ac:dyDescent="0.3">
      <c r="B25" s="4" t="s">
        <v>36</v>
      </c>
      <c r="C25" s="82" t="s">
        <v>19</v>
      </c>
      <c r="D25" s="82"/>
      <c r="E25" s="5" t="s">
        <v>20</v>
      </c>
      <c r="F25" s="5" t="s">
        <v>21</v>
      </c>
      <c r="G25" s="5" t="s">
        <v>22</v>
      </c>
      <c r="H25" s="5" t="s">
        <v>23</v>
      </c>
      <c r="I25" s="6" t="s">
        <v>24</v>
      </c>
      <c r="J25" s="7" t="s">
        <v>17</v>
      </c>
      <c r="K25" s="82" t="s">
        <v>25</v>
      </c>
      <c r="L25" s="5" t="s">
        <v>26</v>
      </c>
      <c r="M25" s="5" t="s">
        <v>27</v>
      </c>
      <c r="N25" s="5" t="s">
        <v>28</v>
      </c>
      <c r="O25" s="5" t="s">
        <v>29</v>
      </c>
      <c r="P25" s="5" t="s">
        <v>30</v>
      </c>
      <c r="Q25" s="6" t="s">
        <v>31</v>
      </c>
      <c r="R25" s="7" t="s">
        <v>17</v>
      </c>
      <c r="S25" s="82" t="s">
        <v>22</v>
      </c>
      <c r="T25" s="5" t="s">
        <v>23</v>
      </c>
      <c r="U25" s="6" t="s">
        <v>24</v>
      </c>
    </row>
    <row r="26" spans="2:21" ht="15.75" thickBot="1" x14ac:dyDescent="0.3">
      <c r="B26" s="83" t="s">
        <v>70</v>
      </c>
      <c r="C26" s="84" t="s">
        <v>32</v>
      </c>
      <c r="D26" s="84"/>
      <c r="E26" s="84"/>
      <c r="F26" s="84"/>
      <c r="G26" s="8">
        <v>0.83879999999999999</v>
      </c>
      <c r="H26" s="9">
        <v>12.9</v>
      </c>
      <c r="I26" s="10">
        <v>65747</v>
      </c>
      <c r="J26" s="11" t="s">
        <v>17</v>
      </c>
      <c r="K26" s="11" t="s">
        <v>17</v>
      </c>
      <c r="L26" s="11" t="s">
        <v>17</v>
      </c>
      <c r="M26" s="11" t="s">
        <v>17</v>
      </c>
      <c r="N26" s="11" t="s">
        <v>17</v>
      </c>
      <c r="O26" s="11" t="s">
        <v>17</v>
      </c>
      <c r="P26" s="11" t="s">
        <v>17</v>
      </c>
      <c r="Q26" s="11" t="s">
        <v>17</v>
      </c>
      <c r="R26" s="11" t="s">
        <v>17</v>
      </c>
      <c r="S26" s="11" t="s">
        <v>17</v>
      </c>
      <c r="T26" s="11" t="s">
        <v>17</v>
      </c>
      <c r="U26" s="12" t="s">
        <v>17</v>
      </c>
    </row>
    <row r="27" spans="2:21" ht="15.75" thickBot="1" x14ac:dyDescent="0.3">
      <c r="B27" s="83"/>
      <c r="C27" s="19" t="s">
        <v>17</v>
      </c>
      <c r="D27" s="20" t="s">
        <v>17</v>
      </c>
      <c r="E27" s="20" t="s">
        <v>17</v>
      </c>
      <c r="F27" s="20" t="s">
        <v>17</v>
      </c>
      <c r="G27" s="20" t="s">
        <v>17</v>
      </c>
      <c r="H27" s="20" t="s">
        <v>17</v>
      </c>
      <c r="I27" s="21" t="s">
        <v>17</v>
      </c>
      <c r="J27" s="11" t="s">
        <v>17</v>
      </c>
      <c r="K27" s="19" t="s">
        <v>17</v>
      </c>
      <c r="L27" s="20" t="s">
        <v>17</v>
      </c>
      <c r="M27" s="20" t="s">
        <v>17</v>
      </c>
      <c r="N27" s="20" t="s">
        <v>17</v>
      </c>
      <c r="O27" s="20" t="s">
        <v>17</v>
      </c>
      <c r="P27" s="20" t="s">
        <v>17</v>
      </c>
      <c r="Q27" s="21" t="s">
        <v>17</v>
      </c>
      <c r="R27" s="11" t="s">
        <v>17</v>
      </c>
      <c r="S27" s="19" t="s">
        <v>17</v>
      </c>
      <c r="T27" s="20" t="s">
        <v>17</v>
      </c>
      <c r="U27" s="21" t="s">
        <v>17</v>
      </c>
    </row>
    <row r="28" spans="2:21" ht="15.75" thickBot="1" x14ac:dyDescent="0.3">
      <c r="B28" s="83"/>
      <c r="C28" s="22" t="s">
        <v>17</v>
      </c>
      <c r="D28" s="39" t="s">
        <v>73</v>
      </c>
      <c r="E28" s="40" t="s">
        <v>63</v>
      </c>
      <c r="F28" s="41">
        <v>44562</v>
      </c>
      <c r="G28" s="42">
        <v>0.79330000000000001</v>
      </c>
      <c r="H28" s="43">
        <v>15</v>
      </c>
      <c r="I28" s="44">
        <v>27457</v>
      </c>
      <c r="J28" s="11" t="s">
        <v>17</v>
      </c>
      <c r="K28" s="86" t="s">
        <v>42</v>
      </c>
      <c r="L28" s="45" t="s">
        <v>17</v>
      </c>
      <c r="M28" s="46" t="s">
        <v>35</v>
      </c>
      <c r="N28" s="47">
        <v>44581.222222222219</v>
      </c>
      <c r="O28" s="47">
        <v>44581.350694444445</v>
      </c>
      <c r="P28" s="87">
        <v>10145</v>
      </c>
      <c r="Q28" s="44">
        <v>3165</v>
      </c>
      <c r="R28" s="11" t="s">
        <v>17</v>
      </c>
      <c r="S28" s="22" t="s">
        <v>17</v>
      </c>
      <c r="T28" s="32" t="s">
        <v>17</v>
      </c>
      <c r="U28" s="48">
        <f>I28-Q28</f>
        <v>24292</v>
      </c>
    </row>
    <row r="29" spans="2:21" ht="15.75" thickBot="1" x14ac:dyDescent="0.3">
      <c r="B29" s="83"/>
      <c r="C29" s="22" t="s">
        <v>17</v>
      </c>
      <c r="D29" s="49" t="s">
        <v>73</v>
      </c>
      <c r="E29" s="50" t="s">
        <v>64</v>
      </c>
      <c r="F29" s="51">
        <v>44545</v>
      </c>
      <c r="G29" s="52">
        <v>0.79330000000000001</v>
      </c>
      <c r="H29" s="53">
        <v>15</v>
      </c>
      <c r="I29" s="54">
        <v>1634</v>
      </c>
      <c r="J29" s="11" t="s">
        <v>17</v>
      </c>
      <c r="K29" s="86"/>
      <c r="L29" s="55" t="s">
        <v>17</v>
      </c>
      <c r="M29" s="56" t="s">
        <v>35</v>
      </c>
      <c r="N29" s="57">
        <v>44581.222222222219</v>
      </c>
      <c r="O29" s="57">
        <v>44581.350694444445</v>
      </c>
      <c r="P29" s="87"/>
      <c r="Q29" s="54">
        <v>1634</v>
      </c>
      <c r="R29" s="11" t="s">
        <v>17</v>
      </c>
      <c r="S29" s="22" t="s">
        <v>17</v>
      </c>
      <c r="T29" s="32" t="s">
        <v>65</v>
      </c>
      <c r="U29" s="58">
        <f>I29-Q29</f>
        <v>0</v>
      </c>
    </row>
    <row r="30" spans="2:21" ht="15.75" thickBot="1" x14ac:dyDescent="0.3">
      <c r="B30" s="83"/>
      <c r="C30" s="22" t="s">
        <v>17</v>
      </c>
      <c r="D30" s="49" t="s">
        <v>78</v>
      </c>
      <c r="E30" s="50" t="s">
        <v>79</v>
      </c>
      <c r="F30" s="51">
        <v>44551</v>
      </c>
      <c r="G30" s="52">
        <v>0.81969999999999998</v>
      </c>
      <c r="H30" s="53">
        <v>15</v>
      </c>
      <c r="I30" s="54">
        <v>1265</v>
      </c>
      <c r="J30" s="11" t="s">
        <v>17</v>
      </c>
      <c r="K30" s="86"/>
      <c r="L30" s="55" t="s">
        <v>17</v>
      </c>
      <c r="M30" s="56" t="s">
        <v>35</v>
      </c>
      <c r="N30" s="57">
        <v>44581.222222222219</v>
      </c>
      <c r="O30" s="57">
        <v>44581.350694444445</v>
      </c>
      <c r="P30" s="87"/>
      <c r="Q30" s="54">
        <v>1265</v>
      </c>
      <c r="R30" s="11" t="s">
        <v>17</v>
      </c>
      <c r="S30" s="22" t="s">
        <v>17</v>
      </c>
      <c r="T30" s="32" t="s">
        <v>17</v>
      </c>
      <c r="U30" s="58">
        <f>I30-Q30</f>
        <v>0</v>
      </c>
    </row>
    <row r="31" spans="2:21" ht="15.75" thickBot="1" x14ac:dyDescent="0.3">
      <c r="B31" s="83"/>
      <c r="C31" s="22" t="s">
        <v>17</v>
      </c>
      <c r="D31" s="59" t="s">
        <v>47</v>
      </c>
      <c r="E31" s="60" t="s">
        <v>80</v>
      </c>
      <c r="F31" s="61">
        <v>44579</v>
      </c>
      <c r="G31" s="62">
        <v>0.87639999999999996</v>
      </c>
      <c r="H31" s="63">
        <v>15</v>
      </c>
      <c r="I31" s="64">
        <v>35391</v>
      </c>
      <c r="J31" s="11" t="s">
        <v>17</v>
      </c>
      <c r="K31" s="86"/>
      <c r="L31" s="65" t="s">
        <v>17</v>
      </c>
      <c r="M31" s="66" t="s">
        <v>35</v>
      </c>
      <c r="N31" s="67">
        <v>44581.222222222219</v>
      </c>
      <c r="O31" s="67">
        <v>44581.350694444445</v>
      </c>
      <c r="P31" s="87"/>
      <c r="Q31" s="64">
        <v>4081</v>
      </c>
      <c r="R31" s="11" t="s">
        <v>17</v>
      </c>
      <c r="S31" s="22" t="s">
        <v>17</v>
      </c>
      <c r="T31" s="32" t="s">
        <v>17</v>
      </c>
      <c r="U31" s="68">
        <f>I31-Q31</f>
        <v>31310</v>
      </c>
    </row>
    <row r="32" spans="2:21" ht="15.75" thickBot="1" x14ac:dyDescent="0.3">
      <c r="B32" s="83"/>
      <c r="C32" s="34" t="s">
        <v>17</v>
      </c>
      <c r="D32" s="35" t="s">
        <v>17</v>
      </c>
      <c r="E32" s="35" t="s">
        <v>17</v>
      </c>
      <c r="F32" s="35" t="s">
        <v>17</v>
      </c>
      <c r="G32" s="35" t="s">
        <v>17</v>
      </c>
      <c r="H32" s="35" t="s">
        <v>17</v>
      </c>
      <c r="I32" s="36" t="s">
        <v>17</v>
      </c>
      <c r="J32" s="11" t="s">
        <v>17</v>
      </c>
      <c r="K32" s="34" t="s">
        <v>17</v>
      </c>
      <c r="L32" s="35" t="s">
        <v>17</v>
      </c>
      <c r="M32" s="35" t="s">
        <v>17</v>
      </c>
      <c r="N32" s="35" t="s">
        <v>17</v>
      </c>
      <c r="O32" s="35" t="s">
        <v>17</v>
      </c>
      <c r="P32" s="35" t="s">
        <v>17</v>
      </c>
      <c r="Q32" s="38">
        <f>SUM(Q28:Q31)</f>
        <v>10145</v>
      </c>
      <c r="R32" s="11" t="s">
        <v>17</v>
      </c>
      <c r="S32" s="34" t="s">
        <v>17</v>
      </c>
      <c r="T32" s="35" t="s">
        <v>17</v>
      </c>
      <c r="U32" s="36" t="s">
        <v>17</v>
      </c>
    </row>
    <row r="33" spans="2:21" x14ac:dyDescent="0.25">
      <c r="B33" s="83"/>
      <c r="C33" s="85" t="s">
        <v>33</v>
      </c>
      <c r="D33" s="85"/>
      <c r="E33" s="85"/>
      <c r="F33" s="85"/>
      <c r="G33" s="11" t="s">
        <v>17</v>
      </c>
      <c r="H33" s="11" t="s">
        <v>17</v>
      </c>
      <c r="I33" s="11" t="s">
        <v>17</v>
      </c>
      <c r="J33" s="11" t="s">
        <v>17</v>
      </c>
      <c r="K33" s="11" t="s">
        <v>17</v>
      </c>
      <c r="L33" s="11" t="s">
        <v>17</v>
      </c>
      <c r="M33" s="11" t="s">
        <v>17</v>
      </c>
      <c r="N33" s="11" t="s">
        <v>17</v>
      </c>
      <c r="O33" s="11" t="s">
        <v>17</v>
      </c>
      <c r="P33" s="11" t="s">
        <v>17</v>
      </c>
      <c r="Q33" s="11" t="s">
        <v>17</v>
      </c>
      <c r="R33" s="11" t="s">
        <v>17</v>
      </c>
      <c r="S33" s="13">
        <v>0.83879999999999999</v>
      </c>
      <c r="T33" s="14">
        <v>13</v>
      </c>
      <c r="U33" s="15">
        <v>55602</v>
      </c>
    </row>
    <row r="34" spans="2:21" ht="7.5" customHeight="1" thickBot="1" x14ac:dyDescent="0.3">
      <c r="B34" s="16" t="s">
        <v>17</v>
      </c>
      <c r="C34" s="17" t="s">
        <v>17</v>
      </c>
      <c r="D34" s="17" t="s">
        <v>17</v>
      </c>
      <c r="E34" s="17" t="s">
        <v>17</v>
      </c>
      <c r="F34" s="17" t="s">
        <v>17</v>
      </c>
      <c r="G34" s="17" t="s">
        <v>17</v>
      </c>
      <c r="H34" s="17" t="s">
        <v>17</v>
      </c>
      <c r="I34" s="17" t="s">
        <v>17</v>
      </c>
      <c r="J34" s="17" t="s">
        <v>17</v>
      </c>
      <c r="K34" s="17" t="s">
        <v>17</v>
      </c>
      <c r="L34" s="17" t="s">
        <v>17</v>
      </c>
      <c r="M34" s="17" t="s">
        <v>17</v>
      </c>
      <c r="N34" s="17" t="s">
        <v>17</v>
      </c>
      <c r="O34" s="17" t="s">
        <v>17</v>
      </c>
      <c r="P34" s="17" t="s">
        <v>17</v>
      </c>
      <c r="Q34" s="17" t="s">
        <v>17</v>
      </c>
      <c r="R34" s="17" t="s">
        <v>17</v>
      </c>
      <c r="S34" s="17" t="s">
        <v>17</v>
      </c>
      <c r="T34" s="17" t="s">
        <v>17</v>
      </c>
      <c r="U34" s="18" t="s">
        <v>17</v>
      </c>
    </row>
    <row r="35" spans="2:21" ht="45.75" customHeight="1" thickBot="1" x14ac:dyDescent="0.3">
      <c r="B35" s="4" t="s">
        <v>37</v>
      </c>
      <c r="C35" s="82" t="s">
        <v>19</v>
      </c>
      <c r="D35" s="82"/>
      <c r="E35" s="5" t="s">
        <v>20</v>
      </c>
      <c r="F35" s="5" t="s">
        <v>21</v>
      </c>
      <c r="G35" s="5" t="s">
        <v>22</v>
      </c>
      <c r="H35" s="5" t="s">
        <v>23</v>
      </c>
      <c r="I35" s="6" t="s">
        <v>24</v>
      </c>
      <c r="J35" s="7" t="s">
        <v>17</v>
      </c>
      <c r="K35" s="82" t="s">
        <v>25</v>
      </c>
      <c r="L35" s="5" t="s">
        <v>26</v>
      </c>
      <c r="M35" s="5" t="s">
        <v>27</v>
      </c>
      <c r="N35" s="5" t="s">
        <v>28</v>
      </c>
      <c r="O35" s="5" t="s">
        <v>29</v>
      </c>
      <c r="P35" s="5" t="s">
        <v>30</v>
      </c>
      <c r="Q35" s="6" t="s">
        <v>31</v>
      </c>
      <c r="R35" s="7" t="s">
        <v>17</v>
      </c>
      <c r="S35" s="82" t="s">
        <v>22</v>
      </c>
      <c r="T35" s="5" t="s">
        <v>23</v>
      </c>
      <c r="U35" s="6" t="s">
        <v>24</v>
      </c>
    </row>
    <row r="36" spans="2:21" ht="15.75" thickBot="1" x14ac:dyDescent="0.3">
      <c r="B36" s="83" t="s">
        <v>70</v>
      </c>
      <c r="C36" s="84" t="s">
        <v>32</v>
      </c>
      <c r="D36" s="84"/>
      <c r="E36" s="84"/>
      <c r="F36" s="84"/>
      <c r="G36" s="8">
        <v>0.81569999999999998</v>
      </c>
      <c r="H36" s="9">
        <v>13.9</v>
      </c>
      <c r="I36" s="10">
        <v>66707</v>
      </c>
      <c r="J36" s="11" t="s">
        <v>17</v>
      </c>
      <c r="K36" s="11" t="s">
        <v>17</v>
      </c>
      <c r="L36" s="11" t="s">
        <v>17</v>
      </c>
      <c r="M36" s="11" t="s">
        <v>17</v>
      </c>
      <c r="N36" s="11" t="s">
        <v>17</v>
      </c>
      <c r="O36" s="11" t="s">
        <v>17</v>
      </c>
      <c r="P36" s="11" t="s">
        <v>17</v>
      </c>
      <c r="Q36" s="11" t="s">
        <v>17</v>
      </c>
      <c r="R36" s="11" t="s">
        <v>17</v>
      </c>
      <c r="S36" s="11" t="s">
        <v>17</v>
      </c>
      <c r="T36" s="11" t="s">
        <v>17</v>
      </c>
      <c r="U36" s="12" t="s">
        <v>17</v>
      </c>
    </row>
    <row r="37" spans="2:21" ht="15.75" thickBot="1" x14ac:dyDescent="0.3">
      <c r="B37" s="83"/>
      <c r="C37" s="19" t="s">
        <v>17</v>
      </c>
      <c r="D37" s="20" t="s">
        <v>17</v>
      </c>
      <c r="E37" s="20" t="s">
        <v>17</v>
      </c>
      <c r="F37" s="20" t="s">
        <v>17</v>
      </c>
      <c r="G37" s="20" t="s">
        <v>17</v>
      </c>
      <c r="H37" s="20" t="s">
        <v>17</v>
      </c>
      <c r="I37" s="21" t="s">
        <v>17</v>
      </c>
      <c r="J37" s="11" t="s">
        <v>17</v>
      </c>
      <c r="K37" s="19" t="s">
        <v>17</v>
      </c>
      <c r="L37" s="20" t="s">
        <v>17</v>
      </c>
      <c r="M37" s="20" t="s">
        <v>17</v>
      </c>
      <c r="N37" s="20" t="s">
        <v>17</v>
      </c>
      <c r="O37" s="20" t="s">
        <v>17</v>
      </c>
      <c r="P37" s="20" t="s">
        <v>17</v>
      </c>
      <c r="Q37" s="21" t="s">
        <v>17</v>
      </c>
      <c r="R37" s="11" t="s">
        <v>17</v>
      </c>
      <c r="S37" s="19" t="s">
        <v>17</v>
      </c>
      <c r="T37" s="20" t="s">
        <v>17</v>
      </c>
      <c r="U37" s="21" t="s">
        <v>17</v>
      </c>
    </row>
    <row r="38" spans="2:21" ht="15.75" thickBot="1" x14ac:dyDescent="0.3">
      <c r="B38" s="83"/>
      <c r="C38" s="22" t="s">
        <v>17</v>
      </c>
      <c r="D38" s="39" t="s">
        <v>73</v>
      </c>
      <c r="E38" s="40" t="s">
        <v>68</v>
      </c>
      <c r="F38" s="41">
        <v>44537</v>
      </c>
      <c r="G38" s="42">
        <v>0.79430000000000001</v>
      </c>
      <c r="H38" s="43">
        <v>15</v>
      </c>
      <c r="I38" s="44">
        <v>2247</v>
      </c>
      <c r="J38" s="11" t="s">
        <v>17</v>
      </c>
      <c r="K38" s="86" t="s">
        <v>42</v>
      </c>
      <c r="L38" s="45" t="s">
        <v>17</v>
      </c>
      <c r="M38" s="46" t="s">
        <v>35</v>
      </c>
      <c r="N38" s="47">
        <v>44581.350694444445</v>
      </c>
      <c r="O38" s="47">
        <v>44581.684027777781</v>
      </c>
      <c r="P38" s="87">
        <v>28040</v>
      </c>
      <c r="Q38" s="44">
        <v>877</v>
      </c>
      <c r="R38" s="11" t="s">
        <v>17</v>
      </c>
      <c r="S38" s="22" t="s">
        <v>17</v>
      </c>
      <c r="T38" s="32" t="s">
        <v>17</v>
      </c>
      <c r="U38" s="48">
        <f>I38-Q38</f>
        <v>1370</v>
      </c>
    </row>
    <row r="39" spans="2:21" ht="15.75" thickBot="1" x14ac:dyDescent="0.3">
      <c r="B39" s="83"/>
      <c r="C39" s="22" t="s">
        <v>17</v>
      </c>
      <c r="D39" s="49" t="s">
        <v>73</v>
      </c>
      <c r="E39" s="50" t="s">
        <v>63</v>
      </c>
      <c r="F39" s="51">
        <v>44562</v>
      </c>
      <c r="G39" s="52">
        <v>0.79330000000000001</v>
      </c>
      <c r="H39" s="53">
        <v>15</v>
      </c>
      <c r="I39" s="54">
        <v>15807</v>
      </c>
      <c r="J39" s="11" t="s">
        <v>17</v>
      </c>
      <c r="K39" s="86"/>
      <c r="L39" s="55" t="s">
        <v>17</v>
      </c>
      <c r="M39" s="56" t="s">
        <v>35</v>
      </c>
      <c r="N39" s="57">
        <v>44581.350694444445</v>
      </c>
      <c r="O39" s="57">
        <v>44581.684027777781</v>
      </c>
      <c r="P39" s="87"/>
      <c r="Q39" s="54">
        <v>6167</v>
      </c>
      <c r="R39" s="11" t="s">
        <v>17</v>
      </c>
      <c r="S39" s="22" t="s">
        <v>17</v>
      </c>
      <c r="T39" s="32" t="s">
        <v>17</v>
      </c>
      <c r="U39" s="58">
        <f>I39-Q39</f>
        <v>9640</v>
      </c>
    </row>
    <row r="40" spans="2:21" ht="15.75" thickBot="1" x14ac:dyDescent="0.3">
      <c r="B40" s="83"/>
      <c r="C40" s="22" t="s">
        <v>17</v>
      </c>
      <c r="D40" s="49" t="s">
        <v>78</v>
      </c>
      <c r="E40" s="50" t="s">
        <v>79</v>
      </c>
      <c r="F40" s="51">
        <v>44551</v>
      </c>
      <c r="G40" s="52">
        <v>0.81969999999999998</v>
      </c>
      <c r="H40" s="53">
        <v>15</v>
      </c>
      <c r="I40" s="54">
        <v>45354</v>
      </c>
      <c r="J40" s="11" t="s">
        <v>17</v>
      </c>
      <c r="K40" s="86"/>
      <c r="L40" s="55" t="s">
        <v>17</v>
      </c>
      <c r="M40" s="56" t="s">
        <v>35</v>
      </c>
      <c r="N40" s="57">
        <v>44581.350694444445</v>
      </c>
      <c r="O40" s="57">
        <v>44581.684027777781</v>
      </c>
      <c r="P40" s="87"/>
      <c r="Q40" s="54">
        <v>17697</v>
      </c>
      <c r="R40" s="11" t="s">
        <v>17</v>
      </c>
      <c r="S40" s="22" t="s">
        <v>17</v>
      </c>
      <c r="T40" s="32" t="s">
        <v>17</v>
      </c>
      <c r="U40" s="58">
        <f>I40-Q40</f>
        <v>27657</v>
      </c>
    </row>
    <row r="41" spans="2:21" ht="15.75" thickBot="1" x14ac:dyDescent="0.3">
      <c r="B41" s="83"/>
      <c r="C41" s="22" t="s">
        <v>17</v>
      </c>
      <c r="D41" s="49" t="s">
        <v>81</v>
      </c>
      <c r="E41" s="50" t="s">
        <v>82</v>
      </c>
      <c r="F41" s="51">
        <v>44579</v>
      </c>
      <c r="G41" s="52">
        <v>0.83809999999999996</v>
      </c>
      <c r="H41" s="53">
        <v>15</v>
      </c>
      <c r="I41" s="54">
        <v>1406</v>
      </c>
      <c r="J41" s="11" t="s">
        <v>17</v>
      </c>
      <c r="K41" s="86"/>
      <c r="L41" s="55" t="s">
        <v>17</v>
      </c>
      <c r="M41" s="56" t="s">
        <v>35</v>
      </c>
      <c r="N41" s="57">
        <v>44581.350694444445</v>
      </c>
      <c r="O41" s="57">
        <v>44581.684027777781</v>
      </c>
      <c r="P41" s="87"/>
      <c r="Q41" s="54">
        <v>1406</v>
      </c>
      <c r="R41" s="11" t="s">
        <v>17</v>
      </c>
      <c r="S41" s="22" t="s">
        <v>17</v>
      </c>
      <c r="T41" s="32" t="s">
        <v>17</v>
      </c>
      <c r="U41" s="58">
        <f>I41-Q41</f>
        <v>0</v>
      </c>
    </row>
    <row r="42" spans="2:21" ht="15.75" thickBot="1" x14ac:dyDescent="0.3">
      <c r="B42" s="83"/>
      <c r="C42" s="22" t="s">
        <v>17</v>
      </c>
      <c r="D42" s="59" t="s">
        <v>75</v>
      </c>
      <c r="E42" s="60" t="s">
        <v>76</v>
      </c>
      <c r="F42" s="61">
        <v>44569</v>
      </c>
      <c r="G42" s="62">
        <v>0.86829999999999996</v>
      </c>
      <c r="H42" s="63">
        <v>15</v>
      </c>
      <c r="I42" s="64">
        <v>1893</v>
      </c>
      <c r="J42" s="11" t="s">
        <v>17</v>
      </c>
      <c r="K42" s="86"/>
      <c r="L42" s="65" t="s">
        <v>17</v>
      </c>
      <c r="M42" s="66" t="s">
        <v>35</v>
      </c>
      <c r="N42" s="67">
        <v>44581.350694444445</v>
      </c>
      <c r="O42" s="67">
        <v>44581.684027777781</v>
      </c>
      <c r="P42" s="87"/>
      <c r="Q42" s="64">
        <v>1893</v>
      </c>
      <c r="R42" s="11" t="s">
        <v>17</v>
      </c>
      <c r="S42" s="22" t="s">
        <v>17</v>
      </c>
      <c r="T42" s="32" t="s">
        <v>17</v>
      </c>
      <c r="U42" s="68">
        <f>I42-Q42</f>
        <v>0</v>
      </c>
    </row>
    <row r="43" spans="2:21" ht="15.75" thickBot="1" x14ac:dyDescent="0.3">
      <c r="B43" s="83"/>
      <c r="C43" s="34" t="s">
        <v>17</v>
      </c>
      <c r="D43" s="35" t="s">
        <v>17</v>
      </c>
      <c r="E43" s="35" t="s">
        <v>17</v>
      </c>
      <c r="F43" s="35" t="s">
        <v>17</v>
      </c>
      <c r="G43" s="35" t="s">
        <v>17</v>
      </c>
      <c r="H43" s="35" t="s">
        <v>17</v>
      </c>
      <c r="I43" s="36" t="s">
        <v>17</v>
      </c>
      <c r="J43" s="11" t="s">
        <v>17</v>
      </c>
      <c r="K43" s="34" t="s">
        <v>17</v>
      </c>
      <c r="L43" s="35" t="s">
        <v>17</v>
      </c>
      <c r="M43" s="35" t="s">
        <v>17</v>
      </c>
      <c r="N43" s="35" t="s">
        <v>17</v>
      </c>
      <c r="O43" s="35" t="s">
        <v>17</v>
      </c>
      <c r="P43" s="35" t="s">
        <v>17</v>
      </c>
      <c r="Q43" s="38">
        <f>SUM(Q38:Q42)</f>
        <v>28040</v>
      </c>
      <c r="R43" s="11" t="s">
        <v>17</v>
      </c>
      <c r="S43" s="34" t="s">
        <v>17</v>
      </c>
      <c r="T43" s="35" t="s">
        <v>17</v>
      </c>
      <c r="U43" s="36" t="s">
        <v>17</v>
      </c>
    </row>
    <row r="44" spans="2:21" x14ac:dyDescent="0.25">
      <c r="B44" s="83"/>
      <c r="C44" s="85" t="s">
        <v>33</v>
      </c>
      <c r="D44" s="85"/>
      <c r="E44" s="85"/>
      <c r="F44" s="85"/>
      <c r="G44" s="11" t="s">
        <v>17</v>
      </c>
      <c r="H44" s="11" t="s">
        <v>17</v>
      </c>
      <c r="I44" s="11" t="s">
        <v>17</v>
      </c>
      <c r="J44" s="11" t="s">
        <v>17</v>
      </c>
      <c r="K44" s="11" t="s">
        <v>17</v>
      </c>
      <c r="L44" s="11" t="s">
        <v>17</v>
      </c>
      <c r="M44" s="11" t="s">
        <v>17</v>
      </c>
      <c r="N44" s="11" t="s">
        <v>17</v>
      </c>
      <c r="O44" s="11" t="s">
        <v>17</v>
      </c>
      <c r="P44" s="11" t="s">
        <v>17</v>
      </c>
      <c r="Q44" s="11" t="s">
        <v>17</v>
      </c>
      <c r="R44" s="11" t="s">
        <v>17</v>
      </c>
      <c r="S44" s="13">
        <v>0.81569999999999998</v>
      </c>
      <c r="T44" s="14">
        <v>13.2</v>
      </c>
      <c r="U44" s="15">
        <v>38667</v>
      </c>
    </row>
    <row r="45" spans="2:21" ht="7.5" customHeight="1" thickBot="1" x14ac:dyDescent="0.3">
      <c r="B45" s="16" t="s">
        <v>17</v>
      </c>
      <c r="C45" s="17" t="s">
        <v>17</v>
      </c>
      <c r="D45" s="17" t="s">
        <v>17</v>
      </c>
      <c r="E45" s="17" t="s">
        <v>17</v>
      </c>
      <c r="F45" s="17" t="s">
        <v>17</v>
      </c>
      <c r="G45" s="17" t="s">
        <v>17</v>
      </c>
      <c r="H45" s="17" t="s">
        <v>17</v>
      </c>
      <c r="I45" s="17" t="s">
        <v>17</v>
      </c>
      <c r="J45" s="17" t="s">
        <v>17</v>
      </c>
      <c r="K45" s="17" t="s">
        <v>17</v>
      </c>
      <c r="L45" s="17" t="s">
        <v>17</v>
      </c>
      <c r="M45" s="17" t="s">
        <v>17</v>
      </c>
      <c r="N45" s="17" t="s">
        <v>17</v>
      </c>
      <c r="O45" s="17" t="s">
        <v>17</v>
      </c>
      <c r="P45" s="17" t="s">
        <v>17</v>
      </c>
      <c r="Q45" s="17" t="s">
        <v>17</v>
      </c>
      <c r="R45" s="17" t="s">
        <v>17</v>
      </c>
      <c r="S45" s="17" t="s">
        <v>17</v>
      </c>
      <c r="T45" s="17" t="s">
        <v>17</v>
      </c>
      <c r="U45" s="18" t="s">
        <v>17</v>
      </c>
    </row>
    <row r="46" spans="2:21" ht="45.75" customHeight="1" thickBot="1" x14ac:dyDescent="0.3">
      <c r="B46" s="4" t="s">
        <v>38</v>
      </c>
      <c r="C46" s="82" t="s">
        <v>19</v>
      </c>
      <c r="D46" s="82"/>
      <c r="E46" s="5" t="s">
        <v>20</v>
      </c>
      <c r="F46" s="5" t="s">
        <v>21</v>
      </c>
      <c r="G46" s="5" t="s">
        <v>22</v>
      </c>
      <c r="H46" s="5" t="s">
        <v>23</v>
      </c>
      <c r="I46" s="6" t="s">
        <v>24</v>
      </c>
      <c r="J46" s="7" t="s">
        <v>17</v>
      </c>
      <c r="K46" s="82" t="s">
        <v>25</v>
      </c>
      <c r="L46" s="5" t="s">
        <v>26</v>
      </c>
      <c r="M46" s="5" t="s">
        <v>27</v>
      </c>
      <c r="N46" s="5" t="s">
        <v>28</v>
      </c>
      <c r="O46" s="5" t="s">
        <v>29</v>
      </c>
      <c r="P46" s="5" t="s">
        <v>30</v>
      </c>
      <c r="Q46" s="6" t="s">
        <v>31</v>
      </c>
      <c r="R46" s="7" t="s">
        <v>17</v>
      </c>
      <c r="S46" s="82" t="s">
        <v>22</v>
      </c>
      <c r="T46" s="5" t="s">
        <v>23</v>
      </c>
      <c r="U46" s="6" t="s">
        <v>24</v>
      </c>
    </row>
    <row r="47" spans="2:21" ht="15.75" thickBot="1" x14ac:dyDescent="0.3">
      <c r="B47" s="83" t="s">
        <v>70</v>
      </c>
      <c r="C47" s="84" t="s">
        <v>32</v>
      </c>
      <c r="D47" s="84"/>
      <c r="E47" s="84"/>
      <c r="F47" s="84"/>
      <c r="G47" s="8">
        <v>0.83740000000000003</v>
      </c>
      <c r="H47" s="9">
        <v>19.5</v>
      </c>
      <c r="I47" s="10">
        <v>61853</v>
      </c>
      <c r="J47" s="11" t="s">
        <v>17</v>
      </c>
      <c r="K47" s="11" t="s">
        <v>17</v>
      </c>
      <c r="L47" s="11" t="s">
        <v>17</v>
      </c>
      <c r="M47" s="11" t="s">
        <v>17</v>
      </c>
      <c r="N47" s="11" t="s">
        <v>17</v>
      </c>
      <c r="O47" s="11" t="s">
        <v>17</v>
      </c>
      <c r="P47" s="11" t="s">
        <v>17</v>
      </c>
      <c r="Q47" s="11" t="s">
        <v>17</v>
      </c>
      <c r="R47" s="11" t="s">
        <v>17</v>
      </c>
      <c r="S47" s="11" t="s">
        <v>17</v>
      </c>
      <c r="T47" s="11" t="s">
        <v>17</v>
      </c>
      <c r="U47" s="12" t="s">
        <v>17</v>
      </c>
    </row>
    <row r="48" spans="2:21" ht="15.75" thickBot="1" x14ac:dyDescent="0.3">
      <c r="B48" s="83"/>
      <c r="C48" s="19" t="s">
        <v>17</v>
      </c>
      <c r="D48" s="20" t="s">
        <v>17</v>
      </c>
      <c r="E48" s="20" t="s">
        <v>17</v>
      </c>
      <c r="F48" s="20" t="s">
        <v>17</v>
      </c>
      <c r="G48" s="20" t="s">
        <v>17</v>
      </c>
      <c r="H48" s="20" t="s">
        <v>17</v>
      </c>
      <c r="I48" s="21" t="s">
        <v>17</v>
      </c>
      <c r="J48" s="11" t="s">
        <v>17</v>
      </c>
      <c r="K48" s="19" t="s">
        <v>17</v>
      </c>
      <c r="L48" s="20" t="s">
        <v>17</v>
      </c>
      <c r="M48" s="20" t="s">
        <v>17</v>
      </c>
      <c r="N48" s="20" t="s">
        <v>17</v>
      </c>
      <c r="O48" s="20" t="s">
        <v>17</v>
      </c>
      <c r="P48" s="20" t="s">
        <v>17</v>
      </c>
      <c r="Q48" s="21" t="s">
        <v>17</v>
      </c>
      <c r="R48" s="11" t="s">
        <v>17</v>
      </c>
      <c r="S48" s="19" t="s">
        <v>17</v>
      </c>
      <c r="T48" s="20" t="s">
        <v>17</v>
      </c>
      <c r="U48" s="21" t="s">
        <v>17</v>
      </c>
    </row>
    <row r="49" spans="2:21" ht="30.75" thickBot="1" x14ac:dyDescent="0.3">
      <c r="B49" s="83"/>
      <c r="C49" s="22" t="s">
        <v>17</v>
      </c>
      <c r="D49" s="23" t="s">
        <v>81</v>
      </c>
      <c r="E49" s="24" t="s">
        <v>82</v>
      </c>
      <c r="F49" s="25">
        <v>44579</v>
      </c>
      <c r="G49" s="26">
        <v>0.83809999999999996</v>
      </c>
      <c r="H49" s="27">
        <v>15</v>
      </c>
      <c r="I49" s="28">
        <v>42905</v>
      </c>
      <c r="J49" s="11" t="s">
        <v>17</v>
      </c>
      <c r="K49" s="86" t="s">
        <v>83</v>
      </c>
      <c r="L49" s="29" t="s">
        <v>17</v>
      </c>
      <c r="M49" s="30" t="s">
        <v>35</v>
      </c>
      <c r="N49" s="31">
        <v>44581</v>
      </c>
      <c r="O49" s="31">
        <v>44581.163194444445</v>
      </c>
      <c r="P49" s="87">
        <v>150240</v>
      </c>
      <c r="Q49" s="28">
        <v>23062</v>
      </c>
      <c r="R49" s="11" t="s">
        <v>17</v>
      </c>
      <c r="S49" s="22" t="s">
        <v>17</v>
      </c>
      <c r="T49" s="32" t="s">
        <v>17</v>
      </c>
      <c r="U49" s="33">
        <f>I49+Q49</f>
        <v>65967</v>
      </c>
    </row>
    <row r="50" spans="2:21" ht="15.75" thickBot="1" x14ac:dyDescent="0.3">
      <c r="B50" s="83"/>
      <c r="C50" s="22" t="s">
        <v>17</v>
      </c>
      <c r="D50" s="80" t="s">
        <v>17</v>
      </c>
      <c r="E50" s="80" t="s">
        <v>17</v>
      </c>
      <c r="F50" s="80" t="s">
        <v>17</v>
      </c>
      <c r="G50" s="80" t="s">
        <v>17</v>
      </c>
      <c r="H50" s="80" t="s">
        <v>17</v>
      </c>
      <c r="I50" s="81" t="s">
        <v>17</v>
      </c>
      <c r="J50" s="11" t="s">
        <v>17</v>
      </c>
      <c r="K50" s="22" t="s">
        <v>17</v>
      </c>
      <c r="L50" s="80" t="s">
        <v>17</v>
      </c>
      <c r="M50" s="80" t="s">
        <v>17</v>
      </c>
      <c r="N50" s="80" t="s">
        <v>17</v>
      </c>
      <c r="O50" s="80" t="s">
        <v>17</v>
      </c>
      <c r="P50" s="80" t="s">
        <v>17</v>
      </c>
      <c r="Q50" s="37">
        <f>SUM(Q49:Q49)</f>
        <v>23062</v>
      </c>
      <c r="R50" s="11" t="s">
        <v>17</v>
      </c>
      <c r="S50" s="22" t="s">
        <v>17</v>
      </c>
      <c r="T50" s="80" t="s">
        <v>17</v>
      </c>
      <c r="U50" s="81" t="s">
        <v>17</v>
      </c>
    </row>
    <row r="51" spans="2:21" ht="45.75" thickBot="1" x14ac:dyDescent="0.3">
      <c r="B51" s="83"/>
      <c r="C51" s="22" t="s">
        <v>17</v>
      </c>
      <c r="D51" s="23" t="s">
        <v>84</v>
      </c>
      <c r="E51" s="24" t="s">
        <v>85</v>
      </c>
      <c r="F51" s="25">
        <v>44580</v>
      </c>
      <c r="G51" s="26">
        <v>0.81330000000000002</v>
      </c>
      <c r="H51" s="27">
        <v>15</v>
      </c>
      <c r="I51" s="28">
        <v>0</v>
      </c>
      <c r="J51" s="11" t="s">
        <v>17</v>
      </c>
      <c r="K51" s="86" t="s">
        <v>86</v>
      </c>
      <c r="L51" s="29" t="s">
        <v>17</v>
      </c>
      <c r="M51" s="30" t="s">
        <v>35</v>
      </c>
      <c r="N51" s="31">
        <v>44581</v>
      </c>
      <c r="O51" s="31">
        <v>44581.163194444445</v>
      </c>
      <c r="P51" s="87">
        <v>11</v>
      </c>
      <c r="Q51" s="28">
        <v>5</v>
      </c>
      <c r="R51" s="11" t="s">
        <v>17</v>
      </c>
      <c r="S51" s="22" t="s">
        <v>17</v>
      </c>
      <c r="T51" s="32" t="s">
        <v>17</v>
      </c>
      <c r="U51" s="33">
        <f>I51+Q51</f>
        <v>5</v>
      </c>
    </row>
    <row r="52" spans="2:21" ht="15.75" thickBot="1" x14ac:dyDescent="0.3">
      <c r="B52" s="83"/>
      <c r="C52" s="22" t="s">
        <v>17</v>
      </c>
      <c r="D52" s="80" t="s">
        <v>17</v>
      </c>
      <c r="E52" s="80" t="s">
        <v>17</v>
      </c>
      <c r="F52" s="80" t="s">
        <v>17</v>
      </c>
      <c r="G52" s="80" t="s">
        <v>17</v>
      </c>
      <c r="H52" s="80" t="s">
        <v>17</v>
      </c>
      <c r="I52" s="81" t="s">
        <v>17</v>
      </c>
      <c r="J52" s="11" t="s">
        <v>17</v>
      </c>
      <c r="K52" s="22" t="s">
        <v>17</v>
      </c>
      <c r="L52" s="80" t="s">
        <v>17</v>
      </c>
      <c r="M52" s="80" t="s">
        <v>17</v>
      </c>
      <c r="N52" s="80" t="s">
        <v>17</v>
      </c>
      <c r="O52" s="80" t="s">
        <v>17</v>
      </c>
      <c r="P52" s="80" t="s">
        <v>17</v>
      </c>
      <c r="Q52" s="37">
        <f>SUM(Q51:Q51)</f>
        <v>5</v>
      </c>
      <c r="R52" s="11" t="s">
        <v>17</v>
      </c>
      <c r="S52" s="22" t="s">
        <v>17</v>
      </c>
      <c r="T52" s="80" t="s">
        <v>17</v>
      </c>
      <c r="U52" s="81" t="s">
        <v>17</v>
      </c>
    </row>
    <row r="53" spans="2:21" ht="30.75" thickBot="1" x14ac:dyDescent="0.3">
      <c r="B53" s="83"/>
      <c r="C53" s="22" t="s">
        <v>17</v>
      </c>
      <c r="D53" s="23" t="s">
        <v>71</v>
      </c>
      <c r="E53" s="24" t="s">
        <v>66</v>
      </c>
      <c r="F53" s="25">
        <v>44536</v>
      </c>
      <c r="G53" s="26">
        <v>0.78459999999999996</v>
      </c>
      <c r="H53" s="27">
        <v>15</v>
      </c>
      <c r="I53" s="28">
        <v>0</v>
      </c>
      <c r="J53" s="11" t="s">
        <v>17</v>
      </c>
      <c r="K53" s="86" t="s">
        <v>72</v>
      </c>
      <c r="L53" s="29" t="s">
        <v>17</v>
      </c>
      <c r="M53" s="30" t="s">
        <v>35</v>
      </c>
      <c r="N53" s="31">
        <v>44581.166666666664</v>
      </c>
      <c r="O53" s="31">
        <v>44581.180555555555</v>
      </c>
      <c r="P53" s="87">
        <v>98</v>
      </c>
      <c r="Q53" s="28">
        <v>98</v>
      </c>
      <c r="R53" s="11" t="s">
        <v>17</v>
      </c>
      <c r="S53" s="22" t="s">
        <v>17</v>
      </c>
      <c r="T53" s="32" t="s">
        <v>17</v>
      </c>
      <c r="U53" s="33">
        <f>I53+Q53</f>
        <v>98</v>
      </c>
    </row>
    <row r="54" spans="2:21" ht="15.75" thickBot="1" x14ac:dyDescent="0.3">
      <c r="B54" s="83"/>
      <c r="C54" s="34" t="s">
        <v>17</v>
      </c>
      <c r="D54" s="35" t="s">
        <v>17</v>
      </c>
      <c r="E54" s="35" t="s">
        <v>17</v>
      </c>
      <c r="F54" s="35" t="s">
        <v>17</v>
      </c>
      <c r="G54" s="35" t="s">
        <v>17</v>
      </c>
      <c r="H54" s="35" t="s">
        <v>17</v>
      </c>
      <c r="I54" s="36" t="s">
        <v>17</v>
      </c>
      <c r="J54" s="11" t="s">
        <v>17</v>
      </c>
      <c r="K54" s="34" t="s">
        <v>17</v>
      </c>
      <c r="L54" s="35" t="s">
        <v>17</v>
      </c>
      <c r="M54" s="35" t="s">
        <v>17</v>
      </c>
      <c r="N54" s="35" t="s">
        <v>17</v>
      </c>
      <c r="O54" s="35" t="s">
        <v>17</v>
      </c>
      <c r="P54" s="35" t="s">
        <v>17</v>
      </c>
      <c r="Q54" s="37">
        <f>SUM(Q53:Q53)</f>
        <v>98</v>
      </c>
      <c r="R54" s="11" t="s">
        <v>17</v>
      </c>
      <c r="S54" s="34" t="s">
        <v>17</v>
      </c>
      <c r="T54" s="35" t="s">
        <v>17</v>
      </c>
      <c r="U54" s="36" t="s">
        <v>17</v>
      </c>
    </row>
    <row r="55" spans="2:21" x14ac:dyDescent="0.25">
      <c r="B55" s="83"/>
      <c r="C55" s="85" t="s">
        <v>33</v>
      </c>
      <c r="D55" s="85"/>
      <c r="E55" s="85"/>
      <c r="F55" s="85"/>
      <c r="G55" s="11" t="s">
        <v>17</v>
      </c>
      <c r="H55" s="11" t="s">
        <v>17</v>
      </c>
      <c r="I55" s="11" t="s">
        <v>17</v>
      </c>
      <c r="J55" s="11" t="s">
        <v>17</v>
      </c>
      <c r="K55" s="11" t="s">
        <v>17</v>
      </c>
      <c r="L55" s="11" t="s">
        <v>17</v>
      </c>
      <c r="M55" s="11" t="s">
        <v>17</v>
      </c>
      <c r="N55" s="11" t="s">
        <v>17</v>
      </c>
      <c r="O55" s="11" t="s">
        <v>17</v>
      </c>
      <c r="P55" s="11" t="s">
        <v>17</v>
      </c>
      <c r="Q55" s="11" t="s">
        <v>17</v>
      </c>
      <c r="R55" s="11" t="s">
        <v>17</v>
      </c>
      <c r="S55" s="13">
        <v>0.83789999999999998</v>
      </c>
      <c r="T55" s="14">
        <v>20.2</v>
      </c>
      <c r="U55" s="15">
        <v>85018</v>
      </c>
    </row>
    <row r="56" spans="2:21" ht="7.5" customHeight="1" thickBot="1" x14ac:dyDescent="0.3">
      <c r="B56" s="16" t="s">
        <v>17</v>
      </c>
      <c r="C56" s="17" t="s">
        <v>17</v>
      </c>
      <c r="D56" s="17" t="s">
        <v>17</v>
      </c>
      <c r="E56" s="17" t="s">
        <v>17</v>
      </c>
      <c r="F56" s="17" t="s">
        <v>17</v>
      </c>
      <c r="G56" s="17" t="s">
        <v>17</v>
      </c>
      <c r="H56" s="17" t="s">
        <v>17</v>
      </c>
      <c r="I56" s="17" t="s">
        <v>17</v>
      </c>
      <c r="J56" s="17" t="s">
        <v>17</v>
      </c>
      <c r="K56" s="17" t="s">
        <v>17</v>
      </c>
      <c r="L56" s="17" t="s">
        <v>17</v>
      </c>
      <c r="M56" s="17" t="s">
        <v>17</v>
      </c>
      <c r="N56" s="17" t="s">
        <v>17</v>
      </c>
      <c r="O56" s="17" t="s">
        <v>17</v>
      </c>
      <c r="P56" s="17" t="s">
        <v>17</v>
      </c>
      <c r="Q56" s="17" t="s">
        <v>17</v>
      </c>
      <c r="R56" s="17" t="s">
        <v>17</v>
      </c>
      <c r="S56" s="17" t="s">
        <v>17</v>
      </c>
      <c r="T56" s="17" t="s">
        <v>17</v>
      </c>
      <c r="U56" s="18" t="s">
        <v>17</v>
      </c>
    </row>
    <row r="57" spans="2:21" ht="45.75" customHeight="1" thickBot="1" x14ac:dyDescent="0.3">
      <c r="B57" s="4" t="s">
        <v>39</v>
      </c>
      <c r="C57" s="82" t="s">
        <v>19</v>
      </c>
      <c r="D57" s="82"/>
      <c r="E57" s="5" t="s">
        <v>20</v>
      </c>
      <c r="F57" s="5" t="s">
        <v>21</v>
      </c>
      <c r="G57" s="5" t="s">
        <v>22</v>
      </c>
      <c r="H57" s="5" t="s">
        <v>23</v>
      </c>
      <c r="I57" s="6" t="s">
        <v>24</v>
      </c>
      <c r="J57" s="7" t="s">
        <v>17</v>
      </c>
      <c r="K57" s="82" t="s">
        <v>25</v>
      </c>
      <c r="L57" s="5" t="s">
        <v>26</v>
      </c>
      <c r="M57" s="5" t="s">
        <v>27</v>
      </c>
      <c r="N57" s="5" t="s">
        <v>28</v>
      </c>
      <c r="O57" s="5" t="s">
        <v>29</v>
      </c>
      <c r="P57" s="5" t="s">
        <v>30</v>
      </c>
      <c r="Q57" s="6" t="s">
        <v>31</v>
      </c>
      <c r="R57" s="7" t="s">
        <v>17</v>
      </c>
      <c r="S57" s="82" t="s">
        <v>22</v>
      </c>
      <c r="T57" s="5" t="s">
        <v>23</v>
      </c>
      <c r="U57" s="6" t="s">
        <v>24</v>
      </c>
    </row>
    <row r="58" spans="2:21" ht="15.75" thickBot="1" x14ac:dyDescent="0.3">
      <c r="B58" s="83" t="s">
        <v>70</v>
      </c>
      <c r="C58" s="84" t="s">
        <v>32</v>
      </c>
      <c r="D58" s="84"/>
      <c r="E58" s="84"/>
      <c r="F58" s="84"/>
      <c r="G58" s="8">
        <v>0.87429999999999997</v>
      </c>
      <c r="H58" s="9">
        <v>14.4</v>
      </c>
      <c r="I58" s="10">
        <v>66143</v>
      </c>
      <c r="J58" s="11" t="s">
        <v>17</v>
      </c>
      <c r="K58" s="11" t="s">
        <v>17</v>
      </c>
      <c r="L58" s="11" t="s">
        <v>17</v>
      </c>
      <c r="M58" s="11" t="s">
        <v>17</v>
      </c>
      <c r="N58" s="11" t="s">
        <v>17</v>
      </c>
      <c r="O58" s="11" t="s">
        <v>17</v>
      </c>
      <c r="P58" s="11" t="s">
        <v>17</v>
      </c>
      <c r="Q58" s="11" t="s">
        <v>17</v>
      </c>
      <c r="R58" s="11" t="s">
        <v>17</v>
      </c>
      <c r="S58" s="11" t="s">
        <v>17</v>
      </c>
      <c r="T58" s="11" t="s">
        <v>17</v>
      </c>
      <c r="U58" s="12" t="s">
        <v>17</v>
      </c>
    </row>
    <row r="59" spans="2:21" ht="15.75" thickBot="1" x14ac:dyDescent="0.3">
      <c r="B59" s="83"/>
      <c r="C59" s="19" t="s">
        <v>17</v>
      </c>
      <c r="D59" s="20" t="s">
        <v>17</v>
      </c>
      <c r="E59" s="20" t="s">
        <v>17</v>
      </c>
      <c r="F59" s="20" t="s">
        <v>17</v>
      </c>
      <c r="G59" s="20" t="s">
        <v>17</v>
      </c>
      <c r="H59" s="20" t="s">
        <v>17</v>
      </c>
      <c r="I59" s="21" t="s">
        <v>17</v>
      </c>
      <c r="J59" s="11" t="s">
        <v>17</v>
      </c>
      <c r="K59" s="19" t="s">
        <v>17</v>
      </c>
      <c r="L59" s="20" t="s">
        <v>17</v>
      </c>
      <c r="M59" s="20" t="s">
        <v>17</v>
      </c>
      <c r="N59" s="20" t="s">
        <v>17</v>
      </c>
      <c r="O59" s="20" t="s">
        <v>17</v>
      </c>
      <c r="P59" s="20" t="s">
        <v>17</v>
      </c>
      <c r="Q59" s="21" t="s">
        <v>17</v>
      </c>
      <c r="R59" s="11" t="s">
        <v>17</v>
      </c>
      <c r="S59" s="19" t="s">
        <v>17</v>
      </c>
      <c r="T59" s="20" t="s">
        <v>17</v>
      </c>
      <c r="U59" s="21" t="s">
        <v>17</v>
      </c>
    </row>
    <row r="60" spans="2:21" ht="30.75" thickBot="1" x14ac:dyDescent="0.3">
      <c r="B60" s="83"/>
      <c r="C60" s="22" t="s">
        <v>17</v>
      </c>
      <c r="D60" s="23" t="s">
        <v>81</v>
      </c>
      <c r="E60" s="24" t="s">
        <v>82</v>
      </c>
      <c r="F60" s="25">
        <v>44579</v>
      </c>
      <c r="G60" s="26">
        <v>0.83809999999999996</v>
      </c>
      <c r="H60" s="27">
        <v>15</v>
      </c>
      <c r="I60" s="28">
        <v>0</v>
      </c>
      <c r="J60" s="11" t="s">
        <v>17</v>
      </c>
      <c r="K60" s="86" t="s">
        <v>83</v>
      </c>
      <c r="L60" s="29" t="s">
        <v>17</v>
      </c>
      <c r="M60" s="30" t="s">
        <v>35</v>
      </c>
      <c r="N60" s="31">
        <v>44581.8125</v>
      </c>
      <c r="O60" s="31">
        <v>44581</v>
      </c>
      <c r="P60" s="87">
        <v>150240</v>
      </c>
      <c r="Q60" s="28">
        <v>13952</v>
      </c>
      <c r="R60" s="11" t="s">
        <v>17</v>
      </c>
      <c r="S60" s="22" t="s">
        <v>17</v>
      </c>
      <c r="T60" s="32" t="s">
        <v>17</v>
      </c>
      <c r="U60" s="33">
        <f>I60+Q60</f>
        <v>13952</v>
      </c>
    </row>
    <row r="61" spans="2:21" ht="15.75" thickBot="1" x14ac:dyDescent="0.3">
      <c r="B61" s="83"/>
      <c r="C61" s="22" t="s">
        <v>17</v>
      </c>
      <c r="D61" s="80" t="s">
        <v>17</v>
      </c>
      <c r="E61" s="80" t="s">
        <v>17</v>
      </c>
      <c r="F61" s="80" t="s">
        <v>17</v>
      </c>
      <c r="G61" s="80" t="s">
        <v>17</v>
      </c>
      <c r="H61" s="80" t="s">
        <v>17</v>
      </c>
      <c r="I61" s="81" t="s">
        <v>17</v>
      </c>
      <c r="J61" s="11" t="s">
        <v>17</v>
      </c>
      <c r="K61" s="22" t="s">
        <v>17</v>
      </c>
      <c r="L61" s="80" t="s">
        <v>17</v>
      </c>
      <c r="M61" s="80" t="s">
        <v>17</v>
      </c>
      <c r="N61" s="80" t="s">
        <v>17</v>
      </c>
      <c r="O61" s="80" t="s">
        <v>17</v>
      </c>
      <c r="P61" s="80" t="s">
        <v>17</v>
      </c>
      <c r="Q61" s="37">
        <f>SUM(Q60:Q60)</f>
        <v>13952</v>
      </c>
      <c r="R61" s="11" t="s">
        <v>17</v>
      </c>
      <c r="S61" s="22" t="s">
        <v>17</v>
      </c>
      <c r="T61" s="80" t="s">
        <v>17</v>
      </c>
      <c r="U61" s="81" t="s">
        <v>17</v>
      </c>
    </row>
    <row r="62" spans="2:21" ht="45.75" thickBot="1" x14ac:dyDescent="0.3">
      <c r="B62" s="83"/>
      <c r="C62" s="22" t="s">
        <v>17</v>
      </c>
      <c r="D62" s="23" t="s">
        <v>84</v>
      </c>
      <c r="E62" s="24" t="s">
        <v>85</v>
      </c>
      <c r="F62" s="25">
        <v>44580</v>
      </c>
      <c r="G62" s="26">
        <v>0.81330000000000002</v>
      </c>
      <c r="H62" s="27">
        <v>15</v>
      </c>
      <c r="I62" s="28">
        <v>0</v>
      </c>
      <c r="J62" s="11" t="s">
        <v>17</v>
      </c>
      <c r="K62" s="86" t="s">
        <v>86</v>
      </c>
      <c r="L62" s="29" t="s">
        <v>17</v>
      </c>
      <c r="M62" s="30" t="s">
        <v>35</v>
      </c>
      <c r="N62" s="31">
        <v>44581.8125</v>
      </c>
      <c r="O62" s="31">
        <v>44581</v>
      </c>
      <c r="P62" s="87">
        <v>11</v>
      </c>
      <c r="Q62" s="28">
        <v>1</v>
      </c>
      <c r="R62" s="11" t="s">
        <v>17</v>
      </c>
      <c r="S62" s="22" t="s">
        <v>17</v>
      </c>
      <c r="T62" s="32" t="s">
        <v>17</v>
      </c>
      <c r="U62" s="33">
        <f>I62+Q62</f>
        <v>1</v>
      </c>
    </row>
    <row r="63" spans="2:21" ht="15.75" thickBot="1" x14ac:dyDescent="0.3">
      <c r="B63" s="83"/>
      <c r="C63" s="22" t="s">
        <v>17</v>
      </c>
      <c r="D63" s="80" t="s">
        <v>17</v>
      </c>
      <c r="E63" s="80" t="s">
        <v>17</v>
      </c>
      <c r="F63" s="80" t="s">
        <v>17</v>
      </c>
      <c r="G63" s="80" t="s">
        <v>17</v>
      </c>
      <c r="H63" s="80" t="s">
        <v>17</v>
      </c>
      <c r="I63" s="81" t="s">
        <v>17</v>
      </c>
      <c r="J63" s="11" t="s">
        <v>17</v>
      </c>
      <c r="K63" s="22" t="s">
        <v>17</v>
      </c>
      <c r="L63" s="80" t="s">
        <v>17</v>
      </c>
      <c r="M63" s="80" t="s">
        <v>17</v>
      </c>
      <c r="N63" s="80" t="s">
        <v>17</v>
      </c>
      <c r="O63" s="80" t="s">
        <v>17</v>
      </c>
      <c r="P63" s="80" t="s">
        <v>17</v>
      </c>
      <c r="Q63" s="37">
        <f>SUM(Q62:Q62)</f>
        <v>1</v>
      </c>
      <c r="R63" s="11" t="s">
        <v>17</v>
      </c>
      <c r="S63" s="22" t="s">
        <v>17</v>
      </c>
      <c r="T63" s="80" t="s">
        <v>17</v>
      </c>
      <c r="U63" s="81" t="s">
        <v>17</v>
      </c>
    </row>
    <row r="64" spans="2:21" ht="45.75" thickBot="1" x14ac:dyDescent="0.3">
      <c r="B64" s="83"/>
      <c r="C64" s="22" t="s">
        <v>17</v>
      </c>
      <c r="D64" s="23" t="s">
        <v>87</v>
      </c>
      <c r="E64" s="24" t="s">
        <v>88</v>
      </c>
      <c r="F64" s="25">
        <v>44580</v>
      </c>
      <c r="G64" s="26">
        <v>0.85340000000000005</v>
      </c>
      <c r="H64" s="27">
        <v>15</v>
      </c>
      <c r="I64" s="28">
        <v>0</v>
      </c>
      <c r="J64" s="11" t="s">
        <v>17</v>
      </c>
      <c r="K64" s="86" t="s">
        <v>89</v>
      </c>
      <c r="L64" s="29" t="s">
        <v>17</v>
      </c>
      <c r="M64" s="30" t="s">
        <v>35</v>
      </c>
      <c r="N64" s="31">
        <v>44581.280555555553</v>
      </c>
      <c r="O64" s="31">
        <v>44581.707638888889</v>
      </c>
      <c r="P64" s="87">
        <v>1550</v>
      </c>
      <c r="Q64" s="28">
        <v>1550</v>
      </c>
      <c r="R64" s="11" t="s">
        <v>17</v>
      </c>
      <c r="S64" s="22" t="s">
        <v>17</v>
      </c>
      <c r="T64" s="32" t="s">
        <v>17</v>
      </c>
      <c r="U64" s="33">
        <f>I64+Q64</f>
        <v>1550</v>
      </c>
    </row>
    <row r="65" spans="2:21" ht="15.75" thickBot="1" x14ac:dyDescent="0.3">
      <c r="B65" s="83"/>
      <c r="C65" s="34" t="s">
        <v>17</v>
      </c>
      <c r="D65" s="35" t="s">
        <v>17</v>
      </c>
      <c r="E65" s="35" t="s">
        <v>17</v>
      </c>
      <c r="F65" s="35" t="s">
        <v>17</v>
      </c>
      <c r="G65" s="35" t="s">
        <v>17</v>
      </c>
      <c r="H65" s="35" t="s">
        <v>17</v>
      </c>
      <c r="I65" s="36" t="s">
        <v>17</v>
      </c>
      <c r="J65" s="11" t="s">
        <v>17</v>
      </c>
      <c r="K65" s="34" t="s">
        <v>17</v>
      </c>
      <c r="L65" s="35" t="s">
        <v>17</v>
      </c>
      <c r="M65" s="35" t="s">
        <v>17</v>
      </c>
      <c r="N65" s="35" t="s">
        <v>17</v>
      </c>
      <c r="O65" s="35" t="s">
        <v>17</v>
      </c>
      <c r="P65" s="35" t="s">
        <v>17</v>
      </c>
      <c r="Q65" s="37">
        <f>SUM(Q64:Q64)</f>
        <v>1550</v>
      </c>
      <c r="R65" s="11" t="s">
        <v>17</v>
      </c>
      <c r="S65" s="34" t="s">
        <v>17</v>
      </c>
      <c r="T65" s="35" t="s">
        <v>17</v>
      </c>
      <c r="U65" s="36" t="s">
        <v>17</v>
      </c>
    </row>
    <row r="66" spans="2:21" x14ac:dyDescent="0.25">
      <c r="B66" s="83"/>
      <c r="C66" s="85" t="s">
        <v>33</v>
      </c>
      <c r="D66" s="85"/>
      <c r="E66" s="85"/>
      <c r="F66" s="85"/>
      <c r="G66" s="11" t="s">
        <v>17</v>
      </c>
      <c r="H66" s="11" t="s">
        <v>17</v>
      </c>
      <c r="I66" s="11" t="s">
        <v>17</v>
      </c>
      <c r="J66" s="11" t="s">
        <v>17</v>
      </c>
      <c r="K66" s="11" t="s">
        <v>17</v>
      </c>
      <c r="L66" s="11" t="s">
        <v>17</v>
      </c>
      <c r="M66" s="11" t="s">
        <v>17</v>
      </c>
      <c r="N66" s="11" t="s">
        <v>17</v>
      </c>
      <c r="O66" s="11" t="s">
        <v>17</v>
      </c>
      <c r="P66" s="11" t="s">
        <v>17</v>
      </c>
      <c r="Q66" s="11" t="s">
        <v>17</v>
      </c>
      <c r="R66" s="11" t="s">
        <v>17</v>
      </c>
      <c r="S66" s="13">
        <v>0.87380000000000002</v>
      </c>
      <c r="T66" s="14">
        <v>15.7</v>
      </c>
      <c r="U66" s="15">
        <v>81646</v>
      </c>
    </row>
    <row r="67" spans="2:21" ht="7.5" customHeight="1" thickBot="1" x14ac:dyDescent="0.3">
      <c r="B67" s="16" t="s">
        <v>17</v>
      </c>
      <c r="C67" s="17" t="s">
        <v>17</v>
      </c>
      <c r="D67" s="17" t="s">
        <v>17</v>
      </c>
      <c r="E67" s="17" t="s">
        <v>17</v>
      </c>
      <c r="F67" s="17" t="s">
        <v>17</v>
      </c>
      <c r="G67" s="17" t="s">
        <v>17</v>
      </c>
      <c r="H67" s="17" t="s">
        <v>17</v>
      </c>
      <c r="I67" s="17" t="s">
        <v>17</v>
      </c>
      <c r="J67" s="17" t="s">
        <v>17</v>
      </c>
      <c r="K67" s="17" t="s">
        <v>17</v>
      </c>
      <c r="L67" s="17" t="s">
        <v>17</v>
      </c>
      <c r="M67" s="17" t="s">
        <v>17</v>
      </c>
      <c r="N67" s="17" t="s">
        <v>17</v>
      </c>
      <c r="O67" s="17" t="s">
        <v>17</v>
      </c>
      <c r="P67" s="17" t="s">
        <v>17</v>
      </c>
      <c r="Q67" s="17" t="s">
        <v>17</v>
      </c>
      <c r="R67" s="17" t="s">
        <v>17</v>
      </c>
      <c r="S67" s="17" t="s">
        <v>17</v>
      </c>
      <c r="T67" s="17" t="s">
        <v>17</v>
      </c>
      <c r="U67" s="18" t="s">
        <v>17</v>
      </c>
    </row>
    <row r="68" spans="2:21" ht="45.75" customHeight="1" thickBot="1" x14ac:dyDescent="0.3">
      <c r="B68" s="4" t="s">
        <v>40</v>
      </c>
      <c r="C68" s="82" t="s">
        <v>19</v>
      </c>
      <c r="D68" s="82"/>
      <c r="E68" s="5" t="s">
        <v>20</v>
      </c>
      <c r="F68" s="5" t="s">
        <v>21</v>
      </c>
      <c r="G68" s="5" t="s">
        <v>22</v>
      </c>
      <c r="H68" s="5" t="s">
        <v>23</v>
      </c>
      <c r="I68" s="6" t="s">
        <v>24</v>
      </c>
      <c r="J68" s="7" t="s">
        <v>17</v>
      </c>
      <c r="K68" s="82" t="s">
        <v>25</v>
      </c>
      <c r="L68" s="5" t="s">
        <v>26</v>
      </c>
      <c r="M68" s="5" t="s">
        <v>27</v>
      </c>
      <c r="N68" s="5" t="s">
        <v>28</v>
      </c>
      <c r="O68" s="5" t="s">
        <v>29</v>
      </c>
      <c r="P68" s="5" t="s">
        <v>30</v>
      </c>
      <c r="Q68" s="6" t="s">
        <v>31</v>
      </c>
      <c r="R68" s="7" t="s">
        <v>17</v>
      </c>
      <c r="S68" s="82" t="s">
        <v>22</v>
      </c>
      <c r="T68" s="5" t="s">
        <v>23</v>
      </c>
      <c r="U68" s="6" t="s">
        <v>24</v>
      </c>
    </row>
    <row r="69" spans="2:21" ht="15.75" thickBot="1" x14ac:dyDescent="0.3">
      <c r="B69" s="83" t="s">
        <v>70</v>
      </c>
      <c r="C69" s="84" t="s">
        <v>32</v>
      </c>
      <c r="D69" s="84"/>
      <c r="E69" s="84"/>
      <c r="F69" s="84"/>
      <c r="G69" s="8">
        <v>0.83950000000000002</v>
      </c>
      <c r="H69" s="9">
        <v>10.9</v>
      </c>
      <c r="I69" s="10">
        <v>18688</v>
      </c>
      <c r="J69" s="11" t="s">
        <v>17</v>
      </c>
      <c r="K69" s="11" t="s">
        <v>17</v>
      </c>
      <c r="L69" s="11" t="s">
        <v>17</v>
      </c>
      <c r="M69" s="11" t="s">
        <v>17</v>
      </c>
      <c r="N69" s="11" t="s">
        <v>17</v>
      </c>
      <c r="O69" s="11" t="s">
        <v>17</v>
      </c>
      <c r="P69" s="11" t="s">
        <v>17</v>
      </c>
      <c r="Q69" s="11" t="s">
        <v>17</v>
      </c>
      <c r="R69" s="11" t="s">
        <v>17</v>
      </c>
      <c r="S69" s="11" t="s">
        <v>17</v>
      </c>
      <c r="T69" s="11" t="s">
        <v>17</v>
      </c>
      <c r="U69" s="12" t="s">
        <v>17</v>
      </c>
    </row>
    <row r="70" spans="2:21" ht="15.75" thickBot="1" x14ac:dyDescent="0.3">
      <c r="B70" s="83"/>
      <c r="C70" s="19" t="s">
        <v>17</v>
      </c>
      <c r="D70" s="20" t="s">
        <v>17</v>
      </c>
      <c r="E70" s="20" t="s">
        <v>17</v>
      </c>
      <c r="F70" s="20" t="s">
        <v>17</v>
      </c>
      <c r="G70" s="20" t="s">
        <v>17</v>
      </c>
      <c r="H70" s="20" t="s">
        <v>17</v>
      </c>
      <c r="I70" s="21" t="s">
        <v>17</v>
      </c>
      <c r="J70" s="11" t="s">
        <v>17</v>
      </c>
      <c r="K70" s="19" t="s">
        <v>17</v>
      </c>
      <c r="L70" s="20" t="s">
        <v>17</v>
      </c>
      <c r="M70" s="20" t="s">
        <v>17</v>
      </c>
      <c r="N70" s="20" t="s">
        <v>17</v>
      </c>
      <c r="O70" s="20" t="s">
        <v>17</v>
      </c>
      <c r="P70" s="20" t="s">
        <v>17</v>
      </c>
      <c r="Q70" s="21" t="s">
        <v>17</v>
      </c>
      <c r="R70" s="11" t="s">
        <v>17</v>
      </c>
      <c r="S70" s="19" t="s">
        <v>17</v>
      </c>
      <c r="T70" s="20" t="s">
        <v>17</v>
      </c>
      <c r="U70" s="21" t="s">
        <v>17</v>
      </c>
    </row>
    <row r="71" spans="2:21" ht="30.75" thickBot="1" x14ac:dyDescent="0.3">
      <c r="B71" s="83"/>
      <c r="C71" s="22" t="s">
        <v>17</v>
      </c>
      <c r="D71" s="23" t="s">
        <v>81</v>
      </c>
      <c r="E71" s="24" t="s">
        <v>82</v>
      </c>
      <c r="F71" s="25">
        <v>44579</v>
      </c>
      <c r="G71" s="26">
        <v>0.83809999999999996</v>
      </c>
      <c r="H71" s="27">
        <v>15</v>
      </c>
      <c r="I71" s="28">
        <v>0</v>
      </c>
      <c r="J71" s="11" t="s">
        <v>17</v>
      </c>
      <c r="K71" s="86" t="s">
        <v>83</v>
      </c>
      <c r="L71" s="29" t="s">
        <v>17</v>
      </c>
      <c r="M71" s="30" t="s">
        <v>35</v>
      </c>
      <c r="N71" s="31">
        <v>44581.163194444445</v>
      </c>
      <c r="O71" s="31">
        <v>44581.8125</v>
      </c>
      <c r="P71" s="87">
        <v>150240</v>
      </c>
      <c r="Q71" s="28">
        <v>68915</v>
      </c>
      <c r="R71" s="11" t="s">
        <v>17</v>
      </c>
      <c r="S71" s="22" t="s">
        <v>17</v>
      </c>
      <c r="T71" s="32" t="s">
        <v>17</v>
      </c>
      <c r="U71" s="33">
        <f>I71+Q71</f>
        <v>68915</v>
      </c>
    </row>
    <row r="72" spans="2:21" ht="15.75" thickBot="1" x14ac:dyDescent="0.3">
      <c r="B72" s="83"/>
      <c r="C72" s="22" t="s">
        <v>17</v>
      </c>
      <c r="D72" s="80" t="s">
        <v>17</v>
      </c>
      <c r="E72" s="80" t="s">
        <v>17</v>
      </c>
      <c r="F72" s="80" t="s">
        <v>17</v>
      </c>
      <c r="G72" s="80" t="s">
        <v>17</v>
      </c>
      <c r="H72" s="80" t="s">
        <v>17</v>
      </c>
      <c r="I72" s="81" t="s">
        <v>17</v>
      </c>
      <c r="J72" s="11" t="s">
        <v>17</v>
      </c>
      <c r="K72" s="22" t="s">
        <v>17</v>
      </c>
      <c r="L72" s="80" t="s">
        <v>17</v>
      </c>
      <c r="M72" s="80" t="s">
        <v>17</v>
      </c>
      <c r="N72" s="80" t="s">
        <v>17</v>
      </c>
      <c r="O72" s="80" t="s">
        <v>17</v>
      </c>
      <c r="P72" s="80" t="s">
        <v>17</v>
      </c>
      <c r="Q72" s="37">
        <f>SUM(Q71:Q71)</f>
        <v>68915</v>
      </c>
      <c r="R72" s="11" t="s">
        <v>17</v>
      </c>
      <c r="S72" s="22" t="s">
        <v>17</v>
      </c>
      <c r="T72" s="80" t="s">
        <v>17</v>
      </c>
      <c r="U72" s="81" t="s">
        <v>17</v>
      </c>
    </row>
    <row r="73" spans="2:21" ht="45.75" thickBot="1" x14ac:dyDescent="0.3">
      <c r="B73" s="83"/>
      <c r="C73" s="22" t="s">
        <v>17</v>
      </c>
      <c r="D73" s="23" t="s">
        <v>84</v>
      </c>
      <c r="E73" s="24" t="s">
        <v>85</v>
      </c>
      <c r="F73" s="25">
        <v>44580</v>
      </c>
      <c r="G73" s="26">
        <v>0.81330000000000002</v>
      </c>
      <c r="H73" s="27">
        <v>15</v>
      </c>
      <c r="I73" s="28">
        <v>0</v>
      </c>
      <c r="J73" s="11" t="s">
        <v>17</v>
      </c>
      <c r="K73" s="86" t="s">
        <v>86</v>
      </c>
      <c r="L73" s="29" t="s">
        <v>17</v>
      </c>
      <c r="M73" s="30" t="s">
        <v>35</v>
      </c>
      <c r="N73" s="31">
        <v>44581.163194444445</v>
      </c>
      <c r="O73" s="31">
        <v>44581.8125</v>
      </c>
      <c r="P73" s="87">
        <v>11</v>
      </c>
      <c r="Q73" s="28">
        <v>5</v>
      </c>
      <c r="R73" s="11" t="s">
        <v>17</v>
      </c>
      <c r="S73" s="22" t="s">
        <v>17</v>
      </c>
      <c r="T73" s="32" t="s">
        <v>17</v>
      </c>
      <c r="U73" s="33">
        <f>I73+Q73</f>
        <v>5</v>
      </c>
    </row>
    <row r="74" spans="2:21" ht="15.75" thickBot="1" x14ac:dyDescent="0.3">
      <c r="B74" s="83"/>
      <c r="C74" s="22" t="s">
        <v>17</v>
      </c>
      <c r="D74" s="80" t="s">
        <v>17</v>
      </c>
      <c r="E74" s="80" t="s">
        <v>17</v>
      </c>
      <c r="F74" s="80" t="s">
        <v>17</v>
      </c>
      <c r="G74" s="80" t="s">
        <v>17</v>
      </c>
      <c r="H74" s="80" t="s">
        <v>17</v>
      </c>
      <c r="I74" s="81" t="s">
        <v>17</v>
      </c>
      <c r="J74" s="11" t="s">
        <v>17</v>
      </c>
      <c r="K74" s="22" t="s">
        <v>17</v>
      </c>
      <c r="L74" s="80" t="s">
        <v>17</v>
      </c>
      <c r="M74" s="80" t="s">
        <v>17</v>
      </c>
      <c r="N74" s="80" t="s">
        <v>17</v>
      </c>
      <c r="O74" s="80" t="s">
        <v>17</v>
      </c>
      <c r="P74" s="80" t="s">
        <v>17</v>
      </c>
      <c r="Q74" s="37">
        <f>SUM(Q73:Q73)</f>
        <v>5</v>
      </c>
      <c r="R74" s="11" t="s">
        <v>17</v>
      </c>
      <c r="S74" s="22" t="s">
        <v>17</v>
      </c>
      <c r="T74" s="80" t="s">
        <v>17</v>
      </c>
      <c r="U74" s="81" t="s">
        <v>17</v>
      </c>
    </row>
    <row r="75" spans="2:21" ht="15.75" customHeight="1" thickBot="1" x14ac:dyDescent="0.3">
      <c r="B75" s="83"/>
      <c r="C75" s="22" t="s">
        <v>17</v>
      </c>
      <c r="D75" s="39" t="s">
        <v>73</v>
      </c>
      <c r="E75" s="40" t="s">
        <v>63</v>
      </c>
      <c r="F75" s="41">
        <v>44562</v>
      </c>
      <c r="G75" s="42">
        <v>0.79330000000000001</v>
      </c>
      <c r="H75" s="43">
        <v>15</v>
      </c>
      <c r="I75" s="44">
        <v>0</v>
      </c>
      <c r="J75" s="11" t="s">
        <v>17</v>
      </c>
      <c r="K75" s="86" t="s">
        <v>77</v>
      </c>
      <c r="L75" s="45" t="s">
        <v>17</v>
      </c>
      <c r="M75" s="46" t="s">
        <v>35</v>
      </c>
      <c r="N75" s="47">
        <v>44581.854166666664</v>
      </c>
      <c r="O75" s="47">
        <v>44581.864583333336</v>
      </c>
      <c r="P75" s="87">
        <v>102</v>
      </c>
      <c r="Q75" s="44">
        <v>6</v>
      </c>
      <c r="R75" s="11" t="s">
        <v>17</v>
      </c>
      <c r="S75" s="22" t="s">
        <v>17</v>
      </c>
      <c r="T75" s="32" t="s">
        <v>17</v>
      </c>
      <c r="U75" s="48">
        <f>I75+Q75</f>
        <v>6</v>
      </c>
    </row>
    <row r="76" spans="2:21" ht="15.75" thickBot="1" x14ac:dyDescent="0.3">
      <c r="B76" s="83"/>
      <c r="C76" s="22" t="s">
        <v>17</v>
      </c>
      <c r="D76" s="49" t="s">
        <v>71</v>
      </c>
      <c r="E76" s="50" t="s">
        <v>74</v>
      </c>
      <c r="F76" s="51">
        <v>44572</v>
      </c>
      <c r="G76" s="52">
        <v>0.78380000000000005</v>
      </c>
      <c r="H76" s="53">
        <v>15</v>
      </c>
      <c r="I76" s="54">
        <v>0</v>
      </c>
      <c r="J76" s="11" t="s">
        <v>17</v>
      </c>
      <c r="K76" s="86"/>
      <c r="L76" s="55" t="s">
        <v>17</v>
      </c>
      <c r="M76" s="56" t="s">
        <v>35</v>
      </c>
      <c r="N76" s="57">
        <v>44581.854166666664</v>
      </c>
      <c r="O76" s="57">
        <v>44581.864583333336</v>
      </c>
      <c r="P76" s="87"/>
      <c r="Q76" s="54">
        <v>86</v>
      </c>
      <c r="R76" s="11" t="s">
        <v>17</v>
      </c>
      <c r="S76" s="22" t="s">
        <v>17</v>
      </c>
      <c r="T76" s="32" t="s">
        <v>17</v>
      </c>
      <c r="U76" s="58">
        <f>I76+Q76</f>
        <v>86</v>
      </c>
    </row>
    <row r="77" spans="2:21" ht="15.75" thickBot="1" x14ac:dyDescent="0.3">
      <c r="B77" s="83"/>
      <c r="C77" s="22" t="s">
        <v>17</v>
      </c>
      <c r="D77" s="59" t="s">
        <v>75</v>
      </c>
      <c r="E77" s="60" t="s">
        <v>76</v>
      </c>
      <c r="F77" s="61">
        <v>44569</v>
      </c>
      <c r="G77" s="62">
        <v>0.86829999999999996</v>
      </c>
      <c r="H77" s="63">
        <v>15</v>
      </c>
      <c r="I77" s="64">
        <v>0</v>
      </c>
      <c r="J77" s="11" t="s">
        <v>17</v>
      </c>
      <c r="K77" s="86"/>
      <c r="L77" s="65" t="s">
        <v>17</v>
      </c>
      <c r="M77" s="66" t="s">
        <v>35</v>
      </c>
      <c r="N77" s="67">
        <v>44581.854166666664</v>
      </c>
      <c r="O77" s="67">
        <v>44581.864583333336</v>
      </c>
      <c r="P77" s="87"/>
      <c r="Q77" s="64">
        <v>10</v>
      </c>
      <c r="R77" s="11" t="s">
        <v>17</v>
      </c>
      <c r="S77" s="22" t="s">
        <v>17</v>
      </c>
      <c r="T77" s="32" t="s">
        <v>17</v>
      </c>
      <c r="U77" s="68">
        <f>I77+Q77</f>
        <v>10</v>
      </c>
    </row>
    <row r="78" spans="2:21" ht="15.75" thickBot="1" x14ac:dyDescent="0.3">
      <c r="B78" s="83"/>
      <c r="C78" s="34" t="s">
        <v>17</v>
      </c>
      <c r="D78" s="35" t="s">
        <v>17</v>
      </c>
      <c r="E78" s="35" t="s">
        <v>17</v>
      </c>
      <c r="F78" s="35" t="s">
        <v>17</v>
      </c>
      <c r="G78" s="35" t="s">
        <v>17</v>
      </c>
      <c r="H78" s="35" t="s">
        <v>17</v>
      </c>
      <c r="I78" s="36" t="s">
        <v>17</v>
      </c>
      <c r="J78" s="11" t="s">
        <v>17</v>
      </c>
      <c r="K78" s="34" t="s">
        <v>17</v>
      </c>
      <c r="L78" s="35" t="s">
        <v>17</v>
      </c>
      <c r="M78" s="35" t="s">
        <v>17</v>
      </c>
      <c r="N78" s="35" t="s">
        <v>17</v>
      </c>
      <c r="O78" s="35" t="s">
        <v>17</v>
      </c>
      <c r="P78" s="35" t="s">
        <v>17</v>
      </c>
      <c r="Q78" s="37">
        <f>SUM(Q75:Q77)</f>
        <v>102</v>
      </c>
      <c r="R78" s="11" t="s">
        <v>17</v>
      </c>
      <c r="S78" s="34" t="s">
        <v>17</v>
      </c>
      <c r="T78" s="35" t="s">
        <v>17</v>
      </c>
      <c r="U78" s="36" t="s">
        <v>17</v>
      </c>
    </row>
    <row r="79" spans="2:21" x14ac:dyDescent="0.25">
      <c r="B79" s="83"/>
      <c r="C79" s="85" t="s">
        <v>33</v>
      </c>
      <c r="D79" s="85"/>
      <c r="E79" s="85"/>
      <c r="F79" s="85"/>
      <c r="G79" s="11" t="s">
        <v>17</v>
      </c>
      <c r="H79" s="11" t="s">
        <v>17</v>
      </c>
      <c r="I79" s="11" t="s">
        <v>17</v>
      </c>
      <c r="J79" s="11" t="s">
        <v>17</v>
      </c>
      <c r="K79" s="11" t="s">
        <v>17</v>
      </c>
      <c r="L79" s="11" t="s">
        <v>17</v>
      </c>
      <c r="M79" s="11" t="s">
        <v>17</v>
      </c>
      <c r="N79" s="11" t="s">
        <v>17</v>
      </c>
      <c r="O79" s="11" t="s">
        <v>17</v>
      </c>
      <c r="P79" s="11" t="s">
        <v>17</v>
      </c>
      <c r="Q79" s="11" t="s">
        <v>17</v>
      </c>
      <c r="R79" s="11" t="s">
        <v>17</v>
      </c>
      <c r="S79" s="13">
        <v>0.83830000000000005</v>
      </c>
      <c r="T79" s="14">
        <v>20.2</v>
      </c>
      <c r="U79" s="15">
        <v>87710</v>
      </c>
    </row>
    <row r="80" spans="2:21" ht="7.5" customHeight="1" thickBot="1" x14ac:dyDescent="0.3">
      <c r="B80" s="16" t="s">
        <v>17</v>
      </c>
      <c r="C80" s="17" t="s">
        <v>17</v>
      </c>
      <c r="D80" s="17" t="s">
        <v>17</v>
      </c>
      <c r="E80" s="17" t="s">
        <v>17</v>
      </c>
      <c r="F80" s="17" t="s">
        <v>17</v>
      </c>
      <c r="G80" s="17" t="s">
        <v>17</v>
      </c>
      <c r="H80" s="17" t="s">
        <v>17</v>
      </c>
      <c r="I80" s="17" t="s">
        <v>17</v>
      </c>
      <c r="J80" s="17" t="s">
        <v>17</v>
      </c>
      <c r="K80" s="17" t="s">
        <v>17</v>
      </c>
      <c r="L80" s="17" t="s">
        <v>17</v>
      </c>
      <c r="M80" s="17" t="s">
        <v>17</v>
      </c>
      <c r="N80" s="17" t="s">
        <v>17</v>
      </c>
      <c r="O80" s="17" t="s">
        <v>17</v>
      </c>
      <c r="P80" s="17" t="s">
        <v>17</v>
      </c>
      <c r="Q80" s="17" t="s">
        <v>17</v>
      </c>
      <c r="R80" s="17" t="s">
        <v>17</v>
      </c>
      <c r="S80" s="17" t="s">
        <v>17</v>
      </c>
      <c r="T80" s="17" t="s">
        <v>17</v>
      </c>
      <c r="U80" s="18" t="s">
        <v>17</v>
      </c>
    </row>
    <row r="81" spans="2:21" ht="45.75" customHeight="1" thickBot="1" x14ac:dyDescent="0.3">
      <c r="B81" s="4" t="s">
        <v>41</v>
      </c>
      <c r="C81" s="82" t="s">
        <v>19</v>
      </c>
      <c r="D81" s="82"/>
      <c r="E81" s="5" t="s">
        <v>20</v>
      </c>
      <c r="F81" s="5" t="s">
        <v>21</v>
      </c>
      <c r="G81" s="5" t="s">
        <v>22</v>
      </c>
      <c r="H81" s="5" t="s">
        <v>23</v>
      </c>
      <c r="I81" s="6" t="s">
        <v>24</v>
      </c>
      <c r="J81" s="7" t="s">
        <v>17</v>
      </c>
      <c r="K81" s="82" t="s">
        <v>25</v>
      </c>
      <c r="L81" s="5" t="s">
        <v>26</v>
      </c>
      <c r="M81" s="5" t="s">
        <v>27</v>
      </c>
      <c r="N81" s="5" t="s">
        <v>28</v>
      </c>
      <c r="O81" s="5" t="s">
        <v>29</v>
      </c>
      <c r="P81" s="5" t="s">
        <v>30</v>
      </c>
      <c r="Q81" s="6" t="s">
        <v>31</v>
      </c>
      <c r="R81" s="7" t="s">
        <v>17</v>
      </c>
      <c r="S81" s="82" t="s">
        <v>22</v>
      </c>
      <c r="T81" s="5" t="s">
        <v>23</v>
      </c>
      <c r="U81" s="6" t="s">
        <v>24</v>
      </c>
    </row>
    <row r="82" spans="2:21" ht="15.75" thickBot="1" x14ac:dyDescent="0.3">
      <c r="B82" s="83" t="s">
        <v>17</v>
      </c>
      <c r="C82" s="84" t="s">
        <v>32</v>
      </c>
      <c r="D82" s="84"/>
      <c r="E82" s="84"/>
      <c r="F82" s="84"/>
      <c r="G82" s="8">
        <v>0.87619999999999998</v>
      </c>
      <c r="H82" s="9">
        <v>11.1</v>
      </c>
      <c r="I82" s="10">
        <v>86098</v>
      </c>
      <c r="J82" s="11" t="s">
        <v>17</v>
      </c>
      <c r="K82" s="11" t="s">
        <v>17</v>
      </c>
      <c r="L82" s="11" t="s">
        <v>17</v>
      </c>
      <c r="M82" s="11" t="s">
        <v>17</v>
      </c>
      <c r="N82" s="11" t="s">
        <v>17</v>
      </c>
      <c r="O82" s="11" t="s">
        <v>17</v>
      </c>
      <c r="P82" s="11" t="s">
        <v>17</v>
      </c>
      <c r="Q82" s="11" t="s">
        <v>17</v>
      </c>
      <c r="R82" s="11" t="s">
        <v>17</v>
      </c>
      <c r="S82" s="11" t="s">
        <v>17</v>
      </c>
      <c r="T82" s="11" t="s">
        <v>17</v>
      </c>
      <c r="U82" s="12" t="s">
        <v>17</v>
      </c>
    </row>
    <row r="83" spans="2:21" x14ac:dyDescent="0.25">
      <c r="B83" s="83"/>
      <c r="C83" s="85" t="s">
        <v>33</v>
      </c>
      <c r="D83" s="85"/>
      <c r="E83" s="85"/>
      <c r="F83" s="85"/>
      <c r="G83" s="11" t="s">
        <v>17</v>
      </c>
      <c r="H83" s="11" t="s">
        <v>17</v>
      </c>
      <c r="I83" s="11" t="s">
        <v>17</v>
      </c>
      <c r="J83" s="11" t="s">
        <v>17</v>
      </c>
      <c r="K83" s="11" t="s">
        <v>17</v>
      </c>
      <c r="L83" s="11" t="s">
        <v>17</v>
      </c>
      <c r="M83" s="11" t="s">
        <v>17</v>
      </c>
      <c r="N83" s="11" t="s">
        <v>17</v>
      </c>
      <c r="O83" s="11" t="s">
        <v>17</v>
      </c>
      <c r="P83" s="11" t="s">
        <v>17</v>
      </c>
      <c r="Q83" s="11" t="s">
        <v>17</v>
      </c>
      <c r="R83" s="11" t="s">
        <v>17</v>
      </c>
      <c r="S83" s="13">
        <v>0.87619999999999998</v>
      </c>
      <c r="T83" s="14">
        <v>11</v>
      </c>
      <c r="U83" s="15">
        <v>86098</v>
      </c>
    </row>
    <row r="84" spans="2:21" ht="7.5" customHeight="1" thickBot="1" x14ac:dyDescent="0.3">
      <c r="B84" s="16" t="s">
        <v>17</v>
      </c>
      <c r="C84" s="17" t="s">
        <v>17</v>
      </c>
      <c r="D84" s="17" t="s">
        <v>17</v>
      </c>
      <c r="E84" s="17" t="s">
        <v>17</v>
      </c>
      <c r="F84" s="17" t="s">
        <v>17</v>
      </c>
      <c r="G84" s="17" t="s">
        <v>17</v>
      </c>
      <c r="H84" s="17" t="s">
        <v>17</v>
      </c>
      <c r="I84" s="17" t="s">
        <v>17</v>
      </c>
      <c r="J84" s="17" t="s">
        <v>17</v>
      </c>
      <c r="K84" s="17" t="s">
        <v>17</v>
      </c>
      <c r="L84" s="17" t="s">
        <v>17</v>
      </c>
      <c r="M84" s="17" t="s">
        <v>17</v>
      </c>
      <c r="N84" s="17" t="s">
        <v>17</v>
      </c>
      <c r="O84" s="17" t="s">
        <v>17</v>
      </c>
      <c r="P84" s="17" t="s">
        <v>17</v>
      </c>
      <c r="Q84" s="17" t="s">
        <v>17</v>
      </c>
      <c r="R84" s="17" t="s">
        <v>17</v>
      </c>
      <c r="S84" s="17" t="s">
        <v>17</v>
      </c>
      <c r="T84" s="17" t="s">
        <v>17</v>
      </c>
      <c r="U84" s="18" t="s">
        <v>17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00"/>
  <sheetViews>
    <sheetView workbookViewId="0">
      <selection activeCell="H33" sqref="H33"/>
    </sheetView>
  </sheetViews>
  <sheetFormatPr baseColWidth="10" defaultRowHeight="15" x14ac:dyDescent="0.25"/>
  <cols>
    <col min="1" max="1" width="18.85546875" style="70" customWidth="1"/>
    <col min="2" max="2" width="17.5703125" style="70" customWidth="1"/>
    <col min="3" max="3" width="34.42578125" style="69" hidden="1" customWidth="1"/>
    <col min="4" max="5" width="34.42578125" hidden="1" customWidth="1"/>
    <col min="6" max="6" width="29.42578125" style="71" hidden="1" customWidth="1"/>
  </cols>
  <sheetData>
    <row r="1" spans="1:6" x14ac:dyDescent="0.25">
      <c r="A1" s="72" t="s">
        <v>61</v>
      </c>
      <c r="B1" s="73" t="s">
        <v>62</v>
      </c>
      <c r="F1" s="1" t="s">
        <v>50</v>
      </c>
    </row>
    <row r="2" spans="1:6" x14ac:dyDescent="0.25">
      <c r="A2" s="74"/>
      <c r="B2" s="75"/>
      <c r="F2" s="1" t="e">
        <f>IF(#REF!=1,'Copie fichier cim'!U1,"")</f>
        <v>#REF!</v>
      </c>
    </row>
    <row r="3" spans="1:6" x14ac:dyDescent="0.25">
      <c r="A3" s="74"/>
      <c r="B3" s="75"/>
      <c r="F3" s="1" t="e">
        <f>IF(#REF!=1,'Copie fichier cim'!U2,"")</f>
        <v>#REF!</v>
      </c>
    </row>
    <row r="4" spans="1:6" x14ac:dyDescent="0.25">
      <c r="A4" s="74" t="s">
        <v>43</v>
      </c>
      <c r="B4" s="75" t="str">
        <f t="shared" ref="B4:B18" si="0">IFERROR(VLOOKUP(A4,$E$4:$F$200,2,),"0")</f>
        <v>0</v>
      </c>
      <c r="C4" s="69" t="e">
        <f>#REF!</f>
        <v>#REF!</v>
      </c>
      <c r="D4" t="e">
        <f t="shared" ref="D4:D67" si="1">IF(C4="",D3,C4)</f>
        <v>#REF!</v>
      </c>
      <c r="E4" t="e">
        <f>IF(F4&lt;&gt;"",D4,"")</f>
        <v>#REF!</v>
      </c>
      <c r="F4" s="1" t="e">
        <f>IF(#REF!=1,'Copie fichier cim'!U3,"")</f>
        <v>#REF!</v>
      </c>
    </row>
    <row r="5" spans="1:6" x14ac:dyDescent="0.25">
      <c r="A5" s="74" t="s">
        <v>51</v>
      </c>
      <c r="B5" s="75" t="str">
        <f t="shared" si="0"/>
        <v>0</v>
      </c>
      <c r="C5" s="69" t="e">
        <f>#REF!</f>
        <v>#REF!</v>
      </c>
      <c r="D5" t="e">
        <f t="shared" si="1"/>
        <v>#REF!</v>
      </c>
      <c r="E5" t="e">
        <f t="shared" ref="E5:E68" si="2">IF(F5&lt;&gt;"",D5,"")</f>
        <v>#REF!</v>
      </c>
      <c r="F5" s="1" t="e">
        <f>IF(#REF!=1,'Copie fichier cim'!U4,"")</f>
        <v>#REF!</v>
      </c>
    </row>
    <row r="6" spans="1:6" x14ac:dyDescent="0.25">
      <c r="A6" s="76" t="s">
        <v>52</v>
      </c>
      <c r="B6" s="78" t="str">
        <f t="shared" si="0"/>
        <v>0</v>
      </c>
      <c r="C6" s="69" t="e">
        <f>#REF!</f>
        <v>#REF!</v>
      </c>
      <c r="D6" t="e">
        <f t="shared" si="1"/>
        <v>#REF!</v>
      </c>
      <c r="E6" t="e">
        <f t="shared" si="2"/>
        <v>#REF!</v>
      </c>
      <c r="F6" s="1" t="e">
        <f>IF(#REF!=1,'Copie fichier cim'!U5,"")</f>
        <v>#REF!</v>
      </c>
    </row>
    <row r="7" spans="1:6" x14ac:dyDescent="0.25">
      <c r="A7" s="76" t="s">
        <v>53</v>
      </c>
      <c r="B7" s="78" t="str">
        <f t="shared" si="0"/>
        <v>0</v>
      </c>
      <c r="C7" s="69" t="e">
        <f>#REF!</f>
        <v>#REF!</v>
      </c>
      <c r="D7" t="e">
        <f t="shared" si="1"/>
        <v>#REF!</v>
      </c>
      <c r="E7" t="e">
        <f t="shared" si="2"/>
        <v>#REF!</v>
      </c>
      <c r="F7" s="1" t="e">
        <f>IF(#REF!=1,'Copie fichier cim'!U6,"")</f>
        <v>#REF!</v>
      </c>
    </row>
    <row r="8" spans="1:6" x14ac:dyDescent="0.25">
      <c r="A8" s="74" t="s">
        <v>45</v>
      </c>
      <c r="B8" s="75" t="str">
        <f t="shared" si="0"/>
        <v>0</v>
      </c>
      <c r="C8" s="69" t="e">
        <f>#REF!</f>
        <v>#REF!</v>
      </c>
      <c r="D8" t="e">
        <f t="shared" si="1"/>
        <v>#REF!</v>
      </c>
      <c r="E8" t="e">
        <f t="shared" si="2"/>
        <v>#REF!</v>
      </c>
      <c r="F8" s="1" t="e">
        <f>IF(#REF!=1,'Copie fichier cim'!U7,"")</f>
        <v>#REF!</v>
      </c>
    </row>
    <row r="9" spans="1:6" x14ac:dyDescent="0.25">
      <c r="A9" s="74" t="s">
        <v>54</v>
      </c>
      <c r="B9" s="75" t="str">
        <f t="shared" si="0"/>
        <v>0</v>
      </c>
      <c r="C9" s="69" t="e">
        <f>#REF!</f>
        <v>#REF!</v>
      </c>
      <c r="D9" t="e">
        <f t="shared" si="1"/>
        <v>#REF!</v>
      </c>
      <c r="E9" t="e">
        <f t="shared" si="2"/>
        <v>#REF!</v>
      </c>
      <c r="F9" s="1" t="e">
        <f>IF(#REF!=1,'Copie fichier cim'!U8,"")</f>
        <v>#REF!</v>
      </c>
    </row>
    <row r="10" spans="1:6" x14ac:dyDescent="0.25">
      <c r="A10" s="74" t="s">
        <v>55</v>
      </c>
      <c r="B10" s="75" t="str">
        <f t="shared" si="0"/>
        <v>0</v>
      </c>
      <c r="C10" s="69" t="e">
        <f>#REF!</f>
        <v>#REF!</v>
      </c>
      <c r="D10" t="e">
        <f t="shared" si="1"/>
        <v>#REF!</v>
      </c>
      <c r="E10" t="e">
        <f t="shared" si="2"/>
        <v>#REF!</v>
      </c>
      <c r="F10" s="1" t="e">
        <f>IF(#REF!=1,'Copie fichier cim'!U9,"")</f>
        <v>#REF!</v>
      </c>
    </row>
    <row r="11" spans="1:6" x14ac:dyDescent="0.25">
      <c r="A11" s="74" t="s">
        <v>44</v>
      </c>
      <c r="B11" s="75" t="str">
        <f t="shared" si="0"/>
        <v>0</v>
      </c>
      <c r="C11" s="69" t="e">
        <f>#REF!</f>
        <v>#REF!</v>
      </c>
      <c r="D11" t="e">
        <f t="shared" si="1"/>
        <v>#REF!</v>
      </c>
      <c r="E11" t="e">
        <f t="shared" si="2"/>
        <v>#REF!</v>
      </c>
      <c r="F11" s="1" t="e">
        <f>IF(#REF!=1,'Copie fichier cim'!U10,"")</f>
        <v>#REF!</v>
      </c>
    </row>
    <row r="12" spans="1:6" x14ac:dyDescent="0.25">
      <c r="A12" s="74" t="s">
        <v>46</v>
      </c>
      <c r="B12" s="75" t="str">
        <f t="shared" si="0"/>
        <v>0</v>
      </c>
      <c r="C12" s="69" t="e">
        <f>#REF!</f>
        <v>#REF!</v>
      </c>
      <c r="D12" t="e">
        <f t="shared" si="1"/>
        <v>#REF!</v>
      </c>
      <c r="E12" t="e">
        <f t="shared" si="2"/>
        <v>#REF!</v>
      </c>
      <c r="F12" s="1" t="e">
        <f>IF(#REF!=1,'Copie fichier cim'!U11,"")</f>
        <v>#REF!</v>
      </c>
    </row>
    <row r="13" spans="1:6" x14ac:dyDescent="0.25">
      <c r="A13" s="76" t="s">
        <v>56</v>
      </c>
      <c r="B13" s="78" t="str">
        <f t="shared" si="0"/>
        <v>0</v>
      </c>
      <c r="C13" s="69" t="e">
        <f>#REF!</f>
        <v>#REF!</v>
      </c>
      <c r="D13" t="e">
        <f t="shared" si="1"/>
        <v>#REF!</v>
      </c>
      <c r="E13" t="e">
        <f t="shared" si="2"/>
        <v>#REF!</v>
      </c>
      <c r="F13" s="1" t="e">
        <f>IF(#REF!=1,'Copie fichier cim'!U12,"")</f>
        <v>#REF!</v>
      </c>
    </row>
    <row r="14" spans="1:6" x14ac:dyDescent="0.25">
      <c r="A14" s="74" t="s">
        <v>57</v>
      </c>
      <c r="B14" s="75" t="str">
        <f t="shared" si="0"/>
        <v>0</v>
      </c>
      <c r="C14" s="69" t="e">
        <f>#REF!</f>
        <v>#REF!</v>
      </c>
      <c r="D14" t="e">
        <f t="shared" si="1"/>
        <v>#REF!</v>
      </c>
      <c r="E14" t="e">
        <f t="shared" si="2"/>
        <v>#REF!</v>
      </c>
      <c r="F14" s="1" t="e">
        <f>IF(#REF!=1,'Copie fichier cim'!U13,"")</f>
        <v>#REF!</v>
      </c>
    </row>
    <row r="15" spans="1:6" x14ac:dyDescent="0.25">
      <c r="A15" s="76" t="s">
        <v>58</v>
      </c>
      <c r="B15" s="78" t="str">
        <f t="shared" si="0"/>
        <v>0</v>
      </c>
      <c r="C15" s="69" t="e">
        <f>#REF!</f>
        <v>#REF!</v>
      </c>
      <c r="D15" t="e">
        <f t="shared" si="1"/>
        <v>#REF!</v>
      </c>
      <c r="E15" t="e">
        <f t="shared" si="2"/>
        <v>#REF!</v>
      </c>
      <c r="F15" s="1" t="e">
        <f>IF(#REF!=1,'Copie fichier cim'!U14,"")</f>
        <v>#REF!</v>
      </c>
    </row>
    <row r="16" spans="1:6" x14ac:dyDescent="0.25">
      <c r="A16" s="74" t="s">
        <v>48</v>
      </c>
      <c r="B16" s="75" t="str">
        <f t="shared" si="0"/>
        <v>0</v>
      </c>
      <c r="C16" s="69" t="e">
        <f>#REF!</f>
        <v>#REF!</v>
      </c>
      <c r="D16" t="e">
        <f t="shared" si="1"/>
        <v>#REF!</v>
      </c>
      <c r="E16" t="e">
        <f t="shared" si="2"/>
        <v>#REF!</v>
      </c>
      <c r="F16" s="1" t="e">
        <f>IF(#REF!=1,'Copie fichier cim'!U15,"")</f>
        <v>#REF!</v>
      </c>
    </row>
    <row r="17" spans="1:6" x14ac:dyDescent="0.25">
      <c r="A17" s="76" t="s">
        <v>59</v>
      </c>
      <c r="B17" s="78" t="str">
        <f t="shared" si="0"/>
        <v>0</v>
      </c>
      <c r="C17" s="69" t="e">
        <f>#REF!</f>
        <v>#REF!</v>
      </c>
      <c r="D17" t="e">
        <f t="shared" si="1"/>
        <v>#REF!</v>
      </c>
      <c r="E17" t="e">
        <f t="shared" si="2"/>
        <v>#REF!</v>
      </c>
      <c r="F17" s="1" t="e">
        <f>IF(#REF!=1,'Copie fichier cim'!U16,"")</f>
        <v>#REF!</v>
      </c>
    </row>
    <row r="18" spans="1:6" ht="15.75" thickBot="1" x14ac:dyDescent="0.3">
      <c r="A18" s="77" t="s">
        <v>60</v>
      </c>
      <c r="B18" s="79" t="str">
        <f t="shared" si="0"/>
        <v>0</v>
      </c>
      <c r="C18" s="69" t="e">
        <f>#REF!</f>
        <v>#REF!</v>
      </c>
      <c r="D18" t="e">
        <f t="shared" si="1"/>
        <v>#REF!</v>
      </c>
      <c r="E18" t="e">
        <f t="shared" si="2"/>
        <v>#REF!</v>
      </c>
      <c r="F18" s="1" t="e">
        <f>IF(#REF!=1,'Copie fichier cim'!U17,"")</f>
        <v>#REF!</v>
      </c>
    </row>
    <row r="19" spans="1:6" x14ac:dyDescent="0.25">
      <c r="C19" s="69" t="e">
        <f>#REF!</f>
        <v>#REF!</v>
      </c>
      <c r="D19" t="e">
        <f t="shared" si="1"/>
        <v>#REF!</v>
      </c>
      <c r="E19" t="e">
        <f t="shared" si="2"/>
        <v>#REF!</v>
      </c>
      <c r="F19" s="1" t="e">
        <f>IF(#REF!=1,'Copie fichier cim'!U18,"")</f>
        <v>#REF!</v>
      </c>
    </row>
    <row r="20" spans="1:6" x14ac:dyDescent="0.25">
      <c r="C20" s="69" t="e">
        <f>#REF!</f>
        <v>#REF!</v>
      </c>
      <c r="D20" t="e">
        <f t="shared" si="1"/>
        <v>#REF!</v>
      </c>
      <c r="E20" t="e">
        <f t="shared" si="2"/>
        <v>#REF!</v>
      </c>
      <c r="F20" s="1" t="e">
        <f>IF(#REF!=1,'Copie fichier cim'!U19,"")</f>
        <v>#REF!</v>
      </c>
    </row>
    <row r="21" spans="1:6" x14ac:dyDescent="0.25">
      <c r="C21" s="69" t="e">
        <f>#REF!</f>
        <v>#REF!</v>
      </c>
      <c r="D21" t="e">
        <f t="shared" si="1"/>
        <v>#REF!</v>
      </c>
      <c r="E21" t="e">
        <f t="shared" si="2"/>
        <v>#REF!</v>
      </c>
      <c r="F21" s="1" t="e">
        <f>IF(#REF!=1,'Copie fichier cim'!U20,"")</f>
        <v>#REF!</v>
      </c>
    </row>
    <row r="22" spans="1:6" x14ac:dyDescent="0.25">
      <c r="C22" s="69" t="e">
        <f>#REF!</f>
        <v>#REF!</v>
      </c>
      <c r="D22" t="e">
        <f t="shared" si="1"/>
        <v>#REF!</v>
      </c>
      <c r="E22" t="e">
        <f t="shared" si="2"/>
        <v>#REF!</v>
      </c>
      <c r="F22" s="1" t="e">
        <f>IF(#REF!=1,'Copie fichier cim'!U21,"")</f>
        <v>#REF!</v>
      </c>
    </row>
    <row r="23" spans="1:6" x14ac:dyDescent="0.25">
      <c r="C23" s="69" t="e">
        <f>#REF!</f>
        <v>#REF!</v>
      </c>
      <c r="D23" t="e">
        <f t="shared" si="1"/>
        <v>#REF!</v>
      </c>
      <c r="E23" t="e">
        <f t="shared" si="2"/>
        <v>#REF!</v>
      </c>
      <c r="F23" s="1" t="e">
        <f>IF(#REF!=1,'Copie fichier cim'!U22,"")</f>
        <v>#REF!</v>
      </c>
    </row>
    <row r="24" spans="1:6" x14ac:dyDescent="0.25">
      <c r="C24" s="69" t="e">
        <f>#REF!</f>
        <v>#REF!</v>
      </c>
      <c r="D24" t="e">
        <f t="shared" si="1"/>
        <v>#REF!</v>
      </c>
      <c r="E24" t="e">
        <f t="shared" si="2"/>
        <v>#REF!</v>
      </c>
      <c r="F24" s="1" t="e">
        <f>IF(#REF!=1,'Copie fichier cim'!U23,"")</f>
        <v>#REF!</v>
      </c>
    </row>
    <row r="25" spans="1:6" x14ac:dyDescent="0.25">
      <c r="C25" s="69" t="e">
        <f>#REF!</f>
        <v>#REF!</v>
      </c>
      <c r="D25" t="e">
        <f t="shared" si="1"/>
        <v>#REF!</v>
      </c>
      <c r="E25" t="e">
        <f t="shared" si="2"/>
        <v>#REF!</v>
      </c>
      <c r="F25" s="1" t="e">
        <f>IF(#REF!=1,'Copie fichier cim'!U24,"")</f>
        <v>#REF!</v>
      </c>
    </row>
    <row r="26" spans="1:6" x14ac:dyDescent="0.25">
      <c r="C26" s="69" t="e">
        <f>#REF!</f>
        <v>#REF!</v>
      </c>
      <c r="D26" t="e">
        <f t="shared" si="1"/>
        <v>#REF!</v>
      </c>
      <c r="E26" t="e">
        <f t="shared" si="2"/>
        <v>#REF!</v>
      </c>
      <c r="F26" s="1" t="e">
        <f>IF(#REF!=1,'Copie fichier cim'!U25,"")</f>
        <v>#REF!</v>
      </c>
    </row>
    <row r="27" spans="1:6" x14ac:dyDescent="0.25">
      <c r="C27" s="69" t="e">
        <f>#REF!</f>
        <v>#REF!</v>
      </c>
      <c r="D27" t="e">
        <f t="shared" si="1"/>
        <v>#REF!</v>
      </c>
      <c r="E27" t="e">
        <f t="shared" si="2"/>
        <v>#REF!</v>
      </c>
      <c r="F27" s="1" t="e">
        <f>IF(#REF!=1,'Copie fichier cim'!U26,"")</f>
        <v>#REF!</v>
      </c>
    </row>
    <row r="28" spans="1:6" x14ac:dyDescent="0.25">
      <c r="C28" s="69" t="e">
        <f>#REF!</f>
        <v>#REF!</v>
      </c>
      <c r="D28" t="e">
        <f t="shared" si="1"/>
        <v>#REF!</v>
      </c>
      <c r="E28" t="e">
        <f t="shared" si="2"/>
        <v>#REF!</v>
      </c>
      <c r="F28" s="1" t="e">
        <f>IF(#REF!=1,'Copie fichier cim'!U27,"")</f>
        <v>#REF!</v>
      </c>
    </row>
    <row r="29" spans="1:6" x14ac:dyDescent="0.25">
      <c r="C29" s="69" t="e">
        <f>#REF!</f>
        <v>#REF!</v>
      </c>
      <c r="D29" t="e">
        <f t="shared" si="1"/>
        <v>#REF!</v>
      </c>
      <c r="E29" t="e">
        <f t="shared" si="2"/>
        <v>#REF!</v>
      </c>
      <c r="F29" s="1" t="e">
        <f>IF(#REF!=1,'Copie fichier cim'!U28,"")</f>
        <v>#REF!</v>
      </c>
    </row>
    <row r="30" spans="1:6" x14ac:dyDescent="0.25">
      <c r="C30" s="69" t="e">
        <f>#REF!</f>
        <v>#REF!</v>
      </c>
      <c r="D30" t="e">
        <f t="shared" si="1"/>
        <v>#REF!</v>
      </c>
      <c r="E30" t="e">
        <f t="shared" si="2"/>
        <v>#REF!</v>
      </c>
      <c r="F30" s="1" t="e">
        <f>IF(#REF!=1,'Copie fichier cim'!U29,"")</f>
        <v>#REF!</v>
      </c>
    </row>
    <row r="31" spans="1:6" x14ac:dyDescent="0.25">
      <c r="C31" s="69" t="e">
        <f>#REF!</f>
        <v>#REF!</v>
      </c>
      <c r="D31" t="e">
        <f t="shared" si="1"/>
        <v>#REF!</v>
      </c>
      <c r="E31" t="e">
        <f t="shared" si="2"/>
        <v>#REF!</v>
      </c>
      <c r="F31" s="1" t="e">
        <f>IF(#REF!=1,'Copie fichier cim'!U30,"")</f>
        <v>#REF!</v>
      </c>
    </row>
    <row r="32" spans="1:6" x14ac:dyDescent="0.25">
      <c r="C32" s="69" t="e">
        <f>#REF!</f>
        <v>#REF!</v>
      </c>
      <c r="D32" t="e">
        <f t="shared" si="1"/>
        <v>#REF!</v>
      </c>
      <c r="E32" t="e">
        <f t="shared" si="2"/>
        <v>#REF!</v>
      </c>
      <c r="F32" s="1" t="e">
        <f>IF(#REF!=1,'Copie fichier cim'!U31,"")</f>
        <v>#REF!</v>
      </c>
    </row>
    <row r="33" spans="3:6" x14ac:dyDescent="0.25">
      <c r="C33" s="69" t="e">
        <f>#REF!</f>
        <v>#REF!</v>
      </c>
      <c r="D33" t="e">
        <f t="shared" si="1"/>
        <v>#REF!</v>
      </c>
      <c r="E33" t="e">
        <f t="shared" si="2"/>
        <v>#REF!</v>
      </c>
      <c r="F33" s="1" t="e">
        <f>IF(#REF!=1,'Copie fichier cim'!U32,"")</f>
        <v>#REF!</v>
      </c>
    </row>
    <row r="34" spans="3:6" x14ac:dyDescent="0.25">
      <c r="C34" s="69" t="e">
        <f>#REF!</f>
        <v>#REF!</v>
      </c>
      <c r="D34" t="e">
        <f t="shared" si="1"/>
        <v>#REF!</v>
      </c>
      <c r="E34" t="e">
        <f t="shared" si="2"/>
        <v>#REF!</v>
      </c>
      <c r="F34" s="1" t="e">
        <f>IF(#REF!=1,'Copie fichier cim'!U33,"")</f>
        <v>#REF!</v>
      </c>
    </row>
    <row r="35" spans="3:6" x14ac:dyDescent="0.25">
      <c r="C35" s="69" t="e">
        <f>#REF!</f>
        <v>#REF!</v>
      </c>
      <c r="D35" t="e">
        <f t="shared" si="1"/>
        <v>#REF!</v>
      </c>
      <c r="E35" t="e">
        <f t="shared" si="2"/>
        <v>#REF!</v>
      </c>
      <c r="F35" s="1" t="e">
        <f>IF(#REF!=1,'Copie fichier cim'!U34,"")</f>
        <v>#REF!</v>
      </c>
    </row>
    <row r="36" spans="3:6" x14ac:dyDescent="0.25">
      <c r="C36" s="69" t="e">
        <f>#REF!</f>
        <v>#REF!</v>
      </c>
      <c r="D36" t="e">
        <f t="shared" si="1"/>
        <v>#REF!</v>
      </c>
      <c r="E36" t="e">
        <f t="shared" si="2"/>
        <v>#REF!</v>
      </c>
      <c r="F36" s="1" t="e">
        <f>IF(#REF!=1,'Copie fichier cim'!U35,"")</f>
        <v>#REF!</v>
      </c>
    </row>
    <row r="37" spans="3:6" x14ac:dyDescent="0.25">
      <c r="C37" s="69" t="e">
        <f>#REF!</f>
        <v>#REF!</v>
      </c>
      <c r="D37" t="e">
        <f t="shared" si="1"/>
        <v>#REF!</v>
      </c>
      <c r="E37" t="e">
        <f t="shared" si="2"/>
        <v>#REF!</v>
      </c>
      <c r="F37" s="1" t="e">
        <f>IF(#REF!=1,'Copie fichier cim'!U36,"")</f>
        <v>#REF!</v>
      </c>
    </row>
    <row r="38" spans="3:6" x14ac:dyDescent="0.25">
      <c r="C38" s="69" t="e">
        <f>#REF!</f>
        <v>#REF!</v>
      </c>
      <c r="D38" t="e">
        <f t="shared" si="1"/>
        <v>#REF!</v>
      </c>
      <c r="E38" t="e">
        <f t="shared" si="2"/>
        <v>#REF!</v>
      </c>
      <c r="F38" s="1" t="e">
        <f>IF(#REF!=1,'Copie fichier cim'!U37,"")</f>
        <v>#REF!</v>
      </c>
    </row>
    <row r="39" spans="3:6" x14ac:dyDescent="0.25">
      <c r="C39" s="69" t="e">
        <f>#REF!</f>
        <v>#REF!</v>
      </c>
      <c r="D39" t="e">
        <f t="shared" si="1"/>
        <v>#REF!</v>
      </c>
      <c r="E39" t="e">
        <f t="shared" si="2"/>
        <v>#REF!</v>
      </c>
      <c r="F39" s="1" t="e">
        <f>IF(#REF!=1,'Copie fichier cim'!U38,"")</f>
        <v>#REF!</v>
      </c>
    </row>
    <row r="40" spans="3:6" x14ac:dyDescent="0.25">
      <c r="C40" s="69" t="e">
        <f>#REF!</f>
        <v>#REF!</v>
      </c>
      <c r="D40" t="e">
        <f t="shared" si="1"/>
        <v>#REF!</v>
      </c>
      <c r="E40" t="e">
        <f t="shared" si="2"/>
        <v>#REF!</v>
      </c>
      <c r="F40" s="1" t="e">
        <f>IF(#REF!=1,'Copie fichier cim'!U39,"")</f>
        <v>#REF!</v>
      </c>
    </row>
    <row r="41" spans="3:6" x14ac:dyDescent="0.25">
      <c r="C41" s="69" t="e">
        <f>#REF!</f>
        <v>#REF!</v>
      </c>
      <c r="D41" t="e">
        <f t="shared" si="1"/>
        <v>#REF!</v>
      </c>
      <c r="E41" t="e">
        <f t="shared" si="2"/>
        <v>#REF!</v>
      </c>
      <c r="F41" s="1" t="e">
        <f>IF(#REF!=1,'Copie fichier cim'!U40,"")</f>
        <v>#REF!</v>
      </c>
    </row>
    <row r="42" spans="3:6" x14ac:dyDescent="0.25">
      <c r="C42" s="69" t="e">
        <f>#REF!</f>
        <v>#REF!</v>
      </c>
      <c r="D42" t="e">
        <f t="shared" si="1"/>
        <v>#REF!</v>
      </c>
      <c r="E42" t="e">
        <f t="shared" si="2"/>
        <v>#REF!</v>
      </c>
      <c r="F42" s="1" t="e">
        <f>IF(#REF!=1,'Copie fichier cim'!U41,"")</f>
        <v>#REF!</v>
      </c>
    </row>
    <row r="43" spans="3:6" x14ac:dyDescent="0.25">
      <c r="C43" s="69" t="e">
        <f>#REF!</f>
        <v>#REF!</v>
      </c>
      <c r="D43" t="e">
        <f t="shared" si="1"/>
        <v>#REF!</v>
      </c>
      <c r="E43" t="e">
        <f t="shared" si="2"/>
        <v>#REF!</v>
      </c>
      <c r="F43" s="1" t="e">
        <f>IF(#REF!=1,'Copie fichier cim'!U42,"")</f>
        <v>#REF!</v>
      </c>
    </row>
    <row r="44" spans="3:6" x14ac:dyDescent="0.25">
      <c r="C44" s="69" t="e">
        <f>#REF!</f>
        <v>#REF!</v>
      </c>
      <c r="D44" t="e">
        <f t="shared" si="1"/>
        <v>#REF!</v>
      </c>
      <c r="E44" t="e">
        <f t="shared" si="2"/>
        <v>#REF!</v>
      </c>
      <c r="F44" s="1" t="e">
        <f>IF(#REF!=1,'Copie fichier cim'!U43,"")</f>
        <v>#REF!</v>
      </c>
    </row>
    <row r="45" spans="3:6" x14ac:dyDescent="0.25">
      <c r="C45" s="69" t="e">
        <f>#REF!</f>
        <v>#REF!</v>
      </c>
      <c r="D45" t="e">
        <f t="shared" si="1"/>
        <v>#REF!</v>
      </c>
      <c r="E45" t="e">
        <f t="shared" si="2"/>
        <v>#REF!</v>
      </c>
      <c r="F45" s="1" t="e">
        <f>IF(#REF!=1,'Copie fichier cim'!U44,"")</f>
        <v>#REF!</v>
      </c>
    </row>
    <row r="46" spans="3:6" x14ac:dyDescent="0.25">
      <c r="C46" s="69" t="e">
        <f>#REF!</f>
        <v>#REF!</v>
      </c>
      <c r="D46" t="e">
        <f t="shared" si="1"/>
        <v>#REF!</v>
      </c>
      <c r="E46" t="e">
        <f t="shared" si="2"/>
        <v>#REF!</v>
      </c>
      <c r="F46" s="1" t="e">
        <f>IF(#REF!=1,'Copie fichier cim'!U45,"")</f>
        <v>#REF!</v>
      </c>
    </row>
    <row r="47" spans="3:6" x14ac:dyDescent="0.25">
      <c r="C47" s="69" t="e">
        <f>#REF!</f>
        <v>#REF!</v>
      </c>
      <c r="D47" t="e">
        <f t="shared" si="1"/>
        <v>#REF!</v>
      </c>
      <c r="E47" t="e">
        <f t="shared" si="2"/>
        <v>#REF!</v>
      </c>
      <c r="F47" s="1" t="e">
        <f>IF(#REF!=1,'Copie fichier cim'!U46,"")</f>
        <v>#REF!</v>
      </c>
    </row>
    <row r="48" spans="3:6" x14ac:dyDescent="0.25">
      <c r="C48" s="69" t="e">
        <f>#REF!</f>
        <v>#REF!</v>
      </c>
      <c r="D48" t="e">
        <f t="shared" si="1"/>
        <v>#REF!</v>
      </c>
      <c r="E48" t="e">
        <f t="shared" si="2"/>
        <v>#REF!</v>
      </c>
      <c r="F48" s="1" t="e">
        <f>IF(#REF!=1,'Copie fichier cim'!U47,"")</f>
        <v>#REF!</v>
      </c>
    </row>
    <row r="49" spans="3:6" x14ac:dyDescent="0.25">
      <c r="C49" s="69" t="e">
        <f>#REF!</f>
        <v>#REF!</v>
      </c>
      <c r="D49" t="e">
        <f t="shared" si="1"/>
        <v>#REF!</v>
      </c>
      <c r="E49" t="e">
        <f t="shared" si="2"/>
        <v>#REF!</v>
      </c>
      <c r="F49" s="1" t="e">
        <f>IF(#REF!=1,'Copie fichier cim'!U48,"")</f>
        <v>#REF!</v>
      </c>
    </row>
    <row r="50" spans="3:6" x14ac:dyDescent="0.25">
      <c r="C50" s="69" t="e">
        <f>#REF!</f>
        <v>#REF!</v>
      </c>
      <c r="D50" t="e">
        <f t="shared" si="1"/>
        <v>#REF!</v>
      </c>
      <c r="E50" t="e">
        <f t="shared" si="2"/>
        <v>#REF!</v>
      </c>
      <c r="F50" s="1" t="e">
        <f>IF(#REF!=1,'Copie fichier cim'!U49,"")</f>
        <v>#REF!</v>
      </c>
    </row>
    <row r="51" spans="3:6" x14ac:dyDescent="0.25">
      <c r="C51" s="69" t="e">
        <f>#REF!</f>
        <v>#REF!</v>
      </c>
      <c r="D51" t="e">
        <f t="shared" si="1"/>
        <v>#REF!</v>
      </c>
      <c r="E51" t="e">
        <f t="shared" si="2"/>
        <v>#REF!</v>
      </c>
      <c r="F51" s="1" t="e">
        <f>IF(#REF!=1,'Copie fichier cim'!U50,"")</f>
        <v>#REF!</v>
      </c>
    </row>
    <row r="52" spans="3:6" x14ac:dyDescent="0.25">
      <c r="C52" s="69" t="e">
        <f>#REF!</f>
        <v>#REF!</v>
      </c>
      <c r="D52" t="e">
        <f t="shared" si="1"/>
        <v>#REF!</v>
      </c>
      <c r="E52" t="e">
        <f t="shared" si="2"/>
        <v>#REF!</v>
      </c>
      <c r="F52" s="1" t="e">
        <f>IF(#REF!=1,'Copie fichier cim'!U51,"")</f>
        <v>#REF!</v>
      </c>
    </row>
    <row r="53" spans="3:6" x14ac:dyDescent="0.25">
      <c r="C53" s="69" t="e">
        <f>#REF!</f>
        <v>#REF!</v>
      </c>
      <c r="D53" t="e">
        <f t="shared" si="1"/>
        <v>#REF!</v>
      </c>
      <c r="E53" t="e">
        <f t="shared" si="2"/>
        <v>#REF!</v>
      </c>
      <c r="F53" s="1" t="e">
        <f>IF(#REF!=1,'Copie fichier cim'!U52,"")</f>
        <v>#REF!</v>
      </c>
    </row>
    <row r="54" spans="3:6" x14ac:dyDescent="0.25">
      <c r="C54" s="69" t="e">
        <f>#REF!</f>
        <v>#REF!</v>
      </c>
      <c r="D54" t="e">
        <f t="shared" si="1"/>
        <v>#REF!</v>
      </c>
      <c r="E54" t="e">
        <f t="shared" si="2"/>
        <v>#REF!</v>
      </c>
      <c r="F54" s="1" t="e">
        <f>IF(#REF!=1,'Copie fichier cim'!U53,"")</f>
        <v>#REF!</v>
      </c>
    </row>
    <row r="55" spans="3:6" x14ac:dyDescent="0.25">
      <c r="C55" s="69" t="e">
        <f>#REF!</f>
        <v>#REF!</v>
      </c>
      <c r="D55" t="e">
        <f t="shared" si="1"/>
        <v>#REF!</v>
      </c>
      <c r="E55" t="e">
        <f t="shared" si="2"/>
        <v>#REF!</v>
      </c>
      <c r="F55" s="1" t="e">
        <f>IF(#REF!=1,'Copie fichier cim'!U54,"")</f>
        <v>#REF!</v>
      </c>
    </row>
    <row r="56" spans="3:6" x14ac:dyDescent="0.25">
      <c r="C56" s="69" t="e">
        <f>#REF!</f>
        <v>#REF!</v>
      </c>
      <c r="D56" t="e">
        <f t="shared" si="1"/>
        <v>#REF!</v>
      </c>
      <c r="E56" t="e">
        <f t="shared" si="2"/>
        <v>#REF!</v>
      </c>
      <c r="F56" s="1" t="e">
        <f>IF(#REF!=1,'Copie fichier cim'!U55,"")</f>
        <v>#REF!</v>
      </c>
    </row>
    <row r="57" spans="3:6" x14ac:dyDescent="0.25">
      <c r="C57" s="69" t="e">
        <f>#REF!</f>
        <v>#REF!</v>
      </c>
      <c r="D57" t="e">
        <f t="shared" si="1"/>
        <v>#REF!</v>
      </c>
      <c r="E57" t="e">
        <f t="shared" si="2"/>
        <v>#REF!</v>
      </c>
      <c r="F57" s="1" t="e">
        <f>IF(#REF!=1,'Copie fichier cim'!U56,"")</f>
        <v>#REF!</v>
      </c>
    </row>
    <row r="58" spans="3:6" x14ac:dyDescent="0.25">
      <c r="C58" s="69" t="e">
        <f>#REF!</f>
        <v>#REF!</v>
      </c>
      <c r="D58" t="e">
        <f t="shared" si="1"/>
        <v>#REF!</v>
      </c>
      <c r="E58" t="e">
        <f t="shared" si="2"/>
        <v>#REF!</v>
      </c>
      <c r="F58" s="1" t="e">
        <f>IF(#REF!=1,'Copie fichier cim'!U57,"")</f>
        <v>#REF!</v>
      </c>
    </row>
    <row r="59" spans="3:6" x14ac:dyDescent="0.25">
      <c r="C59" s="69" t="e">
        <f>#REF!</f>
        <v>#REF!</v>
      </c>
      <c r="D59" t="e">
        <f t="shared" si="1"/>
        <v>#REF!</v>
      </c>
      <c r="E59" t="e">
        <f t="shared" si="2"/>
        <v>#REF!</v>
      </c>
      <c r="F59" s="1" t="e">
        <f>IF(#REF!=1,'Copie fichier cim'!U58,"")</f>
        <v>#REF!</v>
      </c>
    </row>
    <row r="60" spans="3:6" x14ac:dyDescent="0.25">
      <c r="C60" s="69" t="e">
        <f>#REF!</f>
        <v>#REF!</v>
      </c>
      <c r="D60" t="e">
        <f t="shared" si="1"/>
        <v>#REF!</v>
      </c>
      <c r="E60" t="e">
        <f t="shared" si="2"/>
        <v>#REF!</v>
      </c>
      <c r="F60" s="1" t="e">
        <f>IF(#REF!=1,'Copie fichier cim'!U59,"")</f>
        <v>#REF!</v>
      </c>
    </row>
    <row r="61" spans="3:6" x14ac:dyDescent="0.25">
      <c r="C61" s="69" t="e">
        <f>#REF!</f>
        <v>#REF!</v>
      </c>
      <c r="D61" t="e">
        <f t="shared" si="1"/>
        <v>#REF!</v>
      </c>
      <c r="E61" t="e">
        <f t="shared" si="2"/>
        <v>#REF!</v>
      </c>
      <c r="F61" s="1" t="e">
        <f>IF(#REF!=1,'Copie fichier cim'!U60,"")</f>
        <v>#REF!</v>
      </c>
    </row>
    <row r="62" spans="3:6" x14ac:dyDescent="0.25">
      <c r="C62" s="69" t="e">
        <f>#REF!</f>
        <v>#REF!</v>
      </c>
      <c r="D62" t="e">
        <f t="shared" si="1"/>
        <v>#REF!</v>
      </c>
      <c r="E62" t="e">
        <f t="shared" si="2"/>
        <v>#REF!</v>
      </c>
      <c r="F62" s="1" t="e">
        <f>IF(#REF!=1,'Copie fichier cim'!U61,"")</f>
        <v>#REF!</v>
      </c>
    </row>
    <row r="63" spans="3:6" x14ac:dyDescent="0.25">
      <c r="C63" s="69" t="e">
        <f>#REF!</f>
        <v>#REF!</v>
      </c>
      <c r="D63" t="e">
        <f t="shared" si="1"/>
        <v>#REF!</v>
      </c>
      <c r="E63" t="e">
        <f t="shared" si="2"/>
        <v>#REF!</v>
      </c>
      <c r="F63" s="1" t="e">
        <f>IF(#REF!=1,'Copie fichier cim'!U62,"")</f>
        <v>#REF!</v>
      </c>
    </row>
    <row r="64" spans="3:6" x14ac:dyDescent="0.25">
      <c r="C64" s="69" t="e">
        <f>#REF!</f>
        <v>#REF!</v>
      </c>
      <c r="D64" t="e">
        <f t="shared" si="1"/>
        <v>#REF!</v>
      </c>
      <c r="E64" t="e">
        <f t="shared" si="2"/>
        <v>#REF!</v>
      </c>
      <c r="F64" s="1" t="e">
        <f>IF(#REF!=1,'Copie fichier cim'!U63,"")</f>
        <v>#REF!</v>
      </c>
    </row>
    <row r="65" spans="3:6" x14ac:dyDescent="0.25">
      <c r="C65" s="69" t="e">
        <f>#REF!</f>
        <v>#REF!</v>
      </c>
      <c r="D65" t="e">
        <f t="shared" si="1"/>
        <v>#REF!</v>
      </c>
      <c r="E65" t="e">
        <f t="shared" si="2"/>
        <v>#REF!</v>
      </c>
      <c r="F65" s="1" t="e">
        <f>IF(#REF!=1,'Copie fichier cim'!U64,"")</f>
        <v>#REF!</v>
      </c>
    </row>
    <row r="66" spans="3:6" x14ac:dyDescent="0.25">
      <c r="C66" s="69" t="e">
        <f>#REF!</f>
        <v>#REF!</v>
      </c>
      <c r="D66" t="e">
        <f t="shared" si="1"/>
        <v>#REF!</v>
      </c>
      <c r="E66" t="e">
        <f t="shared" si="2"/>
        <v>#REF!</v>
      </c>
      <c r="F66" s="1" t="e">
        <f>IF(#REF!=1,'Copie fichier cim'!U65,"")</f>
        <v>#REF!</v>
      </c>
    </row>
    <row r="67" spans="3:6" x14ac:dyDescent="0.25">
      <c r="C67" s="69" t="e">
        <f>#REF!</f>
        <v>#REF!</v>
      </c>
      <c r="D67" t="e">
        <f t="shared" si="1"/>
        <v>#REF!</v>
      </c>
      <c r="E67" t="e">
        <f t="shared" si="2"/>
        <v>#REF!</v>
      </c>
      <c r="F67" s="1" t="e">
        <f>IF(#REF!=1,'Copie fichier cim'!U66,"")</f>
        <v>#REF!</v>
      </c>
    </row>
    <row r="68" spans="3:6" x14ac:dyDescent="0.25">
      <c r="C68" s="69" t="e">
        <f>#REF!</f>
        <v>#REF!</v>
      </c>
      <c r="D68" t="e">
        <f t="shared" ref="D68:D131" si="3">IF(C68="",D67,C68)</f>
        <v>#REF!</v>
      </c>
      <c r="E68" t="e">
        <f t="shared" si="2"/>
        <v>#REF!</v>
      </c>
      <c r="F68" s="1" t="e">
        <f>IF(#REF!=1,'Copie fichier cim'!U67,"")</f>
        <v>#REF!</v>
      </c>
    </row>
    <row r="69" spans="3:6" x14ac:dyDescent="0.25">
      <c r="C69" s="69" t="e">
        <f>#REF!</f>
        <v>#REF!</v>
      </c>
      <c r="D69" t="e">
        <f t="shared" si="3"/>
        <v>#REF!</v>
      </c>
      <c r="E69" t="e">
        <f t="shared" ref="E69:E132" si="4">IF(F69&lt;&gt;"",D69,"")</f>
        <v>#REF!</v>
      </c>
      <c r="F69" s="1" t="e">
        <f>IF(#REF!=1,'Copie fichier cim'!U68,"")</f>
        <v>#REF!</v>
      </c>
    </row>
    <row r="70" spans="3:6" x14ac:dyDescent="0.25">
      <c r="C70" s="69" t="e">
        <f>#REF!</f>
        <v>#REF!</v>
      </c>
      <c r="D70" t="e">
        <f t="shared" si="3"/>
        <v>#REF!</v>
      </c>
      <c r="E70" t="e">
        <f t="shared" si="4"/>
        <v>#REF!</v>
      </c>
      <c r="F70" s="1" t="e">
        <f>IF(#REF!=1,'Copie fichier cim'!U69,"")</f>
        <v>#REF!</v>
      </c>
    </row>
    <row r="71" spans="3:6" x14ac:dyDescent="0.25">
      <c r="C71" s="69" t="e">
        <f>#REF!</f>
        <v>#REF!</v>
      </c>
      <c r="D71" t="e">
        <f t="shared" si="3"/>
        <v>#REF!</v>
      </c>
      <c r="E71" t="e">
        <f t="shared" si="4"/>
        <v>#REF!</v>
      </c>
      <c r="F71" s="1" t="e">
        <f>IF(#REF!=1,'Copie fichier cim'!U70,"")</f>
        <v>#REF!</v>
      </c>
    </row>
    <row r="72" spans="3:6" x14ac:dyDescent="0.25">
      <c r="C72" s="69" t="e">
        <f>#REF!</f>
        <v>#REF!</v>
      </c>
      <c r="D72" t="e">
        <f t="shared" si="3"/>
        <v>#REF!</v>
      </c>
      <c r="E72" t="e">
        <f t="shared" si="4"/>
        <v>#REF!</v>
      </c>
      <c r="F72" s="1" t="e">
        <f>IF(#REF!=1,'Copie fichier cim'!U71,"")</f>
        <v>#REF!</v>
      </c>
    </row>
    <row r="73" spans="3:6" x14ac:dyDescent="0.25">
      <c r="C73" s="69" t="e">
        <f>#REF!</f>
        <v>#REF!</v>
      </c>
      <c r="D73" t="e">
        <f t="shared" si="3"/>
        <v>#REF!</v>
      </c>
      <c r="E73" t="e">
        <f t="shared" si="4"/>
        <v>#REF!</v>
      </c>
      <c r="F73" s="1" t="e">
        <f>IF(#REF!=1,'Copie fichier cim'!U72,"")</f>
        <v>#REF!</v>
      </c>
    </row>
    <row r="74" spans="3:6" x14ac:dyDescent="0.25">
      <c r="C74" s="69" t="e">
        <f>#REF!</f>
        <v>#REF!</v>
      </c>
      <c r="D74" t="e">
        <f t="shared" si="3"/>
        <v>#REF!</v>
      </c>
      <c r="E74" t="e">
        <f t="shared" si="4"/>
        <v>#REF!</v>
      </c>
      <c r="F74" s="1" t="e">
        <f>IF(#REF!=1,'Copie fichier cim'!U73,"")</f>
        <v>#REF!</v>
      </c>
    </row>
    <row r="75" spans="3:6" x14ac:dyDescent="0.25">
      <c r="C75" s="69" t="e">
        <f>#REF!</f>
        <v>#REF!</v>
      </c>
      <c r="D75" t="e">
        <f t="shared" si="3"/>
        <v>#REF!</v>
      </c>
      <c r="E75" t="e">
        <f t="shared" si="4"/>
        <v>#REF!</v>
      </c>
      <c r="F75" s="1" t="e">
        <f>IF(#REF!=1,'Copie fichier cim'!U74,"")</f>
        <v>#REF!</v>
      </c>
    </row>
    <row r="76" spans="3:6" x14ac:dyDescent="0.25">
      <c r="C76" s="69" t="e">
        <f>#REF!</f>
        <v>#REF!</v>
      </c>
      <c r="D76" t="e">
        <f t="shared" si="3"/>
        <v>#REF!</v>
      </c>
      <c r="E76" t="e">
        <f t="shared" si="4"/>
        <v>#REF!</v>
      </c>
      <c r="F76" s="1" t="e">
        <f>IF(#REF!=1,'Copie fichier cim'!U75,"")</f>
        <v>#REF!</v>
      </c>
    </row>
    <row r="77" spans="3:6" x14ac:dyDescent="0.25">
      <c r="C77" s="69" t="e">
        <f>#REF!</f>
        <v>#REF!</v>
      </c>
      <c r="D77" t="e">
        <f t="shared" si="3"/>
        <v>#REF!</v>
      </c>
      <c r="E77" t="e">
        <f t="shared" si="4"/>
        <v>#REF!</v>
      </c>
      <c r="F77" s="1" t="e">
        <f>IF(#REF!=1,'Copie fichier cim'!U76,"")</f>
        <v>#REF!</v>
      </c>
    </row>
    <row r="78" spans="3:6" x14ac:dyDescent="0.25">
      <c r="C78" s="69" t="e">
        <f>#REF!</f>
        <v>#REF!</v>
      </c>
      <c r="D78" t="e">
        <f t="shared" si="3"/>
        <v>#REF!</v>
      </c>
      <c r="E78" t="e">
        <f t="shared" si="4"/>
        <v>#REF!</v>
      </c>
      <c r="F78" s="1" t="e">
        <f>IF(#REF!=1,'Copie fichier cim'!U77,"")</f>
        <v>#REF!</v>
      </c>
    </row>
    <row r="79" spans="3:6" x14ac:dyDescent="0.25">
      <c r="C79" s="69" t="e">
        <f>#REF!</f>
        <v>#REF!</v>
      </c>
      <c r="D79" t="e">
        <f t="shared" si="3"/>
        <v>#REF!</v>
      </c>
      <c r="E79" t="e">
        <f t="shared" si="4"/>
        <v>#REF!</v>
      </c>
      <c r="F79" s="1" t="e">
        <f>IF(#REF!=1,'Copie fichier cim'!U78,"")</f>
        <v>#REF!</v>
      </c>
    </row>
    <row r="80" spans="3:6" x14ac:dyDescent="0.25">
      <c r="C80" s="69" t="e">
        <f>#REF!</f>
        <v>#REF!</v>
      </c>
      <c r="D80" t="e">
        <f t="shared" si="3"/>
        <v>#REF!</v>
      </c>
      <c r="E80" t="e">
        <f t="shared" si="4"/>
        <v>#REF!</v>
      </c>
      <c r="F80" s="1" t="e">
        <f>IF(#REF!=1,'Copie fichier cim'!U79,"")</f>
        <v>#REF!</v>
      </c>
    </row>
    <row r="81" spans="3:6" x14ac:dyDescent="0.25">
      <c r="C81" s="69" t="e">
        <f>#REF!</f>
        <v>#REF!</v>
      </c>
      <c r="D81" t="e">
        <f t="shared" si="3"/>
        <v>#REF!</v>
      </c>
      <c r="E81" t="e">
        <f t="shared" si="4"/>
        <v>#REF!</v>
      </c>
      <c r="F81" s="1" t="e">
        <f>IF(#REF!=1,'Copie fichier cim'!U80,"")</f>
        <v>#REF!</v>
      </c>
    </row>
    <row r="82" spans="3:6" x14ac:dyDescent="0.25">
      <c r="C82" s="69" t="e">
        <f>#REF!</f>
        <v>#REF!</v>
      </c>
      <c r="D82" t="e">
        <f t="shared" si="3"/>
        <v>#REF!</v>
      </c>
      <c r="E82" t="e">
        <f t="shared" si="4"/>
        <v>#REF!</v>
      </c>
      <c r="F82" s="1" t="e">
        <f>IF(#REF!=1,'Copie fichier cim'!U81,"")</f>
        <v>#REF!</v>
      </c>
    </row>
    <row r="83" spans="3:6" x14ac:dyDescent="0.25">
      <c r="C83" s="69" t="e">
        <f>#REF!</f>
        <v>#REF!</v>
      </c>
      <c r="D83" t="e">
        <f t="shared" si="3"/>
        <v>#REF!</v>
      </c>
      <c r="E83" t="e">
        <f t="shared" si="4"/>
        <v>#REF!</v>
      </c>
      <c r="F83" s="1" t="e">
        <f>IF(#REF!=1,'Copie fichier cim'!U82,"")</f>
        <v>#REF!</v>
      </c>
    </row>
    <row r="84" spans="3:6" x14ac:dyDescent="0.25">
      <c r="C84" s="69" t="e">
        <f>#REF!</f>
        <v>#REF!</v>
      </c>
      <c r="D84" t="e">
        <f t="shared" si="3"/>
        <v>#REF!</v>
      </c>
      <c r="E84" t="e">
        <f t="shared" si="4"/>
        <v>#REF!</v>
      </c>
      <c r="F84" s="1" t="e">
        <f>IF(#REF!=1,'Copie fichier cim'!U83,"")</f>
        <v>#REF!</v>
      </c>
    </row>
    <row r="85" spans="3:6" x14ac:dyDescent="0.25">
      <c r="C85" s="69" t="e">
        <f>#REF!</f>
        <v>#REF!</v>
      </c>
      <c r="D85" t="e">
        <f t="shared" si="3"/>
        <v>#REF!</v>
      </c>
      <c r="E85" t="e">
        <f t="shared" si="4"/>
        <v>#REF!</v>
      </c>
      <c r="F85" s="1" t="e">
        <f>IF(#REF!=1,'Copie fichier cim'!U84,"")</f>
        <v>#REF!</v>
      </c>
    </row>
    <row r="86" spans="3:6" x14ac:dyDescent="0.25">
      <c r="C86" s="69" t="e">
        <f>#REF!</f>
        <v>#REF!</v>
      </c>
      <c r="D86" t="e">
        <f t="shared" si="3"/>
        <v>#REF!</v>
      </c>
      <c r="E86" t="e">
        <f t="shared" si="4"/>
        <v>#REF!</v>
      </c>
      <c r="F86" s="1" t="e">
        <f>IF(#REF!=1,'Copie fichier cim'!U85,"")</f>
        <v>#REF!</v>
      </c>
    </row>
    <row r="87" spans="3:6" x14ac:dyDescent="0.25">
      <c r="C87" s="69" t="e">
        <f>#REF!</f>
        <v>#REF!</v>
      </c>
      <c r="D87" t="e">
        <f t="shared" si="3"/>
        <v>#REF!</v>
      </c>
      <c r="E87" t="e">
        <f t="shared" si="4"/>
        <v>#REF!</v>
      </c>
      <c r="F87" s="1" t="e">
        <f>IF(#REF!=1,'Copie fichier cim'!U86,"")</f>
        <v>#REF!</v>
      </c>
    </row>
    <row r="88" spans="3:6" x14ac:dyDescent="0.25">
      <c r="C88" s="69" t="e">
        <f>#REF!</f>
        <v>#REF!</v>
      </c>
      <c r="D88" t="e">
        <f t="shared" si="3"/>
        <v>#REF!</v>
      </c>
      <c r="E88" t="e">
        <f t="shared" si="4"/>
        <v>#REF!</v>
      </c>
      <c r="F88" s="1" t="e">
        <f>IF(#REF!=1,'Copie fichier cim'!U87,"")</f>
        <v>#REF!</v>
      </c>
    </row>
    <row r="89" spans="3:6" x14ac:dyDescent="0.25">
      <c r="C89" s="69" t="e">
        <f>#REF!</f>
        <v>#REF!</v>
      </c>
      <c r="D89" t="e">
        <f t="shared" si="3"/>
        <v>#REF!</v>
      </c>
      <c r="E89" t="e">
        <f t="shared" si="4"/>
        <v>#REF!</v>
      </c>
      <c r="F89" s="1" t="e">
        <f>IF(#REF!=1,'Copie fichier cim'!U88,"")</f>
        <v>#REF!</v>
      </c>
    </row>
    <row r="90" spans="3:6" x14ac:dyDescent="0.25">
      <c r="C90" s="69" t="e">
        <f>#REF!</f>
        <v>#REF!</v>
      </c>
      <c r="D90" t="e">
        <f t="shared" si="3"/>
        <v>#REF!</v>
      </c>
      <c r="E90" t="e">
        <f t="shared" si="4"/>
        <v>#REF!</v>
      </c>
      <c r="F90" s="1" t="e">
        <f>IF(#REF!=1,'Copie fichier cim'!U89,"")</f>
        <v>#REF!</v>
      </c>
    </row>
    <row r="91" spans="3:6" x14ac:dyDescent="0.25">
      <c r="C91" s="69" t="e">
        <f>#REF!</f>
        <v>#REF!</v>
      </c>
      <c r="D91" t="e">
        <f t="shared" si="3"/>
        <v>#REF!</v>
      </c>
      <c r="E91" t="e">
        <f t="shared" si="4"/>
        <v>#REF!</v>
      </c>
      <c r="F91" s="1" t="e">
        <f>IF(#REF!=1,'Copie fichier cim'!U90,"")</f>
        <v>#REF!</v>
      </c>
    </row>
    <row r="92" spans="3:6" x14ac:dyDescent="0.25">
      <c r="C92" s="69" t="e">
        <f>#REF!</f>
        <v>#REF!</v>
      </c>
      <c r="D92" t="e">
        <f t="shared" si="3"/>
        <v>#REF!</v>
      </c>
      <c r="E92" t="e">
        <f t="shared" si="4"/>
        <v>#REF!</v>
      </c>
      <c r="F92" s="1" t="e">
        <f>IF(#REF!=1,'Copie fichier cim'!U91,"")</f>
        <v>#REF!</v>
      </c>
    </row>
    <row r="93" spans="3:6" x14ac:dyDescent="0.25">
      <c r="C93" s="69" t="e">
        <f>#REF!</f>
        <v>#REF!</v>
      </c>
      <c r="D93" t="e">
        <f t="shared" si="3"/>
        <v>#REF!</v>
      </c>
      <c r="E93" t="e">
        <f t="shared" si="4"/>
        <v>#REF!</v>
      </c>
      <c r="F93" s="1" t="e">
        <f>IF(#REF!=1,'Copie fichier cim'!U92,"")</f>
        <v>#REF!</v>
      </c>
    </row>
    <row r="94" spans="3:6" x14ac:dyDescent="0.25">
      <c r="C94" s="69" t="e">
        <f>#REF!</f>
        <v>#REF!</v>
      </c>
      <c r="D94" t="e">
        <f t="shared" si="3"/>
        <v>#REF!</v>
      </c>
      <c r="E94" t="e">
        <f t="shared" si="4"/>
        <v>#REF!</v>
      </c>
      <c r="F94" s="1" t="e">
        <f>IF(#REF!=1,'Copie fichier cim'!U93,"")</f>
        <v>#REF!</v>
      </c>
    </row>
    <row r="95" spans="3:6" x14ac:dyDescent="0.25">
      <c r="C95" s="69" t="e">
        <f>#REF!</f>
        <v>#REF!</v>
      </c>
      <c r="D95" t="e">
        <f t="shared" si="3"/>
        <v>#REF!</v>
      </c>
      <c r="E95" t="e">
        <f t="shared" si="4"/>
        <v>#REF!</v>
      </c>
      <c r="F95" s="1" t="e">
        <f>IF(#REF!=1,'Copie fichier cim'!U94,"")</f>
        <v>#REF!</v>
      </c>
    </row>
    <row r="96" spans="3:6" x14ac:dyDescent="0.25">
      <c r="C96" s="69" t="e">
        <f>#REF!</f>
        <v>#REF!</v>
      </c>
      <c r="D96" t="e">
        <f t="shared" si="3"/>
        <v>#REF!</v>
      </c>
      <c r="E96" t="e">
        <f t="shared" si="4"/>
        <v>#REF!</v>
      </c>
      <c r="F96" s="1" t="e">
        <f>IF(#REF!=1,'Copie fichier cim'!U95,"")</f>
        <v>#REF!</v>
      </c>
    </row>
    <row r="97" spans="3:6" x14ac:dyDescent="0.25">
      <c r="C97" s="69" t="e">
        <f>#REF!</f>
        <v>#REF!</v>
      </c>
      <c r="D97" t="e">
        <f t="shared" si="3"/>
        <v>#REF!</v>
      </c>
      <c r="E97" t="e">
        <f t="shared" si="4"/>
        <v>#REF!</v>
      </c>
      <c r="F97" s="1" t="e">
        <f>IF(#REF!=1,'Copie fichier cim'!U96,"")</f>
        <v>#REF!</v>
      </c>
    </row>
    <row r="98" spans="3:6" x14ac:dyDescent="0.25">
      <c r="C98" s="69" t="e">
        <f>#REF!</f>
        <v>#REF!</v>
      </c>
      <c r="D98" t="e">
        <f t="shared" si="3"/>
        <v>#REF!</v>
      </c>
      <c r="E98" t="e">
        <f t="shared" si="4"/>
        <v>#REF!</v>
      </c>
      <c r="F98" s="1" t="e">
        <f>IF(#REF!=1,'Copie fichier cim'!U97,"")</f>
        <v>#REF!</v>
      </c>
    </row>
    <row r="99" spans="3:6" x14ac:dyDescent="0.25">
      <c r="C99" s="69" t="e">
        <f>#REF!</f>
        <v>#REF!</v>
      </c>
      <c r="D99" t="e">
        <f t="shared" si="3"/>
        <v>#REF!</v>
      </c>
      <c r="E99" t="e">
        <f t="shared" si="4"/>
        <v>#REF!</v>
      </c>
      <c r="F99" s="1" t="e">
        <f>IF(#REF!=1,'Copie fichier cim'!U98,"")</f>
        <v>#REF!</v>
      </c>
    </row>
    <row r="100" spans="3:6" x14ac:dyDescent="0.25">
      <c r="C100" s="69" t="e">
        <f>#REF!</f>
        <v>#REF!</v>
      </c>
      <c r="D100" t="e">
        <f t="shared" si="3"/>
        <v>#REF!</v>
      </c>
      <c r="E100" t="e">
        <f t="shared" si="4"/>
        <v>#REF!</v>
      </c>
      <c r="F100" s="1" t="e">
        <f>IF(#REF!=1,'Copie fichier cim'!U99,"")</f>
        <v>#REF!</v>
      </c>
    </row>
    <row r="101" spans="3:6" x14ac:dyDescent="0.25">
      <c r="C101" s="69" t="e">
        <f>#REF!</f>
        <v>#REF!</v>
      </c>
      <c r="D101" t="e">
        <f t="shared" si="3"/>
        <v>#REF!</v>
      </c>
      <c r="E101" t="e">
        <f t="shared" si="4"/>
        <v>#REF!</v>
      </c>
      <c r="F101" s="1" t="e">
        <f>IF(#REF!=1,'Copie fichier cim'!U100,"")</f>
        <v>#REF!</v>
      </c>
    </row>
    <row r="102" spans="3:6" x14ac:dyDescent="0.25">
      <c r="C102" s="69" t="e">
        <f>#REF!</f>
        <v>#REF!</v>
      </c>
      <c r="D102" t="e">
        <f t="shared" si="3"/>
        <v>#REF!</v>
      </c>
      <c r="E102" t="e">
        <f t="shared" si="4"/>
        <v>#REF!</v>
      </c>
      <c r="F102" s="1" t="e">
        <f>IF(#REF!=1,'Copie fichier cim'!U101,"")</f>
        <v>#REF!</v>
      </c>
    </row>
    <row r="103" spans="3:6" x14ac:dyDescent="0.25">
      <c r="C103" s="69" t="e">
        <f>#REF!</f>
        <v>#REF!</v>
      </c>
      <c r="D103" t="e">
        <f t="shared" si="3"/>
        <v>#REF!</v>
      </c>
      <c r="E103" t="e">
        <f t="shared" si="4"/>
        <v>#REF!</v>
      </c>
      <c r="F103" s="1" t="e">
        <f>IF(#REF!=1,'Copie fichier cim'!U102,"")</f>
        <v>#REF!</v>
      </c>
    </row>
    <row r="104" spans="3:6" x14ac:dyDescent="0.25">
      <c r="C104" s="69" t="e">
        <f>#REF!</f>
        <v>#REF!</v>
      </c>
      <c r="D104" t="e">
        <f t="shared" si="3"/>
        <v>#REF!</v>
      </c>
      <c r="E104" t="e">
        <f t="shared" si="4"/>
        <v>#REF!</v>
      </c>
      <c r="F104" s="1" t="e">
        <f>IF(#REF!=1,'Copie fichier cim'!U103,"")</f>
        <v>#REF!</v>
      </c>
    </row>
    <row r="105" spans="3:6" x14ac:dyDescent="0.25">
      <c r="C105" s="69" t="e">
        <f>#REF!</f>
        <v>#REF!</v>
      </c>
      <c r="D105" t="e">
        <f t="shared" si="3"/>
        <v>#REF!</v>
      </c>
      <c r="E105" t="e">
        <f t="shared" si="4"/>
        <v>#REF!</v>
      </c>
      <c r="F105" s="1" t="e">
        <f>IF(#REF!=1,'Copie fichier cim'!U104,"")</f>
        <v>#REF!</v>
      </c>
    </row>
    <row r="106" spans="3:6" x14ac:dyDescent="0.25">
      <c r="C106" s="69" t="e">
        <f>#REF!</f>
        <v>#REF!</v>
      </c>
      <c r="D106" t="e">
        <f t="shared" si="3"/>
        <v>#REF!</v>
      </c>
      <c r="E106" t="e">
        <f t="shared" si="4"/>
        <v>#REF!</v>
      </c>
      <c r="F106" s="1" t="e">
        <f>IF(#REF!=1,'Copie fichier cim'!U105,"")</f>
        <v>#REF!</v>
      </c>
    </row>
    <row r="107" spans="3:6" x14ac:dyDescent="0.25">
      <c r="C107" s="69" t="e">
        <f>#REF!</f>
        <v>#REF!</v>
      </c>
      <c r="D107" t="e">
        <f t="shared" si="3"/>
        <v>#REF!</v>
      </c>
      <c r="E107" t="e">
        <f t="shared" si="4"/>
        <v>#REF!</v>
      </c>
      <c r="F107" s="1" t="e">
        <f>IF(#REF!=1,'Copie fichier cim'!U106,"")</f>
        <v>#REF!</v>
      </c>
    </row>
    <row r="108" spans="3:6" x14ac:dyDescent="0.25">
      <c r="C108" s="69" t="e">
        <f>#REF!</f>
        <v>#REF!</v>
      </c>
      <c r="D108" t="e">
        <f t="shared" si="3"/>
        <v>#REF!</v>
      </c>
      <c r="E108" t="e">
        <f t="shared" si="4"/>
        <v>#REF!</v>
      </c>
      <c r="F108" s="1" t="e">
        <f>IF(#REF!=1,'Copie fichier cim'!U107,"")</f>
        <v>#REF!</v>
      </c>
    </row>
    <row r="109" spans="3:6" x14ac:dyDescent="0.25">
      <c r="C109" s="69" t="e">
        <f>#REF!</f>
        <v>#REF!</v>
      </c>
      <c r="D109" t="e">
        <f t="shared" si="3"/>
        <v>#REF!</v>
      </c>
      <c r="E109" t="e">
        <f t="shared" si="4"/>
        <v>#REF!</v>
      </c>
      <c r="F109" s="1" t="e">
        <f>IF(#REF!=1,'Copie fichier cim'!U108,"")</f>
        <v>#REF!</v>
      </c>
    </row>
    <row r="110" spans="3:6" x14ac:dyDescent="0.25">
      <c r="C110" s="69" t="e">
        <f>#REF!</f>
        <v>#REF!</v>
      </c>
      <c r="D110" t="e">
        <f t="shared" si="3"/>
        <v>#REF!</v>
      </c>
      <c r="E110" t="e">
        <f t="shared" si="4"/>
        <v>#REF!</v>
      </c>
      <c r="F110" s="1" t="e">
        <f>IF(#REF!=1,'Copie fichier cim'!U109,"")</f>
        <v>#REF!</v>
      </c>
    </row>
    <row r="111" spans="3:6" x14ac:dyDescent="0.25">
      <c r="C111" s="69" t="e">
        <f>#REF!</f>
        <v>#REF!</v>
      </c>
      <c r="D111" t="e">
        <f t="shared" si="3"/>
        <v>#REF!</v>
      </c>
      <c r="E111" t="e">
        <f t="shared" si="4"/>
        <v>#REF!</v>
      </c>
      <c r="F111" s="1" t="e">
        <f>IF(#REF!=1,'Copie fichier cim'!U110,"")</f>
        <v>#REF!</v>
      </c>
    </row>
    <row r="112" spans="3:6" x14ac:dyDescent="0.25">
      <c r="C112" s="69" t="e">
        <f>#REF!</f>
        <v>#REF!</v>
      </c>
      <c r="D112" t="e">
        <f t="shared" si="3"/>
        <v>#REF!</v>
      </c>
      <c r="E112" t="e">
        <f t="shared" si="4"/>
        <v>#REF!</v>
      </c>
      <c r="F112" s="1" t="e">
        <f>IF(#REF!=1,'Copie fichier cim'!U111,"")</f>
        <v>#REF!</v>
      </c>
    </row>
    <row r="113" spans="3:6" x14ac:dyDescent="0.25">
      <c r="C113" s="69" t="e">
        <f>#REF!</f>
        <v>#REF!</v>
      </c>
      <c r="D113" t="e">
        <f t="shared" si="3"/>
        <v>#REF!</v>
      </c>
      <c r="E113" t="e">
        <f t="shared" si="4"/>
        <v>#REF!</v>
      </c>
      <c r="F113" s="1" t="e">
        <f>IF(#REF!=1,'Copie fichier cim'!U112,"")</f>
        <v>#REF!</v>
      </c>
    </row>
    <row r="114" spans="3:6" x14ac:dyDescent="0.25">
      <c r="C114" s="69" t="e">
        <f>#REF!</f>
        <v>#REF!</v>
      </c>
      <c r="D114" t="e">
        <f t="shared" si="3"/>
        <v>#REF!</v>
      </c>
      <c r="E114" t="e">
        <f t="shared" si="4"/>
        <v>#REF!</v>
      </c>
      <c r="F114" s="1" t="e">
        <f>IF(#REF!=1,'Copie fichier cim'!U113,"")</f>
        <v>#REF!</v>
      </c>
    </row>
    <row r="115" spans="3:6" x14ac:dyDescent="0.25">
      <c r="C115" s="69" t="e">
        <f>#REF!</f>
        <v>#REF!</v>
      </c>
      <c r="D115" t="e">
        <f t="shared" si="3"/>
        <v>#REF!</v>
      </c>
      <c r="E115" t="e">
        <f t="shared" si="4"/>
        <v>#REF!</v>
      </c>
      <c r="F115" s="1" t="e">
        <f>IF(#REF!=1,'Copie fichier cim'!U114,"")</f>
        <v>#REF!</v>
      </c>
    </row>
    <row r="116" spans="3:6" x14ac:dyDescent="0.25">
      <c r="C116" s="69" t="e">
        <f>#REF!</f>
        <v>#REF!</v>
      </c>
      <c r="D116" t="e">
        <f t="shared" si="3"/>
        <v>#REF!</v>
      </c>
      <c r="E116" t="e">
        <f t="shared" si="4"/>
        <v>#REF!</v>
      </c>
      <c r="F116" s="1" t="e">
        <f>IF(#REF!=1,'Copie fichier cim'!U115,"")</f>
        <v>#REF!</v>
      </c>
    </row>
    <row r="117" spans="3:6" x14ac:dyDescent="0.25">
      <c r="C117" s="69" t="e">
        <f>#REF!</f>
        <v>#REF!</v>
      </c>
      <c r="D117" t="e">
        <f t="shared" si="3"/>
        <v>#REF!</v>
      </c>
      <c r="E117" t="e">
        <f t="shared" si="4"/>
        <v>#REF!</v>
      </c>
      <c r="F117" s="1" t="e">
        <f>IF(#REF!=1,'Copie fichier cim'!U116,"")</f>
        <v>#REF!</v>
      </c>
    </row>
    <row r="118" spans="3:6" x14ac:dyDescent="0.25">
      <c r="C118" s="69" t="e">
        <f>#REF!</f>
        <v>#REF!</v>
      </c>
      <c r="D118" t="e">
        <f t="shared" si="3"/>
        <v>#REF!</v>
      </c>
      <c r="E118" t="e">
        <f t="shared" si="4"/>
        <v>#REF!</v>
      </c>
      <c r="F118" s="1" t="e">
        <f>IF(#REF!=1,'Copie fichier cim'!U117,"")</f>
        <v>#REF!</v>
      </c>
    </row>
    <row r="119" spans="3:6" x14ac:dyDescent="0.25">
      <c r="C119" s="69" t="e">
        <f>#REF!</f>
        <v>#REF!</v>
      </c>
      <c r="D119" t="e">
        <f t="shared" si="3"/>
        <v>#REF!</v>
      </c>
      <c r="E119" t="e">
        <f t="shared" si="4"/>
        <v>#REF!</v>
      </c>
      <c r="F119" s="1" t="e">
        <f>IF(#REF!=1,'Copie fichier cim'!U118,"")</f>
        <v>#REF!</v>
      </c>
    </row>
    <row r="120" spans="3:6" x14ac:dyDescent="0.25">
      <c r="C120" s="69" t="e">
        <f>#REF!</f>
        <v>#REF!</v>
      </c>
      <c r="D120" t="e">
        <f t="shared" si="3"/>
        <v>#REF!</v>
      </c>
      <c r="E120" t="e">
        <f t="shared" si="4"/>
        <v>#REF!</v>
      </c>
      <c r="F120" s="1" t="e">
        <f>IF(#REF!=1,'Copie fichier cim'!U119,"")</f>
        <v>#REF!</v>
      </c>
    </row>
    <row r="121" spans="3:6" x14ac:dyDescent="0.25">
      <c r="C121" s="69" t="e">
        <f>#REF!</f>
        <v>#REF!</v>
      </c>
      <c r="D121" t="e">
        <f t="shared" si="3"/>
        <v>#REF!</v>
      </c>
      <c r="E121" t="e">
        <f t="shared" si="4"/>
        <v>#REF!</v>
      </c>
      <c r="F121" s="1" t="e">
        <f>IF(#REF!=1,'Copie fichier cim'!U120,"")</f>
        <v>#REF!</v>
      </c>
    </row>
    <row r="122" spans="3:6" x14ac:dyDescent="0.25">
      <c r="C122" s="69" t="e">
        <f>#REF!</f>
        <v>#REF!</v>
      </c>
      <c r="D122" t="e">
        <f t="shared" si="3"/>
        <v>#REF!</v>
      </c>
      <c r="E122" t="e">
        <f t="shared" si="4"/>
        <v>#REF!</v>
      </c>
      <c r="F122" s="1" t="e">
        <f>IF(#REF!=1,'Copie fichier cim'!U121,"")</f>
        <v>#REF!</v>
      </c>
    </row>
    <row r="123" spans="3:6" x14ac:dyDescent="0.25">
      <c r="C123" s="69" t="e">
        <f>#REF!</f>
        <v>#REF!</v>
      </c>
      <c r="D123" t="e">
        <f t="shared" si="3"/>
        <v>#REF!</v>
      </c>
      <c r="E123" t="e">
        <f t="shared" si="4"/>
        <v>#REF!</v>
      </c>
      <c r="F123" s="1" t="e">
        <f>IF(#REF!=1,'Copie fichier cim'!U122,"")</f>
        <v>#REF!</v>
      </c>
    </row>
    <row r="124" spans="3:6" x14ac:dyDescent="0.25">
      <c r="C124" s="69" t="e">
        <f>#REF!</f>
        <v>#REF!</v>
      </c>
      <c r="D124" t="e">
        <f t="shared" si="3"/>
        <v>#REF!</v>
      </c>
      <c r="E124" t="e">
        <f t="shared" si="4"/>
        <v>#REF!</v>
      </c>
      <c r="F124" s="1" t="e">
        <f>IF(#REF!=1,'Copie fichier cim'!U123,"")</f>
        <v>#REF!</v>
      </c>
    </row>
    <row r="125" spans="3:6" x14ac:dyDescent="0.25">
      <c r="C125" s="69" t="e">
        <f>#REF!</f>
        <v>#REF!</v>
      </c>
      <c r="D125" t="e">
        <f t="shared" si="3"/>
        <v>#REF!</v>
      </c>
      <c r="E125" t="e">
        <f t="shared" si="4"/>
        <v>#REF!</v>
      </c>
      <c r="F125" s="1" t="e">
        <f>IF(#REF!=1,'Copie fichier cim'!U124,"")</f>
        <v>#REF!</v>
      </c>
    </row>
    <row r="126" spans="3:6" x14ac:dyDescent="0.25">
      <c r="C126" s="69" t="e">
        <f>#REF!</f>
        <v>#REF!</v>
      </c>
      <c r="D126" t="e">
        <f t="shared" si="3"/>
        <v>#REF!</v>
      </c>
      <c r="E126" t="e">
        <f t="shared" si="4"/>
        <v>#REF!</v>
      </c>
      <c r="F126" s="1" t="e">
        <f>IF(#REF!=1,'Copie fichier cim'!U125,"")</f>
        <v>#REF!</v>
      </c>
    </row>
    <row r="127" spans="3:6" x14ac:dyDescent="0.25">
      <c r="C127" s="69" t="e">
        <f>#REF!</f>
        <v>#REF!</v>
      </c>
      <c r="D127" t="e">
        <f t="shared" si="3"/>
        <v>#REF!</v>
      </c>
      <c r="E127" t="e">
        <f t="shared" si="4"/>
        <v>#REF!</v>
      </c>
      <c r="F127" s="1" t="e">
        <f>IF(#REF!=1,'Copie fichier cim'!U126,"")</f>
        <v>#REF!</v>
      </c>
    </row>
    <row r="128" spans="3:6" x14ac:dyDescent="0.25">
      <c r="C128" s="69" t="e">
        <f>#REF!</f>
        <v>#REF!</v>
      </c>
      <c r="D128" t="e">
        <f t="shared" si="3"/>
        <v>#REF!</v>
      </c>
      <c r="E128" t="e">
        <f t="shared" si="4"/>
        <v>#REF!</v>
      </c>
      <c r="F128" s="1" t="e">
        <f>IF(#REF!=1,'Copie fichier cim'!U127,"")</f>
        <v>#REF!</v>
      </c>
    </row>
    <row r="129" spans="3:6" x14ac:dyDescent="0.25">
      <c r="C129" s="69" t="e">
        <f>#REF!</f>
        <v>#REF!</v>
      </c>
      <c r="D129" t="e">
        <f t="shared" si="3"/>
        <v>#REF!</v>
      </c>
      <c r="E129" t="e">
        <f t="shared" si="4"/>
        <v>#REF!</v>
      </c>
      <c r="F129" s="1" t="e">
        <f>IF(#REF!=1,'Copie fichier cim'!U128,"")</f>
        <v>#REF!</v>
      </c>
    </row>
    <row r="130" spans="3:6" x14ac:dyDescent="0.25">
      <c r="C130" s="69" t="e">
        <f>#REF!</f>
        <v>#REF!</v>
      </c>
      <c r="D130" t="e">
        <f t="shared" si="3"/>
        <v>#REF!</v>
      </c>
      <c r="E130" t="e">
        <f t="shared" si="4"/>
        <v>#REF!</v>
      </c>
      <c r="F130" s="1" t="e">
        <f>IF(#REF!=1,'Copie fichier cim'!U129,"")</f>
        <v>#REF!</v>
      </c>
    </row>
    <row r="131" spans="3:6" x14ac:dyDescent="0.25">
      <c r="C131" s="69" t="e">
        <f>#REF!</f>
        <v>#REF!</v>
      </c>
      <c r="D131" t="e">
        <f t="shared" si="3"/>
        <v>#REF!</v>
      </c>
      <c r="E131" t="e">
        <f t="shared" si="4"/>
        <v>#REF!</v>
      </c>
      <c r="F131" s="1" t="e">
        <f>IF(#REF!=1,'Copie fichier cim'!U130,"")</f>
        <v>#REF!</v>
      </c>
    </row>
    <row r="132" spans="3:6" x14ac:dyDescent="0.25">
      <c r="C132" s="69" t="e">
        <f>#REF!</f>
        <v>#REF!</v>
      </c>
      <c r="D132" t="e">
        <f t="shared" ref="D132:D195" si="5">IF(C132="",D131,C132)</f>
        <v>#REF!</v>
      </c>
      <c r="E132" t="e">
        <f t="shared" si="4"/>
        <v>#REF!</v>
      </c>
      <c r="F132" s="1" t="e">
        <f>IF(#REF!=1,'Copie fichier cim'!U131,"")</f>
        <v>#REF!</v>
      </c>
    </row>
    <row r="133" spans="3:6" x14ac:dyDescent="0.25">
      <c r="C133" s="69" t="e">
        <f>#REF!</f>
        <v>#REF!</v>
      </c>
      <c r="D133" t="e">
        <f t="shared" si="5"/>
        <v>#REF!</v>
      </c>
      <c r="E133" t="e">
        <f t="shared" ref="E133:E196" si="6">IF(F133&lt;&gt;"",D133,"")</f>
        <v>#REF!</v>
      </c>
      <c r="F133" s="1" t="e">
        <f>IF(#REF!=1,'Copie fichier cim'!U132,"")</f>
        <v>#REF!</v>
      </c>
    </row>
    <row r="134" spans="3:6" x14ac:dyDescent="0.25">
      <c r="C134" s="69" t="e">
        <f>#REF!</f>
        <v>#REF!</v>
      </c>
      <c r="D134" t="e">
        <f t="shared" si="5"/>
        <v>#REF!</v>
      </c>
      <c r="E134" t="e">
        <f t="shared" si="6"/>
        <v>#REF!</v>
      </c>
      <c r="F134" s="1" t="e">
        <f>IF(#REF!=1,'Copie fichier cim'!U133,"")</f>
        <v>#REF!</v>
      </c>
    </row>
    <row r="135" spans="3:6" x14ac:dyDescent="0.25">
      <c r="C135" s="69" t="e">
        <f>#REF!</f>
        <v>#REF!</v>
      </c>
      <c r="D135" t="e">
        <f t="shared" si="5"/>
        <v>#REF!</v>
      </c>
      <c r="E135" t="e">
        <f t="shared" si="6"/>
        <v>#REF!</v>
      </c>
      <c r="F135" s="1" t="e">
        <f>IF(#REF!=1,'Copie fichier cim'!U134,"")</f>
        <v>#REF!</v>
      </c>
    </row>
    <row r="136" spans="3:6" x14ac:dyDescent="0.25">
      <c r="C136" s="69" t="e">
        <f>#REF!</f>
        <v>#REF!</v>
      </c>
      <c r="D136" t="e">
        <f t="shared" si="5"/>
        <v>#REF!</v>
      </c>
      <c r="E136" t="e">
        <f t="shared" si="6"/>
        <v>#REF!</v>
      </c>
      <c r="F136" s="1" t="e">
        <f>IF(#REF!=1,'Copie fichier cim'!U135,"")</f>
        <v>#REF!</v>
      </c>
    </row>
    <row r="137" spans="3:6" x14ac:dyDescent="0.25">
      <c r="C137" s="69" t="e">
        <f>#REF!</f>
        <v>#REF!</v>
      </c>
      <c r="D137" t="e">
        <f t="shared" si="5"/>
        <v>#REF!</v>
      </c>
      <c r="E137" t="e">
        <f t="shared" si="6"/>
        <v>#REF!</v>
      </c>
      <c r="F137" s="1" t="e">
        <f>IF(#REF!=1,'Copie fichier cim'!U136,"")</f>
        <v>#REF!</v>
      </c>
    </row>
    <row r="138" spans="3:6" x14ac:dyDescent="0.25">
      <c r="C138" s="69" t="e">
        <f>#REF!</f>
        <v>#REF!</v>
      </c>
      <c r="D138" t="e">
        <f t="shared" si="5"/>
        <v>#REF!</v>
      </c>
      <c r="E138" t="e">
        <f t="shared" si="6"/>
        <v>#REF!</v>
      </c>
      <c r="F138" s="1" t="e">
        <f>IF(#REF!=1,'Copie fichier cim'!U137,"")</f>
        <v>#REF!</v>
      </c>
    </row>
    <row r="139" spans="3:6" x14ac:dyDescent="0.25">
      <c r="C139" s="69" t="e">
        <f>#REF!</f>
        <v>#REF!</v>
      </c>
      <c r="D139" t="e">
        <f t="shared" si="5"/>
        <v>#REF!</v>
      </c>
      <c r="E139" t="e">
        <f t="shared" si="6"/>
        <v>#REF!</v>
      </c>
      <c r="F139" s="1" t="e">
        <f>IF(#REF!=1,'Copie fichier cim'!U138,"")</f>
        <v>#REF!</v>
      </c>
    </row>
    <row r="140" spans="3:6" x14ac:dyDescent="0.25">
      <c r="C140" s="69" t="e">
        <f>#REF!</f>
        <v>#REF!</v>
      </c>
      <c r="D140" t="e">
        <f t="shared" si="5"/>
        <v>#REF!</v>
      </c>
      <c r="E140" t="e">
        <f t="shared" si="6"/>
        <v>#REF!</v>
      </c>
      <c r="F140" s="1" t="e">
        <f>IF(#REF!=1,'Copie fichier cim'!U139,"")</f>
        <v>#REF!</v>
      </c>
    </row>
    <row r="141" spans="3:6" x14ac:dyDescent="0.25">
      <c r="C141" s="69" t="e">
        <f>#REF!</f>
        <v>#REF!</v>
      </c>
      <c r="D141" t="e">
        <f t="shared" si="5"/>
        <v>#REF!</v>
      </c>
      <c r="E141" t="e">
        <f t="shared" si="6"/>
        <v>#REF!</v>
      </c>
      <c r="F141" s="1" t="e">
        <f>IF(#REF!=1,'Copie fichier cim'!U140,"")</f>
        <v>#REF!</v>
      </c>
    </row>
    <row r="142" spans="3:6" x14ac:dyDescent="0.25">
      <c r="C142" s="69" t="e">
        <f>#REF!</f>
        <v>#REF!</v>
      </c>
      <c r="D142" t="e">
        <f t="shared" si="5"/>
        <v>#REF!</v>
      </c>
      <c r="E142" t="e">
        <f t="shared" si="6"/>
        <v>#REF!</v>
      </c>
      <c r="F142" s="1" t="e">
        <f>IF(#REF!=1,'Copie fichier cim'!U141,"")</f>
        <v>#REF!</v>
      </c>
    </row>
    <row r="143" spans="3:6" x14ac:dyDescent="0.25">
      <c r="C143" s="69" t="e">
        <f>#REF!</f>
        <v>#REF!</v>
      </c>
      <c r="D143" t="e">
        <f t="shared" si="5"/>
        <v>#REF!</v>
      </c>
      <c r="E143" t="e">
        <f t="shared" si="6"/>
        <v>#REF!</v>
      </c>
      <c r="F143" s="1" t="e">
        <f>IF(#REF!=1,'Copie fichier cim'!U142,"")</f>
        <v>#REF!</v>
      </c>
    </row>
    <row r="144" spans="3:6" x14ac:dyDescent="0.25">
      <c r="C144" s="69" t="e">
        <f>#REF!</f>
        <v>#REF!</v>
      </c>
      <c r="D144" t="e">
        <f t="shared" si="5"/>
        <v>#REF!</v>
      </c>
      <c r="E144" t="e">
        <f t="shared" si="6"/>
        <v>#REF!</v>
      </c>
      <c r="F144" s="1" t="e">
        <f>IF(#REF!=1,'Copie fichier cim'!U143,"")</f>
        <v>#REF!</v>
      </c>
    </row>
    <row r="145" spans="3:6" x14ac:dyDescent="0.25">
      <c r="C145" s="69" t="e">
        <f>#REF!</f>
        <v>#REF!</v>
      </c>
      <c r="D145" t="e">
        <f t="shared" si="5"/>
        <v>#REF!</v>
      </c>
      <c r="E145" t="e">
        <f t="shared" si="6"/>
        <v>#REF!</v>
      </c>
      <c r="F145" s="1" t="e">
        <f>IF(#REF!=1,'Copie fichier cim'!U144,"")</f>
        <v>#REF!</v>
      </c>
    </row>
    <row r="146" spans="3:6" x14ac:dyDescent="0.25">
      <c r="C146" s="69" t="e">
        <f>#REF!</f>
        <v>#REF!</v>
      </c>
      <c r="D146" t="e">
        <f t="shared" si="5"/>
        <v>#REF!</v>
      </c>
      <c r="E146" t="e">
        <f t="shared" si="6"/>
        <v>#REF!</v>
      </c>
      <c r="F146" s="1" t="e">
        <f>IF(#REF!=1,'Copie fichier cim'!U145,"")</f>
        <v>#REF!</v>
      </c>
    </row>
    <row r="147" spans="3:6" x14ac:dyDescent="0.25">
      <c r="C147" s="69" t="e">
        <f>#REF!</f>
        <v>#REF!</v>
      </c>
      <c r="D147" t="e">
        <f t="shared" si="5"/>
        <v>#REF!</v>
      </c>
      <c r="E147" t="e">
        <f t="shared" si="6"/>
        <v>#REF!</v>
      </c>
      <c r="F147" s="1" t="e">
        <f>IF(#REF!=1,'Copie fichier cim'!U146,"")</f>
        <v>#REF!</v>
      </c>
    </row>
    <row r="148" spans="3:6" x14ac:dyDescent="0.25">
      <c r="C148" s="69" t="e">
        <f>#REF!</f>
        <v>#REF!</v>
      </c>
      <c r="D148" t="e">
        <f t="shared" si="5"/>
        <v>#REF!</v>
      </c>
      <c r="E148" t="e">
        <f t="shared" si="6"/>
        <v>#REF!</v>
      </c>
      <c r="F148" s="1" t="e">
        <f>IF(#REF!=1,'Copie fichier cim'!U147,"")</f>
        <v>#REF!</v>
      </c>
    </row>
    <row r="149" spans="3:6" x14ac:dyDescent="0.25">
      <c r="C149" s="69" t="e">
        <f>#REF!</f>
        <v>#REF!</v>
      </c>
      <c r="D149" t="e">
        <f t="shared" si="5"/>
        <v>#REF!</v>
      </c>
      <c r="E149" t="e">
        <f t="shared" si="6"/>
        <v>#REF!</v>
      </c>
      <c r="F149" s="1" t="e">
        <f>IF(#REF!=1,'Copie fichier cim'!U148,"")</f>
        <v>#REF!</v>
      </c>
    </row>
    <row r="150" spans="3:6" x14ac:dyDescent="0.25">
      <c r="C150" s="69" t="e">
        <f>#REF!</f>
        <v>#REF!</v>
      </c>
      <c r="D150" t="e">
        <f t="shared" si="5"/>
        <v>#REF!</v>
      </c>
      <c r="E150" t="e">
        <f t="shared" si="6"/>
        <v>#REF!</v>
      </c>
      <c r="F150" s="1" t="e">
        <f>IF(#REF!=1,'Copie fichier cim'!U149,"")</f>
        <v>#REF!</v>
      </c>
    </row>
    <row r="151" spans="3:6" x14ac:dyDescent="0.25">
      <c r="C151" s="69" t="e">
        <f>#REF!</f>
        <v>#REF!</v>
      </c>
      <c r="D151" t="e">
        <f t="shared" si="5"/>
        <v>#REF!</v>
      </c>
      <c r="E151" t="e">
        <f t="shared" si="6"/>
        <v>#REF!</v>
      </c>
      <c r="F151" s="1" t="e">
        <f>IF(#REF!=1,'Copie fichier cim'!U150,"")</f>
        <v>#REF!</v>
      </c>
    </row>
    <row r="152" spans="3:6" x14ac:dyDescent="0.25">
      <c r="C152" s="69" t="e">
        <f>#REF!</f>
        <v>#REF!</v>
      </c>
      <c r="D152" t="e">
        <f t="shared" si="5"/>
        <v>#REF!</v>
      </c>
      <c r="E152" t="e">
        <f t="shared" si="6"/>
        <v>#REF!</v>
      </c>
      <c r="F152" s="1" t="e">
        <f>IF(#REF!=1,'Copie fichier cim'!U151,"")</f>
        <v>#REF!</v>
      </c>
    </row>
    <row r="153" spans="3:6" x14ac:dyDescent="0.25">
      <c r="C153" s="69" t="e">
        <f>#REF!</f>
        <v>#REF!</v>
      </c>
      <c r="D153" t="e">
        <f t="shared" si="5"/>
        <v>#REF!</v>
      </c>
      <c r="E153" t="e">
        <f t="shared" si="6"/>
        <v>#REF!</v>
      </c>
      <c r="F153" s="1" t="e">
        <f>IF(#REF!=1,'Copie fichier cim'!U152,"")</f>
        <v>#REF!</v>
      </c>
    </row>
    <row r="154" spans="3:6" x14ac:dyDescent="0.25">
      <c r="C154" s="69" t="e">
        <f>#REF!</f>
        <v>#REF!</v>
      </c>
      <c r="D154" t="e">
        <f t="shared" si="5"/>
        <v>#REF!</v>
      </c>
      <c r="E154" t="e">
        <f t="shared" si="6"/>
        <v>#REF!</v>
      </c>
      <c r="F154" s="1" t="e">
        <f>IF(#REF!=1,'Copie fichier cim'!U153,"")</f>
        <v>#REF!</v>
      </c>
    </row>
    <row r="155" spans="3:6" x14ac:dyDescent="0.25">
      <c r="C155" s="69" t="e">
        <f>#REF!</f>
        <v>#REF!</v>
      </c>
      <c r="D155" t="e">
        <f t="shared" si="5"/>
        <v>#REF!</v>
      </c>
      <c r="E155" t="e">
        <f t="shared" si="6"/>
        <v>#REF!</v>
      </c>
      <c r="F155" s="1" t="e">
        <f>IF(#REF!=1,'Copie fichier cim'!U154,"")</f>
        <v>#REF!</v>
      </c>
    </row>
    <row r="156" spans="3:6" x14ac:dyDescent="0.25">
      <c r="C156" s="69" t="e">
        <f>#REF!</f>
        <v>#REF!</v>
      </c>
      <c r="D156" t="e">
        <f t="shared" si="5"/>
        <v>#REF!</v>
      </c>
      <c r="E156" t="e">
        <f t="shared" si="6"/>
        <v>#REF!</v>
      </c>
      <c r="F156" s="1" t="e">
        <f>IF(#REF!=1,'Copie fichier cim'!U155,"")</f>
        <v>#REF!</v>
      </c>
    </row>
    <row r="157" spans="3:6" x14ac:dyDescent="0.25">
      <c r="C157" s="69" t="e">
        <f>#REF!</f>
        <v>#REF!</v>
      </c>
      <c r="D157" t="e">
        <f t="shared" si="5"/>
        <v>#REF!</v>
      </c>
      <c r="E157" t="e">
        <f t="shared" si="6"/>
        <v>#REF!</v>
      </c>
      <c r="F157" s="1" t="e">
        <f>IF(#REF!=1,'Copie fichier cim'!U156,"")</f>
        <v>#REF!</v>
      </c>
    </row>
    <row r="158" spans="3:6" x14ac:dyDescent="0.25">
      <c r="C158" s="69" t="e">
        <f>#REF!</f>
        <v>#REF!</v>
      </c>
      <c r="D158" t="e">
        <f t="shared" si="5"/>
        <v>#REF!</v>
      </c>
      <c r="E158" t="e">
        <f t="shared" si="6"/>
        <v>#REF!</v>
      </c>
      <c r="F158" s="1" t="e">
        <f>IF(#REF!=1,'Copie fichier cim'!U157,"")</f>
        <v>#REF!</v>
      </c>
    </row>
    <row r="159" spans="3:6" x14ac:dyDescent="0.25">
      <c r="C159" s="69" t="e">
        <f>#REF!</f>
        <v>#REF!</v>
      </c>
      <c r="D159" t="e">
        <f t="shared" si="5"/>
        <v>#REF!</v>
      </c>
      <c r="E159" t="e">
        <f t="shared" si="6"/>
        <v>#REF!</v>
      </c>
      <c r="F159" s="1" t="e">
        <f>IF(#REF!=1,'Copie fichier cim'!U158,"")</f>
        <v>#REF!</v>
      </c>
    </row>
    <row r="160" spans="3:6" x14ac:dyDescent="0.25">
      <c r="C160" s="69" t="e">
        <f>#REF!</f>
        <v>#REF!</v>
      </c>
      <c r="D160" t="e">
        <f t="shared" si="5"/>
        <v>#REF!</v>
      </c>
      <c r="E160" t="e">
        <f t="shared" si="6"/>
        <v>#REF!</v>
      </c>
      <c r="F160" s="1" t="e">
        <f>IF(#REF!=1,'Copie fichier cim'!U159,"")</f>
        <v>#REF!</v>
      </c>
    </row>
    <row r="161" spans="3:6" x14ac:dyDescent="0.25">
      <c r="C161" s="69" t="e">
        <f>#REF!</f>
        <v>#REF!</v>
      </c>
      <c r="D161" t="e">
        <f t="shared" si="5"/>
        <v>#REF!</v>
      </c>
      <c r="E161" t="e">
        <f t="shared" si="6"/>
        <v>#REF!</v>
      </c>
      <c r="F161" s="1" t="e">
        <f>IF(#REF!=1,'Copie fichier cim'!U160,"")</f>
        <v>#REF!</v>
      </c>
    </row>
    <row r="162" spans="3:6" x14ac:dyDescent="0.25">
      <c r="C162" s="69" t="e">
        <f>#REF!</f>
        <v>#REF!</v>
      </c>
      <c r="D162" t="e">
        <f t="shared" si="5"/>
        <v>#REF!</v>
      </c>
      <c r="E162" t="e">
        <f t="shared" si="6"/>
        <v>#REF!</v>
      </c>
      <c r="F162" s="1" t="e">
        <f>IF(#REF!=1,'Copie fichier cim'!U161,"")</f>
        <v>#REF!</v>
      </c>
    </row>
    <row r="163" spans="3:6" x14ac:dyDescent="0.25">
      <c r="C163" s="69" t="e">
        <f>#REF!</f>
        <v>#REF!</v>
      </c>
      <c r="D163" t="e">
        <f t="shared" si="5"/>
        <v>#REF!</v>
      </c>
      <c r="E163" t="e">
        <f t="shared" si="6"/>
        <v>#REF!</v>
      </c>
      <c r="F163" s="1" t="e">
        <f>IF(#REF!=1,'Copie fichier cim'!U162,"")</f>
        <v>#REF!</v>
      </c>
    </row>
    <row r="164" spans="3:6" x14ac:dyDescent="0.25">
      <c r="C164" s="69" t="e">
        <f>#REF!</f>
        <v>#REF!</v>
      </c>
      <c r="D164" t="e">
        <f t="shared" si="5"/>
        <v>#REF!</v>
      </c>
      <c r="E164" t="e">
        <f t="shared" si="6"/>
        <v>#REF!</v>
      </c>
      <c r="F164" s="1" t="e">
        <f>IF(#REF!=1,'Copie fichier cim'!U163,"")</f>
        <v>#REF!</v>
      </c>
    </row>
    <row r="165" spans="3:6" x14ac:dyDescent="0.25">
      <c r="C165" s="69" t="e">
        <f>#REF!</f>
        <v>#REF!</v>
      </c>
      <c r="D165" t="e">
        <f t="shared" si="5"/>
        <v>#REF!</v>
      </c>
      <c r="E165" t="e">
        <f t="shared" si="6"/>
        <v>#REF!</v>
      </c>
      <c r="F165" s="1" t="e">
        <f>IF(#REF!=1,'Copie fichier cim'!U164,"")</f>
        <v>#REF!</v>
      </c>
    </row>
    <row r="166" spans="3:6" x14ac:dyDescent="0.25">
      <c r="C166" s="69" t="e">
        <f>#REF!</f>
        <v>#REF!</v>
      </c>
      <c r="D166" t="e">
        <f t="shared" si="5"/>
        <v>#REF!</v>
      </c>
      <c r="E166" t="e">
        <f t="shared" si="6"/>
        <v>#REF!</v>
      </c>
      <c r="F166" s="1" t="e">
        <f>IF(#REF!=1,'Copie fichier cim'!U165,"")</f>
        <v>#REF!</v>
      </c>
    </row>
    <row r="167" spans="3:6" x14ac:dyDescent="0.25">
      <c r="C167" s="69" t="e">
        <f>#REF!</f>
        <v>#REF!</v>
      </c>
      <c r="D167" t="e">
        <f t="shared" si="5"/>
        <v>#REF!</v>
      </c>
      <c r="E167" t="e">
        <f t="shared" si="6"/>
        <v>#REF!</v>
      </c>
      <c r="F167" s="1" t="e">
        <f>IF(#REF!=1,'Copie fichier cim'!U166,"")</f>
        <v>#REF!</v>
      </c>
    </row>
    <row r="168" spans="3:6" x14ac:dyDescent="0.25">
      <c r="C168" s="69" t="e">
        <f>#REF!</f>
        <v>#REF!</v>
      </c>
      <c r="D168" t="e">
        <f t="shared" si="5"/>
        <v>#REF!</v>
      </c>
      <c r="E168" t="e">
        <f t="shared" si="6"/>
        <v>#REF!</v>
      </c>
      <c r="F168" s="1" t="e">
        <f>IF(#REF!=1,'Copie fichier cim'!U167,"")</f>
        <v>#REF!</v>
      </c>
    </row>
    <row r="169" spans="3:6" x14ac:dyDescent="0.25">
      <c r="C169" s="69" t="e">
        <f>#REF!</f>
        <v>#REF!</v>
      </c>
      <c r="D169" t="e">
        <f t="shared" si="5"/>
        <v>#REF!</v>
      </c>
      <c r="E169" t="e">
        <f t="shared" si="6"/>
        <v>#REF!</v>
      </c>
      <c r="F169" s="1" t="e">
        <f>IF(#REF!=1,'Copie fichier cim'!U168,"")</f>
        <v>#REF!</v>
      </c>
    </row>
    <row r="170" spans="3:6" x14ac:dyDescent="0.25">
      <c r="C170" s="69" t="e">
        <f>#REF!</f>
        <v>#REF!</v>
      </c>
      <c r="D170" t="e">
        <f t="shared" si="5"/>
        <v>#REF!</v>
      </c>
      <c r="E170" t="e">
        <f t="shared" si="6"/>
        <v>#REF!</v>
      </c>
      <c r="F170" s="1" t="e">
        <f>IF(#REF!=1,'Copie fichier cim'!U169,"")</f>
        <v>#REF!</v>
      </c>
    </row>
    <row r="171" spans="3:6" x14ac:dyDescent="0.25">
      <c r="C171" s="69" t="e">
        <f>#REF!</f>
        <v>#REF!</v>
      </c>
      <c r="D171" t="e">
        <f t="shared" si="5"/>
        <v>#REF!</v>
      </c>
      <c r="E171" t="e">
        <f t="shared" si="6"/>
        <v>#REF!</v>
      </c>
      <c r="F171" s="1" t="e">
        <f>IF(#REF!=1,'Copie fichier cim'!U170,"")</f>
        <v>#REF!</v>
      </c>
    </row>
    <row r="172" spans="3:6" x14ac:dyDescent="0.25">
      <c r="C172" s="69" t="e">
        <f>#REF!</f>
        <v>#REF!</v>
      </c>
      <c r="D172" t="e">
        <f t="shared" si="5"/>
        <v>#REF!</v>
      </c>
      <c r="E172" t="e">
        <f t="shared" si="6"/>
        <v>#REF!</v>
      </c>
      <c r="F172" s="1" t="e">
        <f>IF(#REF!=1,'Copie fichier cim'!U171,"")</f>
        <v>#REF!</v>
      </c>
    </row>
    <row r="173" spans="3:6" x14ac:dyDescent="0.25">
      <c r="C173" s="69" t="e">
        <f>#REF!</f>
        <v>#REF!</v>
      </c>
      <c r="D173" t="e">
        <f t="shared" si="5"/>
        <v>#REF!</v>
      </c>
      <c r="E173" t="e">
        <f t="shared" si="6"/>
        <v>#REF!</v>
      </c>
      <c r="F173" s="1" t="e">
        <f>IF(#REF!=1,'Copie fichier cim'!U172,"")</f>
        <v>#REF!</v>
      </c>
    </row>
    <row r="174" spans="3:6" x14ac:dyDescent="0.25">
      <c r="C174" s="69" t="e">
        <f>#REF!</f>
        <v>#REF!</v>
      </c>
      <c r="D174" t="e">
        <f t="shared" si="5"/>
        <v>#REF!</v>
      </c>
      <c r="E174" t="e">
        <f t="shared" si="6"/>
        <v>#REF!</v>
      </c>
      <c r="F174" s="1" t="e">
        <f>IF(#REF!=1,'Copie fichier cim'!U173,"")</f>
        <v>#REF!</v>
      </c>
    </row>
    <row r="175" spans="3:6" x14ac:dyDescent="0.25">
      <c r="C175" s="69" t="e">
        <f>#REF!</f>
        <v>#REF!</v>
      </c>
      <c r="D175" t="e">
        <f t="shared" si="5"/>
        <v>#REF!</v>
      </c>
      <c r="E175" t="e">
        <f t="shared" si="6"/>
        <v>#REF!</v>
      </c>
      <c r="F175" s="1" t="e">
        <f>IF(#REF!=1,'Copie fichier cim'!U174,"")</f>
        <v>#REF!</v>
      </c>
    </row>
    <row r="176" spans="3:6" x14ac:dyDescent="0.25">
      <c r="C176" s="69" t="e">
        <f>#REF!</f>
        <v>#REF!</v>
      </c>
      <c r="D176" t="e">
        <f t="shared" si="5"/>
        <v>#REF!</v>
      </c>
      <c r="E176" t="e">
        <f t="shared" si="6"/>
        <v>#REF!</v>
      </c>
      <c r="F176" s="1" t="e">
        <f>IF(#REF!=1,'Copie fichier cim'!U175,"")</f>
        <v>#REF!</v>
      </c>
    </row>
    <row r="177" spans="3:6" x14ac:dyDescent="0.25">
      <c r="C177" s="69" t="e">
        <f>#REF!</f>
        <v>#REF!</v>
      </c>
      <c r="D177" t="e">
        <f t="shared" si="5"/>
        <v>#REF!</v>
      </c>
      <c r="E177" t="e">
        <f t="shared" si="6"/>
        <v>#REF!</v>
      </c>
      <c r="F177" s="1" t="e">
        <f>IF(#REF!=1,'Copie fichier cim'!U176,"")</f>
        <v>#REF!</v>
      </c>
    </row>
    <row r="178" spans="3:6" x14ac:dyDescent="0.25">
      <c r="C178" s="69" t="e">
        <f>#REF!</f>
        <v>#REF!</v>
      </c>
      <c r="D178" t="e">
        <f t="shared" si="5"/>
        <v>#REF!</v>
      </c>
      <c r="E178" t="e">
        <f t="shared" si="6"/>
        <v>#REF!</v>
      </c>
      <c r="F178" s="1" t="e">
        <f>IF(#REF!=1,'Copie fichier cim'!U177,"")</f>
        <v>#REF!</v>
      </c>
    </row>
    <row r="179" spans="3:6" x14ac:dyDescent="0.25">
      <c r="C179" s="69" t="e">
        <f>#REF!</f>
        <v>#REF!</v>
      </c>
      <c r="D179" t="e">
        <f t="shared" si="5"/>
        <v>#REF!</v>
      </c>
      <c r="E179" t="e">
        <f t="shared" si="6"/>
        <v>#REF!</v>
      </c>
      <c r="F179" s="1" t="e">
        <f>IF(#REF!=1,'Copie fichier cim'!U178,"")</f>
        <v>#REF!</v>
      </c>
    </row>
    <row r="180" spans="3:6" x14ac:dyDescent="0.25">
      <c r="C180" s="69" t="e">
        <f>#REF!</f>
        <v>#REF!</v>
      </c>
      <c r="D180" t="e">
        <f t="shared" si="5"/>
        <v>#REF!</v>
      </c>
      <c r="E180" t="e">
        <f t="shared" si="6"/>
        <v>#REF!</v>
      </c>
      <c r="F180" s="1" t="e">
        <f>IF(#REF!=1,'Copie fichier cim'!U179,"")</f>
        <v>#REF!</v>
      </c>
    </row>
    <row r="181" spans="3:6" x14ac:dyDescent="0.25">
      <c r="C181" s="69" t="e">
        <f>#REF!</f>
        <v>#REF!</v>
      </c>
      <c r="D181" t="e">
        <f t="shared" si="5"/>
        <v>#REF!</v>
      </c>
      <c r="E181" t="e">
        <f t="shared" si="6"/>
        <v>#REF!</v>
      </c>
      <c r="F181" s="1" t="e">
        <f>IF(#REF!=1,'Copie fichier cim'!U180,"")</f>
        <v>#REF!</v>
      </c>
    </row>
    <row r="182" spans="3:6" x14ac:dyDescent="0.25">
      <c r="C182" s="69" t="e">
        <f>#REF!</f>
        <v>#REF!</v>
      </c>
      <c r="D182" t="e">
        <f t="shared" si="5"/>
        <v>#REF!</v>
      </c>
      <c r="E182" t="e">
        <f t="shared" si="6"/>
        <v>#REF!</v>
      </c>
      <c r="F182" s="1" t="e">
        <f>IF(#REF!=1,'Copie fichier cim'!U181,"")</f>
        <v>#REF!</v>
      </c>
    </row>
    <row r="183" spans="3:6" x14ac:dyDescent="0.25">
      <c r="C183" s="69" t="e">
        <f>#REF!</f>
        <v>#REF!</v>
      </c>
      <c r="D183" t="e">
        <f t="shared" si="5"/>
        <v>#REF!</v>
      </c>
      <c r="E183" t="e">
        <f t="shared" si="6"/>
        <v>#REF!</v>
      </c>
      <c r="F183" s="1" t="e">
        <f>IF(#REF!=1,'Copie fichier cim'!U182,"")</f>
        <v>#REF!</v>
      </c>
    </row>
    <row r="184" spans="3:6" x14ac:dyDescent="0.25">
      <c r="C184" s="69" t="e">
        <f>#REF!</f>
        <v>#REF!</v>
      </c>
      <c r="D184" t="e">
        <f t="shared" si="5"/>
        <v>#REF!</v>
      </c>
      <c r="E184" t="e">
        <f t="shared" si="6"/>
        <v>#REF!</v>
      </c>
      <c r="F184" s="1" t="e">
        <f>IF(#REF!=1,'Copie fichier cim'!U183,"")</f>
        <v>#REF!</v>
      </c>
    </row>
    <row r="185" spans="3:6" x14ac:dyDescent="0.25">
      <c r="C185" s="69" t="e">
        <f>#REF!</f>
        <v>#REF!</v>
      </c>
      <c r="D185" t="e">
        <f t="shared" si="5"/>
        <v>#REF!</v>
      </c>
      <c r="E185" t="e">
        <f t="shared" si="6"/>
        <v>#REF!</v>
      </c>
      <c r="F185" s="1" t="e">
        <f>IF(#REF!=1,'Copie fichier cim'!U184,"")</f>
        <v>#REF!</v>
      </c>
    </row>
    <row r="186" spans="3:6" x14ac:dyDescent="0.25">
      <c r="C186" s="69" t="e">
        <f>#REF!</f>
        <v>#REF!</v>
      </c>
      <c r="D186" t="e">
        <f t="shared" si="5"/>
        <v>#REF!</v>
      </c>
      <c r="E186" t="e">
        <f t="shared" si="6"/>
        <v>#REF!</v>
      </c>
      <c r="F186" s="1" t="e">
        <f>IF(#REF!=1,'Copie fichier cim'!U185,"")</f>
        <v>#REF!</v>
      </c>
    </row>
    <row r="187" spans="3:6" x14ac:dyDescent="0.25">
      <c r="C187" s="69" t="e">
        <f>#REF!</f>
        <v>#REF!</v>
      </c>
      <c r="D187" t="e">
        <f t="shared" si="5"/>
        <v>#REF!</v>
      </c>
      <c r="E187" t="e">
        <f t="shared" si="6"/>
        <v>#REF!</v>
      </c>
      <c r="F187" s="1" t="e">
        <f>IF(#REF!=1,'Copie fichier cim'!U186,"")</f>
        <v>#REF!</v>
      </c>
    </row>
    <row r="188" spans="3:6" x14ac:dyDescent="0.25">
      <c r="C188" s="69" t="e">
        <f>#REF!</f>
        <v>#REF!</v>
      </c>
      <c r="D188" t="e">
        <f t="shared" si="5"/>
        <v>#REF!</v>
      </c>
      <c r="E188" t="e">
        <f t="shared" si="6"/>
        <v>#REF!</v>
      </c>
      <c r="F188" s="1" t="e">
        <f>IF(#REF!=1,'Copie fichier cim'!U187,"")</f>
        <v>#REF!</v>
      </c>
    </row>
    <row r="189" spans="3:6" x14ac:dyDescent="0.25">
      <c r="C189" s="69" t="e">
        <f>#REF!</f>
        <v>#REF!</v>
      </c>
      <c r="D189" t="e">
        <f t="shared" si="5"/>
        <v>#REF!</v>
      </c>
      <c r="E189" t="e">
        <f t="shared" si="6"/>
        <v>#REF!</v>
      </c>
      <c r="F189" s="1" t="e">
        <f>IF(#REF!=1,'Copie fichier cim'!U188,"")</f>
        <v>#REF!</v>
      </c>
    </row>
    <row r="190" spans="3:6" x14ac:dyDescent="0.25">
      <c r="C190" s="69" t="e">
        <f>#REF!</f>
        <v>#REF!</v>
      </c>
      <c r="D190" t="e">
        <f t="shared" si="5"/>
        <v>#REF!</v>
      </c>
      <c r="E190" t="e">
        <f t="shared" si="6"/>
        <v>#REF!</v>
      </c>
      <c r="F190" s="1" t="e">
        <f>IF(#REF!=1,'Copie fichier cim'!U189,"")</f>
        <v>#REF!</v>
      </c>
    </row>
    <row r="191" spans="3:6" x14ac:dyDescent="0.25">
      <c r="C191" s="69" t="e">
        <f>#REF!</f>
        <v>#REF!</v>
      </c>
      <c r="D191" t="e">
        <f t="shared" si="5"/>
        <v>#REF!</v>
      </c>
      <c r="E191" t="e">
        <f t="shared" si="6"/>
        <v>#REF!</v>
      </c>
      <c r="F191" s="1" t="e">
        <f>IF(#REF!=1,'Copie fichier cim'!U190,"")</f>
        <v>#REF!</v>
      </c>
    </row>
    <row r="192" spans="3:6" x14ac:dyDescent="0.25">
      <c r="C192" s="69" t="e">
        <f>#REF!</f>
        <v>#REF!</v>
      </c>
      <c r="D192" t="e">
        <f t="shared" si="5"/>
        <v>#REF!</v>
      </c>
      <c r="E192" t="e">
        <f t="shared" si="6"/>
        <v>#REF!</v>
      </c>
      <c r="F192" s="1" t="e">
        <f>IF(#REF!=1,'Copie fichier cim'!U191,"")</f>
        <v>#REF!</v>
      </c>
    </row>
    <row r="193" spans="3:6" x14ac:dyDescent="0.25">
      <c r="C193" s="69" t="e">
        <f>#REF!</f>
        <v>#REF!</v>
      </c>
      <c r="D193" t="e">
        <f t="shared" si="5"/>
        <v>#REF!</v>
      </c>
      <c r="E193" t="e">
        <f t="shared" si="6"/>
        <v>#REF!</v>
      </c>
      <c r="F193" s="1" t="e">
        <f>IF(#REF!=1,'Copie fichier cim'!U192,"")</f>
        <v>#REF!</v>
      </c>
    </row>
    <row r="194" spans="3:6" x14ac:dyDescent="0.25">
      <c r="C194" s="69" t="e">
        <f>#REF!</f>
        <v>#REF!</v>
      </c>
      <c r="D194" t="e">
        <f t="shared" si="5"/>
        <v>#REF!</v>
      </c>
      <c r="E194" t="e">
        <f t="shared" si="6"/>
        <v>#REF!</v>
      </c>
      <c r="F194" s="1" t="e">
        <f>IF(#REF!=1,'Copie fichier cim'!U193,"")</f>
        <v>#REF!</v>
      </c>
    </row>
    <row r="195" spans="3:6" x14ac:dyDescent="0.25">
      <c r="C195" s="69" t="e">
        <f>#REF!</f>
        <v>#REF!</v>
      </c>
      <c r="D195" t="e">
        <f t="shared" si="5"/>
        <v>#REF!</v>
      </c>
      <c r="E195" t="e">
        <f t="shared" si="6"/>
        <v>#REF!</v>
      </c>
      <c r="F195" s="1" t="e">
        <f>IF(#REF!=1,'Copie fichier cim'!U194,"")</f>
        <v>#REF!</v>
      </c>
    </row>
    <row r="196" spans="3:6" x14ac:dyDescent="0.25">
      <c r="C196" s="69" t="e">
        <f>#REF!</f>
        <v>#REF!</v>
      </c>
      <c r="D196" t="e">
        <f t="shared" ref="D196:D200" si="7">IF(C196="",D195,C196)</f>
        <v>#REF!</v>
      </c>
      <c r="E196" t="e">
        <f t="shared" si="6"/>
        <v>#REF!</v>
      </c>
      <c r="F196" s="1" t="e">
        <f>IF(#REF!=1,'Copie fichier cim'!U195,"")</f>
        <v>#REF!</v>
      </c>
    </row>
    <row r="197" spans="3:6" x14ac:dyDescent="0.25">
      <c r="C197" s="69" t="e">
        <f>#REF!</f>
        <v>#REF!</v>
      </c>
      <c r="D197" t="e">
        <f t="shared" si="7"/>
        <v>#REF!</v>
      </c>
      <c r="E197" t="e">
        <f t="shared" ref="E197:E200" si="8">IF(F197&lt;&gt;"",D197,"")</f>
        <v>#REF!</v>
      </c>
      <c r="F197" s="1" t="e">
        <f>IF(#REF!=1,'Copie fichier cim'!U196,"")</f>
        <v>#REF!</v>
      </c>
    </row>
    <row r="198" spans="3:6" x14ac:dyDescent="0.25">
      <c r="C198" s="69" t="e">
        <f>#REF!</f>
        <v>#REF!</v>
      </c>
      <c r="D198" t="e">
        <f t="shared" si="7"/>
        <v>#REF!</v>
      </c>
      <c r="E198" t="e">
        <f t="shared" si="8"/>
        <v>#REF!</v>
      </c>
      <c r="F198" s="1" t="e">
        <f>IF(#REF!=1,'Copie fichier cim'!U197,"")</f>
        <v>#REF!</v>
      </c>
    </row>
    <row r="199" spans="3:6" x14ac:dyDescent="0.25">
      <c r="C199" s="69" t="e">
        <f>#REF!</f>
        <v>#REF!</v>
      </c>
      <c r="D199" t="e">
        <f t="shared" si="7"/>
        <v>#REF!</v>
      </c>
      <c r="E199" t="e">
        <f t="shared" si="8"/>
        <v>#REF!</v>
      </c>
      <c r="F199" s="1" t="e">
        <f>IF(#REF!=1,'Copie fichier cim'!U198,"")</f>
        <v>#REF!</v>
      </c>
    </row>
    <row r="200" spans="3:6" x14ac:dyDescent="0.25">
      <c r="C200" s="69" t="e">
        <f>#REF!</f>
        <v>#REF!</v>
      </c>
      <c r="D200" t="e">
        <f t="shared" si="7"/>
        <v>#REF!</v>
      </c>
      <c r="E200" t="e">
        <f t="shared" si="8"/>
        <v>#REF!</v>
      </c>
      <c r="F200" s="1" t="e">
        <f>IF(#REF!=1,'Copie fichier cim'!U199,"")</f>
        <v>#REF!</v>
      </c>
    </row>
  </sheetData>
  <phoneticPr fontId="13" type="noConversion"/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3"/>
  <sheetViews>
    <sheetView tabSelected="1" workbookViewId="0">
      <selection activeCell="J19" sqref="J19"/>
    </sheetView>
  </sheetViews>
  <sheetFormatPr baseColWidth="10" defaultRowHeight="15" x14ac:dyDescent="0.25"/>
  <cols>
    <col min="2" max="3" width="11.42578125" style="90"/>
    <col min="6" max="6" width="13.42578125" customWidth="1"/>
    <col min="7" max="7" width="14.7109375" customWidth="1"/>
    <col min="8" max="10" width="11.5703125" customWidth="1"/>
    <col min="11" max="11" width="38.28515625" bestFit="1" customWidth="1"/>
  </cols>
  <sheetData>
    <row r="1" spans="1:11" x14ac:dyDescent="0.25">
      <c r="A1" t="s">
        <v>3</v>
      </c>
      <c r="B1" s="90" t="s">
        <v>4</v>
      </c>
      <c r="C1" s="90" t="s">
        <v>5</v>
      </c>
      <c r="D1" t="s">
        <v>6</v>
      </c>
      <c r="E1" t="s">
        <v>7</v>
      </c>
      <c r="F1" t="s">
        <v>8</v>
      </c>
      <c r="G1" t="s">
        <v>9</v>
      </c>
      <c r="H1" t="s">
        <v>94</v>
      </c>
      <c r="I1" t="s">
        <v>95</v>
      </c>
      <c r="J1" t="s">
        <v>96</v>
      </c>
      <c r="K1" t="s">
        <v>14</v>
      </c>
    </row>
    <row r="2" spans="1:11" x14ac:dyDescent="0.25">
      <c r="A2" t="s">
        <v>90</v>
      </c>
      <c r="B2" s="90">
        <v>44581.166666666664</v>
      </c>
      <c r="C2" s="90">
        <v>44581.180555555555</v>
      </c>
      <c r="D2" t="s">
        <v>43</v>
      </c>
      <c r="E2" t="s">
        <v>91</v>
      </c>
      <c r="F2" t="s">
        <v>54</v>
      </c>
      <c r="G2">
        <v>98</v>
      </c>
      <c r="K2" t="s">
        <v>72</v>
      </c>
    </row>
    <row r="3" spans="1:11" x14ac:dyDescent="0.25">
      <c r="A3" t="s">
        <v>90</v>
      </c>
      <c r="B3" s="90">
        <v>44581.222222222219</v>
      </c>
      <c r="C3" s="90">
        <v>44581.350694444445</v>
      </c>
      <c r="D3" t="s">
        <v>51</v>
      </c>
      <c r="E3" t="s">
        <v>91</v>
      </c>
      <c r="G3">
        <v>10145</v>
      </c>
      <c r="K3" t="s">
        <v>42</v>
      </c>
    </row>
    <row r="4" spans="1:11" x14ac:dyDescent="0.25">
      <c r="A4" t="s">
        <v>90</v>
      </c>
      <c r="B4" s="90">
        <v>44581.350694444445</v>
      </c>
      <c r="C4" s="90">
        <v>44581.684027777781</v>
      </c>
      <c r="D4" t="s">
        <v>45</v>
      </c>
      <c r="E4" t="s">
        <v>91</v>
      </c>
      <c r="G4">
        <v>28040</v>
      </c>
      <c r="K4" t="s">
        <v>42</v>
      </c>
    </row>
    <row r="5" spans="1:11" x14ac:dyDescent="0.25">
      <c r="A5" t="s">
        <v>90</v>
      </c>
      <c r="B5" s="90">
        <v>44581.684027777781</v>
      </c>
      <c r="C5" s="90">
        <v>44581.760416666664</v>
      </c>
      <c r="D5" t="s">
        <v>43</v>
      </c>
      <c r="E5" t="s">
        <v>91</v>
      </c>
      <c r="G5">
        <v>6025</v>
      </c>
      <c r="K5" t="s">
        <v>42</v>
      </c>
    </row>
    <row r="6" spans="1:11" x14ac:dyDescent="0.25">
      <c r="A6" t="s">
        <v>90</v>
      </c>
      <c r="B6" s="90">
        <v>44581.854166666664</v>
      </c>
      <c r="C6" s="90">
        <v>44581.864583333336</v>
      </c>
      <c r="D6" t="s">
        <v>43</v>
      </c>
      <c r="E6" t="s">
        <v>91</v>
      </c>
      <c r="F6" t="s">
        <v>46</v>
      </c>
      <c r="G6">
        <v>102</v>
      </c>
      <c r="K6" t="s">
        <v>77</v>
      </c>
    </row>
    <row r="7" spans="1:11" x14ac:dyDescent="0.25">
      <c r="A7" t="s">
        <v>92</v>
      </c>
      <c r="B7" s="90">
        <v>44581</v>
      </c>
      <c r="C7" s="90">
        <v>44581.163194444445</v>
      </c>
      <c r="D7" t="s">
        <v>93</v>
      </c>
      <c r="F7" t="s">
        <v>54</v>
      </c>
      <c r="G7">
        <v>23062</v>
      </c>
      <c r="K7" t="s">
        <v>83</v>
      </c>
    </row>
    <row r="8" spans="1:11" x14ac:dyDescent="0.25">
      <c r="A8" t="s">
        <v>92</v>
      </c>
      <c r="B8" s="90">
        <v>44581</v>
      </c>
      <c r="C8" s="90">
        <v>44581.163194444445</v>
      </c>
      <c r="D8" t="s">
        <v>93</v>
      </c>
      <c r="F8" t="s">
        <v>54</v>
      </c>
      <c r="G8">
        <v>5</v>
      </c>
      <c r="K8" t="s">
        <v>86</v>
      </c>
    </row>
    <row r="9" spans="1:11" x14ac:dyDescent="0.25">
      <c r="A9" t="s">
        <v>92</v>
      </c>
      <c r="B9" s="90">
        <v>44581.163194444445</v>
      </c>
      <c r="C9" s="90">
        <v>44581.8125</v>
      </c>
      <c r="D9" t="s">
        <v>93</v>
      </c>
      <c r="F9" t="s">
        <v>46</v>
      </c>
      <c r="G9">
        <v>68915</v>
      </c>
      <c r="K9" t="s">
        <v>83</v>
      </c>
    </row>
    <row r="10" spans="1:11" x14ac:dyDescent="0.25">
      <c r="A10" t="s">
        <v>92</v>
      </c>
      <c r="B10" s="90">
        <v>44581.163194444445</v>
      </c>
      <c r="C10" s="90">
        <v>44581.8125</v>
      </c>
      <c r="D10" t="s">
        <v>93</v>
      </c>
      <c r="F10" t="s">
        <v>46</v>
      </c>
      <c r="G10">
        <v>5</v>
      </c>
      <c r="K10" t="s">
        <v>86</v>
      </c>
    </row>
    <row r="11" spans="1:11" x14ac:dyDescent="0.25">
      <c r="A11" t="s">
        <v>92</v>
      </c>
      <c r="B11" s="90">
        <v>44581.280555555553</v>
      </c>
      <c r="C11" s="90">
        <v>44581.707638888889</v>
      </c>
      <c r="D11" t="s">
        <v>93</v>
      </c>
      <c r="F11" t="s">
        <v>44</v>
      </c>
      <c r="G11">
        <v>1550</v>
      </c>
      <c r="K11" t="s">
        <v>89</v>
      </c>
    </row>
    <row r="12" spans="1:11" x14ac:dyDescent="0.25">
      <c r="A12" t="s">
        <v>92</v>
      </c>
      <c r="B12" s="90">
        <v>44581.8125</v>
      </c>
      <c r="C12" s="90">
        <v>44581</v>
      </c>
      <c r="D12" t="s">
        <v>93</v>
      </c>
      <c r="F12" t="s">
        <v>44</v>
      </c>
      <c r="G12">
        <v>13952</v>
      </c>
      <c r="K12" t="s">
        <v>83</v>
      </c>
    </row>
    <row r="13" spans="1:11" x14ac:dyDescent="0.25">
      <c r="A13" t="s">
        <v>92</v>
      </c>
      <c r="B13" s="90">
        <v>44581.8125</v>
      </c>
      <c r="C13" s="90">
        <v>44581</v>
      </c>
      <c r="D13" t="s">
        <v>93</v>
      </c>
      <c r="F13" t="s">
        <v>44</v>
      </c>
      <c r="G13">
        <v>1</v>
      </c>
      <c r="K13" t="s">
        <v>86</v>
      </c>
    </row>
  </sheetData>
  <sortState ref="A2:K15">
    <sortCondition descending="1" ref="A2"/>
  </sortState>
  <pageMargins left="0.7" right="0.7" top="0.75" bottom="0.75" header="0.3" footer="0.3"/>
  <pageSetup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7"/>
  <sheetViews>
    <sheetView workbookViewId="0"/>
  </sheetViews>
  <sheetFormatPr baseColWidth="10" defaultRowHeight="15" x14ac:dyDescent="0.25"/>
  <cols>
    <col min="1" max="1" width="191" customWidth="1"/>
  </cols>
  <sheetData>
    <row r="1" spans="1:1" ht="30" x14ac:dyDescent="0.25">
      <c r="A1" s="124" t="s">
        <v>101</v>
      </c>
    </row>
    <row r="2" spans="1:1" ht="30" x14ac:dyDescent="0.25">
      <c r="A2" s="124" t="s">
        <v>97</v>
      </c>
    </row>
    <row r="4" spans="1:1" x14ac:dyDescent="0.25">
      <c r="A4" s="124" t="s">
        <v>98</v>
      </c>
    </row>
    <row r="6" spans="1:1" x14ac:dyDescent="0.25">
      <c r="A6" s="124" t="s">
        <v>99</v>
      </c>
    </row>
    <row r="8" spans="1:1" x14ac:dyDescent="0.25">
      <c r="A8" s="124" t="s">
        <v>100</v>
      </c>
    </row>
    <row r="13" spans="1:1" x14ac:dyDescent="0.25">
      <c r="A13" s="124" t="s">
        <v>102</v>
      </c>
    </row>
    <row r="15" spans="1:1" x14ac:dyDescent="0.25">
      <c r="A15" s="124" t="s">
        <v>103</v>
      </c>
    </row>
    <row r="16" spans="1:1" ht="15.75" thickBot="1" x14ac:dyDescent="0.3"/>
    <row r="17" spans="1:11" ht="45.75" thickBot="1" x14ac:dyDescent="0.3">
      <c r="A17" s="125" t="s">
        <v>90</v>
      </c>
      <c r="B17" s="125" t="s">
        <v>104</v>
      </c>
      <c r="C17" s="125" t="s">
        <v>105</v>
      </c>
      <c r="D17" s="125" t="s">
        <v>43</v>
      </c>
      <c r="E17" s="125"/>
      <c r="F17" s="125"/>
      <c r="G17" s="125">
        <v>98</v>
      </c>
      <c r="H17" s="125"/>
      <c r="I17" s="125"/>
      <c r="J17" s="125"/>
      <c r="K17" s="12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Boîtes de dialogue</vt:lpstr>
      </vt:variant>
      <vt:variant>
        <vt:i4>1</vt:i4>
      </vt:variant>
    </vt:vector>
  </HeadingPairs>
  <TitlesOfParts>
    <vt:vector size="6" baseType="lpstr">
      <vt:lpstr>Feuille calcul</vt:lpstr>
      <vt:lpstr>Copie fichier cim</vt:lpstr>
      <vt:lpstr>Volume CIM pour CTC</vt:lpstr>
      <vt:lpstr>Tri</vt:lpstr>
      <vt:lpstr>Feuil1</vt:lpstr>
      <vt:lpstr>Boutons de commande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yal</cp:lastModifiedBy>
  <dcterms:created xsi:type="dcterms:W3CDTF">2022-01-11T08:25:36Z</dcterms:created>
  <dcterms:modified xsi:type="dcterms:W3CDTF">2022-01-26T15:02:17Z</dcterms:modified>
</cp:coreProperties>
</file>