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dialogsheets/sheet1.xml" ContentType="application/vnd.openxmlformats-officedocument.spreadsheetml.dialogsheet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 codeName="{8C4F1C90-05EB-6A55-5F09-09C24B55AC0B}"/>
  <workbookPr codeName="ThisWorkbook"/>
  <bookViews>
    <workbookView xWindow="28680" yWindow="-120" windowWidth="29040" windowHeight="15840" activeTab="2"/>
  </bookViews>
  <sheets>
    <sheet name="Boutons de commande" sheetId="10" r:id="rId1"/>
    <sheet name="Copie fichier cim" sheetId="4" r:id="rId2"/>
    <sheet name="Feuille calcul" sheetId="59" r:id="rId3"/>
    <sheet name="Volume CIM pour CTC" sheetId="33" r:id="rId4"/>
    <sheet name="Tri" sheetId="58" r:id="rId5"/>
  </sheets>
  <functionGroups builtInGroupCount="17"/>
  <externalReferences>
    <externalReference r:id="rId6"/>
  </externalReferences>
  <definedNames>
    <definedName name="_xlnm._FilterDatabase" localSheetId="2" hidden="1">'Feuille calcul'!$Y$1:$Y$200</definedName>
    <definedName name="_xlnm._FilterDatabase" localSheetId="4" hidden="1">Tri!#REF!</definedName>
    <definedName name="_xlnm._FilterDatabase" localSheetId="3" hidden="1">'Volume CIM pour CTC'!$C$1:$F$200</definedName>
    <definedName name="MPRO_GUID_229d55efa93948b4a814e223fb8f8e9f" localSheetId="3" hidden="1">'Volume CIM pour CTC'!$A$1</definedName>
    <definedName name="MPRO_GUID_3c26dbe2c2834f83bf60f18bcac2433b" localSheetId="4" hidden="1">Tri!#REF!</definedName>
    <definedName name="MPRO_GUID_6f15a4101bb4482396b7024cf4724be4" localSheetId="2" hidden="1">'Feuille calcul'!$A$1</definedName>
    <definedName name="MPRO_GUID_c9a733c2ba264cb1928d8fc0e9429182" localSheetId="1" hidden="1">'Copie fichier cim'!$A$1</definedName>
  </definedNames>
  <calcPr calcId="14562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200" i="59" l="1"/>
  <c r="C200" i="59"/>
  <c r="E200" i="59" s="1"/>
  <c r="F200" i="59" s="1"/>
  <c r="A200" i="59"/>
  <c r="X200" i="59" s="1"/>
  <c r="E199" i="59"/>
  <c r="F199" i="59" s="1"/>
  <c r="V200" i="59" s="1"/>
  <c r="D199" i="59"/>
  <c r="C199" i="59"/>
  <c r="A199" i="59"/>
  <c r="X199" i="59" s="1"/>
  <c r="E198" i="59"/>
  <c r="F198" i="59" s="1"/>
  <c r="V199" i="59" s="1"/>
  <c r="D198" i="59"/>
  <c r="C198" i="59"/>
  <c r="A198" i="59"/>
  <c r="X198" i="59" s="1"/>
  <c r="E197" i="59"/>
  <c r="F197" i="59" s="1"/>
  <c r="V198" i="59" s="1"/>
  <c r="D197" i="59"/>
  <c r="C197" i="59"/>
  <c r="A197" i="59"/>
  <c r="E196" i="59"/>
  <c r="F196" i="59" s="1"/>
  <c r="V197" i="59" s="1"/>
  <c r="D196" i="59"/>
  <c r="C196" i="59"/>
  <c r="A196" i="59"/>
  <c r="E195" i="59"/>
  <c r="F195" i="59" s="1"/>
  <c r="V196" i="59" s="1"/>
  <c r="D195" i="59"/>
  <c r="C195" i="59"/>
  <c r="A195" i="59"/>
  <c r="E194" i="59"/>
  <c r="F194" i="59" s="1"/>
  <c r="V195" i="59" s="1"/>
  <c r="D194" i="59"/>
  <c r="C194" i="59"/>
  <c r="A194" i="59"/>
  <c r="D193" i="59"/>
  <c r="C193" i="59"/>
  <c r="E193" i="59" s="1"/>
  <c r="F193" i="59" s="1"/>
  <c r="V194" i="59" s="1"/>
  <c r="A193" i="59"/>
  <c r="E192" i="59"/>
  <c r="F192" i="59" s="1"/>
  <c r="V193" i="59" s="1"/>
  <c r="D192" i="59"/>
  <c r="C192" i="59"/>
  <c r="A192" i="59"/>
  <c r="B192" i="59" s="1"/>
  <c r="E191" i="59"/>
  <c r="F191" i="59" s="1"/>
  <c r="V192" i="59" s="1"/>
  <c r="D191" i="59"/>
  <c r="C191" i="59"/>
  <c r="A191" i="59"/>
  <c r="B191" i="59" s="1"/>
  <c r="D190" i="59"/>
  <c r="C190" i="59"/>
  <c r="E190" i="59" s="1"/>
  <c r="F190" i="59" s="1"/>
  <c r="V191" i="59" s="1"/>
  <c r="A190" i="59"/>
  <c r="B190" i="59" s="1"/>
  <c r="E189" i="59"/>
  <c r="F189" i="59" s="1"/>
  <c r="V190" i="59" s="1"/>
  <c r="D189" i="59"/>
  <c r="C189" i="59"/>
  <c r="A189" i="59"/>
  <c r="B189" i="59" s="1"/>
  <c r="X188" i="59"/>
  <c r="D188" i="59"/>
  <c r="C188" i="59"/>
  <c r="E188" i="59" s="1"/>
  <c r="F188" i="59" s="1"/>
  <c r="V189" i="59" s="1"/>
  <c r="A188" i="59"/>
  <c r="B188" i="59" s="1"/>
  <c r="E187" i="59"/>
  <c r="F187" i="59" s="1"/>
  <c r="V188" i="59" s="1"/>
  <c r="D187" i="59"/>
  <c r="C187" i="59"/>
  <c r="A187" i="59"/>
  <c r="B187" i="59" s="1"/>
  <c r="X186" i="59"/>
  <c r="D186" i="59"/>
  <c r="C186" i="59"/>
  <c r="E186" i="59" s="1"/>
  <c r="F186" i="59" s="1"/>
  <c r="V187" i="59" s="1"/>
  <c r="B186" i="59"/>
  <c r="A186" i="59"/>
  <c r="X185" i="59"/>
  <c r="F185" i="59"/>
  <c r="V186" i="59" s="1"/>
  <c r="D185" i="59"/>
  <c r="C185" i="59"/>
  <c r="E185" i="59" s="1"/>
  <c r="B185" i="59"/>
  <c r="A185" i="59"/>
  <c r="X184" i="59"/>
  <c r="D184" i="59"/>
  <c r="C184" i="59"/>
  <c r="E184" i="59" s="1"/>
  <c r="F184" i="59" s="1"/>
  <c r="V185" i="59" s="1"/>
  <c r="B184" i="59"/>
  <c r="A184" i="59"/>
  <c r="X183" i="59"/>
  <c r="F183" i="59"/>
  <c r="V184" i="59" s="1"/>
  <c r="D183" i="59"/>
  <c r="C183" i="59"/>
  <c r="E183" i="59" s="1"/>
  <c r="B183" i="59"/>
  <c r="A183" i="59"/>
  <c r="X182" i="59"/>
  <c r="D182" i="59"/>
  <c r="C182" i="59"/>
  <c r="E182" i="59" s="1"/>
  <c r="F182" i="59" s="1"/>
  <c r="V183" i="59" s="1"/>
  <c r="B182" i="59"/>
  <c r="A182" i="59"/>
  <c r="X181" i="59"/>
  <c r="F181" i="59"/>
  <c r="V182" i="59" s="1"/>
  <c r="D181" i="59"/>
  <c r="C181" i="59"/>
  <c r="E181" i="59" s="1"/>
  <c r="B181" i="59"/>
  <c r="A181" i="59"/>
  <c r="X180" i="59"/>
  <c r="D180" i="59"/>
  <c r="C180" i="59"/>
  <c r="E180" i="59" s="1"/>
  <c r="F180" i="59" s="1"/>
  <c r="V181" i="59" s="1"/>
  <c r="B180" i="59"/>
  <c r="A180" i="59"/>
  <c r="X179" i="59"/>
  <c r="F179" i="59"/>
  <c r="V180" i="59" s="1"/>
  <c r="D179" i="59"/>
  <c r="C179" i="59"/>
  <c r="E179" i="59" s="1"/>
  <c r="B179" i="59"/>
  <c r="A179" i="59"/>
  <c r="X178" i="59"/>
  <c r="D178" i="59"/>
  <c r="C178" i="59"/>
  <c r="E178" i="59" s="1"/>
  <c r="F178" i="59" s="1"/>
  <c r="V179" i="59" s="1"/>
  <c r="B178" i="59"/>
  <c r="A178" i="59"/>
  <c r="X177" i="59"/>
  <c r="D177" i="59"/>
  <c r="C177" i="59"/>
  <c r="E177" i="59" s="1"/>
  <c r="F177" i="59" s="1"/>
  <c r="V178" i="59" s="1"/>
  <c r="B177" i="59"/>
  <c r="A177" i="59"/>
  <c r="X176" i="59"/>
  <c r="D176" i="59"/>
  <c r="C176" i="59"/>
  <c r="E176" i="59" s="1"/>
  <c r="F176" i="59" s="1"/>
  <c r="V177" i="59" s="1"/>
  <c r="B176" i="59"/>
  <c r="A176" i="59"/>
  <c r="X175" i="59"/>
  <c r="F175" i="59"/>
  <c r="V176" i="59" s="1"/>
  <c r="D175" i="59"/>
  <c r="C175" i="59"/>
  <c r="E175" i="59" s="1"/>
  <c r="B175" i="59"/>
  <c r="A175" i="59"/>
  <c r="E174" i="59"/>
  <c r="F174" i="59" s="1"/>
  <c r="V175" i="59" s="1"/>
  <c r="D174" i="59"/>
  <c r="C174" i="59"/>
  <c r="A174" i="59"/>
  <c r="E173" i="59"/>
  <c r="F173" i="59" s="1"/>
  <c r="V174" i="59" s="1"/>
  <c r="D173" i="59"/>
  <c r="C173" i="59"/>
  <c r="A173" i="59"/>
  <c r="E172" i="59"/>
  <c r="F172" i="59" s="1"/>
  <c r="V173" i="59" s="1"/>
  <c r="D172" i="59"/>
  <c r="C172" i="59"/>
  <c r="A172" i="59"/>
  <c r="E171" i="59"/>
  <c r="F171" i="59" s="1"/>
  <c r="V172" i="59" s="1"/>
  <c r="D171" i="59"/>
  <c r="C171" i="59"/>
  <c r="A171" i="59"/>
  <c r="E170" i="59"/>
  <c r="F170" i="59" s="1"/>
  <c r="V171" i="59" s="1"/>
  <c r="D170" i="59"/>
  <c r="C170" i="59"/>
  <c r="A170" i="59"/>
  <c r="E169" i="59"/>
  <c r="F169" i="59" s="1"/>
  <c r="V170" i="59" s="1"/>
  <c r="D169" i="59"/>
  <c r="C169" i="59"/>
  <c r="A169" i="59"/>
  <c r="E168" i="59"/>
  <c r="F168" i="59" s="1"/>
  <c r="V169" i="59" s="1"/>
  <c r="D168" i="59"/>
  <c r="C168" i="59"/>
  <c r="A168" i="59"/>
  <c r="E167" i="59"/>
  <c r="F167" i="59" s="1"/>
  <c r="V168" i="59" s="1"/>
  <c r="D167" i="59"/>
  <c r="C167" i="59"/>
  <c r="A167" i="59"/>
  <c r="E166" i="59"/>
  <c r="F166" i="59" s="1"/>
  <c r="V167" i="59" s="1"/>
  <c r="D166" i="59"/>
  <c r="C166" i="59"/>
  <c r="A166" i="59"/>
  <c r="F165" i="59"/>
  <c r="V166" i="59" s="1"/>
  <c r="E165" i="59"/>
  <c r="D165" i="59"/>
  <c r="C165" i="59"/>
  <c r="B165" i="59"/>
  <c r="A165" i="59"/>
  <c r="X165" i="59" s="1"/>
  <c r="F164" i="59"/>
  <c r="V165" i="59" s="1"/>
  <c r="E164" i="59"/>
  <c r="D164" i="59"/>
  <c r="C164" i="59"/>
  <c r="B164" i="59"/>
  <c r="A164" i="59"/>
  <c r="X164" i="59" s="1"/>
  <c r="F163" i="59"/>
  <c r="V164" i="59" s="1"/>
  <c r="E163" i="59"/>
  <c r="D163" i="59"/>
  <c r="C163" i="59"/>
  <c r="B163" i="59"/>
  <c r="A163" i="59"/>
  <c r="X163" i="59" s="1"/>
  <c r="D162" i="59"/>
  <c r="C162" i="59"/>
  <c r="E162" i="59" s="1"/>
  <c r="F162" i="59" s="1"/>
  <c r="V163" i="59" s="1"/>
  <c r="A162" i="59"/>
  <c r="X162" i="59" s="1"/>
  <c r="F161" i="59"/>
  <c r="V162" i="59" s="1"/>
  <c r="E161" i="59"/>
  <c r="D161" i="59"/>
  <c r="C161" i="59"/>
  <c r="B161" i="59"/>
  <c r="A161" i="59"/>
  <c r="X161" i="59" s="1"/>
  <c r="F160" i="59"/>
  <c r="V161" i="59" s="1"/>
  <c r="E160" i="59"/>
  <c r="D160" i="59"/>
  <c r="C160" i="59"/>
  <c r="B160" i="59"/>
  <c r="A160" i="59"/>
  <c r="X160" i="59" s="1"/>
  <c r="F159" i="59"/>
  <c r="V160" i="59" s="1"/>
  <c r="E159" i="59"/>
  <c r="D159" i="59"/>
  <c r="C159" i="59"/>
  <c r="B159" i="59"/>
  <c r="A159" i="59"/>
  <c r="X159" i="59" s="1"/>
  <c r="F158" i="59"/>
  <c r="V159" i="59" s="1"/>
  <c r="E158" i="59"/>
  <c r="D158" i="59"/>
  <c r="C158" i="59"/>
  <c r="B158" i="59"/>
  <c r="A158" i="59"/>
  <c r="X158" i="59" s="1"/>
  <c r="F157" i="59"/>
  <c r="V158" i="59" s="1"/>
  <c r="E157" i="59"/>
  <c r="D157" i="59"/>
  <c r="C157" i="59"/>
  <c r="B157" i="59"/>
  <c r="A157" i="59"/>
  <c r="X157" i="59" s="1"/>
  <c r="F156" i="59"/>
  <c r="V157" i="59" s="1"/>
  <c r="E156" i="59"/>
  <c r="D156" i="59"/>
  <c r="C156" i="59"/>
  <c r="B156" i="59"/>
  <c r="A156" i="59"/>
  <c r="X156" i="59" s="1"/>
  <c r="F155" i="59"/>
  <c r="V156" i="59" s="1"/>
  <c r="E155" i="59"/>
  <c r="D155" i="59"/>
  <c r="C155" i="59"/>
  <c r="B155" i="59"/>
  <c r="A155" i="59"/>
  <c r="X155" i="59" s="1"/>
  <c r="F154" i="59"/>
  <c r="V155" i="59" s="1"/>
  <c r="E154" i="59"/>
  <c r="D154" i="59"/>
  <c r="C154" i="59"/>
  <c r="B154" i="59"/>
  <c r="A154" i="59"/>
  <c r="X154" i="59" s="1"/>
  <c r="F153" i="59"/>
  <c r="V154" i="59" s="1"/>
  <c r="E153" i="59"/>
  <c r="D153" i="59"/>
  <c r="C153" i="59"/>
  <c r="B153" i="59"/>
  <c r="A153" i="59"/>
  <c r="X153" i="59" s="1"/>
  <c r="F152" i="59"/>
  <c r="V153" i="59" s="1"/>
  <c r="E152" i="59"/>
  <c r="D152" i="59"/>
  <c r="C152" i="59"/>
  <c r="B152" i="59"/>
  <c r="A152" i="59"/>
  <c r="X152" i="59" s="1"/>
  <c r="F151" i="59"/>
  <c r="V152" i="59" s="1"/>
  <c r="E151" i="59"/>
  <c r="D151" i="59"/>
  <c r="C151" i="59"/>
  <c r="B151" i="59"/>
  <c r="A151" i="59"/>
  <c r="X151" i="59" s="1"/>
  <c r="F150" i="59"/>
  <c r="V151" i="59" s="1"/>
  <c r="E150" i="59"/>
  <c r="D150" i="59"/>
  <c r="C150" i="59"/>
  <c r="B150" i="59"/>
  <c r="A150" i="59"/>
  <c r="X150" i="59" s="1"/>
  <c r="V149" i="59"/>
  <c r="F149" i="59"/>
  <c r="V150" i="59" s="1"/>
  <c r="E149" i="59"/>
  <c r="D149" i="59"/>
  <c r="C149" i="59"/>
  <c r="B149" i="59"/>
  <c r="A149" i="59"/>
  <c r="X149" i="59" s="1"/>
  <c r="F148" i="59"/>
  <c r="E148" i="59"/>
  <c r="D148" i="59"/>
  <c r="C148" i="59"/>
  <c r="B148" i="59"/>
  <c r="A148" i="59"/>
  <c r="X148" i="59" s="1"/>
  <c r="F147" i="59"/>
  <c r="V148" i="59" s="1"/>
  <c r="E147" i="59"/>
  <c r="D147" i="59"/>
  <c r="C147" i="59"/>
  <c r="B147" i="59"/>
  <c r="A147" i="59"/>
  <c r="X147" i="59" s="1"/>
  <c r="V146" i="59"/>
  <c r="F146" i="59"/>
  <c r="V147" i="59" s="1"/>
  <c r="E146" i="59"/>
  <c r="D146" i="59"/>
  <c r="C146" i="59"/>
  <c r="B146" i="59"/>
  <c r="A146" i="59"/>
  <c r="X146" i="59" s="1"/>
  <c r="V145" i="59"/>
  <c r="F145" i="59"/>
  <c r="E145" i="59"/>
  <c r="D145" i="59"/>
  <c r="C145" i="59"/>
  <c r="B145" i="59"/>
  <c r="A145" i="59"/>
  <c r="X145" i="59" s="1"/>
  <c r="F144" i="59"/>
  <c r="E144" i="59"/>
  <c r="D144" i="59"/>
  <c r="C144" i="59"/>
  <c r="B144" i="59"/>
  <c r="A144" i="59"/>
  <c r="X144" i="59" s="1"/>
  <c r="F143" i="59"/>
  <c r="V144" i="59" s="1"/>
  <c r="E143" i="59"/>
  <c r="D143" i="59"/>
  <c r="C143" i="59"/>
  <c r="B143" i="59"/>
  <c r="A143" i="59"/>
  <c r="X143" i="59" s="1"/>
  <c r="F142" i="59"/>
  <c r="V143" i="59" s="1"/>
  <c r="E142" i="59"/>
  <c r="D142" i="59"/>
  <c r="C142" i="59"/>
  <c r="B142" i="59"/>
  <c r="A142" i="59"/>
  <c r="X142" i="59" s="1"/>
  <c r="F141" i="59"/>
  <c r="V142" i="59" s="1"/>
  <c r="E141" i="59"/>
  <c r="D141" i="59"/>
  <c r="C141" i="59"/>
  <c r="B141" i="59"/>
  <c r="A141" i="59"/>
  <c r="X141" i="59" s="1"/>
  <c r="V140" i="59"/>
  <c r="E140" i="59"/>
  <c r="F140" i="59" s="1"/>
  <c r="V141" i="59" s="1"/>
  <c r="D140" i="59"/>
  <c r="C140" i="59"/>
  <c r="A140" i="59"/>
  <c r="F139" i="59"/>
  <c r="E139" i="59"/>
  <c r="D139" i="59"/>
  <c r="C139" i="59"/>
  <c r="B139" i="59"/>
  <c r="A139" i="59"/>
  <c r="X139" i="59" s="1"/>
  <c r="F138" i="59"/>
  <c r="V139" i="59" s="1"/>
  <c r="E138" i="59"/>
  <c r="D138" i="59"/>
  <c r="C138" i="59"/>
  <c r="B138" i="59"/>
  <c r="A138" i="59"/>
  <c r="X138" i="59" s="1"/>
  <c r="F137" i="59"/>
  <c r="V138" i="59" s="1"/>
  <c r="E137" i="59"/>
  <c r="D137" i="59"/>
  <c r="C137" i="59"/>
  <c r="B137" i="59"/>
  <c r="A137" i="59"/>
  <c r="X137" i="59" s="1"/>
  <c r="V136" i="59"/>
  <c r="E136" i="59"/>
  <c r="F136" i="59" s="1"/>
  <c r="V137" i="59" s="1"/>
  <c r="D136" i="59"/>
  <c r="C136" i="59"/>
  <c r="A136" i="59"/>
  <c r="F135" i="59"/>
  <c r="E135" i="59"/>
  <c r="D135" i="59"/>
  <c r="C135" i="59"/>
  <c r="B135" i="59"/>
  <c r="A135" i="59"/>
  <c r="X135" i="59" s="1"/>
  <c r="E134" i="59"/>
  <c r="F134" i="59" s="1"/>
  <c r="V135" i="59" s="1"/>
  <c r="D134" i="59"/>
  <c r="C134" i="59"/>
  <c r="A134" i="59"/>
  <c r="F133" i="59"/>
  <c r="V134" i="59" s="1"/>
  <c r="E133" i="59"/>
  <c r="D133" i="59"/>
  <c r="C133" i="59"/>
  <c r="B133" i="59"/>
  <c r="A133" i="59"/>
  <c r="X133" i="59" s="1"/>
  <c r="E132" i="59"/>
  <c r="F132" i="59" s="1"/>
  <c r="V133" i="59" s="1"/>
  <c r="D132" i="59"/>
  <c r="C132" i="59"/>
  <c r="A132" i="59"/>
  <c r="F131" i="59"/>
  <c r="V132" i="59" s="1"/>
  <c r="E131" i="59"/>
  <c r="D131" i="59"/>
  <c r="C131" i="59"/>
  <c r="B131" i="59"/>
  <c r="A131" i="59"/>
  <c r="X131" i="59" s="1"/>
  <c r="D130" i="59"/>
  <c r="C130" i="59"/>
  <c r="E130" i="59" s="1"/>
  <c r="F130" i="59" s="1"/>
  <c r="V131" i="59" s="1"/>
  <c r="A130" i="59"/>
  <c r="V129" i="59"/>
  <c r="E129" i="59"/>
  <c r="F129" i="59" s="1"/>
  <c r="V130" i="59" s="1"/>
  <c r="D129" i="59"/>
  <c r="C129" i="59"/>
  <c r="A129" i="59"/>
  <c r="B129" i="59" s="1"/>
  <c r="D128" i="59"/>
  <c r="C128" i="59"/>
  <c r="E128" i="59" s="1"/>
  <c r="F128" i="59" s="1"/>
  <c r="A128" i="59"/>
  <c r="B128" i="59" s="1"/>
  <c r="V127" i="59"/>
  <c r="E127" i="59"/>
  <c r="F127" i="59" s="1"/>
  <c r="V128" i="59" s="1"/>
  <c r="D127" i="59"/>
  <c r="C127" i="59"/>
  <c r="A127" i="59"/>
  <c r="B127" i="59" s="1"/>
  <c r="X126" i="59"/>
  <c r="D126" i="59"/>
  <c r="C126" i="59"/>
  <c r="E126" i="59" s="1"/>
  <c r="F126" i="59" s="1"/>
  <c r="A126" i="59"/>
  <c r="B126" i="59" s="1"/>
  <c r="E125" i="59"/>
  <c r="F125" i="59" s="1"/>
  <c r="V126" i="59" s="1"/>
  <c r="D125" i="59"/>
  <c r="C125" i="59"/>
  <c r="A125" i="59"/>
  <c r="B125" i="59" s="1"/>
  <c r="D124" i="59"/>
  <c r="C124" i="59"/>
  <c r="E124" i="59" s="1"/>
  <c r="F124" i="59" s="1"/>
  <c r="V125" i="59" s="1"/>
  <c r="A124" i="59"/>
  <c r="E123" i="59"/>
  <c r="F123" i="59" s="1"/>
  <c r="V124" i="59" s="1"/>
  <c r="D123" i="59"/>
  <c r="C123" i="59"/>
  <c r="A123" i="59"/>
  <c r="B123" i="59" s="1"/>
  <c r="X122" i="59"/>
  <c r="D122" i="59"/>
  <c r="C122" i="59"/>
  <c r="E122" i="59" s="1"/>
  <c r="F122" i="59" s="1"/>
  <c r="V123" i="59" s="1"/>
  <c r="A122" i="59"/>
  <c r="B122" i="59" s="1"/>
  <c r="V121" i="59"/>
  <c r="E121" i="59"/>
  <c r="F121" i="59" s="1"/>
  <c r="V122" i="59" s="1"/>
  <c r="D121" i="59"/>
  <c r="C121" i="59"/>
  <c r="A121" i="59"/>
  <c r="B121" i="59" s="1"/>
  <c r="D120" i="59"/>
  <c r="C120" i="59"/>
  <c r="E120" i="59" s="1"/>
  <c r="F120" i="59" s="1"/>
  <c r="A120" i="59"/>
  <c r="B120" i="59" s="1"/>
  <c r="V119" i="59"/>
  <c r="E119" i="59"/>
  <c r="F119" i="59" s="1"/>
  <c r="V120" i="59" s="1"/>
  <c r="D119" i="59"/>
  <c r="C119" i="59"/>
  <c r="A119" i="59"/>
  <c r="B119" i="59" s="1"/>
  <c r="D118" i="59"/>
  <c r="C118" i="59"/>
  <c r="E118" i="59" s="1"/>
  <c r="F118" i="59" s="1"/>
  <c r="A118" i="59"/>
  <c r="B118" i="59" s="1"/>
  <c r="E117" i="59"/>
  <c r="F117" i="59" s="1"/>
  <c r="V118" i="59" s="1"/>
  <c r="D117" i="59"/>
  <c r="C117" i="59"/>
  <c r="A117" i="59"/>
  <c r="B117" i="59" s="1"/>
  <c r="D116" i="59"/>
  <c r="C116" i="59"/>
  <c r="E116" i="59" s="1"/>
  <c r="F116" i="59" s="1"/>
  <c r="V117" i="59" s="1"/>
  <c r="A116" i="59"/>
  <c r="E115" i="59"/>
  <c r="F115" i="59" s="1"/>
  <c r="V116" i="59" s="1"/>
  <c r="D115" i="59"/>
  <c r="C115" i="59"/>
  <c r="A115" i="59"/>
  <c r="E114" i="59"/>
  <c r="F114" i="59" s="1"/>
  <c r="V115" i="59" s="1"/>
  <c r="D114" i="59"/>
  <c r="C114" i="59"/>
  <c r="A114" i="59"/>
  <c r="E113" i="59"/>
  <c r="F113" i="59" s="1"/>
  <c r="V114" i="59" s="1"/>
  <c r="D113" i="59"/>
  <c r="C113" i="59"/>
  <c r="A113" i="59"/>
  <c r="E112" i="59"/>
  <c r="F112" i="59" s="1"/>
  <c r="V113" i="59" s="1"/>
  <c r="D112" i="59"/>
  <c r="C112" i="59"/>
  <c r="A112" i="59"/>
  <c r="E111" i="59"/>
  <c r="F111" i="59" s="1"/>
  <c r="V112" i="59" s="1"/>
  <c r="D111" i="59"/>
  <c r="C111" i="59"/>
  <c r="A111" i="59"/>
  <c r="E110" i="59"/>
  <c r="F110" i="59" s="1"/>
  <c r="V111" i="59" s="1"/>
  <c r="D110" i="59"/>
  <c r="C110" i="59"/>
  <c r="A110" i="59"/>
  <c r="E109" i="59"/>
  <c r="F109" i="59" s="1"/>
  <c r="V110" i="59" s="1"/>
  <c r="D109" i="59"/>
  <c r="C109" i="59"/>
  <c r="A109" i="59"/>
  <c r="E108" i="59"/>
  <c r="F108" i="59" s="1"/>
  <c r="V109" i="59" s="1"/>
  <c r="D108" i="59"/>
  <c r="C108" i="59"/>
  <c r="A108" i="59"/>
  <c r="E107" i="59"/>
  <c r="F107" i="59" s="1"/>
  <c r="V108" i="59" s="1"/>
  <c r="D107" i="59"/>
  <c r="C107" i="59"/>
  <c r="A107" i="59"/>
  <c r="E106" i="59"/>
  <c r="F106" i="59" s="1"/>
  <c r="V107" i="59" s="1"/>
  <c r="D106" i="59"/>
  <c r="C106" i="59"/>
  <c r="A106" i="59"/>
  <c r="V105" i="59"/>
  <c r="E105" i="59"/>
  <c r="F105" i="59" s="1"/>
  <c r="V106" i="59" s="1"/>
  <c r="D105" i="59"/>
  <c r="C105" i="59"/>
  <c r="A105" i="59"/>
  <c r="D104" i="59"/>
  <c r="C104" i="59"/>
  <c r="E104" i="59" s="1"/>
  <c r="F104" i="59" s="1"/>
  <c r="A104" i="59"/>
  <c r="B104" i="59" s="1"/>
  <c r="E103" i="59"/>
  <c r="F103" i="59" s="1"/>
  <c r="V104" i="59" s="1"/>
  <c r="D103" i="59"/>
  <c r="C103" i="59"/>
  <c r="A103" i="59"/>
  <c r="B103" i="59" s="1"/>
  <c r="E102" i="59"/>
  <c r="F102" i="59" s="1"/>
  <c r="V103" i="59" s="1"/>
  <c r="D102" i="59"/>
  <c r="C102" i="59"/>
  <c r="A102" i="59"/>
  <c r="E101" i="59"/>
  <c r="F101" i="59" s="1"/>
  <c r="V102" i="59" s="1"/>
  <c r="D101" i="59"/>
  <c r="C101" i="59"/>
  <c r="A101" i="59"/>
  <c r="E100" i="59"/>
  <c r="F100" i="59" s="1"/>
  <c r="V101" i="59" s="1"/>
  <c r="D100" i="59"/>
  <c r="C100" i="59"/>
  <c r="A100" i="59"/>
  <c r="E99" i="59"/>
  <c r="F99" i="59" s="1"/>
  <c r="V100" i="59" s="1"/>
  <c r="D99" i="59"/>
  <c r="C99" i="59"/>
  <c r="A99" i="59"/>
  <c r="E98" i="59"/>
  <c r="F98" i="59" s="1"/>
  <c r="V99" i="59" s="1"/>
  <c r="D98" i="59"/>
  <c r="C98" i="59"/>
  <c r="A98" i="59"/>
  <c r="E97" i="59"/>
  <c r="F97" i="59" s="1"/>
  <c r="V98" i="59" s="1"/>
  <c r="D97" i="59"/>
  <c r="C97" i="59"/>
  <c r="A97" i="59"/>
  <c r="E96" i="59"/>
  <c r="F96" i="59" s="1"/>
  <c r="V97" i="59" s="1"/>
  <c r="D96" i="59"/>
  <c r="C96" i="59"/>
  <c r="A96" i="59"/>
  <c r="E95" i="59"/>
  <c r="F95" i="59" s="1"/>
  <c r="V96" i="59" s="1"/>
  <c r="D95" i="59"/>
  <c r="C95" i="59"/>
  <c r="A95" i="59"/>
  <c r="E94" i="59"/>
  <c r="F94" i="59" s="1"/>
  <c r="V95" i="59" s="1"/>
  <c r="D94" i="59"/>
  <c r="C94" i="59"/>
  <c r="A94" i="59"/>
  <c r="E93" i="59"/>
  <c r="F93" i="59" s="1"/>
  <c r="V94" i="59" s="1"/>
  <c r="D93" i="59"/>
  <c r="C93" i="59"/>
  <c r="A93" i="59"/>
  <c r="E92" i="59"/>
  <c r="F92" i="59" s="1"/>
  <c r="V93" i="59" s="1"/>
  <c r="D92" i="59"/>
  <c r="C92" i="59"/>
  <c r="A92" i="59"/>
  <c r="E91" i="59"/>
  <c r="F91" i="59" s="1"/>
  <c r="V92" i="59" s="1"/>
  <c r="D91" i="59"/>
  <c r="C91" i="59"/>
  <c r="A91" i="59"/>
  <c r="E90" i="59"/>
  <c r="F90" i="59" s="1"/>
  <c r="V91" i="59" s="1"/>
  <c r="D90" i="59"/>
  <c r="C90" i="59"/>
  <c r="A90" i="59"/>
  <c r="E89" i="59"/>
  <c r="F89" i="59" s="1"/>
  <c r="V90" i="59" s="1"/>
  <c r="D89" i="59"/>
  <c r="C89" i="59"/>
  <c r="A89" i="59"/>
  <c r="E88" i="59"/>
  <c r="F88" i="59" s="1"/>
  <c r="V89" i="59" s="1"/>
  <c r="D88" i="59"/>
  <c r="C88" i="59"/>
  <c r="A88" i="59"/>
  <c r="E87" i="59"/>
  <c r="F87" i="59" s="1"/>
  <c r="V88" i="59" s="1"/>
  <c r="D87" i="59"/>
  <c r="C87" i="59"/>
  <c r="A87" i="59"/>
  <c r="E86" i="59"/>
  <c r="F86" i="59" s="1"/>
  <c r="V87" i="59" s="1"/>
  <c r="D86" i="59"/>
  <c r="C86" i="59"/>
  <c r="A86" i="59"/>
  <c r="E85" i="59"/>
  <c r="F85" i="59" s="1"/>
  <c r="V86" i="59" s="1"/>
  <c r="D85" i="59"/>
  <c r="C85" i="59"/>
  <c r="A85" i="59"/>
  <c r="E84" i="59"/>
  <c r="F84" i="59" s="1"/>
  <c r="V85" i="59" s="1"/>
  <c r="D84" i="59"/>
  <c r="C84" i="59"/>
  <c r="A84" i="59"/>
  <c r="E83" i="59"/>
  <c r="F83" i="59" s="1"/>
  <c r="V84" i="59" s="1"/>
  <c r="D83" i="59"/>
  <c r="C83" i="59"/>
  <c r="A83" i="59"/>
  <c r="E82" i="59"/>
  <c r="F82" i="59" s="1"/>
  <c r="V83" i="59" s="1"/>
  <c r="D82" i="59"/>
  <c r="C82" i="59"/>
  <c r="A82" i="59"/>
  <c r="E81" i="59"/>
  <c r="F81" i="59" s="1"/>
  <c r="V82" i="59" s="1"/>
  <c r="D81" i="59"/>
  <c r="C81" i="59"/>
  <c r="A81" i="59"/>
  <c r="E80" i="59"/>
  <c r="F80" i="59" s="1"/>
  <c r="V81" i="59" s="1"/>
  <c r="D80" i="59"/>
  <c r="C80" i="59"/>
  <c r="A80" i="59"/>
  <c r="E79" i="59"/>
  <c r="F79" i="59" s="1"/>
  <c r="V80" i="59" s="1"/>
  <c r="D79" i="59"/>
  <c r="C79" i="59"/>
  <c r="A79" i="59"/>
  <c r="E78" i="59"/>
  <c r="F78" i="59" s="1"/>
  <c r="V79" i="59" s="1"/>
  <c r="D78" i="59"/>
  <c r="C78" i="59"/>
  <c r="A78" i="59"/>
  <c r="E77" i="59"/>
  <c r="D77" i="59"/>
  <c r="C77" i="59"/>
  <c r="A77" i="59"/>
  <c r="E76" i="59"/>
  <c r="D76" i="59"/>
  <c r="C76" i="59"/>
  <c r="A76" i="59"/>
  <c r="E75" i="59"/>
  <c r="F75" i="59" s="1"/>
  <c r="V76" i="59" s="1"/>
  <c r="D75" i="59"/>
  <c r="C75" i="59"/>
  <c r="A75" i="59"/>
  <c r="E74" i="59"/>
  <c r="F74" i="59" s="1"/>
  <c r="V75" i="59" s="1"/>
  <c r="D74" i="59"/>
  <c r="C74" i="59"/>
  <c r="A74" i="59"/>
  <c r="E73" i="59"/>
  <c r="F73" i="59" s="1"/>
  <c r="V74" i="59" s="1"/>
  <c r="D73" i="59"/>
  <c r="C73" i="59"/>
  <c r="A73" i="59"/>
  <c r="E72" i="59"/>
  <c r="F72" i="59" s="1"/>
  <c r="V73" i="59" s="1"/>
  <c r="D72" i="59"/>
  <c r="C72" i="59"/>
  <c r="A72" i="59"/>
  <c r="E71" i="59"/>
  <c r="F71" i="59" s="1"/>
  <c r="V72" i="59" s="1"/>
  <c r="D71" i="59"/>
  <c r="C71" i="59"/>
  <c r="A71" i="59"/>
  <c r="E70" i="59"/>
  <c r="F70" i="59" s="1"/>
  <c r="V71" i="59" s="1"/>
  <c r="D70" i="59"/>
  <c r="C70" i="59"/>
  <c r="A70" i="59"/>
  <c r="E69" i="59"/>
  <c r="F69" i="59" s="1"/>
  <c r="V70" i="59" s="1"/>
  <c r="D69" i="59"/>
  <c r="C69" i="59"/>
  <c r="A69" i="59"/>
  <c r="E68" i="59"/>
  <c r="F68" i="59" s="1"/>
  <c r="V69" i="59" s="1"/>
  <c r="D68" i="59"/>
  <c r="C68" i="59"/>
  <c r="A68" i="59"/>
  <c r="E67" i="59"/>
  <c r="F67" i="59" s="1"/>
  <c r="V68" i="59" s="1"/>
  <c r="D67" i="59"/>
  <c r="C67" i="59"/>
  <c r="A67" i="59"/>
  <c r="E66" i="59"/>
  <c r="F66" i="59" s="1"/>
  <c r="V67" i="59" s="1"/>
  <c r="D66" i="59"/>
  <c r="C66" i="59"/>
  <c r="A66" i="59"/>
  <c r="E65" i="59"/>
  <c r="F65" i="59" s="1"/>
  <c r="V66" i="59" s="1"/>
  <c r="D65" i="59"/>
  <c r="C65" i="59"/>
  <c r="A65" i="59"/>
  <c r="E64" i="59"/>
  <c r="F64" i="59" s="1"/>
  <c r="V65" i="59" s="1"/>
  <c r="D64" i="59"/>
  <c r="C64" i="59"/>
  <c r="A64" i="59"/>
  <c r="E63" i="59"/>
  <c r="F63" i="59" s="1"/>
  <c r="V64" i="59" s="1"/>
  <c r="D63" i="59"/>
  <c r="C63" i="59"/>
  <c r="A63" i="59"/>
  <c r="E62" i="59"/>
  <c r="F62" i="59" s="1"/>
  <c r="V63" i="59" s="1"/>
  <c r="D62" i="59"/>
  <c r="C62" i="59"/>
  <c r="A62" i="59"/>
  <c r="D61" i="59"/>
  <c r="C61" i="59"/>
  <c r="E61" i="59" s="1"/>
  <c r="F61" i="59" s="1"/>
  <c r="V62" i="59" s="1"/>
  <c r="A61" i="59"/>
  <c r="B61" i="59" s="1"/>
  <c r="E60" i="59"/>
  <c r="F60" i="59" s="1"/>
  <c r="V61" i="59" s="1"/>
  <c r="D60" i="59"/>
  <c r="C60" i="59"/>
  <c r="A60" i="59"/>
  <c r="E59" i="59"/>
  <c r="F59" i="59" s="1"/>
  <c r="V60" i="59" s="1"/>
  <c r="D59" i="59"/>
  <c r="C59" i="59"/>
  <c r="A59" i="59"/>
  <c r="E58" i="59"/>
  <c r="F58" i="59" s="1"/>
  <c r="V59" i="59" s="1"/>
  <c r="D58" i="59"/>
  <c r="C58" i="59"/>
  <c r="A58" i="59"/>
  <c r="E57" i="59"/>
  <c r="F57" i="59" s="1"/>
  <c r="V58" i="59" s="1"/>
  <c r="D57" i="59"/>
  <c r="C57" i="59"/>
  <c r="A57" i="59"/>
  <c r="E56" i="59"/>
  <c r="F56" i="59" s="1"/>
  <c r="V57" i="59" s="1"/>
  <c r="D56" i="59"/>
  <c r="C56" i="59"/>
  <c r="A56" i="59"/>
  <c r="E55" i="59"/>
  <c r="F55" i="59" s="1"/>
  <c r="V56" i="59" s="1"/>
  <c r="D55" i="59"/>
  <c r="C55" i="59"/>
  <c r="A55" i="59"/>
  <c r="E54" i="59"/>
  <c r="F54" i="59" s="1"/>
  <c r="V55" i="59" s="1"/>
  <c r="D54" i="59"/>
  <c r="C54" i="59"/>
  <c r="A54" i="59"/>
  <c r="E53" i="59"/>
  <c r="F53" i="59" s="1"/>
  <c r="V54" i="59" s="1"/>
  <c r="D53" i="59"/>
  <c r="C53" i="59"/>
  <c r="A53" i="59"/>
  <c r="E52" i="59"/>
  <c r="F52" i="59" s="1"/>
  <c r="V53" i="59" s="1"/>
  <c r="D52" i="59"/>
  <c r="C52" i="59"/>
  <c r="A52" i="59"/>
  <c r="E51" i="59"/>
  <c r="F51" i="59" s="1"/>
  <c r="V52" i="59" s="1"/>
  <c r="D51" i="59"/>
  <c r="C51" i="59"/>
  <c r="A51" i="59"/>
  <c r="E50" i="59"/>
  <c r="F50" i="59" s="1"/>
  <c r="V51" i="59" s="1"/>
  <c r="D50" i="59"/>
  <c r="C50" i="59"/>
  <c r="A50" i="59"/>
  <c r="E49" i="59"/>
  <c r="F49" i="59" s="1"/>
  <c r="V50" i="59" s="1"/>
  <c r="D49" i="59"/>
  <c r="C49" i="59"/>
  <c r="A49" i="59"/>
  <c r="E48" i="59"/>
  <c r="F48" i="59" s="1"/>
  <c r="V49" i="59" s="1"/>
  <c r="D48" i="59"/>
  <c r="C48" i="59"/>
  <c r="A48" i="59"/>
  <c r="E47" i="59"/>
  <c r="F47" i="59" s="1"/>
  <c r="V48" i="59" s="1"/>
  <c r="D47" i="59"/>
  <c r="C47" i="59"/>
  <c r="A47" i="59"/>
  <c r="E46" i="59"/>
  <c r="F46" i="59" s="1"/>
  <c r="V47" i="59" s="1"/>
  <c r="D46" i="59"/>
  <c r="C46" i="59"/>
  <c r="A46" i="59"/>
  <c r="E45" i="59"/>
  <c r="F45" i="59" s="1"/>
  <c r="V46" i="59" s="1"/>
  <c r="D45" i="59"/>
  <c r="C45" i="59"/>
  <c r="A45" i="59"/>
  <c r="E44" i="59"/>
  <c r="F44" i="59" s="1"/>
  <c r="V45" i="59" s="1"/>
  <c r="D44" i="59"/>
  <c r="C44" i="59"/>
  <c r="A44" i="59"/>
  <c r="E43" i="59"/>
  <c r="F43" i="59" s="1"/>
  <c r="V44" i="59" s="1"/>
  <c r="D43" i="59"/>
  <c r="C43" i="59"/>
  <c r="A43" i="59"/>
  <c r="E42" i="59"/>
  <c r="D42" i="59"/>
  <c r="C42" i="59"/>
  <c r="A42" i="59"/>
  <c r="E41" i="59"/>
  <c r="D41" i="59"/>
  <c r="C41" i="59"/>
  <c r="A41" i="59"/>
  <c r="E40" i="59"/>
  <c r="D40" i="59"/>
  <c r="C40" i="59"/>
  <c r="A40" i="59"/>
  <c r="E39" i="59"/>
  <c r="D39" i="59"/>
  <c r="C39" i="59"/>
  <c r="A39" i="59"/>
  <c r="E38" i="59"/>
  <c r="F38" i="59" s="1"/>
  <c r="V39" i="59" s="1"/>
  <c r="D38" i="59"/>
  <c r="C38" i="59"/>
  <c r="A38" i="59"/>
  <c r="E37" i="59"/>
  <c r="F37" i="59" s="1"/>
  <c r="V38" i="59" s="1"/>
  <c r="D37" i="59"/>
  <c r="C37" i="59"/>
  <c r="A37" i="59"/>
  <c r="E36" i="59"/>
  <c r="F36" i="59" s="1"/>
  <c r="V37" i="59" s="1"/>
  <c r="D36" i="59"/>
  <c r="C36" i="59"/>
  <c r="A36" i="59"/>
  <c r="E35" i="59"/>
  <c r="F35" i="59" s="1"/>
  <c r="V36" i="59" s="1"/>
  <c r="D35" i="59"/>
  <c r="C35" i="59"/>
  <c r="A35" i="59"/>
  <c r="E34" i="59"/>
  <c r="F34" i="59" s="1"/>
  <c r="V35" i="59" s="1"/>
  <c r="D34" i="59"/>
  <c r="C34" i="59"/>
  <c r="A34" i="59"/>
  <c r="E33" i="59"/>
  <c r="F33" i="59" s="1"/>
  <c r="V34" i="59" s="1"/>
  <c r="D33" i="59"/>
  <c r="C33" i="59"/>
  <c r="A33" i="59"/>
  <c r="E32" i="59"/>
  <c r="F32" i="59" s="1"/>
  <c r="V33" i="59" s="1"/>
  <c r="D32" i="59"/>
  <c r="C32" i="59"/>
  <c r="A32" i="59"/>
  <c r="E31" i="59"/>
  <c r="D31" i="59"/>
  <c r="C31" i="59"/>
  <c r="A31" i="59"/>
  <c r="E30" i="59"/>
  <c r="D30" i="59"/>
  <c r="C30" i="59"/>
  <c r="A30" i="59"/>
  <c r="E29" i="59"/>
  <c r="D29" i="59"/>
  <c r="C29" i="59"/>
  <c r="A29" i="59"/>
  <c r="E28" i="59"/>
  <c r="F28" i="59" s="1"/>
  <c r="V29" i="59" s="1"/>
  <c r="D28" i="59"/>
  <c r="C28" i="59"/>
  <c r="A28" i="59"/>
  <c r="E27" i="59"/>
  <c r="F27" i="59" s="1"/>
  <c r="V28" i="59" s="1"/>
  <c r="D27" i="59"/>
  <c r="C27" i="59"/>
  <c r="A27" i="59"/>
  <c r="E26" i="59"/>
  <c r="F26" i="59" s="1"/>
  <c r="V27" i="59" s="1"/>
  <c r="D26" i="59"/>
  <c r="C26" i="59"/>
  <c r="A26" i="59"/>
  <c r="E25" i="59"/>
  <c r="F25" i="59" s="1"/>
  <c r="V26" i="59" s="1"/>
  <c r="D25" i="59"/>
  <c r="C25" i="59"/>
  <c r="A25" i="59"/>
  <c r="E24" i="59"/>
  <c r="F24" i="59" s="1"/>
  <c r="V25" i="59" s="1"/>
  <c r="D24" i="59"/>
  <c r="C24" i="59"/>
  <c r="A24" i="59"/>
  <c r="E23" i="59"/>
  <c r="F23" i="59" s="1"/>
  <c r="V24" i="59" s="1"/>
  <c r="D23" i="59"/>
  <c r="C23" i="59"/>
  <c r="A23" i="59"/>
  <c r="E22" i="59"/>
  <c r="F22" i="59" s="1"/>
  <c r="V23" i="59" s="1"/>
  <c r="D22" i="59"/>
  <c r="C22" i="59"/>
  <c r="A22" i="59"/>
  <c r="E21" i="59"/>
  <c r="D21" i="59"/>
  <c r="C21" i="59"/>
  <c r="A21" i="59"/>
  <c r="E20" i="59"/>
  <c r="D20" i="59"/>
  <c r="C20" i="59"/>
  <c r="A20" i="59"/>
  <c r="E19" i="59"/>
  <c r="F19" i="59" s="1"/>
  <c r="V20" i="59" s="1"/>
  <c r="D19" i="59"/>
  <c r="C19" i="59"/>
  <c r="A19" i="59"/>
  <c r="E18" i="59"/>
  <c r="F18" i="59" s="1"/>
  <c r="V19" i="59" s="1"/>
  <c r="D18" i="59"/>
  <c r="C18" i="59"/>
  <c r="A18" i="59"/>
  <c r="E17" i="59"/>
  <c r="D17" i="59"/>
  <c r="C17" i="59"/>
  <c r="A17" i="59"/>
  <c r="E16" i="59"/>
  <c r="D16" i="59"/>
  <c r="C16" i="59"/>
  <c r="A16" i="59"/>
  <c r="E15" i="59"/>
  <c r="D15" i="59"/>
  <c r="C15" i="59"/>
  <c r="A15" i="59"/>
  <c r="E14" i="59"/>
  <c r="D14" i="59"/>
  <c r="C14" i="59"/>
  <c r="A14" i="59"/>
  <c r="E13" i="59"/>
  <c r="F13" i="59" s="1"/>
  <c r="V14" i="59" s="1"/>
  <c r="D13" i="59"/>
  <c r="C13" i="59"/>
  <c r="A13" i="59"/>
  <c r="E12" i="59"/>
  <c r="F12" i="59" s="1"/>
  <c r="V13" i="59" s="1"/>
  <c r="D12" i="59"/>
  <c r="C12" i="59"/>
  <c r="A12" i="59"/>
  <c r="E11" i="59"/>
  <c r="F11" i="59" s="1"/>
  <c r="V12" i="59" s="1"/>
  <c r="D11" i="59"/>
  <c r="C11" i="59"/>
  <c r="A11" i="59"/>
  <c r="E10" i="59"/>
  <c r="F10" i="59" s="1"/>
  <c r="V11" i="59" s="1"/>
  <c r="D10" i="59"/>
  <c r="C10" i="59"/>
  <c r="A10" i="59"/>
  <c r="E9" i="59"/>
  <c r="F9" i="59" s="1"/>
  <c r="V10" i="59" s="1"/>
  <c r="D9" i="59"/>
  <c r="C9" i="59"/>
  <c r="A9" i="59"/>
  <c r="E8" i="59"/>
  <c r="F8" i="59" s="1"/>
  <c r="V9" i="59" s="1"/>
  <c r="D8" i="59"/>
  <c r="C8" i="59"/>
  <c r="A8" i="59"/>
  <c r="E7" i="59"/>
  <c r="F7" i="59" s="1"/>
  <c r="V8" i="59" s="1"/>
  <c r="D7" i="59"/>
  <c r="C7" i="59"/>
  <c r="A7" i="59"/>
  <c r="E6" i="59"/>
  <c r="F6" i="59" s="1"/>
  <c r="V7" i="59" s="1"/>
  <c r="D6" i="59"/>
  <c r="C6" i="59"/>
  <c r="A6" i="59"/>
  <c r="E5" i="59"/>
  <c r="F5" i="59" s="1"/>
  <c r="V6" i="59" s="1"/>
  <c r="D5" i="59"/>
  <c r="C5" i="59"/>
  <c r="A5" i="59"/>
  <c r="V4" i="59"/>
  <c r="E4" i="59"/>
  <c r="F4" i="59" s="1"/>
  <c r="V5" i="59" s="1"/>
  <c r="D4" i="59"/>
  <c r="C4" i="59"/>
  <c r="A4" i="59"/>
  <c r="L3" i="59"/>
  <c r="L2" i="59"/>
  <c r="G200" i="59"/>
  <c r="G199" i="59"/>
  <c r="G198" i="59"/>
  <c r="G197" i="59"/>
  <c r="G196" i="59"/>
  <c r="G195" i="59"/>
  <c r="G194" i="59"/>
  <c r="W200" i="59" a="1"/>
  <c r="W199" i="59" a="1"/>
  <c r="W198" i="59" a="1"/>
  <c r="W197" i="59" a="1"/>
  <c r="G193" i="59"/>
  <c r="W190" i="59" a="1"/>
  <c r="W188" i="59" a="1"/>
  <c r="W186" i="59" a="1"/>
  <c r="W185" i="59" a="1"/>
  <c r="W184" i="59" a="1"/>
  <c r="W183" i="59" a="1"/>
  <c r="W182" i="59" a="1"/>
  <c r="W181" i="59" a="1"/>
  <c r="W180" i="59" a="1"/>
  <c r="W179" i="59" a="1"/>
  <c r="W178" i="59" a="1"/>
  <c r="W177" i="59" a="1"/>
  <c r="W176" i="59" a="1"/>
  <c r="W175" i="59" a="1"/>
  <c r="W174" i="59" a="1"/>
  <c r="G192" i="59"/>
  <c r="G191" i="59"/>
  <c r="G189" i="59"/>
  <c r="G187" i="59"/>
  <c r="W192" i="59" a="1"/>
  <c r="W189" i="59" a="1"/>
  <c r="W187" i="59" a="1"/>
  <c r="G186" i="59"/>
  <c r="G185" i="59"/>
  <c r="G184" i="59"/>
  <c r="G183" i="59"/>
  <c r="G182" i="59"/>
  <c r="G181" i="59"/>
  <c r="G180" i="59"/>
  <c r="G179" i="59"/>
  <c r="G178" i="59"/>
  <c r="G177" i="59"/>
  <c r="G176" i="59"/>
  <c r="W195" i="59" a="1"/>
  <c r="W194" i="59" a="1"/>
  <c r="W191" i="59" a="1"/>
  <c r="G188" i="59"/>
  <c r="G174" i="59"/>
  <c r="G173" i="59"/>
  <c r="G172" i="59"/>
  <c r="G171" i="59"/>
  <c r="G170" i="59"/>
  <c r="G169" i="59"/>
  <c r="G168" i="59"/>
  <c r="G167" i="59"/>
  <c r="G166" i="59"/>
  <c r="G165" i="59"/>
  <c r="G164" i="59"/>
  <c r="G163" i="59"/>
  <c r="W193" i="59" a="1"/>
  <c r="G175" i="59"/>
  <c r="W164" i="59" a="1"/>
  <c r="W162" i="59" a="1"/>
  <c r="W161" i="59" a="1"/>
  <c r="W160" i="59" a="1"/>
  <c r="W159" i="59" a="1"/>
  <c r="W158" i="59" a="1"/>
  <c r="W157" i="59" a="1"/>
  <c r="W156" i="59" a="1"/>
  <c r="W155" i="59" a="1"/>
  <c r="W154" i="59" a="1"/>
  <c r="W153" i="59" a="1"/>
  <c r="W152" i="59" a="1"/>
  <c r="W151" i="59" a="1"/>
  <c r="W150" i="59" a="1"/>
  <c r="W149" i="59" a="1"/>
  <c r="W148" i="59" a="1"/>
  <c r="W147" i="59" a="1"/>
  <c r="W146" i="59" a="1"/>
  <c r="W145" i="59" a="1"/>
  <c r="W144" i="59" a="1"/>
  <c r="W143" i="59" a="1"/>
  <c r="W142" i="59" a="1"/>
  <c r="W173" i="59" a="1"/>
  <c r="W172" i="59" a="1"/>
  <c r="W171" i="59" a="1"/>
  <c r="W170" i="59" a="1"/>
  <c r="W169" i="59" a="1"/>
  <c r="W168" i="59" a="1"/>
  <c r="W167" i="59" a="1"/>
  <c r="W166" i="59" a="1"/>
  <c r="W165" i="59" a="1"/>
  <c r="G190" i="59"/>
  <c r="W163" i="59" a="1"/>
  <c r="G161" i="59"/>
  <c r="G160" i="59"/>
  <c r="G159" i="59"/>
  <c r="G158" i="59"/>
  <c r="G157" i="59"/>
  <c r="G156" i="59"/>
  <c r="G155" i="59"/>
  <c r="G154" i="59"/>
  <c r="G153" i="59"/>
  <c r="G152" i="59"/>
  <c r="G151" i="59"/>
  <c r="G150" i="59"/>
  <c r="G149" i="59"/>
  <c r="G148" i="59"/>
  <c r="G147" i="59"/>
  <c r="G146" i="59"/>
  <c r="G145" i="59"/>
  <c r="G144" i="59"/>
  <c r="G143" i="59"/>
  <c r="G142" i="59"/>
  <c r="G141" i="59"/>
  <c r="G140" i="59"/>
  <c r="G139" i="59"/>
  <c r="G138" i="59"/>
  <c r="G137" i="59"/>
  <c r="G136" i="59"/>
  <c r="G135" i="59"/>
  <c r="G134" i="59"/>
  <c r="G133" i="59"/>
  <c r="G132" i="59"/>
  <c r="G131" i="59"/>
  <c r="W196" i="59" a="1"/>
  <c r="W139" i="59" a="1"/>
  <c r="W135" i="59" a="1"/>
  <c r="W131" i="59" a="1"/>
  <c r="G162" i="59"/>
  <c r="W138" i="59" a="1"/>
  <c r="W133" i="59" a="1"/>
  <c r="W128" i="59" a="1"/>
  <c r="W126" i="59" a="1"/>
  <c r="W124" i="59" a="1"/>
  <c r="W122" i="59" a="1"/>
  <c r="W120" i="59" a="1"/>
  <c r="W118" i="59" a="1"/>
  <c r="W116" i="59" a="1"/>
  <c r="G115" i="59"/>
  <c r="G114" i="59"/>
  <c r="G113" i="59"/>
  <c r="G112" i="59"/>
  <c r="G111" i="59"/>
  <c r="G110" i="59"/>
  <c r="G109" i="59"/>
  <c r="G108" i="59"/>
  <c r="G107" i="59"/>
  <c r="G106" i="59"/>
  <c r="W140" i="59" a="1"/>
  <c r="W134" i="59" a="1"/>
  <c r="G129" i="59"/>
  <c r="G127" i="59"/>
  <c r="G125" i="59"/>
  <c r="G123" i="59"/>
  <c r="G121" i="59"/>
  <c r="G119" i="59"/>
  <c r="G117" i="59"/>
  <c r="W136" i="59" a="1"/>
  <c r="W130" i="59" a="1"/>
  <c r="G124" i="59"/>
  <c r="W123" i="59" a="1"/>
  <c r="G116" i="59"/>
  <c r="W115" i="59" a="1"/>
  <c r="W111" i="59" a="1"/>
  <c r="W107" i="59" a="1"/>
  <c r="G104" i="59"/>
  <c r="W132" i="59" a="1"/>
  <c r="G130" i="59"/>
  <c r="W129" i="59" a="1"/>
  <c r="G122" i="59"/>
  <c r="W121" i="59" a="1"/>
  <c r="W114" i="59" a="1"/>
  <c r="W110" i="59" a="1"/>
  <c r="W106" i="59" a="1"/>
  <c r="W104" i="59" a="1"/>
  <c r="W102" i="59" a="1"/>
  <c r="G102" i="59"/>
  <c r="G101" i="59"/>
  <c r="G100" i="59"/>
  <c r="G99" i="59"/>
  <c r="G98" i="59"/>
  <c r="G97" i="59"/>
  <c r="G96" i="59"/>
  <c r="G95" i="59"/>
  <c r="G94" i="59"/>
  <c r="G93" i="59"/>
  <c r="G92" i="59"/>
  <c r="G91" i="59"/>
  <c r="G90" i="59"/>
  <c r="G89" i="59"/>
  <c r="G88" i="59"/>
  <c r="G87" i="59"/>
  <c r="G86" i="59"/>
  <c r="G85" i="59"/>
  <c r="G84" i="59"/>
  <c r="G83" i="59"/>
  <c r="G82" i="59"/>
  <c r="G81" i="59"/>
  <c r="G80" i="59"/>
  <c r="G79" i="59"/>
  <c r="G78" i="59"/>
  <c r="G77" i="59"/>
  <c r="G76" i="59"/>
  <c r="G75" i="59"/>
  <c r="G74" i="59"/>
  <c r="G73" i="59"/>
  <c r="G72" i="59"/>
  <c r="G71" i="59"/>
  <c r="G70" i="59"/>
  <c r="G69" i="59"/>
  <c r="G68" i="59"/>
  <c r="G67" i="59"/>
  <c r="G66" i="59"/>
  <c r="G65" i="59"/>
  <c r="G64" i="59"/>
  <c r="G63" i="59"/>
  <c r="G62" i="59"/>
  <c r="W137" i="59" a="1"/>
  <c r="G128" i="59"/>
  <c r="W127" i="59" a="1"/>
  <c r="G120" i="59"/>
  <c r="W119" i="59" a="1"/>
  <c r="W113" i="59" a="1"/>
  <c r="W109" i="59" a="1"/>
  <c r="W105" i="59" a="1"/>
  <c r="G105" i="59"/>
  <c r="G103" i="59"/>
  <c r="W108" i="59" a="1"/>
  <c r="W103" i="59" a="1"/>
  <c r="G61" i="59"/>
  <c r="W141" i="59" a="1"/>
  <c r="W61" i="59" a="1"/>
  <c r="G59" i="59"/>
  <c r="G58" i="59"/>
  <c r="G57" i="59"/>
  <c r="G56" i="59"/>
  <c r="G55" i="59"/>
  <c r="G54" i="59"/>
  <c r="G53" i="59"/>
  <c r="G52" i="59"/>
  <c r="G51" i="59"/>
  <c r="G50" i="59"/>
  <c r="G49" i="59"/>
  <c r="G48" i="59"/>
  <c r="G47" i="59"/>
  <c r="G46" i="59"/>
  <c r="G45" i="59"/>
  <c r="G44" i="59"/>
  <c r="G43" i="59"/>
  <c r="G42" i="59"/>
  <c r="G41" i="59"/>
  <c r="G40" i="59"/>
  <c r="G39" i="59"/>
  <c r="G38" i="59"/>
  <c r="G37" i="59"/>
  <c r="G36" i="59"/>
  <c r="G35" i="59"/>
  <c r="G34" i="59"/>
  <c r="G33" i="59"/>
  <c r="G32" i="59"/>
  <c r="G31" i="59"/>
  <c r="G30" i="59"/>
  <c r="G29" i="59"/>
  <c r="G28" i="59"/>
  <c r="G27" i="59"/>
  <c r="G26" i="59"/>
  <c r="G25" i="59"/>
  <c r="G24" i="59"/>
  <c r="G23" i="59"/>
  <c r="G22" i="59"/>
  <c r="G21" i="59"/>
  <c r="G20" i="59"/>
  <c r="G19" i="59"/>
  <c r="G18" i="59"/>
  <c r="G17" i="59"/>
  <c r="G16" i="59"/>
  <c r="G15" i="59"/>
  <c r="G14" i="59"/>
  <c r="G13" i="59"/>
  <c r="G12" i="59"/>
  <c r="G11" i="59"/>
  <c r="G10" i="59"/>
  <c r="G9" i="59"/>
  <c r="G8" i="59"/>
  <c r="G7" i="59"/>
  <c r="G6" i="59"/>
  <c r="G5" i="59"/>
  <c r="G4" i="59"/>
  <c r="G118" i="59"/>
  <c r="W117" i="59" a="1"/>
  <c r="G60" i="59"/>
  <c r="W3" i="59" a="1"/>
  <c r="W2" i="59" a="1"/>
  <c r="W112" i="59" a="1"/>
  <c r="W99" i="59" a="1"/>
  <c r="W95" i="59" a="1"/>
  <c r="W91" i="59" a="1"/>
  <c r="W87" i="59" a="1"/>
  <c r="W83" i="59" a="1"/>
  <c r="W79" i="59" a="1"/>
  <c r="W75" i="59" a="1"/>
  <c r="W71" i="59" a="1"/>
  <c r="W67" i="59" a="1"/>
  <c r="W63" i="59" a="1"/>
  <c r="W59" i="59" a="1"/>
  <c r="W58" i="59" a="1"/>
  <c r="W57" i="59" a="1"/>
  <c r="W56" i="59" a="1"/>
  <c r="W55" i="59" a="1"/>
  <c r="W54" i="59" a="1"/>
  <c r="W53" i="59" a="1"/>
  <c r="W52" i="59" a="1"/>
  <c r="W51" i="59" a="1"/>
  <c r="W50" i="59" a="1"/>
  <c r="W49" i="59" a="1"/>
  <c r="W48" i="59" a="1"/>
  <c r="W47" i="59" a="1"/>
  <c r="W46" i="59" a="1"/>
  <c r="W45" i="59" a="1"/>
  <c r="W44" i="59" a="1"/>
  <c r="W43" i="59" a="1"/>
  <c r="W42" i="59" a="1"/>
  <c r="W41" i="59" a="1"/>
  <c r="W40" i="59" a="1"/>
  <c r="W39" i="59" a="1"/>
  <c r="W38" i="59" a="1"/>
  <c r="W37" i="59" a="1"/>
  <c r="W36" i="59" a="1"/>
  <c r="W35" i="59" a="1"/>
  <c r="W34" i="59" a="1"/>
  <c r="W33" i="59" a="1"/>
  <c r="W32" i="59" a="1"/>
  <c r="W31" i="59" a="1"/>
  <c r="W30" i="59" a="1"/>
  <c r="W29" i="59" a="1"/>
  <c r="W28" i="59" a="1"/>
  <c r="W27" i="59" a="1"/>
  <c r="W26" i="59" a="1"/>
  <c r="W25" i="59" a="1"/>
  <c r="W24" i="59" a="1"/>
  <c r="W22" i="59" a="1"/>
  <c r="W20" i="59" a="1"/>
  <c r="W13" i="59" a="1"/>
  <c r="W12" i="59" a="1"/>
  <c r="W10" i="59" a="1"/>
  <c r="W9" i="59" a="1"/>
  <c r="W6" i="59" a="1"/>
  <c r="W98" i="59" a="1"/>
  <c r="W94" i="59" a="1"/>
  <c r="W90" i="59" a="1"/>
  <c r="W86" i="59" a="1"/>
  <c r="W82" i="59" a="1"/>
  <c r="W78" i="59" a="1"/>
  <c r="W74" i="59" a="1"/>
  <c r="W70" i="59" a="1"/>
  <c r="W66" i="59" a="1"/>
  <c r="W62" i="59" a="1"/>
  <c r="W60" i="59" a="1"/>
  <c r="W4" i="59" a="1"/>
  <c r="W96" i="59" a="1"/>
  <c r="W92" i="59" a="1"/>
  <c r="W88" i="59" a="1"/>
  <c r="W84" i="59" a="1"/>
  <c r="W80" i="59" a="1"/>
  <c r="W76" i="59" a="1"/>
  <c r="W72" i="59" a="1"/>
  <c r="W68" i="59" a="1"/>
  <c r="W64" i="59" a="1"/>
  <c r="W18" i="59" a="1"/>
  <c r="W17" i="59" a="1"/>
  <c r="W15" i="59" a="1"/>
  <c r="W14" i="59" a="1"/>
  <c r="W11" i="59" a="1"/>
  <c r="W8" i="59" a="1"/>
  <c r="W7" i="59" a="1"/>
  <c r="G126" i="59"/>
  <c r="W125" i="59" a="1"/>
  <c r="W101" i="59" a="1"/>
  <c r="W97" i="59" a="1"/>
  <c r="W93" i="59" a="1"/>
  <c r="W89" i="59" a="1"/>
  <c r="W85" i="59" a="1"/>
  <c r="W81" i="59" a="1"/>
  <c r="W77" i="59" a="1"/>
  <c r="W73" i="59" a="1"/>
  <c r="W69" i="59" a="1"/>
  <c r="W65" i="59" a="1"/>
  <c r="W100" i="59" a="1"/>
  <c r="W23" i="59" a="1"/>
  <c r="W21" i="59" a="1"/>
  <c r="W19" i="59" a="1"/>
  <c r="W16" i="59" a="1"/>
  <c r="W5" i="59" a="1"/>
  <c r="W5" i="59" l="1"/>
  <c r="Y5" i="59" s="1"/>
  <c r="W16" i="59"/>
  <c r="Y16" i="59" s="1"/>
  <c r="W19" i="59"/>
  <c r="Y19" i="59" s="1"/>
  <c r="W21" i="59"/>
  <c r="Y21" i="59" s="1"/>
  <c r="W23" i="59"/>
  <c r="Y23" i="59" s="1"/>
  <c r="W100" i="59"/>
  <c r="Y100" i="59" s="1"/>
  <c r="W65" i="59"/>
  <c r="Y65" i="59" s="1"/>
  <c r="W69" i="59"/>
  <c r="Y69" i="59" s="1"/>
  <c r="W73" i="59"/>
  <c r="Y73" i="59" s="1"/>
  <c r="W77" i="59"/>
  <c r="Y77" i="59" s="1"/>
  <c r="W81" i="59"/>
  <c r="Y81" i="59" s="1"/>
  <c r="W85" i="59"/>
  <c r="Y85" i="59" s="1"/>
  <c r="W89" i="59"/>
  <c r="Y89" i="59" s="1"/>
  <c r="W93" i="59"/>
  <c r="Y93" i="59" s="1"/>
  <c r="W97" i="59"/>
  <c r="Y97" i="59" s="1"/>
  <c r="W101" i="59"/>
  <c r="Y101" i="59" s="1"/>
  <c r="W125" i="59"/>
  <c r="Y125" i="59" s="1"/>
  <c r="O126" i="59" a="1"/>
  <c r="O126" i="59" s="1"/>
  <c r="P126" i="59"/>
  <c r="L126" i="59"/>
  <c r="N126" i="59"/>
  <c r="M126" i="59"/>
  <c r="R126" i="59"/>
  <c r="H126" i="59"/>
  <c r="Q126" i="59" a="1"/>
  <c r="Q126" i="59" s="1"/>
  <c r="W7" i="59"/>
  <c r="Y7" i="59" s="1"/>
  <c r="W8" i="59"/>
  <c r="Y8" i="59" s="1"/>
  <c r="W11" i="59"/>
  <c r="Y11" i="59" s="1"/>
  <c r="W14" i="59"/>
  <c r="Y14" i="59" s="1"/>
  <c r="W15" i="59"/>
  <c r="Y15" i="59" s="1"/>
  <c r="W17" i="59"/>
  <c r="Y17" i="59" s="1"/>
  <c r="W18" i="59"/>
  <c r="Y18" i="59" s="1"/>
  <c r="W64" i="59"/>
  <c r="Y64" i="59" s="1"/>
  <c r="W68" i="59"/>
  <c r="Y68" i="59" s="1"/>
  <c r="W72" i="59"/>
  <c r="Y72" i="59" s="1"/>
  <c r="W76" i="59"/>
  <c r="Y76" i="59" s="1"/>
  <c r="W80" i="59"/>
  <c r="Y80" i="59" s="1"/>
  <c r="W84" i="59"/>
  <c r="Y84" i="59" s="1"/>
  <c r="W88" i="59"/>
  <c r="Y88" i="59" s="1"/>
  <c r="W92" i="59"/>
  <c r="Y92" i="59" s="1"/>
  <c r="W96" i="59"/>
  <c r="Y96" i="59" s="1"/>
  <c r="W4" i="59"/>
  <c r="Y4" i="59" s="1"/>
  <c r="W60" i="59"/>
  <c r="Y60" i="59" s="1"/>
  <c r="W62" i="59"/>
  <c r="Y62" i="59" s="1"/>
  <c r="W66" i="59"/>
  <c r="Y66" i="59" s="1"/>
  <c r="W70" i="59"/>
  <c r="Y70" i="59" s="1"/>
  <c r="W74" i="59"/>
  <c r="Y74" i="59" s="1"/>
  <c r="W78" i="59"/>
  <c r="Y78" i="59" s="1"/>
  <c r="W82" i="59"/>
  <c r="Y82" i="59" s="1"/>
  <c r="W86" i="59"/>
  <c r="Y86" i="59" s="1"/>
  <c r="W90" i="59"/>
  <c r="Y90" i="59" s="1"/>
  <c r="W94" i="59"/>
  <c r="Y94" i="59" s="1"/>
  <c r="W98" i="59"/>
  <c r="Y98" i="59" s="1"/>
  <c r="W6" i="59"/>
  <c r="Y6" i="59" s="1"/>
  <c r="W9" i="59"/>
  <c r="Y9" i="59" s="1"/>
  <c r="W10" i="59"/>
  <c r="Y10" i="59" s="1"/>
  <c r="W12" i="59"/>
  <c r="Y12" i="59" s="1"/>
  <c r="W13" i="59"/>
  <c r="Y13" i="59" s="1"/>
  <c r="W20" i="59"/>
  <c r="Y20" i="59" s="1"/>
  <c r="W22" i="59"/>
  <c r="Y22" i="59" s="1"/>
  <c r="W24" i="59"/>
  <c r="Y24" i="59" s="1"/>
  <c r="W25" i="59"/>
  <c r="Y25" i="59" s="1"/>
  <c r="W26" i="59"/>
  <c r="Y26" i="59" s="1"/>
  <c r="W27" i="59"/>
  <c r="Y27" i="59" s="1"/>
  <c r="W28" i="59"/>
  <c r="Y28" i="59" s="1"/>
  <c r="W29" i="59"/>
  <c r="Y29" i="59" s="1"/>
  <c r="W30" i="59"/>
  <c r="Y30" i="59" s="1"/>
  <c r="W31" i="59"/>
  <c r="Y31" i="59" s="1"/>
  <c r="W32" i="59"/>
  <c r="Y32" i="59" s="1"/>
  <c r="W33" i="59"/>
  <c r="Y33" i="59" s="1"/>
  <c r="W34" i="59"/>
  <c r="Y34" i="59" s="1"/>
  <c r="W35" i="59"/>
  <c r="Y35" i="59" s="1"/>
  <c r="W36" i="59"/>
  <c r="Y36" i="59" s="1"/>
  <c r="W37" i="59"/>
  <c r="Y37" i="59" s="1"/>
  <c r="W38" i="59"/>
  <c r="Y38" i="59" s="1"/>
  <c r="W39" i="59"/>
  <c r="Y39" i="59" s="1"/>
  <c r="W40" i="59"/>
  <c r="Y40" i="59" s="1"/>
  <c r="W41" i="59"/>
  <c r="Y41" i="59" s="1"/>
  <c r="W42" i="59"/>
  <c r="Y42" i="59" s="1"/>
  <c r="W43" i="59"/>
  <c r="Y43" i="59" s="1"/>
  <c r="W44" i="59"/>
  <c r="Y44" i="59" s="1"/>
  <c r="W45" i="59"/>
  <c r="Y45" i="59" s="1"/>
  <c r="W46" i="59"/>
  <c r="Y46" i="59" s="1"/>
  <c r="W47" i="59"/>
  <c r="Y47" i="59" s="1"/>
  <c r="W48" i="59"/>
  <c r="Y48" i="59" s="1"/>
  <c r="W49" i="59"/>
  <c r="Y49" i="59" s="1"/>
  <c r="W50" i="59"/>
  <c r="Y50" i="59" s="1"/>
  <c r="W51" i="59"/>
  <c r="Y51" i="59" s="1"/>
  <c r="W52" i="59"/>
  <c r="Y52" i="59" s="1"/>
  <c r="W53" i="59"/>
  <c r="Y53" i="59" s="1"/>
  <c r="W54" i="59"/>
  <c r="Y54" i="59" s="1"/>
  <c r="W55" i="59"/>
  <c r="Y55" i="59" s="1"/>
  <c r="W56" i="59"/>
  <c r="Y56" i="59" s="1"/>
  <c r="W57" i="59"/>
  <c r="Y57" i="59" s="1"/>
  <c r="W58" i="59"/>
  <c r="Y58" i="59" s="1"/>
  <c r="W59" i="59"/>
  <c r="Y59" i="59" s="1"/>
  <c r="W63" i="59"/>
  <c r="Y63" i="59" s="1"/>
  <c r="W67" i="59"/>
  <c r="Y67" i="59" s="1"/>
  <c r="W71" i="59"/>
  <c r="Y71" i="59" s="1"/>
  <c r="W75" i="59"/>
  <c r="Y75" i="59" s="1"/>
  <c r="W79" i="59"/>
  <c r="Y79" i="59" s="1"/>
  <c r="W83" i="59"/>
  <c r="Y83" i="59" s="1"/>
  <c r="W87" i="59"/>
  <c r="Y87" i="59" s="1"/>
  <c r="W91" i="59"/>
  <c r="Y91" i="59" s="1"/>
  <c r="W95" i="59"/>
  <c r="Y95" i="59" s="1"/>
  <c r="W99" i="59"/>
  <c r="Y99" i="59" s="1"/>
  <c r="W112" i="59"/>
  <c r="Y112" i="59" s="1"/>
  <c r="W2" i="59"/>
  <c r="Y2" i="59" s="1"/>
  <c r="W3" i="59"/>
  <c r="Y3" i="59" s="1"/>
  <c r="O60" i="59" a="1"/>
  <c r="O60" i="59" s="1"/>
  <c r="R60" i="59"/>
  <c r="N60" i="59"/>
  <c r="H60" i="59"/>
  <c r="Q60" i="59" a="1"/>
  <c r="Q60" i="59" s="1"/>
  <c r="M60" i="59"/>
  <c r="L60" i="59"/>
  <c r="P60" i="59"/>
  <c r="W117" i="59"/>
  <c r="Y117" i="59" s="1"/>
  <c r="O118" i="59" a="1"/>
  <c r="O118" i="59" s="1"/>
  <c r="P118" i="59"/>
  <c r="L118" i="59"/>
  <c r="N118" i="59"/>
  <c r="M118" i="59"/>
  <c r="R118" i="59"/>
  <c r="H118" i="59"/>
  <c r="Q118" i="59" a="1"/>
  <c r="Q118" i="59" s="1"/>
  <c r="R4" i="59"/>
  <c r="L4" i="59"/>
  <c r="O4" i="59" a="1"/>
  <c r="O4" i="59" s="1"/>
  <c r="H4" i="59"/>
  <c r="N4" i="59"/>
  <c r="Q4" i="59" a="1"/>
  <c r="Q4" i="59" s="1"/>
  <c r="P4" i="59"/>
  <c r="M4" i="59"/>
  <c r="R5" i="59"/>
  <c r="L5" i="59"/>
  <c r="O5" i="59" a="1"/>
  <c r="O5" i="59" s="1"/>
  <c r="M5" i="59"/>
  <c r="Q5" i="59" a="1"/>
  <c r="Q5" i="59" s="1"/>
  <c r="P5" i="59"/>
  <c r="H5" i="59"/>
  <c r="N5" i="59"/>
  <c r="P6" i="59"/>
  <c r="M6" i="59"/>
  <c r="H6" i="59"/>
  <c r="R6" i="59"/>
  <c r="L6" i="59"/>
  <c r="O6" i="59" a="1"/>
  <c r="O6" i="59" s="1"/>
  <c r="Q6" i="59" a="1"/>
  <c r="Q6" i="59" s="1"/>
  <c r="N6" i="59"/>
  <c r="P7" i="59"/>
  <c r="M7" i="59"/>
  <c r="H7" i="59"/>
  <c r="R7" i="59"/>
  <c r="L7" i="59"/>
  <c r="O7" i="59" a="1"/>
  <c r="O7" i="59" s="1"/>
  <c r="Q7" i="59" a="1"/>
  <c r="Q7" i="59" s="1"/>
  <c r="N7" i="59"/>
  <c r="P8" i="59"/>
  <c r="M8" i="59"/>
  <c r="H8" i="59"/>
  <c r="R8" i="59"/>
  <c r="L8" i="59"/>
  <c r="O8" i="59" a="1"/>
  <c r="O8" i="59" s="1"/>
  <c r="Q8" i="59" a="1"/>
  <c r="Q8" i="59" s="1"/>
  <c r="N8" i="59"/>
  <c r="P9" i="59"/>
  <c r="M9" i="59"/>
  <c r="H9" i="59"/>
  <c r="R9" i="59"/>
  <c r="L9" i="59"/>
  <c r="O9" i="59" a="1"/>
  <c r="O9" i="59" s="1"/>
  <c r="Q9" i="59" a="1"/>
  <c r="Q9" i="59" s="1"/>
  <c r="N9" i="59"/>
  <c r="P10" i="59"/>
  <c r="M10" i="59"/>
  <c r="H10" i="59"/>
  <c r="R10" i="59"/>
  <c r="L10" i="59"/>
  <c r="O10" i="59" a="1"/>
  <c r="O10" i="59" s="1"/>
  <c r="Q10" i="59" a="1"/>
  <c r="Q10" i="59" s="1"/>
  <c r="N10" i="59"/>
  <c r="P11" i="59"/>
  <c r="M11" i="59"/>
  <c r="H11" i="59"/>
  <c r="R11" i="59"/>
  <c r="L11" i="59"/>
  <c r="O11" i="59" a="1"/>
  <c r="O11" i="59" s="1"/>
  <c r="Q11" i="59" a="1"/>
  <c r="Q11" i="59" s="1"/>
  <c r="N11" i="59"/>
  <c r="P12" i="59"/>
  <c r="M12" i="59"/>
  <c r="H12" i="59"/>
  <c r="R12" i="59"/>
  <c r="L12" i="59"/>
  <c r="Q12" i="59" a="1"/>
  <c r="Q12" i="59" s="1"/>
  <c r="N12" i="59"/>
  <c r="P13" i="59"/>
  <c r="M13" i="59"/>
  <c r="H13" i="59"/>
  <c r="R13" i="59"/>
  <c r="L13" i="59"/>
  <c r="O13" i="59" a="1"/>
  <c r="O13" i="59" s="1"/>
  <c r="Q13" i="59" a="1"/>
  <c r="Q13" i="59" s="1"/>
  <c r="N13" i="59"/>
  <c r="P14" i="59"/>
  <c r="M14" i="59"/>
  <c r="H14" i="59"/>
  <c r="R14" i="59"/>
  <c r="L14" i="59"/>
  <c r="O14" i="59" a="1"/>
  <c r="O14" i="59" s="1"/>
  <c r="Q14" i="59" a="1"/>
  <c r="Q14" i="59" s="1"/>
  <c r="N14" i="59"/>
  <c r="P15" i="59"/>
  <c r="M15" i="59"/>
  <c r="H15" i="59"/>
  <c r="R15" i="59"/>
  <c r="L15" i="59"/>
  <c r="O15" i="59" a="1"/>
  <c r="O15" i="59" s="1"/>
  <c r="Q15" i="59" a="1"/>
  <c r="Q15" i="59" s="1"/>
  <c r="N15" i="59"/>
  <c r="P16" i="59"/>
  <c r="M16" i="59"/>
  <c r="H16" i="59"/>
  <c r="R16" i="59"/>
  <c r="L16" i="59"/>
  <c r="O16" i="59" a="1"/>
  <c r="O16" i="59" s="1"/>
  <c r="Q16" i="59" a="1"/>
  <c r="Q16" i="59" s="1"/>
  <c r="N16" i="59"/>
  <c r="P17" i="59"/>
  <c r="M17" i="59"/>
  <c r="H17" i="59"/>
  <c r="R17" i="59"/>
  <c r="L17" i="59"/>
  <c r="O17" i="59" a="1"/>
  <c r="O17" i="59" s="1"/>
  <c r="Q17" i="59" a="1"/>
  <c r="Q17" i="59" s="1"/>
  <c r="N17" i="59"/>
  <c r="P18" i="59"/>
  <c r="M18" i="59"/>
  <c r="H18" i="59"/>
  <c r="R18" i="59"/>
  <c r="L18" i="59"/>
  <c r="Q18" i="59" a="1"/>
  <c r="Q18" i="59" s="1"/>
  <c r="N18" i="59"/>
  <c r="P19" i="59"/>
  <c r="M19" i="59"/>
  <c r="H19" i="59"/>
  <c r="R19" i="59"/>
  <c r="L19" i="59"/>
  <c r="O19" i="59" a="1"/>
  <c r="O19" i="59" s="1"/>
  <c r="Q19" i="59" a="1"/>
  <c r="Q19" i="59" s="1"/>
  <c r="N19" i="59"/>
  <c r="P20" i="59"/>
  <c r="M20" i="59"/>
  <c r="H20" i="59"/>
  <c r="R20" i="59"/>
  <c r="L20" i="59"/>
  <c r="O20" i="59" a="1"/>
  <c r="O20" i="59" s="1"/>
  <c r="Q20" i="59" a="1"/>
  <c r="Q20" i="59" s="1"/>
  <c r="N20" i="59"/>
  <c r="P21" i="59"/>
  <c r="M21" i="59"/>
  <c r="H21" i="59"/>
  <c r="R21" i="59"/>
  <c r="L21" i="59"/>
  <c r="O21" i="59" a="1"/>
  <c r="O21" i="59" s="1"/>
  <c r="Q21" i="59" a="1"/>
  <c r="Q21" i="59" s="1"/>
  <c r="N21" i="59"/>
  <c r="P22" i="59"/>
  <c r="M22" i="59"/>
  <c r="H22" i="59"/>
  <c r="R22" i="59"/>
  <c r="L22" i="59"/>
  <c r="Q22" i="59" a="1"/>
  <c r="Q22" i="59" s="1"/>
  <c r="N22" i="59"/>
  <c r="P23" i="59"/>
  <c r="M23" i="59"/>
  <c r="H23" i="59"/>
  <c r="R23" i="59"/>
  <c r="L23" i="59"/>
  <c r="O23" i="59" a="1"/>
  <c r="O23" i="59" s="1"/>
  <c r="Q23" i="59" a="1"/>
  <c r="Q23" i="59" s="1"/>
  <c r="N23" i="59"/>
  <c r="P24" i="59"/>
  <c r="M24" i="59"/>
  <c r="H24" i="59"/>
  <c r="R24" i="59"/>
  <c r="L24" i="59"/>
  <c r="O24" i="59" a="1"/>
  <c r="O24" i="59" s="1"/>
  <c r="Q24" i="59" a="1"/>
  <c r="Q24" i="59" s="1"/>
  <c r="N24" i="59"/>
  <c r="P25" i="59"/>
  <c r="M25" i="59"/>
  <c r="H25" i="59"/>
  <c r="R25" i="59"/>
  <c r="L25" i="59"/>
  <c r="O25" i="59" a="1"/>
  <c r="O25" i="59" s="1"/>
  <c r="Q25" i="59" a="1"/>
  <c r="Q25" i="59" s="1"/>
  <c r="N25" i="59"/>
  <c r="P26" i="59"/>
  <c r="M26" i="59"/>
  <c r="H26" i="59"/>
  <c r="R26" i="59"/>
  <c r="L26" i="59"/>
  <c r="O26" i="59" a="1"/>
  <c r="O26" i="59" s="1"/>
  <c r="Q26" i="59" a="1"/>
  <c r="Q26" i="59" s="1"/>
  <c r="N26" i="59"/>
  <c r="P27" i="59"/>
  <c r="M27" i="59"/>
  <c r="H27" i="59"/>
  <c r="R27" i="59"/>
  <c r="L27" i="59"/>
  <c r="O27" i="59" a="1"/>
  <c r="O27" i="59" s="1"/>
  <c r="Q27" i="59" a="1"/>
  <c r="Q27" i="59" s="1"/>
  <c r="N27" i="59"/>
  <c r="P28" i="59"/>
  <c r="M28" i="59"/>
  <c r="H28" i="59"/>
  <c r="R28" i="59"/>
  <c r="L28" i="59"/>
  <c r="O28" i="59" a="1"/>
  <c r="O28" i="59" s="1"/>
  <c r="Q28" i="59" a="1"/>
  <c r="Q28" i="59" s="1"/>
  <c r="N28" i="59"/>
  <c r="P29" i="59"/>
  <c r="M29" i="59"/>
  <c r="H29" i="59"/>
  <c r="R29" i="59"/>
  <c r="L29" i="59"/>
  <c r="O29" i="59" a="1"/>
  <c r="O29" i="59" s="1"/>
  <c r="Q29" i="59" a="1"/>
  <c r="Q29" i="59" s="1"/>
  <c r="N29" i="59"/>
  <c r="P30" i="59"/>
  <c r="M30" i="59"/>
  <c r="H30" i="59"/>
  <c r="R30" i="59"/>
  <c r="L30" i="59"/>
  <c r="O30" i="59" a="1"/>
  <c r="O30" i="59" s="1"/>
  <c r="Q30" i="59" a="1"/>
  <c r="Q30" i="59" s="1"/>
  <c r="N30" i="59"/>
  <c r="P31" i="59"/>
  <c r="M31" i="59"/>
  <c r="H31" i="59"/>
  <c r="R31" i="59"/>
  <c r="L31" i="59"/>
  <c r="O31" i="59" a="1"/>
  <c r="O31" i="59" s="1"/>
  <c r="Q31" i="59" a="1"/>
  <c r="Q31" i="59" s="1"/>
  <c r="N31" i="59"/>
  <c r="P32" i="59"/>
  <c r="M32" i="59"/>
  <c r="H32" i="59"/>
  <c r="R32" i="59"/>
  <c r="L32" i="59"/>
  <c r="Q32" i="59" a="1"/>
  <c r="Q32" i="59" s="1"/>
  <c r="N32" i="59"/>
  <c r="P33" i="59"/>
  <c r="M33" i="59"/>
  <c r="H33" i="59"/>
  <c r="R33" i="59"/>
  <c r="L33" i="59"/>
  <c r="O33" i="59" a="1"/>
  <c r="O33" i="59" s="1"/>
  <c r="Q33" i="59" a="1"/>
  <c r="Q33" i="59" s="1"/>
  <c r="N33" i="59"/>
  <c r="P34" i="59"/>
  <c r="M34" i="59"/>
  <c r="H34" i="59"/>
  <c r="R34" i="59"/>
  <c r="L34" i="59"/>
  <c r="O34" i="59" a="1"/>
  <c r="O34" i="59" s="1"/>
  <c r="Q34" i="59" a="1"/>
  <c r="Q34" i="59" s="1"/>
  <c r="N34" i="59"/>
  <c r="P35" i="59"/>
  <c r="M35" i="59"/>
  <c r="H35" i="59"/>
  <c r="R35" i="59"/>
  <c r="L35" i="59"/>
  <c r="O35" i="59" a="1"/>
  <c r="O35" i="59" s="1"/>
  <c r="Q35" i="59" a="1"/>
  <c r="Q35" i="59" s="1"/>
  <c r="N35" i="59"/>
  <c r="P36" i="59"/>
  <c r="M36" i="59"/>
  <c r="H36" i="59"/>
  <c r="R36" i="59"/>
  <c r="L36" i="59"/>
  <c r="O36" i="59" a="1"/>
  <c r="O36" i="59" s="1"/>
  <c r="Q36" i="59" a="1"/>
  <c r="Q36" i="59" s="1"/>
  <c r="N36" i="59"/>
  <c r="P37" i="59"/>
  <c r="M37" i="59"/>
  <c r="H37" i="59"/>
  <c r="R37" i="59"/>
  <c r="L37" i="59"/>
  <c r="O37" i="59" a="1"/>
  <c r="O37" i="59" s="1"/>
  <c r="Q37" i="59" a="1"/>
  <c r="Q37" i="59" s="1"/>
  <c r="N37" i="59"/>
  <c r="P38" i="59"/>
  <c r="M38" i="59"/>
  <c r="H38" i="59"/>
  <c r="R38" i="59"/>
  <c r="L38" i="59"/>
  <c r="O38" i="59" a="1"/>
  <c r="O38" i="59" s="1"/>
  <c r="Q38" i="59" a="1"/>
  <c r="Q38" i="59" s="1"/>
  <c r="N38" i="59"/>
  <c r="P39" i="59"/>
  <c r="M39" i="59"/>
  <c r="H39" i="59"/>
  <c r="R39" i="59"/>
  <c r="L39" i="59"/>
  <c r="O39" i="59" a="1"/>
  <c r="O39" i="59" s="1"/>
  <c r="Q39" i="59" a="1"/>
  <c r="Q39" i="59" s="1"/>
  <c r="N39" i="59"/>
  <c r="P40" i="59"/>
  <c r="M40" i="59"/>
  <c r="H40" i="59"/>
  <c r="R40" i="59"/>
  <c r="L40" i="59"/>
  <c r="O40" i="59" a="1"/>
  <c r="O40" i="59" s="1"/>
  <c r="Q40" i="59" a="1"/>
  <c r="Q40" i="59" s="1"/>
  <c r="N40" i="59"/>
  <c r="P41" i="59"/>
  <c r="M41" i="59"/>
  <c r="H41" i="59"/>
  <c r="R41" i="59"/>
  <c r="L41" i="59"/>
  <c r="O41" i="59" a="1"/>
  <c r="O41" i="59" s="1"/>
  <c r="Q41" i="59" a="1"/>
  <c r="Q41" i="59" s="1"/>
  <c r="N41" i="59"/>
  <c r="P42" i="59"/>
  <c r="M42" i="59"/>
  <c r="H42" i="59"/>
  <c r="R42" i="59"/>
  <c r="L42" i="59"/>
  <c r="O42" i="59" a="1"/>
  <c r="O42" i="59" s="1"/>
  <c r="Q42" i="59" a="1"/>
  <c r="Q42" i="59" s="1"/>
  <c r="N42" i="59"/>
  <c r="P43" i="59"/>
  <c r="M43" i="59"/>
  <c r="H43" i="59"/>
  <c r="R43" i="59"/>
  <c r="L43" i="59"/>
  <c r="Q43" i="59" a="1"/>
  <c r="Q43" i="59" s="1"/>
  <c r="N43" i="59"/>
  <c r="P44" i="59"/>
  <c r="M44" i="59"/>
  <c r="H44" i="59"/>
  <c r="R44" i="59"/>
  <c r="L44" i="59"/>
  <c r="O44" i="59" a="1"/>
  <c r="O44" i="59" s="1"/>
  <c r="Q44" i="59" a="1"/>
  <c r="Q44" i="59" s="1"/>
  <c r="N44" i="59"/>
  <c r="P45" i="59"/>
  <c r="M45" i="59"/>
  <c r="H45" i="59"/>
  <c r="R45" i="59"/>
  <c r="L45" i="59"/>
  <c r="O45" i="59" a="1"/>
  <c r="O45" i="59" s="1"/>
  <c r="Q45" i="59" a="1"/>
  <c r="Q45" i="59" s="1"/>
  <c r="N45" i="59"/>
  <c r="P46" i="59"/>
  <c r="M46" i="59"/>
  <c r="H46" i="59"/>
  <c r="R46" i="59"/>
  <c r="L46" i="59"/>
  <c r="O46" i="59" a="1"/>
  <c r="O46" i="59" s="1"/>
  <c r="Q46" i="59" a="1"/>
  <c r="Q46" i="59" s="1"/>
  <c r="N46" i="59"/>
  <c r="P47" i="59"/>
  <c r="M47" i="59"/>
  <c r="H47" i="59"/>
  <c r="R47" i="59"/>
  <c r="L47" i="59"/>
  <c r="O47" i="59" a="1"/>
  <c r="O47" i="59" s="1"/>
  <c r="Q47" i="59" a="1"/>
  <c r="Q47" i="59" s="1"/>
  <c r="N47" i="59"/>
  <c r="P48" i="59"/>
  <c r="M48" i="59"/>
  <c r="H48" i="59"/>
  <c r="R48" i="59"/>
  <c r="L48" i="59"/>
  <c r="O48" i="59" a="1"/>
  <c r="O48" i="59" s="1"/>
  <c r="Q48" i="59" a="1"/>
  <c r="Q48" i="59" s="1"/>
  <c r="N48" i="59"/>
  <c r="P49" i="59"/>
  <c r="M49" i="59"/>
  <c r="H49" i="59"/>
  <c r="R49" i="59"/>
  <c r="L49" i="59"/>
  <c r="O49" i="59" a="1"/>
  <c r="O49" i="59" s="1"/>
  <c r="Q49" i="59" a="1"/>
  <c r="Q49" i="59" s="1"/>
  <c r="N49" i="59"/>
  <c r="P50" i="59"/>
  <c r="M50" i="59"/>
  <c r="H50" i="59"/>
  <c r="R50" i="59"/>
  <c r="L50" i="59"/>
  <c r="O50" i="59" a="1"/>
  <c r="O50" i="59" s="1"/>
  <c r="N50" i="59"/>
  <c r="P51" i="59"/>
  <c r="M51" i="59"/>
  <c r="H51" i="59"/>
  <c r="R51" i="59"/>
  <c r="L51" i="59"/>
  <c r="O51" i="59" a="1"/>
  <c r="O51" i="59" s="1"/>
  <c r="Q51" i="59" a="1"/>
  <c r="Q51" i="59" s="1"/>
  <c r="N51" i="59"/>
  <c r="P52" i="59"/>
  <c r="M52" i="59"/>
  <c r="H52" i="59"/>
  <c r="R52" i="59"/>
  <c r="L52" i="59"/>
  <c r="O52" i="59" a="1"/>
  <c r="O52" i="59" s="1"/>
  <c r="N52" i="59"/>
  <c r="P53" i="59"/>
  <c r="M53" i="59"/>
  <c r="H53" i="59"/>
  <c r="R53" i="59"/>
  <c r="L53" i="59"/>
  <c r="O53" i="59" a="1"/>
  <c r="O53" i="59" s="1"/>
  <c r="Q53" i="59" a="1"/>
  <c r="Q53" i="59" s="1"/>
  <c r="N53" i="59"/>
  <c r="P54" i="59"/>
  <c r="M54" i="59"/>
  <c r="H54" i="59"/>
  <c r="R54" i="59"/>
  <c r="L54" i="59"/>
  <c r="O54" i="59" a="1"/>
  <c r="O54" i="59" s="1"/>
  <c r="N54" i="59"/>
  <c r="P55" i="59"/>
  <c r="M55" i="59"/>
  <c r="H55" i="59"/>
  <c r="R55" i="59"/>
  <c r="L55" i="59"/>
  <c r="O55" i="59" a="1"/>
  <c r="O55" i="59" s="1"/>
  <c r="Q55" i="59" a="1"/>
  <c r="Q55" i="59" s="1"/>
  <c r="N55" i="59"/>
  <c r="P56" i="59"/>
  <c r="M56" i="59"/>
  <c r="H56" i="59"/>
  <c r="R56" i="59"/>
  <c r="L56" i="59"/>
  <c r="O56" i="59" a="1"/>
  <c r="O56" i="59" s="1"/>
  <c r="Q56" i="59" a="1"/>
  <c r="Q56" i="59" s="1"/>
  <c r="N56" i="59"/>
  <c r="P57" i="59"/>
  <c r="M57" i="59"/>
  <c r="H57" i="59"/>
  <c r="R57" i="59"/>
  <c r="L57" i="59"/>
  <c r="O57" i="59" a="1"/>
  <c r="O57" i="59" s="1"/>
  <c r="Q57" i="59" a="1"/>
  <c r="Q57" i="59" s="1"/>
  <c r="N57" i="59"/>
  <c r="P58" i="59"/>
  <c r="M58" i="59"/>
  <c r="H58" i="59"/>
  <c r="R58" i="59"/>
  <c r="L58" i="59"/>
  <c r="O58" i="59" a="1"/>
  <c r="O58" i="59" s="1"/>
  <c r="Q58" i="59" a="1"/>
  <c r="Q58" i="59" s="1"/>
  <c r="N58" i="59"/>
  <c r="P59" i="59"/>
  <c r="M59" i="59"/>
  <c r="H59" i="59"/>
  <c r="R59" i="59"/>
  <c r="L59" i="59"/>
  <c r="O59" i="59" a="1"/>
  <c r="O59" i="59" s="1"/>
  <c r="Q59" i="59" a="1"/>
  <c r="Q59" i="59" s="1"/>
  <c r="N59" i="59"/>
  <c r="W61" i="59"/>
  <c r="Y61" i="59" s="1"/>
  <c r="W141" i="59"/>
  <c r="Y141" i="59" s="1"/>
  <c r="O61" i="59" a="1"/>
  <c r="O61" i="59" s="1"/>
  <c r="M61" i="59"/>
  <c r="P61" i="59"/>
  <c r="L61" i="59"/>
  <c r="N61" i="59"/>
  <c r="H61" i="59"/>
  <c r="R61" i="59"/>
  <c r="W103" i="59"/>
  <c r="Y103" i="59" s="1"/>
  <c r="W108" i="59"/>
  <c r="Y108" i="59" s="1"/>
  <c r="O103" i="59" a="1"/>
  <c r="O103" i="59" s="1"/>
  <c r="R103" i="59"/>
  <c r="N103" i="59"/>
  <c r="H103" i="59"/>
  <c r="Q103" i="59" a="1"/>
  <c r="Q103" i="59" s="1"/>
  <c r="M103" i="59"/>
  <c r="P103" i="59"/>
  <c r="L103" i="59"/>
  <c r="R105" i="59"/>
  <c r="L105" i="59"/>
  <c r="O105" i="59" a="1"/>
  <c r="O105" i="59" s="1"/>
  <c r="Q105" i="59" a="1"/>
  <c r="Q105" i="59" s="1"/>
  <c r="P105" i="59"/>
  <c r="H105" i="59"/>
  <c r="N105" i="59"/>
  <c r="M105" i="59"/>
  <c r="W105" i="59"/>
  <c r="Y105" i="59" s="1"/>
  <c r="W109" i="59"/>
  <c r="Y109" i="59" s="1"/>
  <c r="W113" i="59"/>
  <c r="Y113" i="59" s="1"/>
  <c r="W119" i="59"/>
  <c r="Y119" i="59" s="1"/>
  <c r="O120" i="59" a="1"/>
  <c r="O120" i="59" s="1"/>
  <c r="P120" i="59"/>
  <c r="L120" i="59"/>
  <c r="M120" i="59"/>
  <c r="R120" i="59"/>
  <c r="H120" i="59"/>
  <c r="Q120" i="59" a="1"/>
  <c r="Q120" i="59" s="1"/>
  <c r="N120" i="59"/>
  <c r="W127" i="59"/>
  <c r="Y127" i="59" s="1"/>
  <c r="O128" i="59" a="1"/>
  <c r="O128" i="59" s="1"/>
  <c r="P128" i="59"/>
  <c r="L128" i="59"/>
  <c r="M128" i="59"/>
  <c r="R128" i="59"/>
  <c r="H128" i="59"/>
  <c r="Q128" i="59" a="1"/>
  <c r="Q128" i="59" s="1"/>
  <c r="N128" i="59"/>
  <c r="W137" i="59"/>
  <c r="Y137" i="59" s="1"/>
  <c r="P62" i="59"/>
  <c r="M62" i="59"/>
  <c r="H62" i="59"/>
  <c r="R62" i="59"/>
  <c r="L62" i="59"/>
  <c r="O62" i="59" a="1"/>
  <c r="O62" i="59" s="1"/>
  <c r="Q62" i="59" a="1"/>
  <c r="Q62" i="59" s="1"/>
  <c r="N62" i="59"/>
  <c r="P63" i="59"/>
  <c r="M63" i="59"/>
  <c r="H63" i="59"/>
  <c r="R63" i="59"/>
  <c r="L63" i="59"/>
  <c r="O63" i="59" a="1"/>
  <c r="O63" i="59" s="1"/>
  <c r="N63" i="59"/>
  <c r="P64" i="59"/>
  <c r="M64" i="59"/>
  <c r="H64" i="59"/>
  <c r="R64" i="59"/>
  <c r="L64" i="59"/>
  <c r="O64" i="59" a="1"/>
  <c r="O64" i="59" s="1"/>
  <c r="Q64" i="59" a="1"/>
  <c r="Q64" i="59" s="1"/>
  <c r="N64" i="59"/>
  <c r="P65" i="59"/>
  <c r="M65" i="59"/>
  <c r="H65" i="59"/>
  <c r="R65" i="59"/>
  <c r="L65" i="59"/>
  <c r="O65" i="59" a="1"/>
  <c r="O65" i="59" s="1"/>
  <c r="N65" i="59"/>
  <c r="P66" i="59"/>
  <c r="M66" i="59"/>
  <c r="H66" i="59"/>
  <c r="R66" i="59"/>
  <c r="L66" i="59"/>
  <c r="O66" i="59" a="1"/>
  <c r="O66" i="59" s="1"/>
  <c r="Q66" i="59" a="1"/>
  <c r="Q66" i="59" s="1"/>
  <c r="N66" i="59"/>
  <c r="P67" i="59"/>
  <c r="M67" i="59"/>
  <c r="H67" i="59"/>
  <c r="R67" i="59"/>
  <c r="L67" i="59"/>
  <c r="O67" i="59" a="1"/>
  <c r="O67" i="59" s="1"/>
  <c r="Q67" i="59" a="1"/>
  <c r="Q67" i="59" s="1"/>
  <c r="N67" i="59"/>
  <c r="P68" i="59"/>
  <c r="M68" i="59"/>
  <c r="H68" i="59"/>
  <c r="R68" i="59"/>
  <c r="L68" i="59"/>
  <c r="O68" i="59" a="1"/>
  <c r="O68" i="59" s="1"/>
  <c r="Q68" i="59" a="1"/>
  <c r="Q68" i="59" s="1"/>
  <c r="N68" i="59"/>
  <c r="P69" i="59"/>
  <c r="M69" i="59"/>
  <c r="H69" i="59"/>
  <c r="R69" i="59"/>
  <c r="L69" i="59"/>
  <c r="O69" i="59" a="1"/>
  <c r="O69" i="59" s="1"/>
  <c r="Q69" i="59" a="1"/>
  <c r="Q69" i="59" s="1"/>
  <c r="N69" i="59"/>
  <c r="P70" i="59"/>
  <c r="M70" i="59"/>
  <c r="H70" i="59"/>
  <c r="R70" i="59"/>
  <c r="L70" i="59"/>
  <c r="O70" i="59" a="1"/>
  <c r="O70" i="59" s="1"/>
  <c r="Q70" i="59" a="1"/>
  <c r="Q70" i="59" s="1"/>
  <c r="N70" i="59"/>
  <c r="P71" i="59"/>
  <c r="M71" i="59"/>
  <c r="H71" i="59"/>
  <c r="R71" i="59"/>
  <c r="L71" i="59"/>
  <c r="O71" i="59" a="1"/>
  <c r="O71" i="59" s="1"/>
  <c r="Q71" i="59" a="1"/>
  <c r="Q71" i="59" s="1"/>
  <c r="N71" i="59"/>
  <c r="P72" i="59"/>
  <c r="M72" i="59"/>
  <c r="H72" i="59"/>
  <c r="R72" i="59"/>
  <c r="L72" i="59"/>
  <c r="O72" i="59" a="1"/>
  <c r="O72" i="59" s="1"/>
  <c r="N72" i="59"/>
  <c r="P73" i="59"/>
  <c r="M73" i="59"/>
  <c r="H73" i="59"/>
  <c r="R73" i="59"/>
  <c r="L73" i="59"/>
  <c r="O73" i="59" a="1"/>
  <c r="O73" i="59" s="1"/>
  <c r="Q73" i="59" a="1"/>
  <c r="Q73" i="59" s="1"/>
  <c r="N73" i="59"/>
  <c r="P74" i="59"/>
  <c r="M74" i="59"/>
  <c r="H74" i="59"/>
  <c r="R74" i="59"/>
  <c r="L74" i="59"/>
  <c r="O74" i="59" a="1"/>
  <c r="O74" i="59" s="1"/>
  <c r="N74" i="59"/>
  <c r="P75" i="59"/>
  <c r="M75" i="59"/>
  <c r="H75" i="59"/>
  <c r="R75" i="59"/>
  <c r="L75" i="59"/>
  <c r="O75" i="59" a="1"/>
  <c r="O75" i="59" s="1"/>
  <c r="Q75" i="59" a="1"/>
  <c r="Q75" i="59" s="1"/>
  <c r="N75" i="59"/>
  <c r="P76" i="59"/>
  <c r="M76" i="59"/>
  <c r="H76" i="59"/>
  <c r="R76" i="59"/>
  <c r="L76" i="59"/>
  <c r="O76" i="59" a="1"/>
  <c r="O76" i="59" s="1"/>
  <c r="Q76" i="59" a="1"/>
  <c r="Q76" i="59" s="1"/>
  <c r="N76" i="59"/>
  <c r="P77" i="59"/>
  <c r="M77" i="59"/>
  <c r="H77" i="59"/>
  <c r="R77" i="59"/>
  <c r="L77" i="59"/>
  <c r="O77" i="59" a="1"/>
  <c r="O77" i="59" s="1"/>
  <c r="Q77" i="59" a="1"/>
  <c r="Q77" i="59" s="1"/>
  <c r="N77" i="59"/>
  <c r="P78" i="59"/>
  <c r="M78" i="59"/>
  <c r="H78" i="59"/>
  <c r="R78" i="59"/>
  <c r="L78" i="59"/>
  <c r="O78" i="59" a="1"/>
  <c r="O78" i="59" s="1"/>
  <c r="N78" i="59"/>
  <c r="P79" i="59"/>
  <c r="M79" i="59"/>
  <c r="H79" i="59"/>
  <c r="R79" i="59"/>
  <c r="L79" i="59"/>
  <c r="O79" i="59" a="1"/>
  <c r="O79" i="59" s="1"/>
  <c r="Q79" i="59" a="1"/>
  <c r="Q79" i="59" s="1"/>
  <c r="N79" i="59"/>
  <c r="P80" i="59"/>
  <c r="M80" i="59"/>
  <c r="H80" i="59"/>
  <c r="R80" i="59"/>
  <c r="L80" i="59"/>
  <c r="O80" i="59" a="1"/>
  <c r="O80" i="59" s="1"/>
  <c r="Q80" i="59" a="1"/>
  <c r="Q80" i="59" s="1"/>
  <c r="N80" i="59"/>
  <c r="P81" i="59"/>
  <c r="M81" i="59"/>
  <c r="H81" i="59"/>
  <c r="R81" i="59"/>
  <c r="L81" i="59"/>
  <c r="O81" i="59" a="1"/>
  <c r="O81" i="59" s="1"/>
  <c r="Q81" i="59" a="1"/>
  <c r="Q81" i="59" s="1"/>
  <c r="N81" i="59"/>
  <c r="P82" i="59"/>
  <c r="M82" i="59"/>
  <c r="H82" i="59"/>
  <c r="R82" i="59"/>
  <c r="L82" i="59"/>
  <c r="O82" i="59" a="1"/>
  <c r="O82" i="59" s="1"/>
  <c r="Q82" i="59" a="1"/>
  <c r="Q82" i="59" s="1"/>
  <c r="N82" i="59"/>
  <c r="P83" i="59"/>
  <c r="M83" i="59"/>
  <c r="H83" i="59"/>
  <c r="R83" i="59"/>
  <c r="L83" i="59"/>
  <c r="O83" i="59" a="1"/>
  <c r="O83" i="59" s="1"/>
  <c r="Q83" i="59" a="1"/>
  <c r="Q83" i="59" s="1"/>
  <c r="N83" i="59"/>
  <c r="P84" i="59"/>
  <c r="M84" i="59"/>
  <c r="H84" i="59"/>
  <c r="R84" i="59"/>
  <c r="L84" i="59"/>
  <c r="O84" i="59" a="1"/>
  <c r="O84" i="59" s="1"/>
  <c r="Q84" i="59" a="1"/>
  <c r="Q84" i="59" s="1"/>
  <c r="N84" i="59"/>
  <c r="P85" i="59"/>
  <c r="M85" i="59"/>
  <c r="H85" i="59"/>
  <c r="R85" i="59"/>
  <c r="L85" i="59"/>
  <c r="O85" i="59" a="1"/>
  <c r="O85" i="59" s="1"/>
  <c r="Q85" i="59" a="1"/>
  <c r="Q85" i="59" s="1"/>
  <c r="N85" i="59"/>
  <c r="P86" i="59"/>
  <c r="M86" i="59"/>
  <c r="H86" i="59"/>
  <c r="R86" i="59"/>
  <c r="L86" i="59"/>
  <c r="O86" i="59" a="1"/>
  <c r="O86" i="59" s="1"/>
  <c r="Q86" i="59" a="1"/>
  <c r="Q86" i="59" s="1"/>
  <c r="N86" i="59"/>
  <c r="P87" i="59"/>
  <c r="M87" i="59"/>
  <c r="H87" i="59"/>
  <c r="R87" i="59"/>
  <c r="L87" i="59"/>
  <c r="O87" i="59" a="1"/>
  <c r="O87" i="59" s="1"/>
  <c r="Q87" i="59" a="1"/>
  <c r="Q87" i="59" s="1"/>
  <c r="N87" i="59"/>
  <c r="P88" i="59"/>
  <c r="M88" i="59"/>
  <c r="H88" i="59"/>
  <c r="R88" i="59"/>
  <c r="L88" i="59"/>
  <c r="O88" i="59" a="1"/>
  <c r="O88" i="59" s="1"/>
  <c r="Q88" i="59" a="1"/>
  <c r="Q88" i="59" s="1"/>
  <c r="N88" i="59"/>
  <c r="P89" i="59"/>
  <c r="M89" i="59"/>
  <c r="H89" i="59"/>
  <c r="R89" i="59"/>
  <c r="L89" i="59"/>
  <c r="O89" i="59" a="1"/>
  <c r="O89" i="59" s="1"/>
  <c r="Q89" i="59" a="1"/>
  <c r="Q89" i="59" s="1"/>
  <c r="N89" i="59"/>
  <c r="P90" i="59"/>
  <c r="M90" i="59"/>
  <c r="H90" i="59"/>
  <c r="R90" i="59"/>
  <c r="L90" i="59"/>
  <c r="O90" i="59" a="1"/>
  <c r="O90" i="59" s="1"/>
  <c r="Q90" i="59" a="1"/>
  <c r="Q90" i="59" s="1"/>
  <c r="N90" i="59"/>
  <c r="P91" i="59"/>
  <c r="M91" i="59"/>
  <c r="H91" i="59"/>
  <c r="R91" i="59"/>
  <c r="L91" i="59"/>
  <c r="O91" i="59" a="1"/>
  <c r="O91" i="59" s="1"/>
  <c r="Q91" i="59" a="1"/>
  <c r="Q91" i="59" s="1"/>
  <c r="N91" i="59"/>
  <c r="P92" i="59"/>
  <c r="M92" i="59"/>
  <c r="H92" i="59"/>
  <c r="R92" i="59"/>
  <c r="L92" i="59"/>
  <c r="O92" i="59" a="1"/>
  <c r="O92" i="59" s="1"/>
  <c r="Q92" i="59" a="1"/>
  <c r="Q92" i="59" s="1"/>
  <c r="N92" i="59"/>
  <c r="P93" i="59"/>
  <c r="M93" i="59"/>
  <c r="H93" i="59"/>
  <c r="R93" i="59"/>
  <c r="L93" i="59"/>
  <c r="O93" i="59" a="1"/>
  <c r="O93" i="59" s="1"/>
  <c r="Q93" i="59" a="1"/>
  <c r="Q93" i="59" s="1"/>
  <c r="N93" i="59"/>
  <c r="P94" i="59"/>
  <c r="M94" i="59"/>
  <c r="H94" i="59"/>
  <c r="R94" i="59"/>
  <c r="L94" i="59"/>
  <c r="O94" i="59" a="1"/>
  <c r="O94" i="59" s="1"/>
  <c r="Q94" i="59" a="1"/>
  <c r="Q94" i="59" s="1"/>
  <c r="N94" i="59"/>
  <c r="P95" i="59"/>
  <c r="M95" i="59"/>
  <c r="H95" i="59"/>
  <c r="R95" i="59"/>
  <c r="L95" i="59"/>
  <c r="O95" i="59" a="1"/>
  <c r="O95" i="59" s="1"/>
  <c r="Q95" i="59" a="1"/>
  <c r="Q95" i="59" s="1"/>
  <c r="N95" i="59"/>
  <c r="P96" i="59"/>
  <c r="M96" i="59"/>
  <c r="H96" i="59"/>
  <c r="R96" i="59"/>
  <c r="L96" i="59"/>
  <c r="O96" i="59" a="1"/>
  <c r="O96" i="59" s="1"/>
  <c r="Q96" i="59" a="1"/>
  <c r="Q96" i="59" s="1"/>
  <c r="N96" i="59"/>
  <c r="P97" i="59"/>
  <c r="M97" i="59"/>
  <c r="H97" i="59"/>
  <c r="R97" i="59"/>
  <c r="L97" i="59"/>
  <c r="O97" i="59" a="1"/>
  <c r="O97" i="59" s="1"/>
  <c r="Q97" i="59" a="1"/>
  <c r="Q97" i="59" s="1"/>
  <c r="N97" i="59"/>
  <c r="P98" i="59"/>
  <c r="M98" i="59"/>
  <c r="H98" i="59"/>
  <c r="R98" i="59"/>
  <c r="L98" i="59"/>
  <c r="O98" i="59" a="1"/>
  <c r="O98" i="59" s="1"/>
  <c r="Q98" i="59" a="1"/>
  <c r="Q98" i="59" s="1"/>
  <c r="N98" i="59"/>
  <c r="P99" i="59"/>
  <c r="M99" i="59"/>
  <c r="H99" i="59"/>
  <c r="R99" i="59"/>
  <c r="L99" i="59"/>
  <c r="O99" i="59" a="1"/>
  <c r="O99" i="59" s="1"/>
  <c r="Q99" i="59" a="1"/>
  <c r="Q99" i="59" s="1"/>
  <c r="N99" i="59"/>
  <c r="P100" i="59"/>
  <c r="M100" i="59"/>
  <c r="H100" i="59"/>
  <c r="R100" i="59"/>
  <c r="L100" i="59"/>
  <c r="O100" i="59" a="1"/>
  <c r="O100" i="59" s="1"/>
  <c r="Q100" i="59" a="1"/>
  <c r="Q100" i="59" s="1"/>
  <c r="N100" i="59"/>
  <c r="P101" i="59"/>
  <c r="M101" i="59"/>
  <c r="H101" i="59"/>
  <c r="R101" i="59"/>
  <c r="L101" i="59"/>
  <c r="O101" i="59" a="1"/>
  <c r="O101" i="59" s="1"/>
  <c r="Q101" i="59" a="1"/>
  <c r="Q101" i="59" s="1"/>
  <c r="N101" i="59"/>
  <c r="O102" i="59" a="1"/>
  <c r="O102" i="59" s="1"/>
  <c r="Q102" i="59" a="1"/>
  <c r="Q102" i="59" s="1"/>
  <c r="M102" i="59"/>
  <c r="H102" i="59"/>
  <c r="P102" i="59"/>
  <c r="L102" i="59"/>
  <c r="R102" i="59"/>
  <c r="N102" i="59"/>
  <c r="W102" i="59"/>
  <c r="Y102" i="59" s="1"/>
  <c r="W104" i="59"/>
  <c r="Y104" i="59" s="1"/>
  <c r="W106" i="59"/>
  <c r="Y106" i="59" s="1"/>
  <c r="W110" i="59"/>
  <c r="Y110" i="59" s="1"/>
  <c r="W114" i="59"/>
  <c r="Y114" i="59" s="1"/>
  <c r="W121" i="59"/>
  <c r="Y121" i="59" s="1"/>
  <c r="O122" i="59" a="1"/>
  <c r="O122" i="59" s="1"/>
  <c r="P122" i="59"/>
  <c r="L122" i="59"/>
  <c r="R122" i="59"/>
  <c r="H122" i="59"/>
  <c r="Q122" i="59" a="1"/>
  <c r="Q122" i="59" s="1"/>
  <c r="N122" i="59"/>
  <c r="M122" i="59"/>
  <c r="W129" i="59"/>
  <c r="Y129" i="59" s="1"/>
  <c r="R130" i="59"/>
  <c r="O130" i="59" a="1"/>
  <c r="O130" i="59" s="1"/>
  <c r="Q130" i="59" a="1"/>
  <c r="Q130" i="59" s="1"/>
  <c r="L130" i="59"/>
  <c r="P130" i="59"/>
  <c r="H130" i="59"/>
  <c r="N130" i="59"/>
  <c r="M130" i="59"/>
  <c r="W132" i="59"/>
  <c r="Y132" i="59" s="1"/>
  <c r="O104" i="59" a="1"/>
  <c r="O104" i="59" s="1"/>
  <c r="Q104" i="59" a="1"/>
  <c r="Q104" i="59" s="1"/>
  <c r="M104" i="59"/>
  <c r="P104" i="59"/>
  <c r="L104" i="59"/>
  <c r="H104" i="59"/>
  <c r="R104" i="59"/>
  <c r="N104" i="59"/>
  <c r="W107" i="59"/>
  <c r="Y107" i="59" s="1"/>
  <c r="W111" i="59"/>
  <c r="Y111" i="59" s="1"/>
  <c r="W115" i="59"/>
  <c r="Y115" i="59" s="1"/>
  <c r="O116" i="59" a="1"/>
  <c r="O116" i="59" s="1"/>
  <c r="P116" i="59"/>
  <c r="L116" i="59"/>
  <c r="Q116" i="59" a="1"/>
  <c r="Q116" i="59" s="1"/>
  <c r="N116" i="59"/>
  <c r="M116" i="59"/>
  <c r="R116" i="59"/>
  <c r="H116" i="59"/>
  <c r="W123" i="59"/>
  <c r="Y123" i="59" s="1"/>
  <c r="O124" i="59" a="1"/>
  <c r="O124" i="59" s="1"/>
  <c r="P124" i="59"/>
  <c r="L124" i="59"/>
  <c r="Q124" i="59" a="1"/>
  <c r="Q124" i="59" s="1"/>
  <c r="N124" i="59"/>
  <c r="M124" i="59"/>
  <c r="R124" i="59"/>
  <c r="H124" i="59"/>
  <c r="W130" i="59"/>
  <c r="Y130" i="59" s="1"/>
  <c r="W136" i="59"/>
  <c r="Y136" i="59" s="1"/>
  <c r="O117" i="59" a="1"/>
  <c r="O117" i="59" s="1"/>
  <c r="R117" i="59"/>
  <c r="N117" i="59"/>
  <c r="H117" i="59"/>
  <c r="Q117" i="59" a="1"/>
  <c r="Q117" i="59" s="1"/>
  <c r="M117" i="59"/>
  <c r="P117" i="59"/>
  <c r="L117" i="59"/>
  <c r="O119" i="59" a="1"/>
  <c r="O119" i="59" s="1"/>
  <c r="R119" i="59"/>
  <c r="N119" i="59"/>
  <c r="H119" i="59"/>
  <c r="Q119" i="59" a="1"/>
  <c r="Q119" i="59" s="1"/>
  <c r="M119" i="59"/>
  <c r="P119" i="59"/>
  <c r="L119" i="59"/>
  <c r="O121" i="59" a="1"/>
  <c r="O121" i="59" s="1"/>
  <c r="R121" i="59"/>
  <c r="N121" i="59"/>
  <c r="H121" i="59"/>
  <c r="Q121" i="59" a="1"/>
  <c r="Q121" i="59" s="1"/>
  <c r="M121" i="59"/>
  <c r="L121" i="59"/>
  <c r="P121" i="59"/>
  <c r="O123" i="59" a="1"/>
  <c r="O123" i="59" s="1"/>
  <c r="R123" i="59"/>
  <c r="N123" i="59"/>
  <c r="H123" i="59"/>
  <c r="Q123" i="59" a="1"/>
  <c r="Q123" i="59" s="1"/>
  <c r="M123" i="59"/>
  <c r="L123" i="59"/>
  <c r="P123" i="59"/>
  <c r="O125" i="59" a="1"/>
  <c r="O125" i="59" s="1"/>
  <c r="R125" i="59"/>
  <c r="N125" i="59"/>
  <c r="H125" i="59"/>
  <c r="Q125" i="59" a="1"/>
  <c r="Q125" i="59" s="1"/>
  <c r="M125" i="59"/>
  <c r="P125" i="59"/>
  <c r="L125" i="59"/>
  <c r="O127" i="59" a="1"/>
  <c r="O127" i="59" s="1"/>
  <c r="R127" i="59"/>
  <c r="N127" i="59"/>
  <c r="H127" i="59"/>
  <c r="Q127" i="59" a="1"/>
  <c r="Q127" i="59" s="1"/>
  <c r="M127" i="59"/>
  <c r="P127" i="59"/>
  <c r="L127" i="59"/>
  <c r="O129" i="59" a="1"/>
  <c r="O129" i="59" s="1"/>
  <c r="R129" i="59"/>
  <c r="N129" i="59"/>
  <c r="H129" i="59"/>
  <c r="Q129" i="59" a="1"/>
  <c r="Q129" i="59" s="1"/>
  <c r="M129" i="59"/>
  <c r="L129" i="59"/>
  <c r="P129" i="59"/>
  <c r="W134" i="59"/>
  <c r="Y134" i="59" s="1"/>
  <c r="W140" i="59"/>
  <c r="Y140" i="59" s="1"/>
  <c r="R106" i="59"/>
  <c r="L106" i="59"/>
  <c r="O106" i="59" a="1"/>
  <c r="O106" i="59" s="1"/>
  <c r="P106" i="59"/>
  <c r="H106" i="59"/>
  <c r="N106" i="59"/>
  <c r="M106" i="59"/>
  <c r="Q106" i="59" a="1"/>
  <c r="Q106" i="59" s="1"/>
  <c r="R107" i="59"/>
  <c r="L107" i="59"/>
  <c r="O107" i="59" a="1"/>
  <c r="O107" i="59" s="1"/>
  <c r="N107" i="59"/>
  <c r="M107" i="59"/>
  <c r="Q107" i="59" a="1"/>
  <c r="Q107" i="59" s="1"/>
  <c r="H107" i="59"/>
  <c r="P107" i="59"/>
  <c r="R108" i="59"/>
  <c r="L108" i="59"/>
  <c r="O108" i="59" a="1"/>
  <c r="O108" i="59" s="1"/>
  <c r="M108" i="59"/>
  <c r="Q108" i="59" a="1"/>
  <c r="Q108" i="59" s="1"/>
  <c r="P108" i="59"/>
  <c r="H108" i="59"/>
  <c r="N108" i="59"/>
  <c r="R109" i="59"/>
  <c r="L109" i="59"/>
  <c r="O109" i="59" a="1"/>
  <c r="O109" i="59" s="1"/>
  <c r="Q109" i="59" a="1"/>
  <c r="Q109" i="59" s="1"/>
  <c r="P109" i="59"/>
  <c r="H109" i="59"/>
  <c r="N109" i="59"/>
  <c r="M109" i="59"/>
  <c r="R110" i="59"/>
  <c r="L110" i="59"/>
  <c r="O110" i="59" a="1"/>
  <c r="O110" i="59" s="1"/>
  <c r="P110" i="59"/>
  <c r="H110" i="59"/>
  <c r="N110" i="59"/>
  <c r="M110" i="59"/>
  <c r="Q110" i="59" a="1"/>
  <c r="Q110" i="59" s="1"/>
  <c r="R111" i="59"/>
  <c r="L111" i="59"/>
  <c r="O111" i="59" a="1"/>
  <c r="O111" i="59" s="1"/>
  <c r="N111" i="59"/>
  <c r="M111" i="59"/>
  <c r="Q111" i="59" a="1"/>
  <c r="Q111" i="59" s="1"/>
  <c r="P111" i="59"/>
  <c r="H111" i="59"/>
  <c r="R112" i="59"/>
  <c r="L112" i="59"/>
  <c r="O112" i="59" a="1"/>
  <c r="O112" i="59" s="1"/>
  <c r="M112" i="59"/>
  <c r="Q112" i="59" a="1"/>
  <c r="Q112" i="59" s="1"/>
  <c r="P112" i="59"/>
  <c r="H112" i="59"/>
  <c r="N112" i="59"/>
  <c r="R113" i="59"/>
  <c r="L113" i="59"/>
  <c r="O113" i="59" a="1"/>
  <c r="O113" i="59" s="1"/>
  <c r="Q113" i="59" a="1"/>
  <c r="Q113" i="59" s="1"/>
  <c r="P113" i="59"/>
  <c r="H113" i="59"/>
  <c r="N113" i="59"/>
  <c r="M113" i="59"/>
  <c r="R114" i="59"/>
  <c r="L114" i="59"/>
  <c r="O114" i="59" a="1"/>
  <c r="O114" i="59" s="1"/>
  <c r="P114" i="59"/>
  <c r="H114" i="59"/>
  <c r="N114" i="59"/>
  <c r="M114" i="59"/>
  <c r="Q114" i="59" a="1"/>
  <c r="Q114" i="59" s="1"/>
  <c r="R115" i="59"/>
  <c r="L115" i="59"/>
  <c r="O115" i="59" a="1"/>
  <c r="O115" i="59" s="1"/>
  <c r="N115" i="59"/>
  <c r="M115" i="59"/>
  <c r="Q115" i="59" a="1"/>
  <c r="Q115" i="59" s="1"/>
  <c r="P115" i="59"/>
  <c r="H115" i="59"/>
  <c r="W116" i="59"/>
  <c r="Y116" i="59" s="1"/>
  <c r="W118" i="59"/>
  <c r="Y118" i="59" s="1"/>
  <c r="W120" i="59"/>
  <c r="Y120" i="59" s="1"/>
  <c r="W122" i="59"/>
  <c r="Y122" i="59" s="1"/>
  <c r="W124" i="59"/>
  <c r="Y124" i="59" s="1"/>
  <c r="W126" i="59"/>
  <c r="Y126" i="59" s="1"/>
  <c r="W128" i="59"/>
  <c r="Y128" i="59" s="1"/>
  <c r="W133" i="59"/>
  <c r="Y133" i="59" s="1"/>
  <c r="W138" i="59"/>
  <c r="Y138" i="59" s="1"/>
  <c r="P162" i="59"/>
  <c r="M162" i="59"/>
  <c r="H162" i="59"/>
  <c r="R162" i="59"/>
  <c r="L162" i="59"/>
  <c r="N162" i="59"/>
  <c r="Q162" i="59" a="1"/>
  <c r="Q162" i="59" s="1"/>
  <c r="O162" i="59" a="1"/>
  <c r="O162" i="59" s="1"/>
  <c r="W131" i="59"/>
  <c r="Y131" i="59" s="1"/>
  <c r="W135" i="59"/>
  <c r="Y135" i="59" s="1"/>
  <c r="W139" i="59"/>
  <c r="Y139" i="59" s="1"/>
  <c r="W196" i="59"/>
  <c r="Y196" i="59" s="1"/>
  <c r="R131" i="59"/>
  <c r="L131" i="59"/>
  <c r="P131" i="59"/>
  <c r="Q131" i="59" a="1"/>
  <c r="Q131" i="59" s="1"/>
  <c r="O131" i="59" a="1"/>
  <c r="O131" i="59" s="1"/>
  <c r="H131" i="59"/>
  <c r="N131" i="59"/>
  <c r="M131" i="59"/>
  <c r="R132" i="59"/>
  <c r="L132" i="59"/>
  <c r="Q132" i="59" a="1"/>
  <c r="Q132" i="59" s="1"/>
  <c r="M132" i="59"/>
  <c r="N132" i="59"/>
  <c r="H132" i="59"/>
  <c r="P132" i="59"/>
  <c r="O132" i="59" a="1"/>
  <c r="O132" i="59" s="1"/>
  <c r="R133" i="59"/>
  <c r="L133" i="59"/>
  <c r="N133" i="59"/>
  <c r="H133" i="59"/>
  <c r="O133" i="59" a="1"/>
  <c r="O133" i="59" s="1"/>
  <c r="M133" i="59"/>
  <c r="Q133" i="59" a="1"/>
  <c r="Q133" i="59" s="1"/>
  <c r="P133" i="59"/>
  <c r="R134" i="59"/>
  <c r="L134" i="59"/>
  <c r="O134" i="59" a="1"/>
  <c r="O134" i="59" s="1"/>
  <c r="P134" i="59"/>
  <c r="H134" i="59"/>
  <c r="N134" i="59"/>
  <c r="Q134" i="59" a="1"/>
  <c r="Q134" i="59" s="1"/>
  <c r="M134" i="59"/>
  <c r="R135" i="59"/>
  <c r="L135" i="59"/>
  <c r="P135" i="59"/>
  <c r="O135" i="59" a="1"/>
  <c r="O135" i="59" s="1"/>
  <c r="H135" i="59"/>
  <c r="N135" i="59"/>
  <c r="M135" i="59"/>
  <c r="Q135" i="59" a="1"/>
  <c r="Q135" i="59" s="1"/>
  <c r="R136" i="59"/>
  <c r="L136" i="59"/>
  <c r="Q136" i="59" a="1"/>
  <c r="Q136" i="59" s="1"/>
  <c r="M136" i="59"/>
  <c r="P136" i="59"/>
  <c r="H136" i="59"/>
  <c r="O136" i="59" a="1"/>
  <c r="O136" i="59" s="1"/>
  <c r="N136" i="59"/>
  <c r="R137" i="59"/>
  <c r="L137" i="59"/>
  <c r="N137" i="59"/>
  <c r="H137" i="59"/>
  <c r="M137" i="59"/>
  <c r="Q137" i="59" a="1"/>
  <c r="Q137" i="59" s="1"/>
  <c r="O137" i="59" a="1"/>
  <c r="O137" i="59" s="1"/>
  <c r="P137" i="59"/>
  <c r="R138" i="59"/>
  <c r="L138" i="59"/>
  <c r="O138" i="59" a="1"/>
  <c r="O138" i="59" s="1"/>
  <c r="N138" i="59"/>
  <c r="M138" i="59"/>
  <c r="P138" i="59"/>
  <c r="H138" i="59"/>
  <c r="Q138" i="59" a="1"/>
  <c r="Q138" i="59" s="1"/>
  <c r="R139" i="59"/>
  <c r="L139" i="59"/>
  <c r="P139" i="59"/>
  <c r="N139" i="59"/>
  <c r="M139" i="59"/>
  <c r="O139" i="59" a="1"/>
  <c r="O139" i="59" s="1"/>
  <c r="H139" i="59"/>
  <c r="Q139" i="59" a="1"/>
  <c r="Q139" i="59" s="1"/>
  <c r="R140" i="59"/>
  <c r="L140" i="59"/>
  <c r="Q140" i="59" a="1"/>
  <c r="Q140" i="59" s="1"/>
  <c r="M140" i="59"/>
  <c r="P140" i="59"/>
  <c r="O140" i="59" a="1"/>
  <c r="O140" i="59" s="1"/>
  <c r="H140" i="59"/>
  <c r="N140" i="59"/>
  <c r="R141" i="59"/>
  <c r="L141" i="59"/>
  <c r="N141" i="59"/>
  <c r="H141" i="59"/>
  <c r="Q141" i="59" a="1"/>
  <c r="Q141" i="59" s="1"/>
  <c r="P141" i="59"/>
  <c r="O141" i="59" a="1"/>
  <c r="O141" i="59" s="1"/>
  <c r="M141" i="59"/>
  <c r="Q142" i="59" a="1"/>
  <c r="Q142" i="59" s="1"/>
  <c r="N142" i="59"/>
  <c r="R142" i="59"/>
  <c r="L142" i="59"/>
  <c r="O142" i="59" a="1"/>
  <c r="O142" i="59" s="1"/>
  <c r="M142" i="59"/>
  <c r="H142" i="59"/>
  <c r="P142" i="59"/>
  <c r="Q143" i="59" a="1"/>
  <c r="Q143" i="59" s="1"/>
  <c r="N143" i="59"/>
  <c r="R143" i="59"/>
  <c r="L143" i="59"/>
  <c r="M143" i="59"/>
  <c r="H143" i="59"/>
  <c r="P143" i="59"/>
  <c r="O143" i="59" a="1"/>
  <c r="O143" i="59" s="1"/>
  <c r="Q144" i="59" a="1"/>
  <c r="Q144" i="59" s="1"/>
  <c r="N144" i="59"/>
  <c r="R144" i="59"/>
  <c r="L144" i="59"/>
  <c r="O144" i="59" a="1"/>
  <c r="O144" i="59" s="1"/>
  <c r="H144" i="59"/>
  <c r="P144" i="59"/>
  <c r="M144" i="59"/>
  <c r="Q145" i="59" a="1"/>
  <c r="Q145" i="59" s="1"/>
  <c r="N145" i="59"/>
  <c r="R145" i="59"/>
  <c r="L145" i="59"/>
  <c r="P145" i="59"/>
  <c r="H145" i="59"/>
  <c r="O145" i="59" a="1"/>
  <c r="O145" i="59" s="1"/>
  <c r="M145" i="59"/>
  <c r="Q146" i="59" a="1"/>
  <c r="Q146" i="59" s="1"/>
  <c r="N146" i="59"/>
  <c r="R146" i="59"/>
  <c r="L146" i="59"/>
  <c r="P146" i="59"/>
  <c r="O146" i="59" a="1"/>
  <c r="O146" i="59" s="1"/>
  <c r="M146" i="59"/>
  <c r="H146" i="59"/>
  <c r="Q147" i="59" a="1"/>
  <c r="Q147" i="59" s="1"/>
  <c r="N147" i="59"/>
  <c r="R147" i="59"/>
  <c r="L147" i="59"/>
  <c r="M147" i="59"/>
  <c r="O147" i="59" a="1"/>
  <c r="O147" i="59" s="1"/>
  <c r="H147" i="59"/>
  <c r="P147" i="59"/>
  <c r="Q148" i="59" a="1"/>
  <c r="Q148" i="59" s="1"/>
  <c r="N148" i="59"/>
  <c r="R148" i="59"/>
  <c r="L148" i="59"/>
  <c r="O148" i="59" a="1"/>
  <c r="O148" i="59" s="1"/>
  <c r="H148" i="59"/>
  <c r="P148" i="59"/>
  <c r="M148" i="59"/>
  <c r="Q149" i="59" a="1"/>
  <c r="Q149" i="59" s="1"/>
  <c r="N149" i="59"/>
  <c r="R149" i="59"/>
  <c r="L149" i="59"/>
  <c r="P149" i="59"/>
  <c r="H149" i="59"/>
  <c r="O149" i="59" a="1"/>
  <c r="O149" i="59" s="1"/>
  <c r="M149" i="59"/>
  <c r="Q150" i="59" a="1"/>
  <c r="Q150" i="59" s="1"/>
  <c r="N150" i="59"/>
  <c r="R150" i="59"/>
  <c r="L150" i="59"/>
  <c r="H150" i="59"/>
  <c r="P150" i="59"/>
  <c r="M150" i="59"/>
  <c r="O150" i="59" a="1"/>
  <c r="O150" i="59" s="1"/>
  <c r="Q151" i="59" a="1"/>
  <c r="Q151" i="59" s="1"/>
  <c r="N151" i="59"/>
  <c r="R151" i="59"/>
  <c r="L151" i="59"/>
  <c r="M151" i="59"/>
  <c r="P151" i="59"/>
  <c r="O151" i="59" a="1"/>
  <c r="O151" i="59" s="1"/>
  <c r="H151" i="59"/>
  <c r="Q152" i="59" a="1"/>
  <c r="Q152" i="59" s="1"/>
  <c r="N152" i="59"/>
  <c r="P152" i="59"/>
  <c r="M152" i="59"/>
  <c r="H152" i="59"/>
  <c r="R152" i="59"/>
  <c r="L152" i="59"/>
  <c r="O152" i="59" a="1"/>
  <c r="O152" i="59" s="1"/>
  <c r="Q153" i="59" a="1"/>
  <c r="Q153" i="59" s="1"/>
  <c r="N153" i="59"/>
  <c r="P153" i="59"/>
  <c r="M153" i="59"/>
  <c r="H153" i="59"/>
  <c r="R153" i="59"/>
  <c r="L153" i="59"/>
  <c r="O153" i="59" a="1"/>
  <c r="O153" i="59" s="1"/>
  <c r="Q154" i="59" a="1"/>
  <c r="Q154" i="59" s="1"/>
  <c r="N154" i="59"/>
  <c r="P154" i="59"/>
  <c r="M154" i="59"/>
  <c r="H154" i="59"/>
  <c r="R154" i="59"/>
  <c r="L154" i="59"/>
  <c r="O154" i="59" a="1"/>
  <c r="O154" i="59" s="1"/>
  <c r="Q155" i="59" a="1"/>
  <c r="Q155" i="59" s="1"/>
  <c r="N155" i="59"/>
  <c r="P155" i="59"/>
  <c r="M155" i="59"/>
  <c r="H155" i="59"/>
  <c r="R155" i="59"/>
  <c r="L155" i="59"/>
  <c r="O155" i="59" a="1"/>
  <c r="O155" i="59" s="1"/>
  <c r="Q156" i="59" a="1"/>
  <c r="Q156" i="59" s="1"/>
  <c r="N156" i="59"/>
  <c r="P156" i="59"/>
  <c r="M156" i="59"/>
  <c r="H156" i="59"/>
  <c r="R156" i="59"/>
  <c r="L156" i="59"/>
  <c r="O156" i="59" a="1"/>
  <c r="O156" i="59" s="1"/>
  <c r="Q157" i="59" a="1"/>
  <c r="Q157" i="59" s="1"/>
  <c r="N157" i="59"/>
  <c r="P157" i="59"/>
  <c r="M157" i="59"/>
  <c r="H157" i="59"/>
  <c r="R157" i="59"/>
  <c r="L157" i="59"/>
  <c r="O157" i="59" a="1"/>
  <c r="O157" i="59" s="1"/>
  <c r="Q158" i="59" a="1"/>
  <c r="Q158" i="59" s="1"/>
  <c r="N158" i="59"/>
  <c r="P158" i="59"/>
  <c r="M158" i="59"/>
  <c r="H158" i="59"/>
  <c r="R158" i="59"/>
  <c r="L158" i="59"/>
  <c r="O158" i="59" a="1"/>
  <c r="O158" i="59" s="1"/>
  <c r="Q159" i="59" a="1"/>
  <c r="Q159" i="59" s="1"/>
  <c r="N159" i="59"/>
  <c r="P159" i="59"/>
  <c r="M159" i="59"/>
  <c r="H159" i="59"/>
  <c r="R159" i="59"/>
  <c r="L159" i="59"/>
  <c r="O159" i="59" a="1"/>
  <c r="O159" i="59" s="1"/>
  <c r="Q160" i="59" a="1"/>
  <c r="Q160" i="59" s="1"/>
  <c r="N160" i="59"/>
  <c r="P160" i="59"/>
  <c r="M160" i="59"/>
  <c r="H160" i="59"/>
  <c r="R160" i="59"/>
  <c r="L160" i="59"/>
  <c r="O160" i="59" a="1"/>
  <c r="O160" i="59" s="1"/>
  <c r="Q161" i="59" a="1"/>
  <c r="Q161" i="59" s="1"/>
  <c r="N161" i="59"/>
  <c r="P161" i="59"/>
  <c r="M161" i="59"/>
  <c r="H161" i="59"/>
  <c r="R161" i="59"/>
  <c r="L161" i="59"/>
  <c r="O161" i="59" a="1"/>
  <c r="O161" i="59" s="1"/>
  <c r="W163" i="59"/>
  <c r="Y163" i="59" s="1"/>
  <c r="O190" i="59" a="1"/>
  <c r="O190" i="59" s="1"/>
  <c r="P190" i="59"/>
  <c r="L190" i="59"/>
  <c r="R190" i="59"/>
  <c r="N190" i="59"/>
  <c r="H190" i="59"/>
  <c r="Q190" i="59" a="1"/>
  <c r="Q190" i="59" s="1"/>
  <c r="M190" i="59"/>
  <c r="W165" i="59"/>
  <c r="Y165" i="59" s="1"/>
  <c r="W166" i="59"/>
  <c r="Y166" i="59" s="1"/>
  <c r="W167" i="59"/>
  <c r="Y167" i="59" s="1"/>
  <c r="W168" i="59"/>
  <c r="Y168" i="59" s="1"/>
  <c r="W169" i="59"/>
  <c r="Y169" i="59" s="1"/>
  <c r="W170" i="59"/>
  <c r="Y170" i="59" s="1"/>
  <c r="W171" i="59"/>
  <c r="Y171" i="59" s="1"/>
  <c r="W172" i="59"/>
  <c r="Y172" i="59" s="1"/>
  <c r="W173" i="59"/>
  <c r="Y173" i="59" s="1"/>
  <c r="W142" i="59"/>
  <c r="Y142" i="59" s="1"/>
  <c r="W143" i="59"/>
  <c r="Y143" i="59" s="1"/>
  <c r="W144" i="59"/>
  <c r="Y144" i="59" s="1"/>
  <c r="W145" i="59"/>
  <c r="Y145" i="59" s="1"/>
  <c r="W146" i="59"/>
  <c r="Y146" i="59" s="1"/>
  <c r="W147" i="59"/>
  <c r="Y147" i="59" s="1"/>
  <c r="W148" i="59"/>
  <c r="Y148" i="59" s="1"/>
  <c r="W149" i="59"/>
  <c r="Y149" i="59" s="1"/>
  <c r="W150" i="59"/>
  <c r="Y150" i="59" s="1"/>
  <c r="W151" i="59"/>
  <c r="Y151" i="59" s="1"/>
  <c r="W152" i="59"/>
  <c r="Y152" i="59" s="1"/>
  <c r="W153" i="59"/>
  <c r="Y153" i="59" s="1"/>
  <c r="W154" i="59"/>
  <c r="Y154" i="59" s="1"/>
  <c r="W155" i="59"/>
  <c r="Y155" i="59" s="1"/>
  <c r="W156" i="59"/>
  <c r="Y156" i="59" s="1"/>
  <c r="W157" i="59"/>
  <c r="Y157" i="59" s="1"/>
  <c r="W158" i="59"/>
  <c r="Y158" i="59" s="1"/>
  <c r="W159" i="59"/>
  <c r="Y159" i="59" s="1"/>
  <c r="W160" i="59"/>
  <c r="Y160" i="59" s="1"/>
  <c r="W161" i="59"/>
  <c r="Y161" i="59" s="1"/>
  <c r="W162" i="59"/>
  <c r="Y162" i="59" s="1"/>
  <c r="W164" i="59"/>
  <c r="Y164" i="59" s="1"/>
  <c r="Q175" i="59" a="1"/>
  <c r="Q175" i="59" s="1"/>
  <c r="N175" i="59"/>
  <c r="R175" i="59"/>
  <c r="O175" i="59" a="1"/>
  <c r="O175" i="59" s="1"/>
  <c r="H175" i="59"/>
  <c r="M175" i="59"/>
  <c r="L175" i="59"/>
  <c r="P175" i="59"/>
  <c r="W193" i="59"/>
  <c r="Y193" i="59" s="1"/>
  <c r="P163" i="59"/>
  <c r="M163" i="59"/>
  <c r="H163" i="59"/>
  <c r="R163" i="59"/>
  <c r="L163" i="59"/>
  <c r="Q163" i="59" a="1"/>
  <c r="Q163" i="59" s="1"/>
  <c r="O163" i="59" a="1"/>
  <c r="O163" i="59" s="1"/>
  <c r="N163" i="59"/>
  <c r="P164" i="59"/>
  <c r="M164" i="59"/>
  <c r="H164" i="59"/>
  <c r="R164" i="59"/>
  <c r="L164" i="59"/>
  <c r="N164" i="59"/>
  <c r="Q164" i="59" a="1"/>
  <c r="Q164" i="59" s="1"/>
  <c r="O164" i="59" a="1"/>
  <c r="O164" i="59" s="1"/>
  <c r="P165" i="59"/>
  <c r="M165" i="59"/>
  <c r="H165" i="59"/>
  <c r="R165" i="59"/>
  <c r="L165" i="59"/>
  <c r="O165" i="59" a="1"/>
  <c r="O165" i="59" s="1"/>
  <c r="Q165" i="59" a="1"/>
  <c r="Q165" i="59" s="1"/>
  <c r="N165" i="59"/>
  <c r="P166" i="59"/>
  <c r="M166" i="59"/>
  <c r="H166" i="59"/>
  <c r="R166" i="59"/>
  <c r="L166" i="59"/>
  <c r="O166" i="59" a="1"/>
  <c r="O166" i="59" s="1"/>
  <c r="Q166" i="59" a="1"/>
  <c r="Q166" i="59" s="1"/>
  <c r="N166" i="59"/>
  <c r="P167" i="59"/>
  <c r="M167" i="59"/>
  <c r="H167" i="59"/>
  <c r="R167" i="59"/>
  <c r="L167" i="59"/>
  <c r="O167" i="59" a="1"/>
  <c r="O167" i="59" s="1"/>
  <c r="Q167" i="59" a="1"/>
  <c r="Q167" i="59" s="1"/>
  <c r="N167" i="59"/>
  <c r="P168" i="59"/>
  <c r="M168" i="59"/>
  <c r="H168" i="59"/>
  <c r="R168" i="59"/>
  <c r="L168" i="59"/>
  <c r="O168" i="59" a="1"/>
  <c r="O168" i="59" s="1"/>
  <c r="Q168" i="59" a="1"/>
  <c r="Q168" i="59" s="1"/>
  <c r="N168" i="59"/>
  <c r="P169" i="59"/>
  <c r="M169" i="59"/>
  <c r="H169" i="59"/>
  <c r="R169" i="59"/>
  <c r="L169" i="59"/>
  <c r="O169" i="59" a="1"/>
  <c r="O169" i="59" s="1"/>
  <c r="Q169" i="59" a="1"/>
  <c r="Q169" i="59" s="1"/>
  <c r="N169" i="59"/>
  <c r="P170" i="59"/>
  <c r="M170" i="59"/>
  <c r="H170" i="59"/>
  <c r="R170" i="59"/>
  <c r="L170" i="59"/>
  <c r="O170" i="59" a="1"/>
  <c r="O170" i="59" s="1"/>
  <c r="Q170" i="59" a="1"/>
  <c r="Q170" i="59" s="1"/>
  <c r="N170" i="59"/>
  <c r="P171" i="59"/>
  <c r="M171" i="59"/>
  <c r="H171" i="59"/>
  <c r="R171" i="59"/>
  <c r="L171" i="59"/>
  <c r="O171" i="59" a="1"/>
  <c r="O171" i="59" s="1"/>
  <c r="Q171" i="59" a="1"/>
  <c r="Q171" i="59" s="1"/>
  <c r="N171" i="59"/>
  <c r="P172" i="59"/>
  <c r="M172" i="59"/>
  <c r="H172" i="59"/>
  <c r="R172" i="59"/>
  <c r="L172" i="59"/>
  <c r="O172" i="59" a="1"/>
  <c r="O172" i="59" s="1"/>
  <c r="Q172" i="59" a="1"/>
  <c r="Q172" i="59" s="1"/>
  <c r="N172" i="59"/>
  <c r="P173" i="59"/>
  <c r="M173" i="59"/>
  <c r="H173" i="59"/>
  <c r="R173" i="59"/>
  <c r="L173" i="59"/>
  <c r="O173" i="59" a="1"/>
  <c r="O173" i="59" s="1"/>
  <c r="Q173" i="59" a="1"/>
  <c r="Q173" i="59" s="1"/>
  <c r="N173" i="59"/>
  <c r="Q174" i="59" a="1"/>
  <c r="Q174" i="59" s="1"/>
  <c r="N174" i="59"/>
  <c r="R174" i="59"/>
  <c r="O174" i="59" a="1"/>
  <c r="O174" i="59" s="1"/>
  <c r="H174" i="59"/>
  <c r="M174" i="59"/>
  <c r="P174" i="59"/>
  <c r="L174" i="59"/>
  <c r="O188" i="59" a="1"/>
  <c r="O188" i="59" s="1"/>
  <c r="P188" i="59"/>
  <c r="L188" i="59"/>
  <c r="R188" i="59"/>
  <c r="N188" i="59"/>
  <c r="H188" i="59"/>
  <c r="M188" i="59"/>
  <c r="Q188" i="59" a="1"/>
  <c r="Q188" i="59" s="1"/>
  <c r="W191" i="59"/>
  <c r="Y191" i="59" s="1"/>
  <c r="W194" i="59"/>
  <c r="Y194" i="59" s="1"/>
  <c r="W195" i="59"/>
  <c r="Y195" i="59" s="1"/>
  <c r="Q176" i="59" a="1"/>
  <c r="Q176" i="59" s="1"/>
  <c r="N176" i="59"/>
  <c r="R176" i="59"/>
  <c r="L176" i="59"/>
  <c r="O176" i="59" a="1"/>
  <c r="O176" i="59" s="1"/>
  <c r="M176" i="59"/>
  <c r="H176" i="59"/>
  <c r="P176" i="59"/>
  <c r="Q177" i="59" a="1"/>
  <c r="Q177" i="59" s="1"/>
  <c r="N177" i="59"/>
  <c r="R177" i="59"/>
  <c r="L177" i="59"/>
  <c r="P177" i="59"/>
  <c r="H177" i="59"/>
  <c r="O177" i="59" a="1"/>
  <c r="O177" i="59" s="1"/>
  <c r="M177" i="59"/>
  <c r="Q178" i="59" a="1"/>
  <c r="Q178" i="59" s="1"/>
  <c r="N178" i="59"/>
  <c r="P178" i="59"/>
  <c r="M178" i="59"/>
  <c r="H178" i="59"/>
  <c r="R178" i="59"/>
  <c r="L178" i="59"/>
  <c r="O178" i="59" a="1"/>
  <c r="O178" i="59" s="1"/>
  <c r="Q179" i="59" a="1"/>
  <c r="Q179" i="59" s="1"/>
  <c r="N179" i="59"/>
  <c r="P179" i="59"/>
  <c r="M179" i="59"/>
  <c r="H179" i="59"/>
  <c r="R179" i="59"/>
  <c r="L179" i="59"/>
  <c r="O179" i="59" a="1"/>
  <c r="O179" i="59" s="1"/>
  <c r="Q180" i="59" a="1"/>
  <c r="Q180" i="59" s="1"/>
  <c r="N180" i="59"/>
  <c r="P180" i="59"/>
  <c r="M180" i="59"/>
  <c r="H180" i="59"/>
  <c r="R180" i="59"/>
  <c r="L180" i="59"/>
  <c r="O180" i="59" a="1"/>
  <c r="O180" i="59" s="1"/>
  <c r="Q181" i="59" a="1"/>
  <c r="Q181" i="59" s="1"/>
  <c r="N181" i="59"/>
  <c r="P181" i="59"/>
  <c r="M181" i="59"/>
  <c r="H181" i="59"/>
  <c r="R181" i="59"/>
  <c r="L181" i="59"/>
  <c r="O181" i="59" a="1"/>
  <c r="O181" i="59" s="1"/>
  <c r="Q182" i="59" a="1"/>
  <c r="Q182" i="59" s="1"/>
  <c r="N182" i="59"/>
  <c r="P182" i="59"/>
  <c r="M182" i="59"/>
  <c r="H182" i="59"/>
  <c r="R182" i="59"/>
  <c r="L182" i="59"/>
  <c r="O182" i="59" a="1"/>
  <c r="O182" i="59" s="1"/>
  <c r="Q183" i="59" a="1"/>
  <c r="Q183" i="59" s="1"/>
  <c r="N183" i="59"/>
  <c r="P183" i="59"/>
  <c r="M183" i="59"/>
  <c r="H183" i="59"/>
  <c r="R183" i="59"/>
  <c r="L183" i="59"/>
  <c r="O183" i="59" a="1"/>
  <c r="O183" i="59" s="1"/>
  <c r="Q184" i="59" a="1"/>
  <c r="Q184" i="59" s="1"/>
  <c r="N184" i="59"/>
  <c r="P184" i="59"/>
  <c r="M184" i="59"/>
  <c r="H184" i="59"/>
  <c r="R184" i="59"/>
  <c r="L184" i="59"/>
  <c r="O184" i="59" a="1"/>
  <c r="O184" i="59" s="1"/>
  <c r="Q185" i="59" a="1"/>
  <c r="Q185" i="59" s="1"/>
  <c r="N185" i="59"/>
  <c r="P185" i="59"/>
  <c r="M185" i="59"/>
  <c r="H185" i="59"/>
  <c r="R185" i="59"/>
  <c r="L185" i="59"/>
  <c r="O185" i="59" a="1"/>
  <c r="O185" i="59" s="1"/>
  <c r="Q186" i="59" a="1"/>
  <c r="Q186" i="59" s="1"/>
  <c r="N186" i="59"/>
  <c r="P186" i="59"/>
  <c r="M186" i="59"/>
  <c r="H186" i="59"/>
  <c r="R186" i="59"/>
  <c r="L186" i="59"/>
  <c r="O186" i="59" a="1"/>
  <c r="O186" i="59" s="1"/>
  <c r="W187" i="59"/>
  <c r="Y187" i="59" s="1"/>
  <c r="W189" i="59"/>
  <c r="Y189" i="59" s="1"/>
  <c r="W192" i="59"/>
  <c r="Y192" i="59" s="1"/>
  <c r="O187" i="59" a="1"/>
  <c r="O187" i="59" s="1"/>
  <c r="R187" i="59"/>
  <c r="N187" i="59"/>
  <c r="H187" i="59"/>
  <c r="Q187" i="59" a="1"/>
  <c r="Q187" i="59" s="1"/>
  <c r="M187" i="59"/>
  <c r="P187" i="59"/>
  <c r="L187" i="59"/>
  <c r="O189" i="59" a="1"/>
  <c r="O189" i="59" s="1"/>
  <c r="R189" i="59"/>
  <c r="N189" i="59"/>
  <c r="H189" i="59"/>
  <c r="Q189" i="59" a="1"/>
  <c r="Q189" i="59" s="1"/>
  <c r="M189" i="59"/>
  <c r="P189" i="59"/>
  <c r="L189" i="59"/>
  <c r="O191" i="59" a="1"/>
  <c r="O191" i="59" s="1"/>
  <c r="R191" i="59"/>
  <c r="N191" i="59"/>
  <c r="H191" i="59"/>
  <c r="Q191" i="59" a="1"/>
  <c r="Q191" i="59" s="1"/>
  <c r="M191" i="59"/>
  <c r="P191" i="59"/>
  <c r="L191" i="59"/>
  <c r="P192" i="59"/>
  <c r="M192" i="59"/>
  <c r="H192" i="59"/>
  <c r="O192" i="59" a="1"/>
  <c r="O192" i="59" s="1"/>
  <c r="Q192" i="59" a="1"/>
  <c r="Q192" i="59" s="1"/>
  <c r="N192" i="59"/>
  <c r="L192" i="59"/>
  <c r="R192" i="59"/>
  <c r="W174" i="59"/>
  <c r="Y174" i="59" s="1"/>
  <c r="W175" i="59"/>
  <c r="Y175" i="59" s="1"/>
  <c r="W176" i="59"/>
  <c r="Y176" i="59" s="1"/>
  <c r="W177" i="59"/>
  <c r="Y177" i="59" s="1"/>
  <c r="W178" i="59"/>
  <c r="Y178" i="59" s="1"/>
  <c r="W179" i="59"/>
  <c r="Y179" i="59" s="1"/>
  <c r="W180" i="59"/>
  <c r="Y180" i="59" s="1"/>
  <c r="W181" i="59"/>
  <c r="Y181" i="59" s="1"/>
  <c r="W182" i="59"/>
  <c r="Y182" i="59" s="1"/>
  <c r="W183" i="59"/>
  <c r="Y183" i="59" s="1"/>
  <c r="W184" i="59"/>
  <c r="Y184" i="59" s="1"/>
  <c r="W185" i="59"/>
  <c r="Y185" i="59" s="1"/>
  <c r="W186" i="59"/>
  <c r="Y186" i="59" s="1"/>
  <c r="W188" i="59"/>
  <c r="Y188" i="59" s="1"/>
  <c r="W190" i="59"/>
  <c r="Y190" i="59" s="1"/>
  <c r="P193" i="59"/>
  <c r="M193" i="59"/>
  <c r="H193" i="59"/>
  <c r="R193" i="59"/>
  <c r="O193" i="59" a="1"/>
  <c r="O193" i="59" s="1"/>
  <c r="Q193" i="59" a="1"/>
  <c r="Q193" i="59" s="1"/>
  <c r="N193" i="59"/>
  <c r="L193" i="59"/>
  <c r="W197" i="59"/>
  <c r="Y197" i="59" s="1"/>
  <c r="W198" i="59"/>
  <c r="Y198" i="59" s="1"/>
  <c r="W199" i="59"/>
  <c r="Y199" i="59" s="1"/>
  <c r="W200" i="59"/>
  <c r="Y200" i="59" s="1"/>
  <c r="P194" i="59"/>
  <c r="M194" i="59"/>
  <c r="H194" i="59"/>
  <c r="R194" i="59"/>
  <c r="L194" i="59"/>
  <c r="O194" i="59" a="1"/>
  <c r="O194" i="59" s="1"/>
  <c r="Q194" i="59" a="1"/>
  <c r="Q194" i="59" s="1"/>
  <c r="N194" i="59"/>
  <c r="P195" i="59"/>
  <c r="M195" i="59"/>
  <c r="H195" i="59"/>
  <c r="R195" i="59"/>
  <c r="L195" i="59"/>
  <c r="O195" i="59" a="1"/>
  <c r="O195" i="59" s="1"/>
  <c r="Q195" i="59" a="1"/>
  <c r="Q195" i="59" s="1"/>
  <c r="N195" i="59"/>
  <c r="P196" i="59"/>
  <c r="M196" i="59"/>
  <c r="H196" i="59"/>
  <c r="R196" i="59"/>
  <c r="L196" i="59"/>
  <c r="O196" i="59" a="1"/>
  <c r="O196" i="59" s="1"/>
  <c r="Q196" i="59" a="1"/>
  <c r="Q196" i="59" s="1"/>
  <c r="N196" i="59"/>
  <c r="P197" i="59"/>
  <c r="M197" i="59"/>
  <c r="H197" i="59"/>
  <c r="R197" i="59"/>
  <c r="L197" i="59"/>
  <c r="O197" i="59" a="1"/>
  <c r="O197" i="59" s="1"/>
  <c r="Q197" i="59" a="1"/>
  <c r="Q197" i="59" s="1"/>
  <c r="N197" i="59"/>
  <c r="P198" i="59"/>
  <c r="M198" i="59"/>
  <c r="H198" i="59"/>
  <c r="R198" i="59"/>
  <c r="L198" i="59"/>
  <c r="O198" i="59" a="1"/>
  <c r="O198" i="59" s="1"/>
  <c r="Q198" i="59" a="1"/>
  <c r="Q198" i="59" s="1"/>
  <c r="N198" i="59"/>
  <c r="P199" i="59"/>
  <c r="M199" i="59"/>
  <c r="H199" i="59"/>
  <c r="R199" i="59"/>
  <c r="L199" i="59"/>
  <c r="O199" i="59" a="1"/>
  <c r="O199" i="59" s="1"/>
  <c r="Q199" i="59" a="1"/>
  <c r="Q199" i="59" s="1"/>
  <c r="N199" i="59"/>
  <c r="P200" i="59"/>
  <c r="M200" i="59"/>
  <c r="H200" i="59"/>
  <c r="R200" i="59"/>
  <c r="L200" i="59"/>
  <c r="O200" i="59" a="1"/>
  <c r="O200" i="59" s="1"/>
  <c r="Q200" i="59" a="1"/>
  <c r="Q200" i="59" s="1"/>
  <c r="N200" i="59"/>
  <c r="F15" i="59"/>
  <c r="V16" i="59" s="1"/>
  <c r="X5" i="59"/>
  <c r="B5" i="59"/>
  <c r="X7" i="59"/>
  <c r="B7" i="59"/>
  <c r="X8" i="59"/>
  <c r="B8" i="59"/>
  <c r="J8" i="59" s="1"/>
  <c r="K8" i="59" s="1"/>
  <c r="X10" i="59"/>
  <c r="B10" i="59"/>
  <c r="X12" i="59"/>
  <c r="B12" i="59"/>
  <c r="X14" i="59"/>
  <c r="B14" i="59"/>
  <c r="X16" i="59"/>
  <c r="B16" i="59"/>
  <c r="X17" i="59"/>
  <c r="B17" i="59"/>
  <c r="X19" i="59"/>
  <c r="B19" i="59"/>
  <c r="X21" i="59"/>
  <c r="B21" i="59"/>
  <c r="X22" i="59"/>
  <c r="B22" i="59"/>
  <c r="X24" i="59"/>
  <c r="B24" i="59"/>
  <c r="X26" i="59"/>
  <c r="B26" i="59"/>
  <c r="X28" i="59"/>
  <c r="B28" i="59"/>
  <c r="X30" i="59"/>
  <c r="B30" i="59"/>
  <c r="X31" i="59"/>
  <c r="B31" i="59"/>
  <c r="X33" i="59"/>
  <c r="B33" i="59"/>
  <c r="X35" i="59"/>
  <c r="B35" i="59"/>
  <c r="J35" i="59" s="1"/>
  <c r="K35" i="59" s="1"/>
  <c r="X37" i="59"/>
  <c r="B37" i="59"/>
  <c r="X39" i="59"/>
  <c r="B39" i="59"/>
  <c r="X40" i="59"/>
  <c r="B40" i="59"/>
  <c r="X42" i="59"/>
  <c r="B42" i="59"/>
  <c r="X44" i="59"/>
  <c r="B44" i="59"/>
  <c r="X46" i="59"/>
  <c r="B46" i="59"/>
  <c r="J46" i="59" s="1"/>
  <c r="K46" i="59" s="1"/>
  <c r="X48" i="59"/>
  <c r="B48" i="59"/>
  <c r="X49" i="59"/>
  <c r="B49" i="59"/>
  <c r="X51" i="59"/>
  <c r="B51" i="59"/>
  <c r="X53" i="59"/>
  <c r="B53" i="59"/>
  <c r="X55" i="59"/>
  <c r="B55" i="59"/>
  <c r="X58" i="59"/>
  <c r="B58" i="59"/>
  <c r="F14" i="59"/>
  <c r="V15" i="59" s="1"/>
  <c r="X6" i="59"/>
  <c r="B6" i="59"/>
  <c r="X9" i="59"/>
  <c r="B9" i="59"/>
  <c r="J9" i="59" s="1"/>
  <c r="K9" i="59" s="1"/>
  <c r="X11" i="59"/>
  <c r="B11" i="59"/>
  <c r="X13" i="59"/>
  <c r="B13" i="59"/>
  <c r="X15" i="59"/>
  <c r="B15" i="59"/>
  <c r="X18" i="59"/>
  <c r="B18" i="59"/>
  <c r="X20" i="59"/>
  <c r="B20" i="59"/>
  <c r="X23" i="59"/>
  <c r="B23" i="59"/>
  <c r="X25" i="59"/>
  <c r="B25" i="59"/>
  <c r="J25" i="59" s="1"/>
  <c r="K25" i="59" s="1"/>
  <c r="X27" i="59"/>
  <c r="B27" i="59"/>
  <c r="X29" i="59"/>
  <c r="B29" i="59"/>
  <c r="X32" i="59"/>
  <c r="B32" i="59"/>
  <c r="X34" i="59"/>
  <c r="B34" i="59"/>
  <c r="X36" i="59"/>
  <c r="B36" i="59"/>
  <c r="J36" i="59" s="1"/>
  <c r="K36" i="59" s="1"/>
  <c r="X38" i="59"/>
  <c r="B38" i="59"/>
  <c r="X41" i="59"/>
  <c r="B41" i="59"/>
  <c r="X43" i="59"/>
  <c r="B43" i="59"/>
  <c r="X45" i="59"/>
  <c r="B45" i="59"/>
  <c r="X47" i="59"/>
  <c r="B47" i="59"/>
  <c r="J47" i="59" s="1"/>
  <c r="K47" i="59" s="1"/>
  <c r="X50" i="59"/>
  <c r="B50" i="59"/>
  <c r="X52" i="59"/>
  <c r="B52" i="59"/>
  <c r="X54" i="59"/>
  <c r="B54" i="59"/>
  <c r="X56" i="59"/>
  <c r="B56" i="59"/>
  <c r="X57" i="59"/>
  <c r="B57" i="59"/>
  <c r="J57" i="59" s="1"/>
  <c r="K57" i="59" s="1"/>
  <c r="X59" i="59"/>
  <c r="B59" i="59"/>
  <c r="X60" i="59"/>
  <c r="B60" i="59"/>
  <c r="X111" i="59"/>
  <c r="B111" i="59"/>
  <c r="X4" i="59"/>
  <c r="B4" i="59"/>
  <c r="J4" i="59" s="1"/>
  <c r="K4" i="59" s="1"/>
  <c r="F20" i="59"/>
  <c r="V21" i="59" s="1"/>
  <c r="F29" i="59"/>
  <c r="V30" i="59" s="1"/>
  <c r="F39" i="59"/>
  <c r="V40" i="59" s="1"/>
  <c r="F40" i="59"/>
  <c r="V41" i="59" s="1"/>
  <c r="F76" i="59"/>
  <c r="V77" i="59" s="1"/>
  <c r="X62" i="59"/>
  <c r="B62" i="59"/>
  <c r="X63" i="59"/>
  <c r="B63" i="59"/>
  <c r="X64" i="59"/>
  <c r="B64" i="59"/>
  <c r="X65" i="59"/>
  <c r="B65" i="59"/>
  <c r="X66" i="59"/>
  <c r="B66" i="59"/>
  <c r="X67" i="59"/>
  <c r="B67" i="59"/>
  <c r="X68" i="59"/>
  <c r="B68" i="59"/>
  <c r="J68" i="59" s="1"/>
  <c r="K68" i="59" s="1"/>
  <c r="X69" i="59"/>
  <c r="B69" i="59"/>
  <c r="X70" i="59"/>
  <c r="B70" i="59"/>
  <c r="X71" i="59"/>
  <c r="B71" i="59"/>
  <c r="X72" i="59"/>
  <c r="B72" i="59"/>
  <c r="X73" i="59"/>
  <c r="B73" i="59"/>
  <c r="X74" i="59"/>
  <c r="B74" i="59"/>
  <c r="X75" i="59"/>
  <c r="B75" i="59"/>
  <c r="X76" i="59"/>
  <c r="B76" i="59"/>
  <c r="X77" i="59"/>
  <c r="B77" i="59"/>
  <c r="X78" i="59"/>
  <c r="B78" i="59"/>
  <c r="X79" i="59"/>
  <c r="B79" i="59"/>
  <c r="X80" i="59"/>
  <c r="B80" i="59"/>
  <c r="X81" i="59"/>
  <c r="B81" i="59"/>
  <c r="J81" i="59" s="1"/>
  <c r="K81" i="59" s="1"/>
  <c r="X82" i="59"/>
  <c r="B82" i="59"/>
  <c r="J82" i="59" s="1"/>
  <c r="K82" i="59" s="1"/>
  <c r="X83" i="59"/>
  <c r="B83" i="59"/>
  <c r="J83" i="59" s="1"/>
  <c r="K83" i="59" s="1"/>
  <c r="X84" i="59"/>
  <c r="B84" i="59"/>
  <c r="J84" i="59" s="1"/>
  <c r="K84" i="59" s="1"/>
  <c r="X85" i="59"/>
  <c r="B85" i="59"/>
  <c r="J85" i="59" s="1"/>
  <c r="K85" i="59" s="1"/>
  <c r="X86" i="59"/>
  <c r="B86" i="59"/>
  <c r="J86" i="59" s="1"/>
  <c r="K86" i="59" s="1"/>
  <c r="X87" i="59"/>
  <c r="B87" i="59"/>
  <c r="J87" i="59" s="1"/>
  <c r="K87" i="59" s="1"/>
  <c r="X88" i="59"/>
  <c r="B88" i="59"/>
  <c r="J88" i="59" s="1"/>
  <c r="K88" i="59" s="1"/>
  <c r="X89" i="59"/>
  <c r="B89" i="59"/>
  <c r="J89" i="59" s="1"/>
  <c r="K89" i="59" s="1"/>
  <c r="X90" i="59"/>
  <c r="B90" i="59"/>
  <c r="J90" i="59" s="1"/>
  <c r="K90" i="59" s="1"/>
  <c r="X91" i="59"/>
  <c r="B91" i="59"/>
  <c r="J91" i="59" s="1"/>
  <c r="K91" i="59" s="1"/>
  <c r="X92" i="59"/>
  <c r="B92" i="59"/>
  <c r="X93" i="59"/>
  <c r="B93" i="59"/>
  <c r="X94" i="59"/>
  <c r="B94" i="59"/>
  <c r="X95" i="59"/>
  <c r="B95" i="59"/>
  <c r="X96" i="59"/>
  <c r="B96" i="59"/>
  <c r="X97" i="59"/>
  <c r="B97" i="59"/>
  <c r="X98" i="59"/>
  <c r="B98" i="59"/>
  <c r="X99" i="59"/>
  <c r="B99" i="59"/>
  <c r="X100" i="59"/>
  <c r="B100" i="59"/>
  <c r="X101" i="59"/>
  <c r="B101" i="59"/>
  <c r="X102" i="59"/>
  <c r="B102" i="59"/>
  <c r="X115" i="59"/>
  <c r="B115" i="59"/>
  <c r="B124" i="59"/>
  <c r="X124" i="59"/>
  <c r="X61" i="59"/>
  <c r="X107" i="59"/>
  <c r="B107" i="59"/>
  <c r="B116" i="59"/>
  <c r="X116" i="59"/>
  <c r="X103" i="59"/>
  <c r="X105" i="59"/>
  <c r="B105" i="59"/>
  <c r="X108" i="59"/>
  <c r="B108" i="59"/>
  <c r="X112" i="59"/>
  <c r="B112" i="59"/>
  <c r="X109" i="59"/>
  <c r="B109" i="59"/>
  <c r="X113" i="59"/>
  <c r="B113" i="59"/>
  <c r="X118" i="59"/>
  <c r="X132" i="59"/>
  <c r="B132" i="59"/>
  <c r="X104" i="59"/>
  <c r="X106" i="59"/>
  <c r="B106" i="59"/>
  <c r="X110" i="59"/>
  <c r="B110" i="59"/>
  <c r="X114" i="59"/>
  <c r="B114" i="59"/>
  <c r="X120" i="59"/>
  <c r="X128" i="59"/>
  <c r="X130" i="59"/>
  <c r="B130" i="59"/>
  <c r="X134" i="59"/>
  <c r="B134" i="59"/>
  <c r="X136" i="59"/>
  <c r="B136" i="59"/>
  <c r="X117" i="59"/>
  <c r="X119" i="59"/>
  <c r="X121" i="59"/>
  <c r="X123" i="59"/>
  <c r="X125" i="59"/>
  <c r="X127" i="59"/>
  <c r="X129" i="59"/>
  <c r="X140" i="59"/>
  <c r="B140" i="59"/>
  <c r="B162" i="59"/>
  <c r="X166" i="59"/>
  <c r="B166" i="59"/>
  <c r="X167" i="59"/>
  <c r="B167" i="59"/>
  <c r="X168" i="59"/>
  <c r="B168" i="59"/>
  <c r="X169" i="59"/>
  <c r="B169" i="59"/>
  <c r="X170" i="59"/>
  <c r="B170" i="59"/>
  <c r="X171" i="59"/>
  <c r="B171" i="59"/>
  <c r="X172" i="59"/>
  <c r="B172" i="59"/>
  <c r="X173" i="59"/>
  <c r="B173" i="59"/>
  <c r="X174" i="59"/>
  <c r="B174" i="59"/>
  <c r="X190" i="59"/>
  <c r="X191" i="59"/>
  <c r="X194" i="59"/>
  <c r="B194" i="59"/>
  <c r="X195" i="59"/>
  <c r="B195" i="59"/>
  <c r="X196" i="59"/>
  <c r="B196" i="59"/>
  <c r="X197" i="59"/>
  <c r="B197" i="59"/>
  <c r="X187" i="59"/>
  <c r="X189" i="59"/>
  <c r="X192" i="59"/>
  <c r="X193" i="59"/>
  <c r="B193" i="59"/>
  <c r="B198" i="59"/>
  <c r="B199" i="59"/>
  <c r="B200" i="59"/>
  <c r="J69" i="59" l="1"/>
  <c r="K69" i="59" s="1"/>
  <c r="J48" i="59"/>
  <c r="K48" i="59" s="1"/>
  <c r="J37" i="59"/>
  <c r="K37" i="59" s="1"/>
  <c r="J26" i="59"/>
  <c r="K26" i="59" s="1"/>
  <c r="J5" i="59"/>
  <c r="K5" i="59" s="1"/>
  <c r="J27" i="59"/>
  <c r="K27" i="59" s="1"/>
  <c r="J38" i="59"/>
  <c r="K38" i="59" s="1"/>
  <c r="J6" i="59"/>
  <c r="K6" i="59" s="1"/>
  <c r="F16" i="59"/>
  <c r="J92" i="59"/>
  <c r="K92" i="59" s="1"/>
  <c r="J70" i="59"/>
  <c r="K70" i="59" s="1"/>
  <c r="F41" i="59"/>
  <c r="F30" i="59"/>
  <c r="F77" i="59"/>
  <c r="V78" i="59" s="1"/>
  <c r="J58" i="59"/>
  <c r="K58" i="59" s="1"/>
  <c r="J49" i="59"/>
  <c r="K49" i="59" s="1"/>
  <c r="J39" i="59"/>
  <c r="K39" i="59" s="1"/>
  <c r="J28" i="59"/>
  <c r="K28" i="59" s="1"/>
  <c r="J10" i="59"/>
  <c r="K10" i="59" s="1"/>
  <c r="J7" i="59"/>
  <c r="K7" i="59" s="1"/>
  <c r="F21" i="59"/>
  <c r="V22" i="59" s="1"/>
  <c r="J40" i="59" l="1"/>
  <c r="J50" i="59"/>
  <c r="V31" i="59"/>
  <c r="F31" i="59"/>
  <c r="V32" i="59" s="1"/>
  <c r="J29" i="59"/>
  <c r="V17" i="59"/>
  <c r="F17" i="59"/>
  <c r="V18" i="59" s="1"/>
  <c r="J11" i="59"/>
  <c r="V42" i="59"/>
  <c r="F42" i="59"/>
  <c r="V43" i="59" s="1"/>
  <c r="J59" i="59"/>
  <c r="J71" i="59"/>
  <c r="J93" i="59"/>
  <c r="K59" i="59" l="1"/>
  <c r="J60" i="59"/>
  <c r="K50" i="59"/>
  <c r="J51" i="59"/>
  <c r="K71" i="59"/>
  <c r="J72" i="59"/>
  <c r="K11" i="59"/>
  <c r="J12" i="59"/>
  <c r="K93" i="59"/>
  <c r="J94" i="59"/>
  <c r="K29" i="59"/>
  <c r="J30" i="59"/>
  <c r="K40" i="59"/>
  <c r="J41" i="59"/>
  <c r="Q50" i="59" a="1"/>
  <c r="Q50" i="59" l="1"/>
  <c r="K12" i="59"/>
  <c r="J13" i="59"/>
  <c r="K51" i="59"/>
  <c r="J52" i="59"/>
  <c r="K41" i="59"/>
  <c r="J42" i="59"/>
  <c r="K94" i="59"/>
  <c r="J95" i="59"/>
  <c r="K72" i="59"/>
  <c r="J73" i="59"/>
  <c r="K60" i="59"/>
  <c r="J61" i="59"/>
  <c r="K30" i="59"/>
  <c r="J31" i="59"/>
  <c r="Q72" i="59" a="1"/>
  <c r="O12" i="59" a="1"/>
  <c r="O12" i="59" l="1"/>
  <c r="Q72" i="59"/>
  <c r="K31" i="59"/>
  <c r="J32" i="59"/>
  <c r="K73" i="59"/>
  <c r="J74" i="59"/>
  <c r="K42" i="59"/>
  <c r="J43" i="59"/>
  <c r="K13" i="59"/>
  <c r="J14" i="59"/>
  <c r="K61" i="59"/>
  <c r="J62" i="59"/>
  <c r="K95" i="59"/>
  <c r="J96" i="59"/>
  <c r="K52" i="59"/>
  <c r="J53" i="59"/>
  <c r="Q52" i="59" a="1"/>
  <c r="Q61" i="59" a="1"/>
  <c r="Q61" i="59" l="1"/>
  <c r="Q52" i="59"/>
  <c r="K43" i="59"/>
  <c r="J44" i="59"/>
  <c r="K62" i="59"/>
  <c r="J63" i="59"/>
  <c r="K32" i="59"/>
  <c r="J33" i="59"/>
  <c r="K96" i="59"/>
  <c r="J97" i="59"/>
  <c r="K14" i="59"/>
  <c r="J15" i="59"/>
  <c r="K74" i="59"/>
  <c r="J75" i="59"/>
  <c r="K53" i="59"/>
  <c r="J54" i="59"/>
  <c r="Q74" i="59" a="1"/>
  <c r="O43" i="59" a="1"/>
  <c r="O32" i="59" a="1"/>
  <c r="O32" i="59" l="1"/>
  <c r="O43" i="59"/>
  <c r="Q74" i="59"/>
  <c r="K54" i="59"/>
  <c r="J55" i="59"/>
  <c r="K44" i="59"/>
  <c r="J45" i="59"/>
  <c r="K45" i="59" s="1"/>
  <c r="K15" i="59"/>
  <c r="J16" i="59"/>
  <c r="K75" i="59"/>
  <c r="J76" i="59"/>
  <c r="K97" i="59"/>
  <c r="J98" i="59"/>
  <c r="K63" i="59"/>
  <c r="J64" i="59"/>
  <c r="K33" i="59"/>
  <c r="J34" i="59"/>
  <c r="K34" i="59" s="1"/>
  <c r="Q63" i="59" a="1"/>
  <c r="Q54" i="59" a="1"/>
  <c r="Q54" i="59" l="1"/>
  <c r="Q63" i="59"/>
  <c r="K64" i="59"/>
  <c r="J65" i="59"/>
  <c r="K76" i="59"/>
  <c r="J77" i="59"/>
  <c r="K98" i="59"/>
  <c r="J99" i="59"/>
  <c r="K16" i="59"/>
  <c r="J17" i="59"/>
  <c r="K55" i="59"/>
  <c r="J56" i="59"/>
  <c r="K56" i="59" s="1"/>
  <c r="K65" i="59" l="1"/>
  <c r="J66" i="59"/>
  <c r="K17" i="59"/>
  <c r="J18" i="59"/>
  <c r="K77" i="59"/>
  <c r="J78" i="59"/>
  <c r="K99" i="59"/>
  <c r="J100" i="59"/>
  <c r="Q65" i="59" a="1"/>
  <c r="Q65" i="59" l="1"/>
  <c r="K100" i="59"/>
  <c r="J101" i="59"/>
  <c r="K18" i="59"/>
  <c r="J19" i="59"/>
  <c r="K78" i="59"/>
  <c r="J79" i="59"/>
  <c r="K66" i="59"/>
  <c r="J67" i="59"/>
  <c r="K67" i="59" s="1"/>
  <c r="Q78" i="59" a="1"/>
  <c r="O18" i="59" a="1"/>
  <c r="O18" i="59" l="1"/>
  <c r="Q78" i="59"/>
  <c r="K79" i="59"/>
  <c r="J80" i="59"/>
  <c r="K80" i="59" s="1"/>
  <c r="K101" i="59"/>
  <c r="J102" i="59"/>
  <c r="K19" i="59"/>
  <c r="J20" i="59"/>
  <c r="K20" i="59" l="1"/>
  <c r="J21" i="59"/>
  <c r="K102" i="59"/>
  <c r="J103" i="59"/>
  <c r="K103" i="59" l="1"/>
  <c r="J104" i="59"/>
  <c r="K21" i="59"/>
  <c r="J22" i="59"/>
  <c r="K22" i="59" l="1"/>
  <c r="J23" i="59"/>
  <c r="K104" i="59"/>
  <c r="J105" i="59"/>
  <c r="O22" i="59" a="1"/>
  <c r="O22" i="59" l="1"/>
  <c r="K105" i="59"/>
  <c r="J106" i="59"/>
  <c r="K23" i="59"/>
  <c r="J24" i="59"/>
  <c r="K24" i="59" s="1"/>
  <c r="K106" i="59" l="1"/>
  <c r="J107" i="59"/>
  <c r="K107" i="59" l="1"/>
  <c r="J108" i="59"/>
  <c r="K108" i="59" l="1"/>
  <c r="J109" i="59"/>
  <c r="K109" i="59" l="1"/>
  <c r="J110" i="59"/>
  <c r="K110" i="59" l="1"/>
  <c r="J111" i="59"/>
  <c r="K111" i="59" l="1"/>
  <c r="J112" i="59"/>
  <c r="K112" i="59" l="1"/>
  <c r="J113" i="59"/>
  <c r="K113" i="59" l="1"/>
  <c r="J114" i="59"/>
  <c r="K114" i="59" l="1"/>
  <c r="J115" i="59"/>
  <c r="K115" i="59" l="1"/>
  <c r="J116" i="59"/>
  <c r="K116" i="59" l="1"/>
  <c r="J117" i="59"/>
  <c r="K117" i="59" l="1"/>
  <c r="J118" i="59"/>
  <c r="K118" i="59" l="1"/>
  <c r="J119" i="59"/>
  <c r="K119" i="59" l="1"/>
  <c r="J120" i="59"/>
  <c r="K120" i="59" l="1"/>
  <c r="J121" i="59"/>
  <c r="K121" i="59" l="1"/>
  <c r="J122" i="59"/>
  <c r="K122" i="59" l="1"/>
  <c r="J123" i="59"/>
  <c r="K123" i="59" l="1"/>
  <c r="J124" i="59"/>
  <c r="K124" i="59" l="1"/>
  <c r="J125" i="59"/>
  <c r="K125" i="59" l="1"/>
  <c r="J126" i="59"/>
  <c r="K126" i="59" l="1"/>
  <c r="J127" i="59"/>
  <c r="K127" i="59" l="1"/>
  <c r="J128" i="59"/>
  <c r="K128" i="59" l="1"/>
  <c r="J129" i="59"/>
  <c r="K129" i="59" l="1"/>
  <c r="J130" i="59"/>
  <c r="K130" i="59" l="1"/>
  <c r="J131" i="59"/>
  <c r="K131" i="59" l="1"/>
  <c r="J132" i="59"/>
  <c r="K132" i="59" l="1"/>
  <c r="J133" i="59"/>
  <c r="K133" i="59" l="1"/>
  <c r="J134" i="59"/>
  <c r="K134" i="59" l="1"/>
  <c r="J135" i="59"/>
  <c r="K135" i="59" l="1"/>
  <c r="J136" i="59"/>
  <c r="K136" i="59" l="1"/>
  <c r="J137" i="59"/>
  <c r="K137" i="59" l="1"/>
  <c r="J138" i="59"/>
  <c r="J139" i="59" l="1"/>
  <c r="K138" i="59"/>
  <c r="K139" i="59" l="1"/>
  <c r="J140" i="59"/>
  <c r="K140" i="59" l="1"/>
  <c r="J141" i="59"/>
  <c r="K141" i="59" l="1"/>
  <c r="J142" i="59"/>
  <c r="K142" i="59" l="1"/>
  <c r="J143" i="59"/>
  <c r="K143" i="59" l="1"/>
  <c r="J144" i="59"/>
  <c r="K144" i="59" l="1"/>
  <c r="J145" i="59"/>
  <c r="K145" i="59" l="1"/>
  <c r="J146" i="59"/>
  <c r="K146" i="59" l="1"/>
  <c r="J147" i="59"/>
  <c r="K147" i="59" l="1"/>
  <c r="J148" i="59"/>
  <c r="K148" i="59" l="1"/>
  <c r="J149" i="59"/>
  <c r="K149" i="59" l="1"/>
  <c r="J150" i="59"/>
  <c r="K150" i="59" l="1"/>
  <c r="J151" i="59"/>
  <c r="K151" i="59" l="1"/>
  <c r="J152" i="59"/>
  <c r="K152" i="59" l="1"/>
  <c r="J153" i="59"/>
  <c r="K153" i="59" l="1"/>
  <c r="J154" i="59"/>
  <c r="K154" i="59" l="1"/>
  <c r="J155" i="59"/>
  <c r="K155" i="59" l="1"/>
  <c r="J156" i="59"/>
  <c r="K156" i="59" l="1"/>
  <c r="J157" i="59"/>
  <c r="K157" i="59" l="1"/>
  <c r="J158" i="59"/>
  <c r="K158" i="59" l="1"/>
  <c r="J159" i="59"/>
  <c r="K159" i="59" l="1"/>
  <c r="J160" i="59"/>
  <c r="K160" i="59" l="1"/>
  <c r="J161" i="59"/>
  <c r="K161" i="59" l="1"/>
  <c r="J162" i="59"/>
  <c r="K162" i="59" l="1"/>
  <c r="J163" i="59"/>
  <c r="K163" i="59" l="1"/>
  <c r="J164" i="59"/>
  <c r="K164" i="59" l="1"/>
  <c r="J165" i="59"/>
  <c r="K165" i="59" l="1"/>
  <c r="J166" i="59"/>
  <c r="K166" i="59" l="1"/>
  <c r="J167" i="59"/>
  <c r="K167" i="59" l="1"/>
  <c r="J168" i="59"/>
  <c r="K168" i="59" l="1"/>
  <c r="J169" i="59"/>
  <c r="K169" i="59" l="1"/>
  <c r="J170" i="59"/>
  <c r="K170" i="59" l="1"/>
  <c r="J171" i="59"/>
  <c r="K171" i="59" l="1"/>
  <c r="J172" i="59"/>
  <c r="K172" i="59" l="1"/>
  <c r="J173" i="59"/>
  <c r="K173" i="59" l="1"/>
  <c r="J174" i="59"/>
  <c r="K174" i="59" l="1"/>
  <c r="J175" i="59"/>
  <c r="K175" i="59" l="1"/>
  <c r="J176" i="59"/>
  <c r="K176" i="59" l="1"/>
  <c r="J177" i="59"/>
  <c r="K177" i="59" l="1"/>
  <c r="J178" i="59"/>
  <c r="K178" i="59" l="1"/>
  <c r="J179" i="59"/>
  <c r="K179" i="59" l="1"/>
  <c r="J180" i="59"/>
  <c r="K180" i="59" l="1"/>
  <c r="J181" i="59"/>
  <c r="K181" i="59" l="1"/>
  <c r="J182" i="59"/>
  <c r="K182" i="59" l="1"/>
  <c r="J183" i="59"/>
  <c r="K183" i="59" l="1"/>
  <c r="J184" i="59"/>
  <c r="K184" i="59" l="1"/>
  <c r="J185" i="59"/>
  <c r="K185" i="59" l="1"/>
  <c r="J186" i="59"/>
  <c r="J187" i="59" l="1"/>
  <c r="K186" i="59"/>
  <c r="K187" i="59" l="1"/>
  <c r="J188" i="59"/>
  <c r="K188" i="59" l="1"/>
  <c r="J189" i="59"/>
  <c r="K189" i="59" l="1"/>
  <c r="J190" i="59"/>
  <c r="K190" i="59" l="1"/>
  <c r="J191" i="59"/>
  <c r="K191" i="59" l="1"/>
  <c r="J192" i="59"/>
  <c r="K192" i="59" l="1"/>
  <c r="J193" i="59"/>
  <c r="K193" i="59" l="1"/>
  <c r="J194" i="59"/>
  <c r="K194" i="59" l="1"/>
  <c r="J195" i="59"/>
  <c r="K195" i="59" l="1"/>
  <c r="J196" i="59"/>
  <c r="K196" i="59" l="1"/>
  <c r="J197" i="59"/>
  <c r="K197" i="59" l="1"/>
  <c r="J198" i="59"/>
  <c r="K198" i="59" l="1"/>
  <c r="J199" i="59"/>
  <c r="K199" i="59" l="1"/>
  <c r="J200" i="59"/>
  <c r="K200" i="59" s="1"/>
  <c r="Q78" i="4" l="1"/>
  <c r="U77" i="4"/>
  <c r="U76" i="4"/>
  <c r="U75" i="4"/>
  <c r="Q74" i="4"/>
  <c r="U73" i="4"/>
  <c r="Q72" i="4"/>
  <c r="U71" i="4"/>
  <c r="Q65" i="4"/>
  <c r="U64" i="4"/>
  <c r="Q63" i="4"/>
  <c r="U62" i="4"/>
  <c r="Q61" i="4"/>
  <c r="U60" i="4"/>
  <c r="Q54" i="4"/>
  <c r="U53" i="4"/>
  <c r="Q52" i="4"/>
  <c r="U51" i="4"/>
  <c r="Q50" i="4"/>
  <c r="U49" i="4"/>
  <c r="Q43" i="4"/>
  <c r="U42" i="4"/>
  <c r="U41" i="4"/>
  <c r="U40" i="4"/>
  <c r="U39" i="4"/>
  <c r="U38" i="4"/>
  <c r="Q32" i="4"/>
  <c r="U31" i="4"/>
  <c r="U30" i="4"/>
  <c r="U29" i="4"/>
  <c r="U28" i="4"/>
  <c r="Q22" i="4"/>
  <c r="Q18" i="4"/>
  <c r="U17" i="4"/>
  <c r="U16" i="4"/>
  <c r="I21" i="4" s="1"/>
  <c r="U21" i="4" s="1"/>
  <c r="U14" i="4"/>
  <c r="I20" i="4" s="1"/>
  <c r="U20" i="4" s="1"/>
  <c r="U13" i="4"/>
  <c r="I19" i="4" s="1"/>
  <c r="U19" i="4" s="1"/>
  <c r="Q12" i="4"/>
  <c r="U11" i="4"/>
  <c r="I15" i="4" s="1"/>
  <c r="U15" i="4" s="1"/>
  <c r="C150" i="33" l="1"/>
  <c r="C158" i="33"/>
  <c r="C166" i="33"/>
  <c r="C174" i="33"/>
  <c r="C178" i="33"/>
  <c r="C182" i="33"/>
  <c r="C186" i="33"/>
  <c r="C190" i="33"/>
  <c r="C195" i="33"/>
  <c r="C198" i="33"/>
  <c r="C199" i="33"/>
  <c r="C193" i="33" l="1"/>
  <c r="C191" i="33"/>
  <c r="C189" i="33"/>
  <c r="C187" i="33"/>
  <c r="C185" i="33"/>
  <c r="C183" i="33"/>
  <c r="C181" i="33"/>
  <c r="C179" i="33"/>
  <c r="C177" i="33"/>
  <c r="C175" i="33"/>
  <c r="C173" i="33"/>
  <c r="C171" i="33"/>
  <c r="C169" i="33"/>
  <c r="C167" i="33"/>
  <c r="C165" i="33"/>
  <c r="C163" i="33"/>
  <c r="C161" i="33"/>
  <c r="C159" i="33"/>
  <c r="C157" i="33"/>
  <c r="C155" i="33"/>
  <c r="C153" i="33"/>
  <c r="C151" i="33"/>
  <c r="C149" i="33"/>
  <c r="C147" i="33"/>
  <c r="C145" i="33"/>
  <c r="C143" i="33"/>
  <c r="C141" i="33"/>
  <c r="C139" i="33"/>
  <c r="C137" i="33"/>
  <c r="C135" i="33"/>
  <c r="C133" i="33"/>
  <c r="C131" i="33"/>
  <c r="C129" i="33"/>
  <c r="C127" i="33"/>
  <c r="C125" i="33"/>
  <c r="C123" i="33"/>
  <c r="C121" i="33"/>
  <c r="C119" i="33"/>
  <c r="C117" i="33"/>
  <c r="C115" i="33"/>
  <c r="C113" i="33"/>
  <c r="C111" i="33"/>
  <c r="C109" i="33"/>
  <c r="C107" i="33"/>
  <c r="C105" i="33"/>
  <c r="C103" i="33"/>
  <c r="C101" i="33"/>
  <c r="C99" i="33"/>
  <c r="C97" i="33"/>
  <c r="C95" i="33"/>
  <c r="C93" i="33"/>
  <c r="C91" i="33"/>
  <c r="C89" i="33"/>
  <c r="C87" i="33"/>
  <c r="C85" i="33"/>
  <c r="C83" i="33"/>
  <c r="C81" i="33"/>
  <c r="C79" i="33"/>
  <c r="C77" i="33"/>
  <c r="C75" i="33"/>
  <c r="C73" i="33"/>
  <c r="C71" i="33"/>
  <c r="C69" i="33"/>
  <c r="C67" i="33"/>
  <c r="C65" i="33"/>
  <c r="C63" i="33"/>
  <c r="C61" i="33"/>
  <c r="C59" i="33"/>
  <c r="C57" i="33"/>
  <c r="C55" i="33"/>
  <c r="C53" i="33"/>
  <c r="C51" i="33"/>
  <c r="C49" i="33"/>
  <c r="C47" i="33"/>
  <c r="C45" i="33"/>
  <c r="C43" i="33"/>
  <c r="C41" i="33"/>
  <c r="C39" i="33"/>
  <c r="C37" i="33"/>
  <c r="C35" i="33"/>
  <c r="C33" i="33"/>
  <c r="C31" i="33"/>
  <c r="C29" i="33"/>
  <c r="C27" i="33"/>
  <c r="C25" i="33"/>
  <c r="C23" i="33"/>
  <c r="C21" i="33"/>
  <c r="C19" i="33"/>
  <c r="C17" i="33"/>
  <c r="C15" i="33"/>
  <c r="C13" i="33"/>
  <c r="C11" i="33"/>
  <c r="C9" i="33"/>
  <c r="C7" i="33"/>
  <c r="C5" i="33"/>
  <c r="C197" i="33"/>
  <c r="C188" i="33"/>
  <c r="C184" i="33"/>
  <c r="C180" i="33"/>
  <c r="C176" i="33"/>
  <c r="C172" i="33"/>
  <c r="C170" i="33"/>
  <c r="C168" i="33"/>
  <c r="C164" i="33"/>
  <c r="C162" i="33"/>
  <c r="C160" i="33"/>
  <c r="C156" i="33"/>
  <c r="C154" i="33"/>
  <c r="C152" i="33"/>
  <c r="C148" i="33"/>
  <c r="C146" i="33"/>
  <c r="C144" i="33"/>
  <c r="C142" i="33"/>
  <c r="C140" i="33"/>
  <c r="C138" i="33"/>
  <c r="C136" i="33"/>
  <c r="C134" i="33"/>
  <c r="C132" i="33"/>
  <c r="C130" i="33"/>
  <c r="C128" i="33"/>
  <c r="C126" i="33"/>
  <c r="C124" i="33"/>
  <c r="C122" i="33"/>
  <c r="C120" i="33"/>
  <c r="C118" i="33"/>
  <c r="C116" i="33"/>
  <c r="C114" i="33"/>
  <c r="C112" i="33"/>
  <c r="C110" i="33"/>
  <c r="C108" i="33"/>
  <c r="C106" i="33"/>
  <c r="C104" i="33"/>
  <c r="C102" i="33"/>
  <c r="C100" i="33"/>
  <c r="C98" i="33"/>
  <c r="C96" i="33"/>
  <c r="C94" i="33"/>
  <c r="C92" i="33"/>
  <c r="C90" i="33"/>
  <c r="C88" i="33"/>
  <c r="C86" i="33"/>
  <c r="C84" i="33"/>
  <c r="C82" i="33"/>
  <c r="C80" i="33"/>
  <c r="C78" i="33"/>
  <c r="C76" i="33"/>
  <c r="C74" i="33"/>
  <c r="C72" i="33"/>
  <c r="C70" i="33"/>
  <c r="C68" i="33"/>
  <c r="C66" i="33"/>
  <c r="C64" i="33"/>
  <c r="C62" i="33"/>
  <c r="C60" i="33"/>
  <c r="C58" i="33"/>
  <c r="C56" i="33"/>
  <c r="C54" i="33"/>
  <c r="C52" i="33"/>
  <c r="C50" i="33"/>
  <c r="C48" i="33"/>
  <c r="C46" i="33"/>
  <c r="C44" i="33"/>
  <c r="C42" i="33"/>
  <c r="C40" i="33"/>
  <c r="C38" i="33"/>
  <c r="C36" i="33"/>
  <c r="C34" i="33"/>
  <c r="C32" i="33"/>
  <c r="C30" i="33"/>
  <c r="C28" i="33"/>
  <c r="C26" i="33"/>
  <c r="C24" i="33"/>
  <c r="C22" i="33"/>
  <c r="C20" i="33"/>
  <c r="C18" i="33"/>
  <c r="C16" i="33"/>
  <c r="C14" i="33"/>
  <c r="C12" i="33"/>
  <c r="C10" i="33"/>
  <c r="C8" i="33"/>
  <c r="D8" i="33" s="1"/>
  <c r="D9" i="33" s="1"/>
  <c r="C6" i="33"/>
  <c r="C200" i="33"/>
  <c r="C196" i="33"/>
  <c r="C194" i="33"/>
  <c r="C192" i="33"/>
  <c r="D10" i="33" l="1"/>
  <c r="D11" i="33" s="1"/>
  <c r="D12" i="33" s="1"/>
  <c r="D13" i="33" s="1"/>
  <c r="D14" i="33" s="1"/>
  <c r="D15" i="33" s="1"/>
  <c r="D16" i="33" s="1"/>
  <c r="D17" i="33" s="1"/>
  <c r="D18" i="33" s="1"/>
  <c r="D19" i="33" s="1"/>
  <c r="D20" i="33" s="1"/>
  <c r="D21" i="33" s="1"/>
  <c r="D22" i="33" s="1"/>
  <c r="D23" i="33" s="1"/>
  <c r="D24" i="33" s="1"/>
  <c r="D25" i="33" s="1"/>
  <c r="D26" i="33" s="1"/>
  <c r="D27" i="33" s="1"/>
  <c r="D28" i="33" s="1"/>
  <c r="D29" i="33" s="1"/>
  <c r="D30" i="33" s="1"/>
  <c r="D31" i="33" s="1"/>
  <c r="D32" i="33" s="1"/>
  <c r="D33" i="33" s="1"/>
  <c r="D34" i="33" s="1"/>
  <c r="D35" i="33" s="1"/>
  <c r="D36" i="33" s="1"/>
  <c r="D37" i="33" s="1"/>
  <c r="D38" i="33" s="1"/>
  <c r="D39" i="33" s="1"/>
  <c r="D40" i="33" s="1"/>
  <c r="D41" i="33" s="1"/>
  <c r="D42" i="33" s="1"/>
  <c r="D43" i="33" s="1"/>
  <c r="D44" i="33" s="1"/>
  <c r="D45" i="33" s="1"/>
  <c r="D46" i="33" s="1"/>
  <c r="D47" i="33" s="1"/>
  <c r="D48" i="33" s="1"/>
  <c r="D49" i="33" s="1"/>
  <c r="D50" i="33" s="1"/>
  <c r="D51" i="33" s="1"/>
  <c r="D52" i="33" s="1"/>
  <c r="D53" i="33" s="1"/>
  <c r="D54" i="33" s="1"/>
  <c r="D55" i="33" s="1"/>
  <c r="D56" i="33" s="1"/>
  <c r="D57" i="33" s="1"/>
  <c r="D58" i="33" s="1"/>
  <c r="D59" i="33" s="1"/>
  <c r="D60" i="33" s="1"/>
  <c r="D61" i="33" s="1"/>
  <c r="D62" i="33" s="1"/>
  <c r="D63" i="33" s="1"/>
  <c r="D64" i="33" s="1"/>
  <c r="D65" i="33" s="1"/>
  <c r="D66" i="33" s="1"/>
  <c r="D67" i="33" s="1"/>
  <c r="D68" i="33" s="1"/>
  <c r="D69" i="33" s="1"/>
  <c r="D70" i="33" s="1"/>
  <c r="D71" i="33" s="1"/>
  <c r="D72" i="33" s="1"/>
  <c r="D73" i="33" s="1"/>
  <c r="D74" i="33" s="1"/>
  <c r="D75" i="33" s="1"/>
  <c r="D76" i="33" s="1"/>
  <c r="D77" i="33" s="1"/>
  <c r="D78" i="33" s="1"/>
  <c r="D79" i="33" s="1"/>
  <c r="D80" i="33" s="1"/>
  <c r="D81" i="33" s="1"/>
  <c r="D82" i="33" s="1"/>
  <c r="D83" i="33" s="1"/>
  <c r="D84" i="33" s="1"/>
  <c r="D85" i="33" s="1"/>
  <c r="D86" i="33" s="1"/>
  <c r="D87" i="33" s="1"/>
  <c r="D88" i="33" s="1"/>
  <c r="D89" i="33" s="1"/>
  <c r="D90" i="33" s="1"/>
  <c r="D91" i="33" s="1"/>
  <c r="D92" i="33" s="1"/>
  <c r="D93" i="33" s="1"/>
  <c r="D94" i="33" s="1"/>
  <c r="D95" i="33" s="1"/>
  <c r="D96" i="33" s="1"/>
  <c r="D97" i="33" s="1"/>
  <c r="D98" i="33" s="1"/>
  <c r="D99" i="33" s="1"/>
  <c r="D100" i="33" s="1"/>
  <c r="D101" i="33" s="1"/>
  <c r="D102" i="33" s="1"/>
  <c r="D103" i="33" s="1"/>
  <c r="D104" i="33" s="1"/>
  <c r="D105" i="33" s="1"/>
  <c r="D106" i="33" s="1"/>
  <c r="D107" i="33" s="1"/>
  <c r="D108" i="33" s="1"/>
  <c r="D109" i="33" s="1"/>
  <c r="D110" i="33" s="1"/>
  <c r="D111" i="33" s="1"/>
  <c r="D112" i="33" s="1"/>
  <c r="D113" i="33" s="1"/>
  <c r="D114" i="33" s="1"/>
  <c r="D115" i="33" s="1"/>
  <c r="D116" i="33" s="1"/>
  <c r="D117" i="33" s="1"/>
  <c r="D118" i="33" s="1"/>
  <c r="D119" i="33" s="1"/>
  <c r="D120" i="33" s="1"/>
  <c r="D121" i="33" s="1"/>
  <c r="D122" i="33" s="1"/>
  <c r="D123" i="33" s="1"/>
  <c r="D124" i="33" s="1"/>
  <c r="D125" i="33" s="1"/>
  <c r="D126" i="33" s="1"/>
  <c r="D127" i="33" s="1"/>
  <c r="D128" i="33" s="1"/>
  <c r="D129" i="33" s="1"/>
  <c r="D130" i="33" s="1"/>
  <c r="D131" i="33" s="1"/>
  <c r="D132" i="33" s="1"/>
  <c r="D133" i="33" s="1"/>
  <c r="D134" i="33" s="1"/>
  <c r="D135" i="33" s="1"/>
  <c r="D136" i="33" s="1"/>
  <c r="D137" i="33" s="1"/>
  <c r="D138" i="33" s="1"/>
  <c r="D139" i="33" s="1"/>
  <c r="D140" i="33" s="1"/>
  <c r="D141" i="33" s="1"/>
  <c r="D142" i="33" s="1"/>
  <c r="D143" i="33" s="1"/>
  <c r="D144" i="33" s="1"/>
  <c r="D145" i="33" s="1"/>
  <c r="D146" i="33" s="1"/>
  <c r="D147" i="33" s="1"/>
  <c r="D148" i="33" s="1"/>
  <c r="D149" i="33" s="1"/>
  <c r="D150" i="33" s="1"/>
  <c r="D151" i="33" s="1"/>
  <c r="D152" i="33" s="1"/>
  <c r="D153" i="33" s="1"/>
  <c r="D154" i="33" s="1"/>
  <c r="D155" i="33" s="1"/>
  <c r="D156" i="33" s="1"/>
  <c r="D157" i="33" s="1"/>
  <c r="D158" i="33" s="1"/>
  <c r="D159" i="33" s="1"/>
  <c r="D160" i="33" s="1"/>
  <c r="D161" i="33" s="1"/>
  <c r="D162" i="33" s="1"/>
  <c r="D163" i="33" s="1"/>
  <c r="D164" i="33" s="1"/>
  <c r="D165" i="33" s="1"/>
  <c r="D166" i="33" s="1"/>
  <c r="D167" i="33" s="1"/>
  <c r="D168" i="33" s="1"/>
  <c r="D169" i="33" s="1"/>
  <c r="D170" i="33" s="1"/>
  <c r="D171" i="33" s="1"/>
  <c r="D172" i="33" s="1"/>
  <c r="D173" i="33" s="1"/>
  <c r="D174" i="33" s="1"/>
  <c r="D175" i="33" s="1"/>
  <c r="D176" i="33" s="1"/>
  <c r="D177" i="33" s="1"/>
  <c r="D178" i="33" s="1"/>
  <c r="D179" i="33" s="1"/>
  <c r="D180" i="33" s="1"/>
  <c r="D181" i="33" s="1"/>
  <c r="D182" i="33" s="1"/>
  <c r="D183" i="33" s="1"/>
  <c r="D184" i="33" s="1"/>
  <c r="D185" i="33" s="1"/>
  <c r="D186" i="33" s="1"/>
  <c r="D187" i="33" s="1"/>
  <c r="D188" i="33" s="1"/>
  <c r="D189" i="33" s="1"/>
  <c r="D190" i="33" s="1"/>
  <c r="D191" i="33" s="1"/>
  <c r="D192" i="33" s="1"/>
  <c r="D193" i="33" s="1"/>
  <c r="D194" i="33" s="1"/>
  <c r="D195" i="33" s="1"/>
  <c r="D196" i="33" s="1"/>
  <c r="D197" i="33" s="1"/>
  <c r="D198" i="33" s="1"/>
  <c r="D199" i="33" s="1"/>
  <c r="D200" i="33" s="1"/>
  <c r="F2" i="33"/>
  <c r="F4" i="33"/>
  <c r="E4" i="33" s="1"/>
  <c r="F6" i="33"/>
  <c r="E6" i="33" s="1"/>
  <c r="F8" i="33"/>
  <c r="E8" i="33" s="1"/>
  <c r="F10" i="33"/>
  <c r="E10" i="33" s="1"/>
  <c r="F12" i="33"/>
  <c r="E12" i="33" s="1"/>
  <c r="F14" i="33"/>
  <c r="F18" i="33"/>
  <c r="F22" i="33"/>
  <c r="E22" i="33" s="1"/>
  <c r="F26" i="33"/>
  <c r="E26" i="33" s="1"/>
  <c r="F30" i="33"/>
  <c r="E30" i="33" s="1"/>
  <c r="F34" i="33"/>
  <c r="E34" i="33" s="1"/>
  <c r="F38" i="33"/>
  <c r="F42" i="33"/>
  <c r="E42" i="33" s="1"/>
  <c r="F46" i="33"/>
  <c r="E46" i="33" s="1"/>
  <c r="F50" i="33"/>
  <c r="E50" i="33" s="1"/>
  <c r="F54" i="33"/>
  <c r="E54" i="33" s="1"/>
  <c r="F58" i="33"/>
  <c r="F62" i="33"/>
  <c r="E62" i="33" s="1"/>
  <c r="F66" i="33"/>
  <c r="E66" i="33" s="1"/>
  <c r="F70" i="33"/>
  <c r="E70" i="33" s="1"/>
  <c r="F74" i="33"/>
  <c r="E74" i="33" s="1"/>
  <c r="F78" i="33"/>
  <c r="E78" i="33" s="1"/>
  <c r="F82" i="33"/>
  <c r="E82" i="33" s="1"/>
  <c r="F86" i="33"/>
  <c r="E86" i="33" s="1"/>
  <c r="F17" i="33"/>
  <c r="E17" i="33" s="1"/>
  <c r="F21" i="33"/>
  <c r="E21" i="33" s="1"/>
  <c r="F25" i="33"/>
  <c r="F29" i="33"/>
  <c r="F33" i="33"/>
  <c r="E33" i="33" s="1"/>
  <c r="F37" i="33"/>
  <c r="E37" i="33" s="1"/>
  <c r="F41" i="33"/>
  <c r="E41" i="33" s="1"/>
  <c r="F45" i="33"/>
  <c r="F49" i="33"/>
  <c r="E49" i="33" s="1"/>
  <c r="F53" i="33"/>
  <c r="E53" i="33" s="1"/>
  <c r="F57" i="33"/>
  <c r="E57" i="33" s="1"/>
  <c r="F61" i="33"/>
  <c r="E61" i="33" s="1"/>
  <c r="F65" i="33"/>
  <c r="E65" i="33" s="1"/>
  <c r="F69" i="33"/>
  <c r="E69" i="33" s="1"/>
  <c r="F73" i="33"/>
  <c r="E73" i="33" s="1"/>
  <c r="F77" i="33"/>
  <c r="E77" i="33" s="1"/>
  <c r="F81" i="33"/>
  <c r="E81" i="33" s="1"/>
  <c r="F85" i="33"/>
  <c r="E85" i="33" s="1"/>
  <c r="F88" i="33"/>
  <c r="E88" i="33" s="1"/>
  <c r="F90" i="33"/>
  <c r="E90" i="33" s="1"/>
  <c r="F92" i="33"/>
  <c r="E92" i="33" s="1"/>
  <c r="F94" i="33"/>
  <c r="E94" i="33" s="1"/>
  <c r="F98" i="33"/>
  <c r="E98" i="33" s="1"/>
  <c r="F102" i="33"/>
  <c r="E102" i="33" s="1"/>
  <c r="F106" i="33"/>
  <c r="E106" i="33" s="1"/>
  <c r="F110" i="33"/>
  <c r="E110" i="33" s="1"/>
  <c r="F114" i="33"/>
  <c r="E114" i="33" s="1"/>
  <c r="F118" i="33"/>
  <c r="E118" i="33" s="1"/>
  <c r="F122" i="33"/>
  <c r="E122" i="33" s="1"/>
  <c r="F126" i="33"/>
  <c r="E126" i="33" s="1"/>
  <c r="F130" i="33"/>
  <c r="E130" i="33" s="1"/>
  <c r="F134" i="33"/>
  <c r="E134" i="33" s="1"/>
  <c r="F138" i="33"/>
  <c r="E138" i="33" s="1"/>
  <c r="F142" i="33"/>
  <c r="E142" i="33" s="1"/>
  <c r="F146" i="33"/>
  <c r="E146" i="33" s="1"/>
  <c r="F97" i="33"/>
  <c r="E97" i="33" s="1"/>
  <c r="F101" i="33"/>
  <c r="E101" i="33" s="1"/>
  <c r="F105" i="33"/>
  <c r="E105" i="33" s="1"/>
  <c r="F109" i="33"/>
  <c r="E109" i="33" s="1"/>
  <c r="F113" i="33"/>
  <c r="E113" i="33" s="1"/>
  <c r="F117" i="33"/>
  <c r="E117" i="33" s="1"/>
  <c r="F121" i="33"/>
  <c r="E121" i="33" s="1"/>
  <c r="F125" i="33"/>
  <c r="E125" i="33" s="1"/>
  <c r="F129" i="33"/>
  <c r="E129" i="33" s="1"/>
  <c r="F133" i="33"/>
  <c r="E133" i="33" s="1"/>
  <c r="F137" i="33"/>
  <c r="E137" i="33" s="1"/>
  <c r="F141" i="33"/>
  <c r="E141" i="33" s="1"/>
  <c r="F145" i="33"/>
  <c r="E145" i="33" s="1"/>
  <c r="F148" i="33"/>
  <c r="E148" i="33" s="1"/>
  <c r="F150" i="33"/>
  <c r="E150" i="33" s="1"/>
  <c r="F152" i="33"/>
  <c r="E152" i="33" s="1"/>
  <c r="F154" i="33"/>
  <c r="E154" i="33" s="1"/>
  <c r="F156" i="33"/>
  <c r="E156" i="33" s="1"/>
  <c r="F158" i="33"/>
  <c r="E158" i="33" s="1"/>
  <c r="F160" i="33"/>
  <c r="E160" i="33" s="1"/>
  <c r="F162" i="33"/>
  <c r="E162" i="33" s="1"/>
  <c r="F164" i="33"/>
  <c r="E164" i="33" s="1"/>
  <c r="F166" i="33"/>
  <c r="E166" i="33" s="1"/>
  <c r="F168" i="33"/>
  <c r="E168" i="33" s="1"/>
  <c r="F170" i="33"/>
  <c r="E170" i="33" s="1"/>
  <c r="F172" i="33"/>
  <c r="E172" i="33" s="1"/>
  <c r="F174" i="33"/>
  <c r="E174" i="33" s="1"/>
  <c r="F176" i="33"/>
  <c r="E176" i="33" s="1"/>
  <c r="F178" i="33"/>
  <c r="E178" i="33" s="1"/>
  <c r="F180" i="33"/>
  <c r="E180" i="33" s="1"/>
  <c r="F182" i="33"/>
  <c r="E182" i="33" s="1"/>
  <c r="F184" i="33"/>
  <c r="E184" i="33" s="1"/>
  <c r="F186" i="33"/>
  <c r="E186" i="33" s="1"/>
  <c r="F188" i="33"/>
  <c r="E188" i="33" s="1"/>
  <c r="F190" i="33"/>
  <c r="E190" i="33" s="1"/>
  <c r="F192" i="33"/>
  <c r="E192" i="33" s="1"/>
  <c r="F194" i="33"/>
  <c r="E194" i="33" s="1"/>
  <c r="F196" i="33"/>
  <c r="E196" i="33" s="1"/>
  <c r="F198" i="33"/>
  <c r="E198" i="33" s="1"/>
  <c r="F200" i="33"/>
  <c r="E200" i="33" s="1"/>
  <c r="F3" i="33"/>
  <c r="F5" i="33"/>
  <c r="E5" i="33" s="1"/>
  <c r="F7" i="33"/>
  <c r="F9" i="33"/>
  <c r="E9" i="33" s="1"/>
  <c r="F11" i="33"/>
  <c r="F13" i="33"/>
  <c r="E13" i="33" s="1"/>
  <c r="F16" i="33"/>
  <c r="E16" i="33" s="1"/>
  <c r="F20" i="33"/>
  <c r="F24" i="33"/>
  <c r="F28" i="33"/>
  <c r="F32" i="33"/>
  <c r="E32" i="33" s="1"/>
  <c r="F36" i="33"/>
  <c r="E36" i="33" s="1"/>
  <c r="F40" i="33"/>
  <c r="F44" i="33"/>
  <c r="E44" i="33" s="1"/>
  <c r="F48" i="33"/>
  <c r="E48" i="33" s="1"/>
  <c r="F52" i="33"/>
  <c r="E52" i="33" s="1"/>
  <c r="F56" i="33"/>
  <c r="F60" i="33"/>
  <c r="F64" i="33"/>
  <c r="E64" i="33" s="1"/>
  <c r="F68" i="33"/>
  <c r="E68" i="33" s="1"/>
  <c r="F72" i="33"/>
  <c r="E72" i="33" s="1"/>
  <c r="F76" i="33"/>
  <c r="E76" i="33" s="1"/>
  <c r="F80" i="33"/>
  <c r="E80" i="33" s="1"/>
  <c r="F84" i="33"/>
  <c r="E84" i="33" s="1"/>
  <c r="F15" i="33"/>
  <c r="E15" i="33" s="1"/>
  <c r="F19" i="33"/>
  <c r="E19" i="33" s="1"/>
  <c r="F23" i="33"/>
  <c r="E23" i="33" s="1"/>
  <c r="F27" i="33"/>
  <c r="E27" i="33" s="1"/>
  <c r="F31" i="33"/>
  <c r="E31" i="33" s="1"/>
  <c r="F35" i="33"/>
  <c r="F39" i="33"/>
  <c r="F43" i="33"/>
  <c r="E43" i="33" s="1"/>
  <c r="F47" i="33"/>
  <c r="E47" i="33" s="1"/>
  <c r="F51" i="33"/>
  <c r="E51" i="33" s="1"/>
  <c r="F55" i="33"/>
  <c r="E55" i="33" s="1"/>
  <c r="F59" i="33"/>
  <c r="E59" i="33" s="1"/>
  <c r="F63" i="33"/>
  <c r="E63" i="33" s="1"/>
  <c r="F67" i="33"/>
  <c r="E67" i="33" s="1"/>
  <c r="F71" i="33"/>
  <c r="E71" i="33" s="1"/>
  <c r="F75" i="33"/>
  <c r="E75" i="33" s="1"/>
  <c r="F79" i="33"/>
  <c r="E79" i="33" s="1"/>
  <c r="F83" i="33"/>
  <c r="E83" i="33" s="1"/>
  <c r="F87" i="33"/>
  <c r="E87" i="33" s="1"/>
  <c r="F89" i="33"/>
  <c r="E89" i="33" s="1"/>
  <c r="F91" i="33"/>
  <c r="E91" i="33" s="1"/>
  <c r="F93" i="33"/>
  <c r="E93" i="33" s="1"/>
  <c r="F96" i="33"/>
  <c r="E96" i="33" s="1"/>
  <c r="F100" i="33"/>
  <c r="E100" i="33" s="1"/>
  <c r="F104" i="33"/>
  <c r="E104" i="33" s="1"/>
  <c r="F108" i="33"/>
  <c r="E108" i="33" s="1"/>
  <c r="F112" i="33"/>
  <c r="E112" i="33" s="1"/>
  <c r="F116" i="33"/>
  <c r="E116" i="33" s="1"/>
  <c r="F120" i="33"/>
  <c r="E120" i="33" s="1"/>
  <c r="F124" i="33"/>
  <c r="E124" i="33" s="1"/>
  <c r="F128" i="33"/>
  <c r="E128" i="33" s="1"/>
  <c r="F132" i="33"/>
  <c r="E132" i="33" s="1"/>
  <c r="F136" i="33"/>
  <c r="E136" i="33" s="1"/>
  <c r="F140" i="33"/>
  <c r="E140" i="33" s="1"/>
  <c r="F144" i="33"/>
  <c r="E144" i="33" s="1"/>
  <c r="F95" i="33"/>
  <c r="E95" i="33" s="1"/>
  <c r="F99" i="33"/>
  <c r="E99" i="33" s="1"/>
  <c r="F103" i="33"/>
  <c r="E103" i="33" s="1"/>
  <c r="F107" i="33"/>
  <c r="E107" i="33" s="1"/>
  <c r="F111" i="33"/>
  <c r="E111" i="33" s="1"/>
  <c r="F115" i="33"/>
  <c r="E115" i="33" s="1"/>
  <c r="F119" i="33"/>
  <c r="E119" i="33" s="1"/>
  <c r="F123" i="33"/>
  <c r="E123" i="33" s="1"/>
  <c r="F127" i="33"/>
  <c r="E127" i="33" s="1"/>
  <c r="F131" i="33"/>
  <c r="E131" i="33" s="1"/>
  <c r="F135" i="33"/>
  <c r="E135" i="33" s="1"/>
  <c r="F139" i="33"/>
  <c r="E139" i="33" s="1"/>
  <c r="F143" i="33"/>
  <c r="E143" i="33" s="1"/>
  <c r="F147" i="33"/>
  <c r="E147" i="33" s="1"/>
  <c r="F149" i="33"/>
  <c r="E149" i="33" s="1"/>
  <c r="F151" i="33"/>
  <c r="E151" i="33" s="1"/>
  <c r="F153" i="33"/>
  <c r="E153" i="33" s="1"/>
  <c r="F155" i="33"/>
  <c r="E155" i="33" s="1"/>
  <c r="F157" i="33"/>
  <c r="E157" i="33" s="1"/>
  <c r="F159" i="33"/>
  <c r="E159" i="33" s="1"/>
  <c r="F161" i="33"/>
  <c r="E161" i="33" s="1"/>
  <c r="F163" i="33"/>
  <c r="E163" i="33" s="1"/>
  <c r="F165" i="33"/>
  <c r="E165" i="33" s="1"/>
  <c r="F167" i="33"/>
  <c r="E167" i="33" s="1"/>
  <c r="F169" i="33"/>
  <c r="E169" i="33" s="1"/>
  <c r="F171" i="33"/>
  <c r="E171" i="33" s="1"/>
  <c r="F173" i="33"/>
  <c r="E173" i="33" s="1"/>
  <c r="F175" i="33"/>
  <c r="E175" i="33" s="1"/>
  <c r="F177" i="33"/>
  <c r="E177" i="33" s="1"/>
  <c r="F179" i="33"/>
  <c r="E179" i="33" s="1"/>
  <c r="F181" i="33"/>
  <c r="E181" i="33" s="1"/>
  <c r="F183" i="33"/>
  <c r="E183" i="33" s="1"/>
  <c r="F185" i="33"/>
  <c r="E185" i="33" s="1"/>
  <c r="F187" i="33"/>
  <c r="E187" i="33" s="1"/>
  <c r="F189" i="33"/>
  <c r="E189" i="33" s="1"/>
  <c r="F191" i="33"/>
  <c r="E191" i="33" s="1"/>
  <c r="F193" i="33"/>
  <c r="E193" i="33" s="1"/>
  <c r="F195" i="33"/>
  <c r="E195" i="33" s="1"/>
  <c r="F197" i="33"/>
  <c r="E197" i="33" s="1"/>
  <c r="F199" i="33"/>
  <c r="E199" i="33" s="1"/>
  <c r="E60" i="33" l="1"/>
  <c r="E56" i="33"/>
  <c r="E40" i="33"/>
  <c r="E39" i="33"/>
  <c r="E35" i="33"/>
  <c r="E28" i="33"/>
  <c r="E24" i="33"/>
  <c r="E20" i="33"/>
  <c r="C4" i="33"/>
  <c r="D4" i="33" s="1"/>
  <c r="D5" i="33" l="1"/>
  <c r="D6" i="33" s="1"/>
  <c r="D7" i="33" s="1"/>
  <c r="E7" i="33" s="1"/>
  <c r="E11" i="33"/>
  <c r="E14" i="33" l="1"/>
  <c r="E18" i="33" l="1"/>
  <c r="E25" i="33" l="1"/>
  <c r="E29" i="33" l="1"/>
  <c r="E38" i="33" l="1"/>
  <c r="E45" i="33" l="1"/>
  <c r="E58" i="33" l="1"/>
  <c r="B5" i="33" s="1"/>
  <c r="B6" i="33" l="1"/>
  <c r="B12" i="33"/>
  <c r="B17" i="33"/>
  <c r="B11" i="33"/>
  <c r="B13" i="33"/>
  <c r="B9" i="33"/>
  <c r="B8" i="33"/>
  <c r="B15" i="33"/>
  <c r="B4" i="33"/>
  <c r="B14" i="33"/>
  <c r="B10" i="33"/>
  <c r="B18" i="33"/>
  <c r="B16" i="33"/>
  <c r="B7" i="33"/>
</calcChain>
</file>

<file path=xl/sharedStrings.xml><?xml version="1.0" encoding="utf-8"?>
<sst xmlns="http://schemas.openxmlformats.org/spreadsheetml/2006/main" count="1465" uniqueCount="97">
  <si>
    <t>récupération du volume total</t>
  </si>
  <si>
    <t>Numéro bac</t>
  </si>
  <si>
    <t>Numéro ligne</t>
  </si>
  <si>
    <t>Type</t>
  </si>
  <si>
    <t>de</t>
  </si>
  <si>
    <t>a</t>
  </si>
  <si>
    <t>source</t>
  </si>
  <si>
    <t>pipe</t>
  </si>
  <si>
    <t>Destination</t>
  </si>
  <si>
    <t>Volume total</t>
  </si>
  <si>
    <t>Code couleur</t>
  </si>
  <si>
    <t>B</t>
  </si>
  <si>
    <t>Heure début</t>
  </si>
  <si>
    <t>Heure fin</t>
  </si>
  <si>
    <t>Intitulé de l'opération</t>
  </si>
  <si>
    <t>Mouvements par bac et par cargaison</t>
  </si>
  <si>
    <t>Client :</t>
  </si>
  <si>
    <t/>
  </si>
  <si>
    <t>Bac 2</t>
  </si>
  <si>
    <t>Qualité</t>
  </si>
  <si>
    <t>Cargaison</t>
  </si>
  <si>
    <t>Date de la
cargaison</t>
  </si>
  <si>
    <t>Densité à 15°C
dans le vide</t>
  </si>
  <si>
    <t>Tempé-
rature
(°C)</t>
  </si>
  <si>
    <t>Stock
GROSS
(m3)</t>
  </si>
  <si>
    <t>Intitulé de
l'opération</t>
  </si>
  <si>
    <t>Commentaire</t>
  </si>
  <si>
    <t>Régime</t>
  </si>
  <si>
    <t>Heure
de
début</t>
  </si>
  <si>
    <t>Heure
de
fin</t>
  </si>
  <si>
    <t>Volume de
l'opération
(m3)</t>
  </si>
  <si>
    <t>Mouvement GROSS
(m3)</t>
  </si>
  <si>
    <t>STOCK INITIAL</t>
  </si>
  <si>
    <t>STOCK FINAL</t>
  </si>
  <si>
    <t>Bac 75</t>
  </si>
  <si>
    <t>Ex. U.E.</t>
  </si>
  <si>
    <t>Bac 76</t>
  </si>
  <si>
    <t>Bac 79</t>
  </si>
  <si>
    <t>Bac 80</t>
  </si>
  <si>
    <t>Bac 82</t>
  </si>
  <si>
    <t>Bac 83</t>
  </si>
  <si>
    <t>Bac 87</t>
  </si>
  <si>
    <t>EXP 34"</t>
  </si>
  <si>
    <t>R075</t>
  </si>
  <si>
    <t>R082</t>
  </si>
  <si>
    <t>R079</t>
  </si>
  <si>
    <t>R083</t>
  </si>
  <si>
    <t>OURAL</t>
  </si>
  <si>
    <t>R087</t>
  </si>
  <si>
    <t>code couleur volume</t>
  </si>
  <si>
    <t>Volume par bac</t>
  </si>
  <si>
    <t>R076</t>
  </si>
  <si>
    <t>R077</t>
  </si>
  <si>
    <t>R078</t>
  </si>
  <si>
    <t>R080</t>
  </si>
  <si>
    <t>R081</t>
  </si>
  <si>
    <t>R084</t>
  </si>
  <si>
    <t>R085</t>
  </si>
  <si>
    <t>R086</t>
  </si>
  <si>
    <t>R088</t>
  </si>
  <si>
    <t>R089</t>
  </si>
  <si>
    <t>Bac dans CTC</t>
  </si>
  <si>
    <t>Volume bac CIM</t>
  </si>
  <si>
    <t>MONTE ULIA</t>
  </si>
  <si>
    <t>SEACALM</t>
  </si>
  <si>
    <t>(soldée)</t>
  </si>
  <si>
    <t>SIRI KNUTSEN</t>
  </si>
  <si>
    <t>SOLERO</t>
  </si>
  <si>
    <t>ECO WEST COAST</t>
  </si>
  <si>
    <t>TOTAL_RN</t>
  </si>
  <si>
    <t>19-janv.</t>
  </si>
  <si>
    <t>CULZEAN</t>
  </si>
  <si>
    <t>TRANSFERT 75 VERS 80</t>
  </si>
  <si>
    <t>CPC BLEND</t>
  </si>
  <si>
    <t>ANNELEEN KNUTSEN</t>
  </si>
  <si>
    <t>PARENTIS</t>
  </si>
  <si>
    <t>GRETA K</t>
  </si>
  <si>
    <t>TRANSFERT 75 VERS 83</t>
  </si>
  <si>
    <t>FORTIES</t>
  </si>
  <si>
    <t>NS CONCORD</t>
  </si>
  <si>
    <t>STAVANGER TS</t>
  </si>
  <si>
    <t>NIGER QUAIBOE</t>
  </si>
  <si>
    <t>ALASKA</t>
  </si>
  <si>
    <t>DN ALASKA EN COURS</t>
  </si>
  <si>
    <t>ADDITIF BRUT</t>
  </si>
  <si>
    <t>10073526</t>
  </si>
  <si>
    <t>ENTREE ADDITIF ALASKA</t>
  </si>
  <si>
    <t>MELANGE BRUTS IDF (CAMIONS)</t>
  </si>
  <si>
    <t>MELIDF 19.01.2022 16</t>
  </si>
  <si>
    <t>Déchargement-camion brut du 19.01.2022</t>
  </si>
  <si>
    <t>TR</t>
  </si>
  <si>
    <t>F345</t>
  </si>
  <si>
    <t>RE</t>
  </si>
  <si>
    <t>CIM</t>
  </si>
  <si>
    <t>Colonne1</t>
  </si>
  <si>
    <t>Colonne2</t>
  </si>
  <si>
    <t>Colonne3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</si>
</sst>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#0.0000;\-#0.0000;#"/>
    <numFmt numFmtId="165" formatCode="#0.00;\-#0.00;#"/>
    <numFmt numFmtId="166" formatCode="[$-F400]h:mm:ss\ AM/PM"/>
    <numFmt numFmtId="167" formatCode="\'hh:mm"/>
  </numFmts>
  <fonts count="14" x14ac:knownFonts="1">
    <font>
      <sz val="11"/>
      <color indexed="8"/>
      <name val="Calibri"/>
      <family val="2"/>
      <scheme val="minor"/>
    </font>
    <font>
      <b/>
      <sz val="14"/>
      <color indexed="8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6"/>
      <name val="Calibri"/>
      <family val="2"/>
    </font>
    <font>
      <sz val="16"/>
      <color indexed="8"/>
      <name val="Calibri"/>
      <family val="2"/>
      <scheme val="minor"/>
    </font>
    <font>
      <b/>
      <sz val="16"/>
      <color indexed="8"/>
      <name val="Calibri"/>
      <family val="2"/>
      <scheme val="minor"/>
    </font>
    <font>
      <b/>
      <sz val="11"/>
      <color indexed="8"/>
      <name val="Calibri"/>
      <family val="2"/>
      <scheme val="minor"/>
    </font>
    <font>
      <sz val="16"/>
      <color rgb="FF000000"/>
      <name val="Calibri"/>
      <family val="2"/>
    </font>
    <font>
      <sz val="11"/>
      <color indexed="8"/>
      <name val="Calibri"/>
      <family val="2"/>
      <scheme val="minor"/>
    </font>
    <font>
      <sz val="8"/>
      <name val="Tahoma"/>
      <family val="2"/>
    </font>
    <font>
      <b/>
      <sz val="14"/>
      <name val="Calibri"/>
      <family val="2"/>
    </font>
    <font>
      <b/>
      <sz val="11"/>
      <name val="Calibri"/>
      <family val="2"/>
    </font>
    <font>
      <sz val="11"/>
      <name val="Calibri"/>
      <family val="2"/>
    </font>
    <font>
      <sz val="8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rgb="FFD6DCE4"/>
        <bgColor rgb="FFD6DCE4"/>
      </patternFill>
    </fill>
    <fill>
      <patternFill patternType="solid">
        <fgColor rgb="FFA6A6A6"/>
        <bgColor rgb="FFA6A6A6"/>
      </patternFill>
    </fill>
    <fill>
      <patternFill patternType="solid">
        <fgColor rgb="FFFFFF00"/>
        <bgColor rgb="FFFFFF00"/>
      </patternFill>
    </fill>
    <fill>
      <patternFill patternType="solid">
        <fgColor rgb="FF000000"/>
        <bgColor rgb="FF000000"/>
      </patternFill>
    </fill>
    <fill>
      <patternFill patternType="solid">
        <fgColor rgb="FFFF0000"/>
        <bgColor rgb="FFFF0000"/>
      </patternFill>
    </fill>
    <fill>
      <patternFill patternType="solid">
        <fgColor rgb="FF00B050"/>
        <bgColor rgb="FF00B050"/>
      </patternFill>
    </fill>
    <fill>
      <patternFill patternType="solid">
        <fgColor theme="0" tint="-0.249977111117893"/>
        <bgColor indexed="64"/>
      </patternFill>
    </fill>
  </fills>
  <borders count="33">
    <border>
      <left/>
      <right/>
      <top/>
      <bottom/>
      <diagonal/>
    </border>
    <border>
      <left/>
      <right/>
      <top/>
      <bottom/>
      <diagonal/>
    </border>
    <border>
      <left/>
      <right/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</borders>
  <cellStyleXfs count="75">
    <xf numFmtId="0" fontId="0" fillId="0" borderId="0"/>
    <xf numFmtId="0" fontId="8" fillId="0" borderId="1"/>
    <xf numFmtId="0" fontId="8" fillId="0" borderId="1"/>
    <xf numFmtId="0" fontId="8" fillId="0" borderId="1"/>
    <xf numFmtId="0" fontId="8" fillId="0" borderId="1"/>
    <xf numFmtId="0" fontId="8" fillId="0" borderId="1"/>
    <xf numFmtId="0" fontId="8" fillId="0" borderId="1"/>
    <xf numFmtId="0" fontId="8" fillId="0" borderId="1"/>
    <xf numFmtId="0" fontId="8" fillId="0" borderId="1"/>
    <xf numFmtId="0" fontId="8" fillId="0" borderId="1"/>
    <xf numFmtId="0" fontId="8" fillId="0" borderId="1"/>
    <xf numFmtId="0" fontId="8" fillId="0" borderId="1"/>
    <xf numFmtId="0" fontId="8" fillId="0" borderId="1"/>
    <xf numFmtId="0" fontId="8" fillId="0" borderId="1"/>
    <xf numFmtId="0" fontId="8" fillId="0" borderId="1"/>
    <xf numFmtId="0" fontId="8" fillId="0" borderId="1"/>
    <xf numFmtId="0" fontId="8" fillId="0" borderId="1"/>
    <xf numFmtId="0" fontId="8" fillId="0" borderId="1"/>
    <xf numFmtId="0" fontId="8" fillId="0" borderId="1"/>
    <xf numFmtId="0" fontId="8" fillId="0" borderId="1"/>
    <xf numFmtId="0" fontId="8" fillId="0" borderId="1"/>
    <xf numFmtId="0" fontId="8" fillId="0" borderId="1"/>
    <xf numFmtId="0" fontId="8" fillId="0" borderId="1"/>
    <xf numFmtId="0" fontId="8" fillId="0" borderId="1"/>
    <xf numFmtId="0" fontId="8" fillId="0" borderId="1"/>
    <xf numFmtId="0" fontId="8" fillId="0" borderId="1"/>
    <xf numFmtId="0" fontId="8" fillId="0" borderId="1"/>
    <xf numFmtId="0" fontId="8" fillId="0" borderId="1"/>
    <xf numFmtId="0" fontId="8" fillId="0" borderId="1"/>
    <xf numFmtId="0" fontId="8" fillId="0" borderId="1"/>
    <xf numFmtId="0" fontId="8" fillId="0" borderId="1"/>
    <xf numFmtId="0" fontId="8" fillId="0" borderId="1"/>
    <xf numFmtId="0" fontId="8" fillId="0" borderId="1"/>
    <xf numFmtId="0" fontId="8" fillId="0" borderId="1"/>
    <xf numFmtId="0" fontId="8" fillId="0" borderId="1"/>
    <xf numFmtId="0" fontId="8" fillId="0" borderId="1"/>
    <xf numFmtId="0" fontId="8" fillId="0" borderId="1"/>
    <xf numFmtId="0" fontId="8" fillId="0" borderId="1"/>
    <xf numFmtId="0" fontId="8" fillId="0" borderId="1"/>
    <xf numFmtId="0" fontId="8" fillId="0" borderId="1"/>
    <xf numFmtId="0" fontId="8" fillId="0" borderId="1"/>
    <xf numFmtId="0" fontId="8" fillId="0" borderId="1"/>
    <xf numFmtId="0" fontId="8" fillId="0" borderId="1"/>
    <xf numFmtId="0" fontId="8" fillId="0" borderId="1"/>
    <xf numFmtId="0" fontId="8" fillId="0" borderId="1"/>
    <xf numFmtId="0" fontId="8" fillId="0" borderId="1"/>
    <xf numFmtId="0" fontId="8" fillId="0" borderId="1"/>
    <xf numFmtId="0" fontId="8" fillId="0" borderId="1"/>
    <xf numFmtId="0" fontId="8" fillId="0" borderId="1"/>
    <xf numFmtId="0" fontId="8" fillId="0" borderId="1"/>
    <xf numFmtId="0" fontId="8" fillId="0" borderId="1"/>
    <xf numFmtId="0" fontId="8" fillId="0" borderId="1"/>
    <xf numFmtId="0" fontId="8" fillId="0" borderId="1"/>
    <xf numFmtId="0" fontId="8" fillId="0" borderId="1"/>
    <xf numFmtId="0" fontId="8" fillId="0" borderId="1"/>
    <xf numFmtId="0" fontId="8" fillId="0" borderId="1"/>
    <xf numFmtId="0" fontId="8" fillId="0" borderId="1"/>
    <xf numFmtId="0" fontId="8" fillId="0" borderId="1"/>
    <xf numFmtId="0" fontId="8" fillId="0" borderId="1"/>
    <xf numFmtId="0" fontId="8" fillId="0" borderId="1"/>
    <xf numFmtId="0" fontId="8" fillId="0" borderId="1"/>
    <xf numFmtId="0" fontId="8" fillId="0" borderId="1"/>
    <xf numFmtId="0" fontId="8" fillId="0" borderId="1"/>
    <xf numFmtId="0" fontId="8" fillId="0" borderId="1"/>
    <xf numFmtId="0" fontId="8" fillId="0" borderId="1"/>
    <xf numFmtId="0" fontId="8" fillId="0" borderId="1"/>
    <xf numFmtId="0" fontId="8" fillId="0" borderId="1"/>
    <xf numFmtId="0" fontId="8" fillId="0" borderId="1"/>
    <xf numFmtId="0" fontId="8" fillId="0" borderId="1"/>
    <xf numFmtId="0" fontId="8" fillId="0" borderId="1"/>
    <xf numFmtId="0" fontId="8" fillId="0" borderId="1"/>
    <xf numFmtId="0" fontId="8" fillId="0" borderId="1"/>
    <xf numFmtId="0" fontId="8" fillId="0" borderId="1"/>
    <xf numFmtId="0" fontId="8" fillId="0" borderId="1"/>
    <xf numFmtId="0" fontId="8" fillId="0" borderId="1"/>
  </cellStyleXfs>
  <cellXfs count="124">
    <xf numFmtId="0" fontId="0" fillId="0" borderId="0" xfId="0"/>
    <xf numFmtId="0" fontId="6" fillId="0" borderId="1" xfId="0" applyFont="1" applyFill="1" applyBorder="1" applyAlignment="1">
      <alignment horizontal="center" vertical="center"/>
    </xf>
    <xf numFmtId="0" fontId="11" fillId="0" borderId="0" xfId="0" applyFont="1" applyAlignment="1">
      <alignment horizontal="right" vertical="center"/>
    </xf>
    <xf numFmtId="14" fontId="12" fillId="0" borderId="0" xfId="0" applyNumberFormat="1" applyFont="1" applyAlignment="1">
      <alignment horizontal="right" vertical="center"/>
    </xf>
    <xf numFmtId="0" fontId="3" fillId="2" borderId="5" xfId="0" applyFont="1" applyFill="1" applyBorder="1" applyAlignment="1">
      <alignment horizontal="center" vertical="center" wrapText="1"/>
    </xf>
    <xf numFmtId="0" fontId="12" fillId="2" borderId="9" xfId="0" applyFont="1" applyFill="1" applyBorder="1" applyAlignment="1">
      <alignment horizontal="center" vertical="top" wrapText="1"/>
    </xf>
    <xf numFmtId="0" fontId="12" fillId="2" borderId="11" xfId="0" applyFont="1" applyFill="1" applyBorder="1" applyAlignment="1">
      <alignment horizontal="center" vertical="top" wrapText="1"/>
    </xf>
    <xf numFmtId="0" fontId="12" fillId="3" borderId="2" xfId="0" applyFont="1" applyFill="1" applyBorder="1" applyAlignment="1">
      <alignment vertical="center"/>
    </xf>
    <xf numFmtId="164" fontId="11" fillId="4" borderId="14" xfId="0" applyNumberFormat="1" applyFont="1" applyFill="1" applyBorder="1" applyAlignment="1">
      <alignment horizontal="right" vertical="center"/>
    </xf>
    <xf numFmtId="165" fontId="11" fillId="4" borderId="14" xfId="0" applyNumberFormat="1" applyFont="1" applyFill="1" applyBorder="1" applyAlignment="1">
      <alignment horizontal="right" vertical="center"/>
    </xf>
    <xf numFmtId="3" fontId="11" fillId="4" borderId="15" xfId="0" applyNumberFormat="1" applyFont="1" applyFill="1" applyBorder="1" applyAlignment="1">
      <alignment horizontal="right" vertical="center"/>
    </xf>
    <xf numFmtId="0" fontId="12" fillId="3" borderId="1" xfId="0" applyFont="1" applyFill="1" applyBorder="1" applyAlignment="1">
      <alignment vertical="center"/>
    </xf>
    <xf numFmtId="0" fontId="12" fillId="3" borderId="16" xfId="0" applyFont="1" applyFill="1" applyBorder="1" applyAlignment="1">
      <alignment vertical="center"/>
    </xf>
    <xf numFmtId="164" fontId="11" fillId="4" borderId="6" xfId="0" applyNumberFormat="1" applyFont="1" applyFill="1" applyBorder="1" applyAlignment="1">
      <alignment horizontal="right" vertical="center"/>
    </xf>
    <xf numFmtId="165" fontId="11" fillId="4" borderId="8" xfId="0" applyNumberFormat="1" applyFont="1" applyFill="1" applyBorder="1" applyAlignment="1">
      <alignment horizontal="right" vertical="center"/>
    </xf>
    <xf numFmtId="3" fontId="11" fillId="4" borderId="10" xfId="0" applyNumberFormat="1" applyFont="1" applyFill="1" applyBorder="1" applyAlignment="1">
      <alignment horizontal="right" vertical="center"/>
    </xf>
    <xf numFmtId="0" fontId="12" fillId="5" borderId="17" xfId="0" applyFont="1" applyFill="1" applyBorder="1" applyAlignment="1">
      <alignment vertical="center"/>
    </xf>
    <xf numFmtId="0" fontId="12" fillId="5" borderId="18" xfId="0" applyFont="1" applyFill="1" applyBorder="1" applyAlignment="1">
      <alignment vertical="center"/>
    </xf>
    <xf numFmtId="0" fontId="12" fillId="5" borderId="19" xfId="0" applyFont="1" applyFill="1" applyBorder="1" applyAlignment="1">
      <alignment vertical="center"/>
    </xf>
    <xf numFmtId="0" fontId="12" fillId="0" borderId="3" xfId="0" applyFont="1" applyBorder="1"/>
    <xf numFmtId="0" fontId="12" fillId="0" borderId="2" xfId="0" applyFont="1" applyBorder="1"/>
    <xf numFmtId="0" fontId="12" fillId="0" borderId="20" xfId="0" applyFont="1" applyBorder="1"/>
    <xf numFmtId="0" fontId="12" fillId="0" borderId="12" xfId="0" applyFont="1" applyBorder="1"/>
    <xf numFmtId="49" fontId="12" fillId="0" borderId="7" xfId="0" applyNumberFormat="1" applyFont="1" applyBorder="1" applyAlignment="1">
      <alignment vertical="center"/>
    </xf>
    <xf numFmtId="49" fontId="12" fillId="0" borderId="9" xfId="0" applyNumberFormat="1" applyFont="1" applyBorder="1" applyAlignment="1">
      <alignment vertical="center"/>
    </xf>
    <xf numFmtId="14" fontId="12" fillId="0" borderId="9" xfId="0" applyNumberFormat="1" applyFont="1" applyBorder="1" applyAlignment="1">
      <alignment horizontal="center" vertical="center"/>
    </xf>
    <xf numFmtId="164" fontId="12" fillId="0" borderId="9" xfId="0" applyNumberFormat="1" applyFont="1" applyBorder="1" applyAlignment="1">
      <alignment horizontal="right" vertical="center"/>
    </xf>
    <xf numFmtId="165" fontId="12" fillId="0" borderId="9" xfId="0" applyNumberFormat="1" applyFont="1" applyBorder="1" applyAlignment="1">
      <alignment horizontal="right" vertical="center"/>
    </xf>
    <xf numFmtId="3" fontId="12" fillId="0" borderId="11" xfId="0" applyNumberFormat="1" applyFont="1" applyBorder="1" applyAlignment="1">
      <alignment horizontal="right" vertical="center"/>
    </xf>
    <xf numFmtId="0" fontId="12" fillId="0" borderId="9" xfId="0" applyFont="1" applyBorder="1" applyAlignment="1">
      <alignment vertical="center" wrapText="1"/>
    </xf>
    <xf numFmtId="0" fontId="12" fillId="0" borderId="9" xfId="0" applyFont="1" applyBorder="1" applyAlignment="1">
      <alignment vertical="center"/>
    </xf>
    <xf numFmtId="20" fontId="12" fillId="0" borderId="9" xfId="0" applyNumberFormat="1" applyFont="1" applyBorder="1" applyAlignment="1">
      <alignment horizontal="center" vertical="center"/>
    </xf>
    <xf numFmtId="0" fontId="12" fillId="0" borderId="1" xfId="0" applyFont="1" applyBorder="1" applyAlignment="1">
      <alignment vertical="center"/>
    </xf>
    <xf numFmtId="3" fontId="12" fillId="0" borderId="5" xfId="0" applyNumberFormat="1" applyFont="1" applyBorder="1" applyAlignment="1">
      <alignment horizontal="right" vertical="center"/>
    </xf>
    <xf numFmtId="0" fontId="12" fillId="0" borderId="17" xfId="0" applyFont="1" applyBorder="1"/>
    <xf numFmtId="0" fontId="12" fillId="0" borderId="18" xfId="0" applyFont="1" applyBorder="1"/>
    <xf numFmtId="0" fontId="12" fillId="0" borderId="19" xfId="0" applyFont="1" applyBorder="1"/>
    <xf numFmtId="3" fontId="12" fillId="7" borderId="5" xfId="0" applyNumberFormat="1" applyFont="1" applyFill="1" applyBorder="1" applyAlignment="1">
      <alignment horizontal="right" vertical="center"/>
    </xf>
    <xf numFmtId="3" fontId="12" fillId="6" borderId="5" xfId="0" applyNumberFormat="1" applyFont="1" applyFill="1" applyBorder="1" applyAlignment="1">
      <alignment horizontal="right" vertical="center"/>
    </xf>
    <xf numFmtId="49" fontId="12" fillId="0" borderId="21" xfId="0" applyNumberFormat="1" applyFont="1" applyBorder="1" applyAlignment="1">
      <alignment vertical="center"/>
    </xf>
    <xf numFmtId="49" fontId="12" fillId="0" borderId="22" xfId="0" applyNumberFormat="1" applyFont="1" applyBorder="1" applyAlignment="1">
      <alignment vertical="center"/>
    </xf>
    <xf numFmtId="14" fontId="12" fillId="0" borderId="22" xfId="0" applyNumberFormat="1" applyFont="1" applyBorder="1" applyAlignment="1">
      <alignment horizontal="center" vertical="center"/>
    </xf>
    <xf numFmtId="164" fontId="12" fillId="0" borderId="22" xfId="0" applyNumberFormat="1" applyFont="1" applyBorder="1" applyAlignment="1">
      <alignment horizontal="right" vertical="center"/>
    </xf>
    <xf numFmtId="165" fontId="12" fillId="0" borderId="22" xfId="0" applyNumberFormat="1" applyFont="1" applyBorder="1" applyAlignment="1">
      <alignment horizontal="right" vertical="center"/>
    </xf>
    <xf numFmtId="3" fontId="12" fillId="0" borderId="23" xfId="0" applyNumberFormat="1" applyFont="1" applyBorder="1" applyAlignment="1">
      <alignment horizontal="right" vertical="center"/>
    </xf>
    <xf numFmtId="0" fontId="12" fillId="0" borderId="22" xfId="0" applyFont="1" applyBorder="1" applyAlignment="1">
      <alignment vertical="center" wrapText="1"/>
    </xf>
    <xf numFmtId="0" fontId="12" fillId="0" borderId="22" xfId="0" applyFont="1" applyBorder="1" applyAlignment="1">
      <alignment vertical="center"/>
    </xf>
    <xf numFmtId="20" fontId="12" fillId="0" borderId="22" xfId="0" applyNumberFormat="1" applyFont="1" applyBorder="1" applyAlignment="1">
      <alignment horizontal="center" vertical="center"/>
    </xf>
    <xf numFmtId="3" fontId="12" fillId="0" borderId="24" xfId="0" applyNumberFormat="1" applyFont="1" applyBorder="1" applyAlignment="1">
      <alignment horizontal="right" vertical="center"/>
    </xf>
    <xf numFmtId="49" fontId="12" fillId="0" borderId="25" xfId="0" applyNumberFormat="1" applyFont="1" applyBorder="1" applyAlignment="1">
      <alignment vertical="center"/>
    </xf>
    <xf numFmtId="49" fontId="12" fillId="0" borderId="26" xfId="0" applyNumberFormat="1" applyFont="1" applyBorder="1" applyAlignment="1">
      <alignment vertical="center"/>
    </xf>
    <xf numFmtId="14" fontId="12" fillId="0" borderId="26" xfId="0" applyNumberFormat="1" applyFont="1" applyBorder="1" applyAlignment="1">
      <alignment horizontal="center" vertical="center"/>
    </xf>
    <xf numFmtId="164" fontId="12" fillId="0" borderId="26" xfId="0" applyNumberFormat="1" applyFont="1" applyBorder="1" applyAlignment="1">
      <alignment horizontal="right" vertical="center"/>
    </xf>
    <xf numFmtId="165" fontId="12" fillId="0" borderId="26" xfId="0" applyNumberFormat="1" applyFont="1" applyBorder="1" applyAlignment="1">
      <alignment horizontal="right" vertical="center"/>
    </xf>
    <xf numFmtId="3" fontId="12" fillId="0" borderId="27" xfId="0" applyNumberFormat="1" applyFont="1" applyBorder="1" applyAlignment="1">
      <alignment horizontal="right" vertical="center"/>
    </xf>
    <xf numFmtId="0" fontId="12" fillId="0" borderId="26" xfId="0" applyFont="1" applyBorder="1" applyAlignment="1">
      <alignment vertical="center" wrapText="1"/>
    </xf>
    <xf numFmtId="0" fontId="12" fillId="0" borderId="26" xfId="0" applyFont="1" applyBorder="1" applyAlignment="1">
      <alignment vertical="center"/>
    </xf>
    <xf numFmtId="20" fontId="12" fillId="0" borderId="26" xfId="0" applyNumberFormat="1" applyFont="1" applyBorder="1" applyAlignment="1">
      <alignment horizontal="center" vertical="center"/>
    </xf>
    <xf numFmtId="3" fontId="12" fillId="0" borderId="28" xfId="0" applyNumberFormat="1" applyFont="1" applyBorder="1" applyAlignment="1">
      <alignment horizontal="right" vertical="center"/>
    </xf>
    <xf numFmtId="49" fontId="12" fillId="0" borderId="29" xfId="0" applyNumberFormat="1" applyFont="1" applyBorder="1" applyAlignment="1">
      <alignment vertical="center"/>
    </xf>
    <xf numFmtId="49" fontId="12" fillId="0" borderId="30" xfId="0" applyNumberFormat="1" applyFont="1" applyBorder="1" applyAlignment="1">
      <alignment vertical="center"/>
    </xf>
    <xf numFmtId="14" fontId="12" fillId="0" borderId="30" xfId="0" applyNumberFormat="1" applyFont="1" applyBorder="1" applyAlignment="1">
      <alignment horizontal="center" vertical="center"/>
    </xf>
    <xf numFmtId="164" fontId="12" fillId="0" borderId="30" xfId="0" applyNumberFormat="1" applyFont="1" applyBorder="1" applyAlignment="1">
      <alignment horizontal="right" vertical="center"/>
    </xf>
    <xf numFmtId="165" fontId="12" fillId="0" borderId="30" xfId="0" applyNumberFormat="1" applyFont="1" applyBorder="1" applyAlignment="1">
      <alignment horizontal="right" vertical="center"/>
    </xf>
    <xf numFmtId="3" fontId="12" fillId="0" borderId="31" xfId="0" applyNumberFormat="1" applyFont="1" applyBorder="1" applyAlignment="1">
      <alignment horizontal="right" vertical="center"/>
    </xf>
    <xf numFmtId="0" fontId="12" fillId="0" borderId="30" xfId="0" applyFont="1" applyBorder="1" applyAlignment="1">
      <alignment vertical="center" wrapText="1"/>
    </xf>
    <xf numFmtId="0" fontId="12" fillId="0" borderId="30" xfId="0" applyFont="1" applyBorder="1" applyAlignment="1">
      <alignment vertical="center"/>
    </xf>
    <xf numFmtId="20" fontId="12" fillId="0" borderId="30" xfId="0" applyNumberFormat="1" applyFont="1" applyBorder="1" applyAlignment="1">
      <alignment horizontal="center" vertical="center"/>
    </xf>
    <xf numFmtId="3" fontId="12" fillId="0" borderId="32" xfId="0" applyNumberFormat="1" applyFont="1" applyBorder="1" applyAlignment="1">
      <alignment horizontal="right" vertical="center"/>
    </xf>
    <xf numFmtId="0" fontId="0" fillId="0" borderId="0" xfId="0" applyAlignment="1">
      <alignment horizontal="left"/>
    </xf>
    <xf numFmtId="0" fontId="0" fillId="0" borderId="0" xfId="0" applyAlignment="1">
      <alignment horizontal="center"/>
    </xf>
    <xf numFmtId="0" fontId="6" fillId="0" borderId="0" xfId="0" applyFont="1" applyAlignment="1">
      <alignment horizontal="center"/>
    </xf>
    <xf numFmtId="0" fontId="6" fillId="0" borderId="21" xfId="0" applyFont="1" applyBorder="1" applyAlignment="1">
      <alignment horizontal="center"/>
    </xf>
    <xf numFmtId="0" fontId="6" fillId="0" borderId="23" xfId="0" applyFont="1" applyBorder="1" applyAlignment="1">
      <alignment horizontal="center"/>
    </xf>
    <xf numFmtId="0" fontId="0" fillId="0" borderId="25" xfId="0" applyBorder="1" applyAlignment="1">
      <alignment horizontal="center"/>
    </xf>
    <xf numFmtId="0" fontId="0" fillId="0" borderId="27" xfId="0" applyBorder="1" applyAlignment="1">
      <alignment horizontal="center"/>
    </xf>
    <xf numFmtId="0" fontId="0" fillId="8" borderId="25" xfId="0" applyFill="1" applyBorder="1" applyAlignment="1">
      <alignment horizontal="center"/>
    </xf>
    <xf numFmtId="0" fontId="0" fillId="8" borderId="29" xfId="0" applyFill="1" applyBorder="1" applyAlignment="1">
      <alignment horizontal="center"/>
    </xf>
    <xf numFmtId="0" fontId="0" fillId="8" borderId="27" xfId="0" applyFill="1" applyBorder="1" applyAlignment="1">
      <alignment horizontal="center"/>
    </xf>
    <xf numFmtId="0" fontId="0" fillId="8" borderId="31" xfId="0" applyFill="1" applyBorder="1" applyAlignment="1">
      <alignment horizontal="center"/>
    </xf>
    <xf numFmtId="0" fontId="12" fillId="0" borderId="1" xfId="0" applyFont="1" applyBorder="1"/>
    <xf numFmtId="0" fontId="12" fillId="0" borderId="16" xfId="0" applyFont="1" applyBorder="1"/>
    <xf numFmtId="0" fontId="12" fillId="2" borderId="7" xfId="0" applyFont="1" applyFill="1" applyBorder="1" applyAlignment="1">
      <alignment horizontal="center" vertical="top" wrapText="1"/>
    </xf>
    <xf numFmtId="0" fontId="12" fillId="0" borderId="12" xfId="0" applyFont="1" applyBorder="1" applyAlignment="1">
      <alignment horizontal="center" vertical="center"/>
    </xf>
    <xf numFmtId="0" fontId="11" fillId="4" borderId="13" xfId="0" applyFont="1" applyFill="1" applyBorder="1" applyAlignment="1">
      <alignment horizontal="center" vertical="center"/>
    </xf>
    <xf numFmtId="0" fontId="11" fillId="4" borderId="4" xfId="0" applyFont="1" applyFill="1" applyBorder="1" applyAlignment="1">
      <alignment horizontal="center" vertical="center"/>
    </xf>
    <xf numFmtId="49" fontId="12" fillId="0" borderId="7" xfId="0" applyNumberFormat="1" applyFont="1" applyBorder="1" applyAlignment="1">
      <alignment vertical="center" wrapText="1"/>
    </xf>
    <xf numFmtId="3" fontId="12" fillId="0" borderId="9" xfId="0" applyNumberFormat="1" applyFont="1" applyBorder="1" applyAlignment="1">
      <alignment horizontal="right" vertical="center"/>
    </xf>
    <xf numFmtId="0" fontId="10" fillId="0" borderId="0" xfId="0" applyFont="1" applyAlignment="1">
      <alignment horizontal="center" vertical="center"/>
    </xf>
    <xf numFmtId="49" fontId="12" fillId="0" borderId="0" xfId="0" applyNumberFormat="1" applyFont="1" applyAlignment="1">
      <alignment vertical="center"/>
    </xf>
    <xf numFmtId="167" fontId="0" fillId="0" borderId="0" xfId="0" applyNumberFormat="1"/>
    <xf numFmtId="14" fontId="6" fillId="0" borderId="1" xfId="9" applyNumberFormat="1" applyFont="1" applyFill="1" applyBorder="1" applyAlignment="1">
      <alignment horizontal="center" vertical="center"/>
    </xf>
    <xf numFmtId="0" fontId="6" fillId="0" borderId="1" xfId="9" applyFont="1" applyBorder="1" applyAlignment="1">
      <alignment horizontal="center" vertical="center"/>
    </xf>
    <xf numFmtId="0" fontId="6" fillId="0" borderId="1" xfId="9" applyNumberFormat="1" applyFont="1" applyBorder="1" applyAlignment="1">
      <alignment horizontal="center" vertical="center"/>
    </xf>
    <xf numFmtId="0" fontId="2" fillId="0" borderId="1" xfId="9" applyFont="1" applyBorder="1" applyAlignment="1">
      <alignment horizontal="center"/>
    </xf>
    <xf numFmtId="0" fontId="2" fillId="0" borderId="1" xfId="9" applyFont="1" applyFill="1" applyAlignment="1">
      <alignment horizontal="center"/>
    </xf>
    <xf numFmtId="167" fontId="6" fillId="0" borderId="1" xfId="9" applyNumberFormat="1" applyFont="1" applyBorder="1" applyAlignment="1">
      <alignment horizontal="center" vertical="center"/>
    </xf>
    <xf numFmtId="0" fontId="6" fillId="0" borderId="1" xfId="9" applyFont="1" applyFill="1" applyBorder="1" applyAlignment="1">
      <alignment horizontal="center" vertical="center"/>
    </xf>
    <xf numFmtId="0" fontId="6" fillId="0" borderId="1" xfId="9" applyFont="1" applyAlignment="1">
      <alignment horizontal="center"/>
    </xf>
    <xf numFmtId="0" fontId="8" fillId="0" borderId="1" xfId="9"/>
    <xf numFmtId="0" fontId="4" fillId="0" borderId="1" xfId="9" applyFont="1" applyFill="1" applyBorder="1" applyAlignment="1">
      <alignment horizontal="center" vertical="center"/>
    </xf>
    <xf numFmtId="0" fontId="8" fillId="0" borderId="1" xfId="9" applyBorder="1"/>
    <xf numFmtId="0" fontId="8" fillId="0" borderId="1" xfId="9" applyNumberFormat="1" applyBorder="1"/>
    <xf numFmtId="0" fontId="5" fillId="0" borderId="1" xfId="9" applyNumberFormat="1" applyFont="1" applyBorder="1" applyAlignment="1">
      <alignment horizontal="center" vertical="center"/>
    </xf>
    <xf numFmtId="0" fontId="1" fillId="0" borderId="1" xfId="9" applyFont="1" applyBorder="1" applyAlignment="1">
      <alignment horizontal="center" vertical="center"/>
    </xf>
    <xf numFmtId="0" fontId="2" fillId="0" borderId="1" xfId="9" applyFont="1" applyAlignment="1">
      <alignment horizontal="center"/>
    </xf>
    <xf numFmtId="167" fontId="2" fillId="0" borderId="1" xfId="9" applyNumberFormat="1" applyFont="1" applyBorder="1" applyAlignment="1">
      <alignment horizontal="center" vertical="center"/>
    </xf>
    <xf numFmtId="0" fontId="6" fillId="0" borderId="1" xfId="9" applyFont="1"/>
    <xf numFmtId="0" fontId="8" fillId="0" borderId="1" xfId="9" applyAlignment="1">
      <alignment horizontal="center"/>
    </xf>
    <xf numFmtId="0" fontId="3" fillId="0" borderId="1" xfId="9" applyFont="1" applyFill="1" applyBorder="1" applyAlignment="1">
      <alignment horizontal="center" vertical="center" wrapText="1"/>
    </xf>
    <xf numFmtId="1" fontId="5" fillId="0" borderId="1" xfId="9" applyNumberFormat="1" applyFont="1" applyBorder="1" applyAlignment="1">
      <alignment horizontal="center" vertical="center"/>
    </xf>
    <xf numFmtId="166" fontId="5" fillId="0" borderId="1" xfId="9" applyNumberFormat="1" applyFont="1" applyBorder="1" applyAlignment="1">
      <alignment horizontal="center" vertical="center"/>
    </xf>
    <xf numFmtId="1" fontId="0" fillId="0" borderId="1" xfId="9" applyNumberFormat="1" applyFont="1" applyAlignment="1">
      <alignment horizontal="center"/>
    </xf>
    <xf numFmtId="1" fontId="2" fillId="0" borderId="1" xfId="9" applyNumberFormat="1" applyFont="1" applyAlignment="1">
      <alignment horizontal="center"/>
    </xf>
    <xf numFmtId="167" fontId="6" fillId="0" borderId="1" xfId="9" quotePrefix="1" applyNumberFormat="1" applyFont="1" applyBorder="1" applyAlignment="1">
      <alignment horizontal="center" vertical="center"/>
    </xf>
    <xf numFmtId="2" fontId="6" fillId="0" borderId="1" xfId="9" applyNumberFormat="1" applyFont="1" applyAlignment="1">
      <alignment horizontal="center"/>
    </xf>
    <xf numFmtId="1" fontId="8" fillId="0" borderId="1" xfId="9" applyNumberFormat="1" applyAlignment="1">
      <alignment horizontal="center"/>
    </xf>
    <xf numFmtId="1" fontId="6" fillId="0" borderId="1" xfId="9" applyNumberFormat="1" applyFont="1" applyAlignment="1">
      <alignment horizontal="center"/>
    </xf>
    <xf numFmtId="0" fontId="8" fillId="0" borderId="1" xfId="9" applyNumberFormat="1"/>
    <xf numFmtId="0" fontId="1" fillId="0" borderId="1" xfId="9" applyFont="1" applyAlignment="1">
      <alignment horizontal="center" vertical="center"/>
    </xf>
    <xf numFmtId="0" fontId="2" fillId="0" borderId="1" xfId="9" applyFont="1" applyAlignment="1">
      <alignment horizontal="center" vertical="center"/>
    </xf>
    <xf numFmtId="167" fontId="2" fillId="0" borderId="1" xfId="9" applyNumberFormat="1" applyFont="1" applyAlignment="1">
      <alignment horizontal="center" vertical="center"/>
    </xf>
    <xf numFmtId="167" fontId="8" fillId="0" borderId="1" xfId="9" applyNumberFormat="1" applyAlignment="1">
      <alignment horizontal="center" vertical="center"/>
    </xf>
    <xf numFmtId="0" fontId="8" fillId="0" borderId="1" xfId="9" applyAlignment="1">
      <alignment horizontal="center" vertical="center"/>
    </xf>
  </cellXfs>
  <cellStyles count="75">
    <cellStyle name="Normal" xfId="0" builtinId="0"/>
    <cellStyle name="Normal 10" xfId="9"/>
    <cellStyle name="Normal 11" xfId="10"/>
    <cellStyle name="Normal 12" xfId="11"/>
    <cellStyle name="Normal 13" xfId="12"/>
    <cellStyle name="Normal 14" xfId="13"/>
    <cellStyle name="Normal 15" xfId="14"/>
    <cellStyle name="Normal 16" xfId="15"/>
    <cellStyle name="Normal 17" xfId="16"/>
    <cellStyle name="Normal 18" xfId="17"/>
    <cellStyle name="Normal 19" xfId="18"/>
    <cellStyle name="Normal 2" xfId="1"/>
    <cellStyle name="Normal 20" xfId="19"/>
    <cellStyle name="Normal 21" xfId="20"/>
    <cellStyle name="Normal 22" xfId="21"/>
    <cellStyle name="Normal 23" xfId="22"/>
    <cellStyle name="Normal 24" xfId="23"/>
    <cellStyle name="Normal 25" xfId="24"/>
    <cellStyle name="Normal 26" xfId="25"/>
    <cellStyle name="Normal 27" xfId="26"/>
    <cellStyle name="Normal 28" xfId="27"/>
    <cellStyle name="Normal 29" xfId="28"/>
    <cellStyle name="Normal 3" xfId="2"/>
    <cellStyle name="Normal 30" xfId="29"/>
    <cellStyle name="Normal 31" xfId="30"/>
    <cellStyle name="Normal 32" xfId="31"/>
    <cellStyle name="Normal 33" xfId="32"/>
    <cellStyle name="Normal 34" xfId="33"/>
    <cellStyle name="Normal 35" xfId="34"/>
    <cellStyle name="Normal 36" xfId="35"/>
    <cellStyle name="Normal 37" xfId="36"/>
    <cellStyle name="Normal 38" xfId="37"/>
    <cellStyle name="Normal 39" xfId="38"/>
    <cellStyle name="Normal 4" xfId="3"/>
    <cellStyle name="Normal 40" xfId="39"/>
    <cellStyle name="Normal 41" xfId="40"/>
    <cellStyle name="Normal 42" xfId="41"/>
    <cellStyle name="Normal 43" xfId="42"/>
    <cellStyle name="Normal 44" xfId="43"/>
    <cellStyle name="Normal 45" xfId="44"/>
    <cellStyle name="Normal 46" xfId="45"/>
    <cellStyle name="Normal 47" xfId="46"/>
    <cellStyle name="Normal 48" xfId="47"/>
    <cellStyle name="Normal 49" xfId="48"/>
    <cellStyle name="Normal 5" xfId="4"/>
    <cellStyle name="Normal 50" xfId="49"/>
    <cellStyle name="Normal 51" xfId="50"/>
    <cellStyle name="Normal 52" xfId="51"/>
    <cellStyle name="Normal 53" xfId="52"/>
    <cellStyle name="Normal 54" xfId="53"/>
    <cellStyle name="Normal 55" xfId="54"/>
    <cellStyle name="Normal 56" xfId="55"/>
    <cellStyle name="Normal 57" xfId="56"/>
    <cellStyle name="Normal 58" xfId="57"/>
    <cellStyle name="Normal 59" xfId="58"/>
    <cellStyle name="Normal 6" xfId="5"/>
    <cellStyle name="Normal 60" xfId="59"/>
    <cellStyle name="Normal 61" xfId="60"/>
    <cellStyle name="Normal 62" xfId="61"/>
    <cellStyle name="Normal 63" xfId="62"/>
    <cellStyle name="Normal 64" xfId="63"/>
    <cellStyle name="Normal 65" xfId="64"/>
    <cellStyle name="Normal 66" xfId="65"/>
    <cellStyle name="Normal 67" xfId="66"/>
    <cellStyle name="Normal 68" xfId="67"/>
    <cellStyle name="Normal 69" xfId="68"/>
    <cellStyle name="Normal 7" xfId="6"/>
    <cellStyle name="Normal 70" xfId="69"/>
    <cellStyle name="Normal 71" xfId="70"/>
    <cellStyle name="Normal 72" xfId="71"/>
    <cellStyle name="Normal 73" xfId="72"/>
    <cellStyle name="Normal 74" xfId="73"/>
    <cellStyle name="Normal 75" xfId="74"/>
    <cellStyle name="Normal 8" xfId="7"/>
    <cellStyle name="Normal 9" xfId="8"/>
  </cellStyles>
  <dxfs count="5"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numFmt numFmtId="167" formatCode="\'hh:mm"/>
    </dxf>
    <dxf>
      <numFmt numFmtId="167" formatCode="\'hh:mm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2.xml"/><Relationship Id="rId7" Type="http://schemas.openxmlformats.org/officeDocument/2006/relationships/theme" Target="theme/theme1.xml"/><Relationship Id="rId2" Type="http://schemas.openxmlformats.org/officeDocument/2006/relationships/worksheet" Target="worksheets/sheet1.xml"/><Relationship Id="rId1" Type="http://schemas.openxmlformats.org/officeDocument/2006/relationships/dialogsheet" Target="dialogsheets/sheet1.xml"/><Relationship Id="rId6" Type="http://schemas.openxmlformats.org/officeDocument/2006/relationships/externalLink" Target="externalLinks/externalLink1.xml"/><Relationship Id="rId11" Type="http://schemas.microsoft.com/office/2006/relationships/vbaProject" Target="vbaProject.bin"/><Relationship Id="rId5" Type="http://schemas.openxmlformats.org/officeDocument/2006/relationships/worksheet" Target="worksheets/sheet4.xml"/><Relationship Id="rId10" Type="http://schemas.openxmlformats.org/officeDocument/2006/relationships/calcChain" Target="calcChain.xml"/><Relationship Id="rId4" Type="http://schemas.openxmlformats.org/officeDocument/2006/relationships/worksheet" Target="worksheets/sheet3.xml"/><Relationship Id="rId9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ialog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dialogsheets/sheet1.xml><?xml version="1.0" encoding="utf-8"?>
<dialog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Views>
    <sheetView showRowColHeaders="0" showZeros="0" showOutlineSymbols="0" workbookViewId="0"/>
  </sheetViews>
  <sheetFormatPr baseColWidth="10" defaultColWidth="1" defaultRowHeight="5.25" customHeight="1" x14ac:dyDescent="0.25"/>
  <sheetProtection sheet="1"/>
  <pageMargins left="0.7" right="0.7" top="0.75" bottom="0.75" header="0.3" footer="0.3"/>
  <pageSetup orientation="portrait" r:id="rId1"/>
  <legacyDrawing r:id="rId2"/>
</dialogsheet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27</xdr:col>
          <xdr:colOff>200025</xdr:colOff>
          <xdr:row>1</xdr:row>
          <xdr:rowOff>47625</xdr:rowOff>
        </xdr:from>
        <xdr:to>
          <xdr:col>35</xdr:col>
          <xdr:colOff>323850</xdr:colOff>
          <xdr:row>4</xdr:row>
          <xdr:rowOff>28575</xdr:rowOff>
        </xdr:to>
        <xdr:sp macro="" textlink="">
          <xdr:nvSpPr>
            <xdr:cNvPr id="7169" name="Button 1" hidden="1">
              <a:extLst>
                <a:ext uri="{63B3BB69-23CF-44E3-9099-C40C66FF867C}">
                  <a14:compatExt spid="_x0000_s71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6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Créer et regrouper les lignes du fichier de stock</a:t>
              </a:r>
            </a:p>
            <a:p>
              <a:pPr algn="ctr" rtl="0">
                <a:defRPr sz="1000"/>
              </a:pPr>
              <a:r>
                <a:rPr lang="fr-FR" sz="16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 (onglet copie fichier cim)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test-mbc-10-01-2022-total-rn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outons de commande"/>
      <sheetName val="Copie fichier cim"/>
      <sheetName val="Feuille calcul"/>
      <sheetName val="Volume CIM pour CTC"/>
      <sheetName val="Tri"/>
    </sheetNames>
    <sheetDataSet>
      <sheetData sheetId="0"/>
      <sheetData sheetId="1">
        <row r="1">
          <cell r="B1" t="str">
            <v>Mouvements par bac et par cargaison</v>
          </cell>
        </row>
        <row r="2">
          <cell r="B2" t="str">
            <v>Client :</v>
          </cell>
          <cell r="C2" t="str">
            <v>TOTAL_RN</v>
          </cell>
          <cell r="U2">
            <v>44580</v>
          </cell>
        </row>
        <row r="3">
          <cell r="B3" t="str">
            <v/>
          </cell>
        </row>
        <row r="4">
          <cell r="B4" t="str">
            <v>Bac 2</v>
          </cell>
          <cell r="C4" t="str">
            <v>Qualité</v>
          </cell>
          <cell r="E4" t="str">
            <v>Cargaison</v>
          </cell>
          <cell r="F4" t="str">
            <v>Date de la
cargaison</v>
          </cell>
          <cell r="G4" t="str">
            <v>Densité à 15°C
dans le vide</v>
          </cell>
          <cell r="H4" t="str">
            <v>Tempé-
rature
(°C)</v>
          </cell>
          <cell r="I4" t="str">
            <v>Stock
GROSS
(m3)</v>
          </cell>
          <cell r="J4" t="str">
            <v/>
          </cell>
          <cell r="K4" t="str">
            <v>Intitulé de
l'opération</v>
          </cell>
          <cell r="L4" t="str">
            <v>Commentaire</v>
          </cell>
          <cell r="M4" t="str">
            <v>Régime</v>
          </cell>
          <cell r="N4" t="str">
            <v>Heure
de
début</v>
          </cell>
          <cell r="O4" t="str">
            <v>Heure
de
fin</v>
          </cell>
          <cell r="P4" t="str">
            <v>Volume de
l'opération
(m3)</v>
          </cell>
          <cell r="Q4" t="str">
            <v>Mouvement GROSS
(m3)</v>
          </cell>
          <cell r="R4" t="str">
            <v/>
          </cell>
          <cell r="S4" t="str">
            <v>Densité à 15°C
dans le vide</v>
          </cell>
          <cell r="T4" t="str">
            <v>Tempé-
rature
(°C)</v>
          </cell>
          <cell r="U4" t="str">
            <v>Stock
GROSS
(m3)</v>
          </cell>
        </row>
        <row r="5">
          <cell r="B5" t="str">
            <v/>
          </cell>
          <cell r="C5" t="str">
            <v>STOCK INITIAL</v>
          </cell>
          <cell r="G5">
            <v>0.82420000000000004</v>
          </cell>
          <cell r="H5">
            <v>25.8</v>
          </cell>
          <cell r="I5">
            <v>0</v>
          </cell>
          <cell r="J5" t="str">
            <v/>
          </cell>
          <cell r="K5" t="str">
            <v/>
          </cell>
          <cell r="L5" t="str">
            <v/>
          </cell>
          <cell r="M5" t="str">
            <v/>
          </cell>
          <cell r="N5" t="str">
            <v/>
          </cell>
          <cell r="O5" t="str">
            <v/>
          </cell>
          <cell r="P5" t="str">
            <v/>
          </cell>
          <cell r="Q5" t="str">
            <v/>
          </cell>
          <cell r="R5" t="str">
            <v/>
          </cell>
          <cell r="S5" t="str">
            <v/>
          </cell>
          <cell r="T5" t="str">
            <v/>
          </cell>
          <cell r="U5" t="str">
            <v/>
          </cell>
        </row>
        <row r="6">
          <cell r="C6" t="str">
            <v>STOCK FINAL</v>
          </cell>
          <cell r="G6" t="str">
            <v/>
          </cell>
          <cell r="H6" t="str">
            <v/>
          </cell>
          <cell r="I6" t="str">
            <v/>
          </cell>
          <cell r="J6" t="str">
            <v/>
          </cell>
          <cell r="K6" t="str">
            <v/>
          </cell>
          <cell r="L6" t="str">
            <v/>
          </cell>
          <cell r="M6" t="str">
            <v/>
          </cell>
          <cell r="N6" t="str">
            <v/>
          </cell>
          <cell r="O6" t="str">
            <v/>
          </cell>
          <cell r="P6" t="str">
            <v/>
          </cell>
          <cell r="Q6" t="str">
            <v/>
          </cell>
          <cell r="R6" t="str">
            <v/>
          </cell>
          <cell r="S6">
            <v>0.82420000000000004</v>
          </cell>
          <cell r="T6">
            <v>25.8</v>
          </cell>
          <cell r="U6">
            <v>0</v>
          </cell>
        </row>
        <row r="7">
          <cell r="B7" t="str">
            <v/>
          </cell>
          <cell r="C7" t="str">
            <v/>
          </cell>
          <cell r="D7" t="str">
            <v/>
          </cell>
          <cell r="E7" t="str">
            <v/>
          </cell>
          <cell r="F7" t="str">
            <v/>
          </cell>
          <cell r="G7" t="str">
            <v/>
          </cell>
          <cell r="H7" t="str">
            <v/>
          </cell>
          <cell r="I7" t="str">
            <v/>
          </cell>
          <cell r="J7" t="str">
            <v/>
          </cell>
          <cell r="K7" t="str">
            <v/>
          </cell>
          <cell r="L7" t="str">
            <v/>
          </cell>
          <cell r="M7" t="str">
            <v/>
          </cell>
          <cell r="N7" t="str">
            <v/>
          </cell>
          <cell r="O7" t="str">
            <v/>
          </cell>
          <cell r="P7" t="str">
            <v/>
          </cell>
          <cell r="Q7" t="str">
            <v/>
          </cell>
          <cell r="R7" t="str">
            <v/>
          </cell>
          <cell r="S7" t="str">
            <v/>
          </cell>
          <cell r="T7" t="str">
            <v/>
          </cell>
          <cell r="U7" t="str">
            <v/>
          </cell>
        </row>
        <row r="8">
          <cell r="B8" t="str">
            <v>Bac 75</v>
          </cell>
          <cell r="C8" t="str">
            <v>Qualité</v>
          </cell>
          <cell r="E8" t="str">
            <v>Cargaison</v>
          </cell>
          <cell r="F8" t="str">
            <v>Date de la
cargaison</v>
          </cell>
          <cell r="G8" t="str">
            <v>Densité à 15°C
dans le vide</v>
          </cell>
          <cell r="H8" t="str">
            <v>Tempé-
rature
(°C)</v>
          </cell>
          <cell r="I8" t="str">
            <v>Stock
GROSS
(m3)</v>
          </cell>
          <cell r="J8" t="str">
            <v/>
          </cell>
          <cell r="K8" t="str">
            <v>Intitulé de
l'opération</v>
          </cell>
          <cell r="L8" t="str">
            <v>Commentaire</v>
          </cell>
          <cell r="M8" t="str">
            <v>Régime</v>
          </cell>
          <cell r="N8" t="str">
            <v>Heure
de
début</v>
          </cell>
          <cell r="O8" t="str">
            <v>Heure
de
fin</v>
          </cell>
          <cell r="P8" t="str">
            <v>Volume de
l'opération
(m3)</v>
          </cell>
          <cell r="Q8" t="str">
            <v>Mouvement GROSS
(m3)</v>
          </cell>
          <cell r="R8" t="str">
            <v/>
          </cell>
          <cell r="S8" t="str">
            <v>Densité à 15°C
dans le vide</v>
          </cell>
          <cell r="T8" t="str">
            <v>Tempé-
rature
(°C)</v>
          </cell>
          <cell r="U8" t="str">
            <v>Stock
GROSS
(m3)</v>
          </cell>
        </row>
        <row r="9">
          <cell r="B9" t="str">
            <v>19-janv.</v>
          </cell>
          <cell r="C9" t="str">
            <v>STOCK INITIAL</v>
          </cell>
          <cell r="G9">
            <v>0.79320000000000002</v>
          </cell>
          <cell r="H9">
            <v>20.100000000000001</v>
          </cell>
          <cell r="I9">
            <v>49768</v>
          </cell>
          <cell r="J9" t="str">
            <v/>
          </cell>
          <cell r="K9" t="str">
            <v/>
          </cell>
          <cell r="L9" t="str">
            <v/>
          </cell>
          <cell r="M9" t="str">
            <v/>
          </cell>
          <cell r="N9" t="str">
            <v/>
          </cell>
          <cell r="O9" t="str">
            <v/>
          </cell>
          <cell r="P9" t="str">
            <v/>
          </cell>
          <cell r="Q9" t="str">
            <v/>
          </cell>
          <cell r="R9" t="str">
            <v/>
          </cell>
          <cell r="S9" t="str">
            <v/>
          </cell>
          <cell r="T9" t="str">
            <v/>
          </cell>
          <cell r="U9" t="str">
            <v/>
          </cell>
        </row>
        <row r="10">
          <cell r="C10" t="str">
            <v/>
          </cell>
          <cell r="D10" t="str">
            <v/>
          </cell>
          <cell r="E10" t="str">
            <v/>
          </cell>
          <cell r="F10" t="str">
            <v/>
          </cell>
          <cell r="G10" t="str">
            <v/>
          </cell>
          <cell r="H10" t="str">
            <v/>
          </cell>
          <cell r="I10" t="str">
            <v/>
          </cell>
          <cell r="J10" t="str">
            <v/>
          </cell>
          <cell r="K10" t="str">
            <v/>
          </cell>
          <cell r="L10" t="str">
            <v/>
          </cell>
          <cell r="M10" t="str">
            <v/>
          </cell>
          <cell r="N10" t="str">
            <v/>
          </cell>
          <cell r="O10" t="str">
            <v/>
          </cell>
          <cell r="P10" t="str">
            <v/>
          </cell>
          <cell r="Q10" t="str">
            <v/>
          </cell>
          <cell r="R10" t="str">
            <v/>
          </cell>
          <cell r="S10" t="str">
            <v/>
          </cell>
          <cell r="T10" t="str">
            <v/>
          </cell>
          <cell r="U10" t="str">
            <v/>
          </cell>
        </row>
        <row r="11">
          <cell r="C11" t="str">
            <v/>
          </cell>
          <cell r="D11" t="str">
            <v>CULZEAN</v>
          </cell>
          <cell r="E11" t="str">
            <v>SIRI KNUTSEN</v>
          </cell>
          <cell r="F11">
            <v>44536</v>
          </cell>
          <cell r="G11">
            <v>0.78459999999999996</v>
          </cell>
          <cell r="H11">
            <v>15</v>
          </cell>
          <cell r="I11">
            <v>1570</v>
          </cell>
          <cell r="J11" t="str">
            <v/>
          </cell>
          <cell r="K11" t="str">
            <v>TRANSFERT 75 VERS 80</v>
          </cell>
          <cell r="L11" t="str">
            <v/>
          </cell>
          <cell r="M11" t="str">
            <v>Ex. U.E.</v>
          </cell>
          <cell r="N11">
            <v>44581.166666666664</v>
          </cell>
          <cell r="O11">
            <v>44581.180555555555</v>
          </cell>
          <cell r="P11">
            <v>98</v>
          </cell>
          <cell r="Q11">
            <v>98</v>
          </cell>
          <cell r="R11" t="str">
            <v/>
          </cell>
          <cell r="S11" t="str">
            <v/>
          </cell>
          <cell r="T11" t="str">
            <v/>
          </cell>
          <cell r="U11">
            <v>1472</v>
          </cell>
        </row>
        <row r="12">
          <cell r="C12" t="str">
            <v/>
          </cell>
          <cell r="D12" t="str">
            <v/>
          </cell>
          <cell r="E12" t="str">
            <v/>
          </cell>
          <cell r="F12" t="str">
            <v/>
          </cell>
          <cell r="G12" t="str">
            <v/>
          </cell>
          <cell r="H12" t="str">
            <v/>
          </cell>
          <cell r="I12" t="str">
            <v/>
          </cell>
          <cell r="J12" t="str">
            <v/>
          </cell>
          <cell r="K12" t="str">
            <v/>
          </cell>
          <cell r="L12" t="str">
            <v/>
          </cell>
          <cell r="M12" t="str">
            <v/>
          </cell>
          <cell r="N12" t="str">
            <v/>
          </cell>
          <cell r="O12" t="str">
            <v/>
          </cell>
          <cell r="P12" t="str">
            <v/>
          </cell>
          <cell r="Q12">
            <v>98</v>
          </cell>
          <cell r="R12" t="str">
            <v/>
          </cell>
          <cell r="S12" t="str">
            <v/>
          </cell>
          <cell r="T12" t="str">
            <v/>
          </cell>
          <cell r="U12" t="str">
            <v/>
          </cell>
        </row>
        <row r="13">
          <cell r="C13" t="str">
            <v/>
          </cell>
          <cell r="D13" t="str">
            <v>CPC BLEND</v>
          </cell>
          <cell r="E13" t="str">
            <v>MONTE ULIA</v>
          </cell>
          <cell r="F13">
            <v>44562</v>
          </cell>
          <cell r="G13">
            <v>0.79330000000000001</v>
          </cell>
          <cell r="H13">
            <v>15</v>
          </cell>
          <cell r="I13">
            <v>2985</v>
          </cell>
          <cell r="J13" t="str">
            <v/>
          </cell>
          <cell r="K13" t="str">
            <v>EXP 34"</v>
          </cell>
          <cell r="L13" t="str">
            <v/>
          </cell>
          <cell r="M13" t="str">
            <v>Ex. U.E.</v>
          </cell>
          <cell r="N13">
            <v>44581.684027777781</v>
          </cell>
          <cell r="O13">
            <v>44581.760416666664</v>
          </cell>
          <cell r="P13">
            <v>6025</v>
          </cell>
          <cell r="Q13">
            <v>229</v>
          </cell>
          <cell r="R13" t="str">
            <v/>
          </cell>
          <cell r="S13" t="str">
            <v/>
          </cell>
          <cell r="T13" t="str">
            <v/>
          </cell>
          <cell r="U13">
            <v>2756</v>
          </cell>
        </row>
        <row r="14">
          <cell r="C14" t="str">
            <v/>
          </cell>
          <cell r="D14" t="str">
            <v>CULZEAN</v>
          </cell>
          <cell r="E14" t="str">
            <v>ANNELEEN KNUTSEN</v>
          </cell>
          <cell r="F14">
            <v>44572</v>
          </cell>
          <cell r="G14">
            <v>0.78380000000000005</v>
          </cell>
          <cell r="H14">
            <v>15</v>
          </cell>
          <cell r="I14">
            <v>39730</v>
          </cell>
          <cell r="J14" t="str">
            <v/>
          </cell>
          <cell r="L14" t="str">
            <v/>
          </cell>
          <cell r="M14" t="str">
            <v>Ex. U.E.</v>
          </cell>
          <cell r="N14">
            <v>44581.684027777781</v>
          </cell>
          <cell r="O14">
            <v>44581.760416666664</v>
          </cell>
          <cell r="Q14">
            <v>3057</v>
          </cell>
          <cell r="R14" t="str">
            <v/>
          </cell>
          <cell r="S14" t="str">
            <v/>
          </cell>
          <cell r="T14" t="str">
            <v/>
          </cell>
          <cell r="U14">
            <v>36673</v>
          </cell>
        </row>
        <row r="15">
          <cell r="C15" t="str">
            <v/>
          </cell>
          <cell r="D15" t="str">
            <v>CULZEAN</v>
          </cell>
          <cell r="E15" t="str">
            <v>SIRI KNUTSEN</v>
          </cell>
          <cell r="F15">
            <v>44536</v>
          </cell>
          <cell r="G15">
            <v>0.78459999999999996</v>
          </cell>
          <cell r="H15">
            <v>15</v>
          </cell>
          <cell r="I15">
            <v>1472</v>
          </cell>
          <cell r="J15" t="str">
            <v/>
          </cell>
          <cell r="L15" t="str">
            <v/>
          </cell>
          <cell r="M15" t="str">
            <v>Ex. U.E.</v>
          </cell>
          <cell r="N15">
            <v>44581.684027777781</v>
          </cell>
          <cell r="O15">
            <v>44581.760416666664</v>
          </cell>
          <cell r="Q15">
            <v>1472</v>
          </cell>
          <cell r="R15" t="str">
            <v/>
          </cell>
          <cell r="S15" t="str">
            <v/>
          </cell>
          <cell r="T15" t="str">
            <v/>
          </cell>
          <cell r="U15">
            <v>0</v>
          </cell>
        </row>
        <row r="16">
          <cell r="C16" t="str">
            <v/>
          </cell>
          <cell r="D16" t="str">
            <v>PARENTIS</v>
          </cell>
          <cell r="E16" t="str">
            <v>GRETA K</v>
          </cell>
          <cell r="F16">
            <v>44569</v>
          </cell>
          <cell r="G16">
            <v>0.86829999999999996</v>
          </cell>
          <cell r="H16">
            <v>15</v>
          </cell>
          <cell r="I16">
            <v>4568</v>
          </cell>
          <cell r="J16" t="str">
            <v/>
          </cell>
          <cell r="L16" t="str">
            <v/>
          </cell>
          <cell r="M16" t="str">
            <v>Ex. U.E.</v>
          </cell>
          <cell r="N16">
            <v>44581.684027777781</v>
          </cell>
          <cell r="O16">
            <v>44581.760416666664</v>
          </cell>
          <cell r="Q16">
            <v>352</v>
          </cell>
          <cell r="R16" t="str">
            <v/>
          </cell>
          <cell r="S16" t="str">
            <v/>
          </cell>
          <cell r="T16" t="str">
            <v/>
          </cell>
          <cell r="U16">
            <v>4216</v>
          </cell>
        </row>
        <row r="17">
          <cell r="C17" t="str">
            <v/>
          </cell>
          <cell r="D17" t="str">
            <v>PARENTIS</v>
          </cell>
          <cell r="E17" t="str">
            <v>SOLERO</v>
          </cell>
          <cell r="F17">
            <v>44550</v>
          </cell>
          <cell r="G17">
            <v>0.86829999999999996</v>
          </cell>
          <cell r="H17">
            <v>15</v>
          </cell>
          <cell r="I17">
            <v>915</v>
          </cell>
          <cell r="J17" t="str">
            <v/>
          </cell>
          <cell r="L17" t="str">
            <v/>
          </cell>
          <cell r="M17" t="str">
            <v>Ex. U.E.</v>
          </cell>
          <cell r="N17">
            <v>44581.684027777781</v>
          </cell>
          <cell r="O17">
            <v>44581.760416666664</v>
          </cell>
          <cell r="Q17">
            <v>915</v>
          </cell>
          <cell r="R17" t="str">
            <v/>
          </cell>
          <cell r="S17" t="str">
            <v/>
          </cell>
          <cell r="T17" t="str">
            <v>(soldée)</v>
          </cell>
          <cell r="U17">
            <v>0</v>
          </cell>
        </row>
        <row r="18">
          <cell r="C18" t="str">
            <v/>
          </cell>
          <cell r="D18" t="str">
            <v/>
          </cell>
          <cell r="E18" t="str">
            <v/>
          </cell>
          <cell r="F18" t="str">
            <v/>
          </cell>
          <cell r="G18" t="str">
            <v/>
          </cell>
          <cell r="H18" t="str">
            <v/>
          </cell>
          <cell r="I18" t="str">
            <v/>
          </cell>
          <cell r="J18" t="str">
            <v/>
          </cell>
          <cell r="K18" t="str">
            <v/>
          </cell>
          <cell r="L18" t="str">
            <v/>
          </cell>
          <cell r="M18" t="str">
            <v/>
          </cell>
          <cell r="N18" t="str">
            <v/>
          </cell>
          <cell r="O18" t="str">
            <v/>
          </cell>
          <cell r="P18" t="str">
            <v/>
          </cell>
          <cell r="Q18">
            <v>6025</v>
          </cell>
          <cell r="R18" t="str">
            <v/>
          </cell>
          <cell r="S18" t="str">
            <v/>
          </cell>
          <cell r="T18" t="str">
            <v/>
          </cell>
          <cell r="U18" t="str">
            <v/>
          </cell>
        </row>
        <row r="19">
          <cell r="C19" t="str">
            <v/>
          </cell>
          <cell r="D19" t="str">
            <v>CPC BLEND</v>
          </cell>
          <cell r="E19" t="str">
            <v>MONTE ULIA</v>
          </cell>
          <cell r="F19">
            <v>44562</v>
          </cell>
          <cell r="G19">
            <v>0.79330000000000001</v>
          </cell>
          <cell r="H19">
            <v>15</v>
          </cell>
          <cell r="I19">
            <v>2756</v>
          </cell>
          <cell r="J19" t="str">
            <v/>
          </cell>
          <cell r="K19" t="str">
            <v>TRANSFERT 75 VERS 83</v>
          </cell>
          <cell r="L19" t="str">
            <v/>
          </cell>
          <cell r="M19" t="str">
            <v>Ex. U.E.</v>
          </cell>
          <cell r="N19">
            <v>44581.854166666664</v>
          </cell>
          <cell r="O19">
            <v>44581.864583333336</v>
          </cell>
          <cell r="P19">
            <v>102</v>
          </cell>
          <cell r="Q19">
            <v>6</v>
          </cell>
          <cell r="R19" t="str">
            <v/>
          </cell>
          <cell r="S19" t="str">
            <v/>
          </cell>
          <cell r="T19" t="str">
            <v/>
          </cell>
          <cell r="U19">
            <v>2750</v>
          </cell>
        </row>
        <row r="20">
          <cell r="C20" t="str">
            <v/>
          </cell>
          <cell r="D20" t="str">
            <v>CULZEAN</v>
          </cell>
          <cell r="E20" t="str">
            <v>ANNELEEN KNUTSEN</v>
          </cell>
          <cell r="F20">
            <v>44572</v>
          </cell>
          <cell r="G20">
            <v>0.78380000000000005</v>
          </cell>
          <cell r="H20">
            <v>15</v>
          </cell>
          <cell r="I20">
            <v>36673</v>
          </cell>
          <cell r="J20" t="str">
            <v/>
          </cell>
          <cell r="L20" t="str">
            <v/>
          </cell>
          <cell r="M20" t="str">
            <v>Ex. U.E.</v>
          </cell>
          <cell r="N20">
            <v>44581.854166666664</v>
          </cell>
          <cell r="O20">
            <v>44581.864583333336</v>
          </cell>
          <cell r="Q20">
            <v>86</v>
          </cell>
          <cell r="R20" t="str">
            <v/>
          </cell>
          <cell r="S20" t="str">
            <v/>
          </cell>
          <cell r="T20" t="str">
            <v/>
          </cell>
          <cell r="U20">
            <v>36587</v>
          </cell>
        </row>
        <row r="21">
          <cell r="C21" t="str">
            <v/>
          </cell>
          <cell r="D21" t="str">
            <v>PARENTIS</v>
          </cell>
          <cell r="E21" t="str">
            <v>GRETA K</v>
          </cell>
          <cell r="F21">
            <v>44569</v>
          </cell>
          <cell r="G21">
            <v>0.86829999999999996</v>
          </cell>
          <cell r="H21">
            <v>15</v>
          </cell>
          <cell r="I21">
            <v>4216</v>
          </cell>
          <cell r="J21" t="str">
            <v/>
          </cell>
          <cell r="L21" t="str">
            <v/>
          </cell>
          <cell r="M21" t="str">
            <v>Ex. U.E.</v>
          </cell>
          <cell r="N21">
            <v>44581.854166666664</v>
          </cell>
          <cell r="O21">
            <v>44581.864583333336</v>
          </cell>
          <cell r="Q21">
            <v>10</v>
          </cell>
          <cell r="R21" t="str">
            <v/>
          </cell>
          <cell r="S21" t="str">
            <v/>
          </cell>
          <cell r="T21" t="str">
            <v/>
          </cell>
          <cell r="U21">
            <v>4206</v>
          </cell>
        </row>
        <row r="22">
          <cell r="C22" t="str">
            <v/>
          </cell>
          <cell r="D22" t="str">
            <v/>
          </cell>
          <cell r="E22" t="str">
            <v/>
          </cell>
          <cell r="F22" t="str">
            <v/>
          </cell>
          <cell r="G22" t="str">
            <v/>
          </cell>
          <cell r="H22" t="str">
            <v/>
          </cell>
          <cell r="I22" t="str">
            <v/>
          </cell>
          <cell r="J22" t="str">
            <v/>
          </cell>
          <cell r="K22" t="str">
            <v/>
          </cell>
          <cell r="L22" t="str">
            <v/>
          </cell>
          <cell r="M22" t="str">
            <v/>
          </cell>
          <cell r="N22" t="str">
            <v/>
          </cell>
          <cell r="O22" t="str">
            <v/>
          </cell>
          <cell r="P22" t="str">
            <v/>
          </cell>
          <cell r="Q22">
            <v>102</v>
          </cell>
          <cell r="R22" t="str">
            <v/>
          </cell>
          <cell r="S22" t="str">
            <v/>
          </cell>
          <cell r="T22" t="str">
            <v/>
          </cell>
          <cell r="U22" t="str">
            <v/>
          </cell>
        </row>
        <row r="23">
          <cell r="C23" t="str">
            <v>STOCK FINAL</v>
          </cell>
          <cell r="G23" t="str">
            <v/>
          </cell>
          <cell r="H23" t="str">
            <v/>
          </cell>
          <cell r="I23" t="str">
            <v/>
          </cell>
          <cell r="J23" t="str">
            <v/>
          </cell>
          <cell r="K23" t="str">
            <v/>
          </cell>
          <cell r="L23" t="str">
            <v/>
          </cell>
          <cell r="M23" t="str">
            <v/>
          </cell>
          <cell r="N23" t="str">
            <v/>
          </cell>
          <cell r="O23" t="str">
            <v/>
          </cell>
          <cell r="P23" t="str">
            <v/>
          </cell>
          <cell r="Q23" t="str">
            <v/>
          </cell>
          <cell r="R23" t="str">
            <v/>
          </cell>
          <cell r="S23">
            <v>0.79320000000000002</v>
          </cell>
          <cell r="T23">
            <v>19.600000000000001</v>
          </cell>
          <cell r="U23">
            <v>43543</v>
          </cell>
        </row>
        <row r="24">
          <cell r="B24" t="str">
            <v/>
          </cell>
          <cell r="C24" t="str">
            <v/>
          </cell>
          <cell r="D24" t="str">
            <v/>
          </cell>
          <cell r="E24" t="str">
            <v/>
          </cell>
          <cell r="F24" t="str">
            <v/>
          </cell>
          <cell r="G24" t="str">
            <v/>
          </cell>
          <cell r="H24" t="str">
            <v/>
          </cell>
          <cell r="I24" t="str">
            <v/>
          </cell>
          <cell r="J24" t="str">
            <v/>
          </cell>
          <cell r="K24" t="str">
            <v/>
          </cell>
          <cell r="L24" t="str">
            <v/>
          </cell>
          <cell r="M24" t="str">
            <v/>
          </cell>
          <cell r="N24" t="str">
            <v/>
          </cell>
          <cell r="O24" t="str">
            <v/>
          </cell>
          <cell r="P24" t="str">
            <v/>
          </cell>
          <cell r="Q24" t="str">
            <v/>
          </cell>
          <cell r="R24" t="str">
            <v/>
          </cell>
          <cell r="S24" t="str">
            <v/>
          </cell>
          <cell r="T24" t="str">
            <v/>
          </cell>
          <cell r="U24" t="str">
            <v/>
          </cell>
        </row>
        <row r="25">
          <cell r="B25" t="str">
            <v>Bac 76</v>
          </cell>
          <cell r="C25" t="str">
            <v>Qualité</v>
          </cell>
          <cell r="E25" t="str">
            <v>Cargaison</v>
          </cell>
          <cell r="F25" t="str">
            <v>Date de la
cargaison</v>
          </cell>
          <cell r="G25" t="str">
            <v>Densité à 15°C
dans le vide</v>
          </cell>
          <cell r="H25" t="str">
            <v>Tempé-
rature
(°C)</v>
          </cell>
          <cell r="I25" t="str">
            <v>Stock
GROSS
(m3)</v>
          </cell>
          <cell r="J25" t="str">
            <v/>
          </cell>
          <cell r="K25" t="str">
            <v>Intitulé de
l'opération</v>
          </cell>
          <cell r="L25" t="str">
            <v>Commentaire</v>
          </cell>
          <cell r="M25" t="str">
            <v>Régime</v>
          </cell>
          <cell r="N25" t="str">
            <v>Heure
de
début</v>
          </cell>
          <cell r="O25" t="str">
            <v>Heure
de
fin</v>
          </cell>
          <cell r="P25" t="str">
            <v>Volume de
l'opération
(m3)</v>
          </cell>
          <cell r="Q25" t="str">
            <v>Mouvement GROSS
(m3)</v>
          </cell>
          <cell r="R25" t="str">
            <v/>
          </cell>
          <cell r="S25" t="str">
            <v>Densité à 15°C
dans le vide</v>
          </cell>
          <cell r="T25" t="str">
            <v>Tempé-
rature
(°C)</v>
          </cell>
          <cell r="U25" t="str">
            <v>Stock
GROSS
(m3)</v>
          </cell>
        </row>
        <row r="26">
          <cell r="B26" t="str">
            <v>19-janv.</v>
          </cell>
          <cell r="C26" t="str">
            <v>STOCK INITIAL</v>
          </cell>
          <cell r="G26">
            <v>0.83879999999999999</v>
          </cell>
          <cell r="H26">
            <v>12.9</v>
          </cell>
          <cell r="I26">
            <v>65747</v>
          </cell>
          <cell r="J26" t="str">
            <v/>
          </cell>
          <cell r="K26" t="str">
            <v/>
          </cell>
          <cell r="L26" t="str">
            <v/>
          </cell>
          <cell r="M26" t="str">
            <v/>
          </cell>
          <cell r="N26" t="str">
            <v/>
          </cell>
          <cell r="O26" t="str">
            <v/>
          </cell>
          <cell r="P26" t="str">
            <v/>
          </cell>
          <cell r="Q26" t="str">
            <v/>
          </cell>
          <cell r="R26" t="str">
            <v/>
          </cell>
          <cell r="S26" t="str">
            <v/>
          </cell>
          <cell r="T26" t="str">
            <v/>
          </cell>
          <cell r="U26" t="str">
            <v/>
          </cell>
        </row>
        <row r="27">
          <cell r="C27" t="str">
            <v/>
          </cell>
          <cell r="D27" t="str">
            <v/>
          </cell>
          <cell r="E27" t="str">
            <v/>
          </cell>
          <cell r="F27" t="str">
            <v/>
          </cell>
          <cell r="G27" t="str">
            <v/>
          </cell>
          <cell r="H27" t="str">
            <v/>
          </cell>
          <cell r="I27" t="str">
            <v/>
          </cell>
          <cell r="J27" t="str">
            <v/>
          </cell>
          <cell r="K27" t="str">
            <v/>
          </cell>
          <cell r="L27" t="str">
            <v/>
          </cell>
          <cell r="M27" t="str">
            <v/>
          </cell>
          <cell r="N27" t="str">
            <v/>
          </cell>
          <cell r="O27" t="str">
            <v/>
          </cell>
          <cell r="P27" t="str">
            <v/>
          </cell>
          <cell r="Q27" t="str">
            <v/>
          </cell>
          <cell r="R27" t="str">
            <v/>
          </cell>
          <cell r="S27" t="str">
            <v/>
          </cell>
          <cell r="T27" t="str">
            <v/>
          </cell>
          <cell r="U27" t="str">
            <v/>
          </cell>
        </row>
        <row r="28">
          <cell r="C28" t="str">
            <v/>
          </cell>
          <cell r="D28" t="str">
            <v>CPC BLEND</v>
          </cell>
          <cell r="E28" t="str">
            <v>MONTE ULIA</v>
          </cell>
          <cell r="F28">
            <v>44562</v>
          </cell>
          <cell r="G28">
            <v>0.79330000000000001</v>
          </cell>
          <cell r="H28">
            <v>15</v>
          </cell>
          <cell r="I28">
            <v>27457</v>
          </cell>
          <cell r="J28" t="str">
            <v/>
          </cell>
          <cell r="K28" t="str">
            <v>EXP 34"</v>
          </cell>
          <cell r="L28" t="str">
            <v/>
          </cell>
          <cell r="M28" t="str">
            <v>Ex. U.E.</v>
          </cell>
          <cell r="N28">
            <v>44581.222222222219</v>
          </cell>
          <cell r="O28">
            <v>44581.350694444445</v>
          </cell>
          <cell r="P28">
            <v>10145</v>
          </cell>
          <cell r="Q28">
            <v>3165</v>
          </cell>
          <cell r="R28" t="str">
            <v/>
          </cell>
          <cell r="S28" t="str">
            <v/>
          </cell>
          <cell r="T28" t="str">
            <v/>
          </cell>
          <cell r="U28">
            <v>24292</v>
          </cell>
        </row>
        <row r="29">
          <cell r="C29" t="str">
            <v/>
          </cell>
          <cell r="D29" t="str">
            <v>CPC BLEND</v>
          </cell>
          <cell r="E29" t="str">
            <v>SEACALM</v>
          </cell>
          <cell r="F29">
            <v>44545</v>
          </cell>
          <cell r="G29">
            <v>0.79330000000000001</v>
          </cell>
          <cell r="H29">
            <v>15</v>
          </cell>
          <cell r="I29">
            <v>1634</v>
          </cell>
          <cell r="J29" t="str">
            <v/>
          </cell>
          <cell r="L29" t="str">
            <v/>
          </cell>
          <cell r="M29" t="str">
            <v>Ex. U.E.</v>
          </cell>
          <cell r="N29">
            <v>44581.222222222219</v>
          </cell>
          <cell r="O29">
            <v>44581.350694444445</v>
          </cell>
          <cell r="Q29">
            <v>1634</v>
          </cell>
          <cell r="R29" t="str">
            <v/>
          </cell>
          <cell r="S29" t="str">
            <v/>
          </cell>
          <cell r="T29" t="str">
            <v>(soldée)</v>
          </cell>
          <cell r="U29">
            <v>0</v>
          </cell>
        </row>
        <row r="30">
          <cell r="C30" t="str">
            <v/>
          </cell>
          <cell r="D30" t="str">
            <v>FORTIES</v>
          </cell>
          <cell r="E30" t="str">
            <v>NS CONCORD</v>
          </cell>
          <cell r="F30">
            <v>44551</v>
          </cell>
          <cell r="G30">
            <v>0.81969999999999998</v>
          </cell>
          <cell r="H30">
            <v>15</v>
          </cell>
          <cell r="I30">
            <v>1265</v>
          </cell>
          <cell r="J30" t="str">
            <v/>
          </cell>
          <cell r="L30" t="str">
            <v/>
          </cell>
          <cell r="M30" t="str">
            <v>Ex. U.E.</v>
          </cell>
          <cell r="N30">
            <v>44581.222222222219</v>
          </cell>
          <cell r="O30">
            <v>44581.350694444445</v>
          </cell>
          <cell r="Q30">
            <v>1265</v>
          </cell>
          <cell r="R30" t="str">
            <v/>
          </cell>
          <cell r="S30" t="str">
            <v/>
          </cell>
          <cell r="T30" t="str">
            <v/>
          </cell>
          <cell r="U30">
            <v>0</v>
          </cell>
        </row>
        <row r="31">
          <cell r="C31" t="str">
            <v/>
          </cell>
          <cell r="D31" t="str">
            <v>OURAL</v>
          </cell>
          <cell r="E31" t="str">
            <v>STAVANGER TS</v>
          </cell>
          <cell r="F31">
            <v>44579</v>
          </cell>
          <cell r="G31">
            <v>0.87639999999999996</v>
          </cell>
          <cell r="H31">
            <v>15</v>
          </cell>
          <cell r="I31">
            <v>35391</v>
          </cell>
          <cell r="J31" t="str">
            <v/>
          </cell>
          <cell r="L31" t="str">
            <v/>
          </cell>
          <cell r="M31" t="str">
            <v>Ex. U.E.</v>
          </cell>
          <cell r="N31">
            <v>44581.222222222219</v>
          </cell>
          <cell r="O31">
            <v>44581.350694444445</v>
          </cell>
          <cell r="Q31">
            <v>4081</v>
          </cell>
          <cell r="R31" t="str">
            <v/>
          </cell>
          <cell r="S31" t="str">
            <v/>
          </cell>
          <cell r="T31" t="str">
            <v/>
          </cell>
          <cell r="U31">
            <v>31310</v>
          </cell>
        </row>
        <row r="32">
          <cell r="C32" t="str">
            <v/>
          </cell>
          <cell r="D32" t="str">
            <v/>
          </cell>
          <cell r="E32" t="str">
            <v/>
          </cell>
          <cell r="F32" t="str">
            <v/>
          </cell>
          <cell r="G32" t="str">
            <v/>
          </cell>
          <cell r="H32" t="str">
            <v/>
          </cell>
          <cell r="I32" t="str">
            <v/>
          </cell>
          <cell r="J32" t="str">
            <v/>
          </cell>
          <cell r="K32" t="str">
            <v/>
          </cell>
          <cell r="L32" t="str">
            <v/>
          </cell>
          <cell r="M32" t="str">
            <v/>
          </cell>
          <cell r="N32" t="str">
            <v/>
          </cell>
          <cell r="O32" t="str">
            <v/>
          </cell>
          <cell r="P32" t="str">
            <v/>
          </cell>
          <cell r="Q32">
            <v>10145</v>
          </cell>
          <cell r="R32" t="str">
            <v/>
          </cell>
          <cell r="S32" t="str">
            <v/>
          </cell>
          <cell r="T32" t="str">
            <v/>
          </cell>
          <cell r="U32" t="str">
            <v/>
          </cell>
        </row>
        <row r="33">
          <cell r="C33" t="str">
            <v>STOCK FINAL</v>
          </cell>
          <cell r="G33" t="str">
            <v/>
          </cell>
          <cell r="H33" t="str">
            <v/>
          </cell>
          <cell r="I33" t="str">
            <v/>
          </cell>
          <cell r="J33" t="str">
            <v/>
          </cell>
          <cell r="K33" t="str">
            <v/>
          </cell>
          <cell r="L33" t="str">
            <v/>
          </cell>
          <cell r="M33" t="str">
            <v/>
          </cell>
          <cell r="N33" t="str">
            <v/>
          </cell>
          <cell r="O33" t="str">
            <v/>
          </cell>
          <cell r="P33" t="str">
            <v/>
          </cell>
          <cell r="Q33" t="str">
            <v/>
          </cell>
          <cell r="R33" t="str">
            <v/>
          </cell>
          <cell r="S33">
            <v>0.83879999999999999</v>
          </cell>
          <cell r="T33">
            <v>13</v>
          </cell>
          <cell r="U33">
            <v>55602</v>
          </cell>
        </row>
        <row r="34">
          <cell r="B34" t="str">
            <v/>
          </cell>
          <cell r="C34" t="str">
            <v/>
          </cell>
          <cell r="D34" t="str">
            <v/>
          </cell>
          <cell r="E34" t="str">
            <v/>
          </cell>
          <cell r="F34" t="str">
            <v/>
          </cell>
          <cell r="G34" t="str">
            <v/>
          </cell>
          <cell r="H34" t="str">
            <v/>
          </cell>
          <cell r="I34" t="str">
            <v/>
          </cell>
          <cell r="J34" t="str">
            <v/>
          </cell>
          <cell r="K34" t="str">
            <v/>
          </cell>
          <cell r="L34" t="str">
            <v/>
          </cell>
          <cell r="M34" t="str">
            <v/>
          </cell>
          <cell r="N34" t="str">
            <v/>
          </cell>
          <cell r="O34" t="str">
            <v/>
          </cell>
          <cell r="P34" t="str">
            <v/>
          </cell>
          <cell r="Q34" t="str">
            <v/>
          </cell>
          <cell r="R34" t="str">
            <v/>
          </cell>
          <cell r="S34" t="str">
            <v/>
          </cell>
          <cell r="T34" t="str">
            <v/>
          </cell>
          <cell r="U34" t="str">
            <v/>
          </cell>
        </row>
        <row r="35">
          <cell r="B35" t="str">
            <v>Bac 79</v>
          </cell>
          <cell r="C35" t="str">
            <v>Qualité</v>
          </cell>
          <cell r="E35" t="str">
            <v>Cargaison</v>
          </cell>
          <cell r="F35" t="str">
            <v>Date de la
cargaison</v>
          </cell>
          <cell r="G35" t="str">
            <v>Densité à 15°C
dans le vide</v>
          </cell>
          <cell r="H35" t="str">
            <v>Tempé-
rature
(°C)</v>
          </cell>
          <cell r="I35" t="str">
            <v>Stock
GROSS
(m3)</v>
          </cell>
          <cell r="J35" t="str">
            <v/>
          </cell>
          <cell r="K35" t="str">
            <v>Intitulé de
l'opération</v>
          </cell>
          <cell r="L35" t="str">
            <v>Commentaire</v>
          </cell>
          <cell r="M35" t="str">
            <v>Régime</v>
          </cell>
          <cell r="N35" t="str">
            <v>Heure
de
début</v>
          </cell>
          <cell r="O35" t="str">
            <v>Heure
de
fin</v>
          </cell>
          <cell r="P35" t="str">
            <v>Volume de
l'opération
(m3)</v>
          </cell>
          <cell r="Q35" t="str">
            <v>Mouvement GROSS
(m3)</v>
          </cell>
          <cell r="R35" t="str">
            <v/>
          </cell>
          <cell r="S35" t="str">
            <v>Densité à 15°C
dans le vide</v>
          </cell>
          <cell r="T35" t="str">
            <v>Tempé-
rature
(°C)</v>
          </cell>
          <cell r="U35" t="str">
            <v>Stock
GROSS
(m3)</v>
          </cell>
        </row>
        <row r="36">
          <cell r="B36" t="str">
            <v>19-janv.</v>
          </cell>
          <cell r="C36" t="str">
            <v>STOCK INITIAL</v>
          </cell>
          <cell r="G36">
            <v>0.81569999999999998</v>
          </cell>
          <cell r="H36">
            <v>13.9</v>
          </cell>
          <cell r="I36">
            <v>66707</v>
          </cell>
          <cell r="J36" t="str">
            <v/>
          </cell>
          <cell r="K36" t="str">
            <v/>
          </cell>
          <cell r="L36" t="str">
            <v/>
          </cell>
          <cell r="M36" t="str">
            <v/>
          </cell>
          <cell r="N36" t="str">
            <v/>
          </cell>
          <cell r="O36" t="str">
            <v/>
          </cell>
          <cell r="P36" t="str">
            <v/>
          </cell>
          <cell r="Q36" t="str">
            <v/>
          </cell>
          <cell r="R36" t="str">
            <v/>
          </cell>
          <cell r="S36" t="str">
            <v/>
          </cell>
          <cell r="T36" t="str">
            <v/>
          </cell>
          <cell r="U36" t="str">
            <v/>
          </cell>
        </row>
        <row r="37">
          <cell r="C37" t="str">
            <v/>
          </cell>
          <cell r="D37" t="str">
            <v/>
          </cell>
          <cell r="E37" t="str">
            <v/>
          </cell>
          <cell r="F37" t="str">
            <v/>
          </cell>
          <cell r="G37" t="str">
            <v/>
          </cell>
          <cell r="H37" t="str">
            <v/>
          </cell>
          <cell r="I37" t="str">
            <v/>
          </cell>
          <cell r="J37" t="str">
            <v/>
          </cell>
          <cell r="K37" t="str">
            <v/>
          </cell>
          <cell r="L37" t="str">
            <v/>
          </cell>
          <cell r="M37" t="str">
            <v/>
          </cell>
          <cell r="N37" t="str">
            <v/>
          </cell>
          <cell r="O37" t="str">
            <v/>
          </cell>
          <cell r="P37" t="str">
            <v/>
          </cell>
          <cell r="Q37" t="str">
            <v/>
          </cell>
          <cell r="R37" t="str">
            <v/>
          </cell>
          <cell r="S37" t="str">
            <v/>
          </cell>
          <cell r="T37" t="str">
            <v/>
          </cell>
          <cell r="U37" t="str">
            <v/>
          </cell>
        </row>
        <row r="38">
          <cell r="C38" t="str">
            <v/>
          </cell>
          <cell r="D38" t="str">
            <v>CPC BLEND</v>
          </cell>
          <cell r="E38" t="str">
            <v>ECO WEST COAST</v>
          </cell>
          <cell r="F38">
            <v>44537</v>
          </cell>
          <cell r="G38">
            <v>0.79430000000000001</v>
          </cell>
          <cell r="H38">
            <v>15</v>
          </cell>
          <cell r="I38">
            <v>2247</v>
          </cell>
          <cell r="J38" t="str">
            <v/>
          </cell>
          <cell r="K38" t="str">
            <v>EXP 34"</v>
          </cell>
          <cell r="L38" t="str">
            <v/>
          </cell>
          <cell r="M38" t="str">
            <v>Ex. U.E.</v>
          </cell>
          <cell r="N38">
            <v>44581.350694444445</v>
          </cell>
          <cell r="O38">
            <v>44581.684027777781</v>
          </cell>
          <cell r="P38">
            <v>28040</v>
          </cell>
          <cell r="Q38">
            <v>877</v>
          </cell>
          <cell r="R38" t="str">
            <v/>
          </cell>
          <cell r="S38" t="str">
            <v/>
          </cell>
          <cell r="T38" t="str">
            <v/>
          </cell>
          <cell r="U38">
            <v>1370</v>
          </cell>
        </row>
        <row r="39">
          <cell r="C39" t="str">
            <v/>
          </cell>
          <cell r="D39" t="str">
            <v>CPC BLEND</v>
          </cell>
          <cell r="E39" t="str">
            <v>MONTE ULIA</v>
          </cell>
          <cell r="F39">
            <v>44562</v>
          </cell>
          <cell r="G39">
            <v>0.79330000000000001</v>
          </cell>
          <cell r="H39">
            <v>15</v>
          </cell>
          <cell r="I39">
            <v>15807</v>
          </cell>
          <cell r="J39" t="str">
            <v/>
          </cell>
          <cell r="L39" t="str">
            <v/>
          </cell>
          <cell r="M39" t="str">
            <v>Ex. U.E.</v>
          </cell>
          <cell r="N39">
            <v>44581.350694444445</v>
          </cell>
          <cell r="O39">
            <v>44581.684027777781</v>
          </cell>
          <cell r="Q39">
            <v>6167</v>
          </cell>
          <cell r="R39" t="str">
            <v/>
          </cell>
          <cell r="S39" t="str">
            <v/>
          </cell>
          <cell r="T39" t="str">
            <v/>
          </cell>
          <cell r="U39">
            <v>9640</v>
          </cell>
        </row>
        <row r="40">
          <cell r="C40" t="str">
            <v/>
          </cell>
          <cell r="D40" t="str">
            <v>FORTIES</v>
          </cell>
          <cell r="E40" t="str">
            <v>NS CONCORD</v>
          </cell>
          <cell r="F40">
            <v>44551</v>
          </cell>
          <cell r="G40">
            <v>0.81969999999999998</v>
          </cell>
          <cell r="H40">
            <v>15</v>
          </cell>
          <cell r="I40">
            <v>45354</v>
          </cell>
          <cell r="J40" t="str">
            <v/>
          </cell>
          <cell r="L40" t="str">
            <v/>
          </cell>
          <cell r="M40" t="str">
            <v>Ex. U.E.</v>
          </cell>
          <cell r="N40">
            <v>44581.350694444445</v>
          </cell>
          <cell r="O40">
            <v>44581.684027777781</v>
          </cell>
          <cell r="Q40">
            <v>17697</v>
          </cell>
          <cell r="R40" t="str">
            <v/>
          </cell>
          <cell r="S40" t="str">
            <v/>
          </cell>
          <cell r="T40" t="str">
            <v/>
          </cell>
          <cell r="U40">
            <v>27657</v>
          </cell>
        </row>
        <row r="41">
          <cell r="C41" t="str">
            <v/>
          </cell>
          <cell r="D41" t="str">
            <v>NIGER QUAIBOE</v>
          </cell>
          <cell r="E41" t="str">
            <v>ALASKA</v>
          </cell>
          <cell r="F41">
            <v>44579</v>
          </cell>
          <cell r="G41">
            <v>0.83809999999999996</v>
          </cell>
          <cell r="H41">
            <v>15</v>
          </cell>
          <cell r="I41">
            <v>1406</v>
          </cell>
          <cell r="J41" t="str">
            <v/>
          </cell>
          <cell r="L41" t="str">
            <v/>
          </cell>
          <cell r="M41" t="str">
            <v>Ex. U.E.</v>
          </cell>
          <cell r="N41">
            <v>44581.350694444445</v>
          </cell>
          <cell r="O41">
            <v>44581.684027777781</v>
          </cell>
          <cell r="Q41">
            <v>1406</v>
          </cell>
          <cell r="R41" t="str">
            <v/>
          </cell>
          <cell r="S41" t="str">
            <v/>
          </cell>
          <cell r="T41" t="str">
            <v/>
          </cell>
          <cell r="U41">
            <v>0</v>
          </cell>
        </row>
        <row r="42">
          <cell r="C42" t="str">
            <v/>
          </cell>
          <cell r="D42" t="str">
            <v>PARENTIS</v>
          </cell>
          <cell r="E42" t="str">
            <v>GRETA K</v>
          </cell>
          <cell r="F42">
            <v>44569</v>
          </cell>
          <cell r="G42">
            <v>0.86829999999999996</v>
          </cell>
          <cell r="H42">
            <v>15</v>
          </cell>
          <cell r="I42">
            <v>1893</v>
          </cell>
          <cell r="J42" t="str">
            <v/>
          </cell>
          <cell r="L42" t="str">
            <v/>
          </cell>
          <cell r="M42" t="str">
            <v>Ex. U.E.</v>
          </cell>
          <cell r="N42">
            <v>44581.350694444445</v>
          </cell>
          <cell r="O42">
            <v>44581.684027777781</v>
          </cell>
          <cell r="Q42">
            <v>1893</v>
          </cell>
          <cell r="R42" t="str">
            <v/>
          </cell>
          <cell r="S42" t="str">
            <v/>
          </cell>
          <cell r="T42" t="str">
            <v/>
          </cell>
          <cell r="U42">
            <v>0</v>
          </cell>
        </row>
        <row r="43">
          <cell r="C43" t="str">
            <v/>
          </cell>
          <cell r="D43" t="str">
            <v/>
          </cell>
          <cell r="E43" t="str">
            <v/>
          </cell>
          <cell r="F43" t="str">
            <v/>
          </cell>
          <cell r="G43" t="str">
            <v/>
          </cell>
          <cell r="H43" t="str">
            <v/>
          </cell>
          <cell r="I43" t="str">
            <v/>
          </cell>
          <cell r="J43" t="str">
            <v/>
          </cell>
          <cell r="K43" t="str">
            <v/>
          </cell>
          <cell r="L43" t="str">
            <v/>
          </cell>
          <cell r="M43" t="str">
            <v/>
          </cell>
          <cell r="N43" t="str">
            <v/>
          </cell>
          <cell r="O43" t="str">
            <v/>
          </cell>
          <cell r="P43" t="str">
            <v/>
          </cell>
          <cell r="Q43">
            <v>28040</v>
          </cell>
          <cell r="R43" t="str">
            <v/>
          </cell>
          <cell r="S43" t="str">
            <v/>
          </cell>
          <cell r="T43" t="str">
            <v/>
          </cell>
          <cell r="U43" t="str">
            <v/>
          </cell>
        </row>
        <row r="44">
          <cell r="C44" t="str">
            <v>STOCK FINAL</v>
          </cell>
          <cell r="G44" t="str">
            <v/>
          </cell>
          <cell r="H44" t="str">
            <v/>
          </cell>
          <cell r="I44" t="str">
            <v/>
          </cell>
          <cell r="J44" t="str">
            <v/>
          </cell>
          <cell r="K44" t="str">
            <v/>
          </cell>
          <cell r="L44" t="str">
            <v/>
          </cell>
          <cell r="M44" t="str">
            <v/>
          </cell>
          <cell r="N44" t="str">
            <v/>
          </cell>
          <cell r="O44" t="str">
            <v/>
          </cell>
          <cell r="P44" t="str">
            <v/>
          </cell>
          <cell r="Q44" t="str">
            <v/>
          </cell>
          <cell r="R44" t="str">
            <v/>
          </cell>
          <cell r="S44">
            <v>0.81569999999999998</v>
          </cell>
          <cell r="T44">
            <v>13.2</v>
          </cell>
          <cell r="U44">
            <v>38667</v>
          </cell>
        </row>
        <row r="45">
          <cell r="B45" t="str">
            <v/>
          </cell>
          <cell r="C45" t="str">
            <v/>
          </cell>
          <cell r="D45" t="str">
            <v/>
          </cell>
          <cell r="E45" t="str">
            <v/>
          </cell>
          <cell r="F45" t="str">
            <v/>
          </cell>
          <cell r="G45" t="str">
            <v/>
          </cell>
          <cell r="H45" t="str">
            <v/>
          </cell>
          <cell r="I45" t="str">
            <v/>
          </cell>
          <cell r="J45" t="str">
            <v/>
          </cell>
          <cell r="K45" t="str">
            <v/>
          </cell>
          <cell r="L45" t="str">
            <v/>
          </cell>
          <cell r="M45" t="str">
            <v/>
          </cell>
          <cell r="N45" t="str">
            <v/>
          </cell>
          <cell r="O45" t="str">
            <v/>
          </cell>
          <cell r="P45" t="str">
            <v/>
          </cell>
          <cell r="Q45" t="str">
            <v/>
          </cell>
          <cell r="R45" t="str">
            <v/>
          </cell>
          <cell r="S45" t="str">
            <v/>
          </cell>
          <cell r="T45" t="str">
            <v/>
          </cell>
          <cell r="U45" t="str">
            <v/>
          </cell>
        </row>
        <row r="46">
          <cell r="B46" t="str">
            <v>Bac 80</v>
          </cell>
          <cell r="C46" t="str">
            <v>Qualité</v>
          </cell>
          <cell r="E46" t="str">
            <v>Cargaison</v>
          </cell>
          <cell r="F46" t="str">
            <v>Date de la
cargaison</v>
          </cell>
          <cell r="G46" t="str">
            <v>Densité à 15°C
dans le vide</v>
          </cell>
          <cell r="H46" t="str">
            <v>Tempé-
rature
(°C)</v>
          </cell>
          <cell r="I46" t="str">
            <v>Stock
GROSS
(m3)</v>
          </cell>
          <cell r="J46" t="str">
            <v/>
          </cell>
          <cell r="K46" t="str">
            <v>Intitulé de
l'opération</v>
          </cell>
          <cell r="L46" t="str">
            <v>Commentaire</v>
          </cell>
          <cell r="M46" t="str">
            <v>Régime</v>
          </cell>
          <cell r="N46" t="str">
            <v>Heure
de
début</v>
          </cell>
          <cell r="O46" t="str">
            <v>Heure
de
fin</v>
          </cell>
          <cell r="P46" t="str">
            <v>Volume de
l'opération
(m3)</v>
          </cell>
          <cell r="Q46" t="str">
            <v>Mouvement GROSS
(m3)</v>
          </cell>
          <cell r="R46" t="str">
            <v/>
          </cell>
          <cell r="S46" t="str">
            <v>Densité à 15°C
dans le vide</v>
          </cell>
          <cell r="T46" t="str">
            <v>Tempé-
rature
(°C)</v>
          </cell>
          <cell r="U46" t="str">
            <v>Stock
GROSS
(m3)</v>
          </cell>
        </row>
        <row r="47">
          <cell r="B47" t="str">
            <v>19-janv.</v>
          </cell>
          <cell r="C47" t="str">
            <v>STOCK INITIAL</v>
          </cell>
          <cell r="G47">
            <v>0.83740000000000003</v>
          </cell>
          <cell r="H47">
            <v>19.5</v>
          </cell>
          <cell r="I47">
            <v>61853</v>
          </cell>
          <cell r="J47" t="str">
            <v/>
          </cell>
          <cell r="K47" t="str">
            <v/>
          </cell>
          <cell r="L47" t="str">
            <v/>
          </cell>
          <cell r="M47" t="str">
            <v/>
          </cell>
          <cell r="N47" t="str">
            <v/>
          </cell>
          <cell r="O47" t="str">
            <v/>
          </cell>
          <cell r="P47" t="str">
            <v/>
          </cell>
          <cell r="Q47" t="str">
            <v/>
          </cell>
          <cell r="R47" t="str">
            <v/>
          </cell>
          <cell r="S47" t="str">
            <v/>
          </cell>
          <cell r="T47" t="str">
            <v/>
          </cell>
          <cell r="U47" t="str">
            <v/>
          </cell>
        </row>
        <row r="48">
          <cell r="C48" t="str">
            <v/>
          </cell>
          <cell r="D48" t="str">
            <v/>
          </cell>
          <cell r="E48" t="str">
            <v/>
          </cell>
          <cell r="F48" t="str">
            <v/>
          </cell>
          <cell r="G48" t="str">
            <v/>
          </cell>
          <cell r="H48" t="str">
            <v/>
          </cell>
          <cell r="I48" t="str">
            <v/>
          </cell>
          <cell r="J48" t="str">
            <v/>
          </cell>
          <cell r="K48" t="str">
            <v/>
          </cell>
          <cell r="L48" t="str">
            <v/>
          </cell>
          <cell r="M48" t="str">
            <v/>
          </cell>
          <cell r="N48" t="str">
            <v/>
          </cell>
          <cell r="O48" t="str">
            <v/>
          </cell>
          <cell r="P48" t="str">
            <v/>
          </cell>
          <cell r="Q48" t="str">
            <v/>
          </cell>
          <cell r="R48" t="str">
            <v/>
          </cell>
          <cell r="S48" t="str">
            <v/>
          </cell>
          <cell r="T48" t="str">
            <v/>
          </cell>
          <cell r="U48" t="str">
            <v/>
          </cell>
        </row>
        <row r="49">
          <cell r="C49" t="str">
            <v/>
          </cell>
          <cell r="D49" t="str">
            <v>NIGER QUAIBOE</v>
          </cell>
          <cell r="E49" t="str">
            <v>ALASKA</v>
          </cell>
          <cell r="F49">
            <v>44579</v>
          </cell>
          <cell r="G49">
            <v>0.83809999999999996</v>
          </cell>
          <cell r="H49">
            <v>15</v>
          </cell>
          <cell r="I49">
            <v>42905</v>
          </cell>
          <cell r="J49" t="str">
            <v/>
          </cell>
          <cell r="K49" t="str">
            <v>DN ALASKA EN COURS</v>
          </cell>
          <cell r="L49" t="str">
            <v/>
          </cell>
          <cell r="M49" t="str">
            <v>Ex. U.E.</v>
          </cell>
          <cell r="N49">
            <v>44581</v>
          </cell>
          <cell r="O49">
            <v>44581.163194444445</v>
          </cell>
          <cell r="P49">
            <v>150240</v>
          </cell>
          <cell r="Q49">
            <v>23062</v>
          </cell>
          <cell r="R49" t="str">
            <v/>
          </cell>
          <cell r="S49" t="str">
            <v/>
          </cell>
          <cell r="T49" t="str">
            <v/>
          </cell>
          <cell r="U49">
            <v>65967</v>
          </cell>
        </row>
        <row r="50">
          <cell r="C50" t="str">
            <v/>
          </cell>
          <cell r="D50" t="str">
            <v/>
          </cell>
          <cell r="E50" t="str">
            <v/>
          </cell>
          <cell r="F50" t="str">
            <v/>
          </cell>
          <cell r="G50" t="str">
            <v/>
          </cell>
          <cell r="H50" t="str">
            <v/>
          </cell>
          <cell r="I50" t="str">
            <v/>
          </cell>
          <cell r="J50" t="str">
            <v/>
          </cell>
          <cell r="K50" t="str">
            <v/>
          </cell>
          <cell r="L50" t="str">
            <v/>
          </cell>
          <cell r="M50" t="str">
            <v/>
          </cell>
          <cell r="N50" t="str">
            <v/>
          </cell>
          <cell r="O50" t="str">
            <v/>
          </cell>
          <cell r="P50" t="str">
            <v/>
          </cell>
          <cell r="Q50">
            <v>23062</v>
          </cell>
          <cell r="R50" t="str">
            <v/>
          </cell>
          <cell r="S50" t="str">
            <v/>
          </cell>
          <cell r="T50" t="str">
            <v/>
          </cell>
          <cell r="U50" t="str">
            <v/>
          </cell>
        </row>
        <row r="51">
          <cell r="C51" t="str">
            <v/>
          </cell>
          <cell r="D51" t="str">
            <v>ADDITIF BRUT</v>
          </cell>
          <cell r="E51" t="str">
            <v>10073526</v>
          </cell>
          <cell r="F51">
            <v>44580</v>
          </cell>
          <cell r="G51">
            <v>0.81330000000000002</v>
          </cell>
          <cell r="H51">
            <v>15</v>
          </cell>
          <cell r="I51">
            <v>0</v>
          </cell>
          <cell r="J51" t="str">
            <v/>
          </cell>
          <cell r="K51" t="str">
            <v>ENTREE ADDITIF ALASKA</v>
          </cell>
          <cell r="L51" t="str">
            <v/>
          </cell>
          <cell r="M51" t="str">
            <v>Ex. U.E.</v>
          </cell>
          <cell r="N51">
            <v>44581</v>
          </cell>
          <cell r="O51">
            <v>44581.163194444445</v>
          </cell>
          <cell r="P51">
            <v>11</v>
          </cell>
          <cell r="Q51">
            <v>5</v>
          </cell>
          <cell r="R51" t="str">
            <v/>
          </cell>
          <cell r="S51" t="str">
            <v/>
          </cell>
          <cell r="T51" t="str">
            <v/>
          </cell>
          <cell r="U51">
            <v>5</v>
          </cell>
        </row>
        <row r="52">
          <cell r="C52" t="str">
            <v/>
          </cell>
          <cell r="D52" t="str">
            <v/>
          </cell>
          <cell r="E52" t="str">
            <v/>
          </cell>
          <cell r="F52" t="str">
            <v/>
          </cell>
          <cell r="G52" t="str">
            <v/>
          </cell>
          <cell r="H52" t="str">
            <v/>
          </cell>
          <cell r="I52" t="str">
            <v/>
          </cell>
          <cell r="J52" t="str">
            <v/>
          </cell>
          <cell r="K52" t="str">
            <v/>
          </cell>
          <cell r="L52" t="str">
            <v/>
          </cell>
          <cell r="M52" t="str">
            <v/>
          </cell>
          <cell r="N52" t="str">
            <v/>
          </cell>
          <cell r="O52" t="str">
            <v/>
          </cell>
          <cell r="P52" t="str">
            <v/>
          </cell>
          <cell r="Q52">
            <v>5</v>
          </cell>
          <cell r="R52" t="str">
            <v/>
          </cell>
          <cell r="S52" t="str">
            <v/>
          </cell>
          <cell r="T52" t="str">
            <v/>
          </cell>
          <cell r="U52" t="str">
            <v/>
          </cell>
        </row>
        <row r="53">
          <cell r="C53" t="str">
            <v/>
          </cell>
          <cell r="D53" t="str">
            <v>CULZEAN</v>
          </cell>
          <cell r="E53" t="str">
            <v>SIRI KNUTSEN</v>
          </cell>
          <cell r="F53">
            <v>44536</v>
          </cell>
          <cell r="G53">
            <v>0.78459999999999996</v>
          </cell>
          <cell r="H53">
            <v>15</v>
          </cell>
          <cell r="I53">
            <v>0</v>
          </cell>
          <cell r="J53" t="str">
            <v/>
          </cell>
          <cell r="K53" t="str">
            <v>TRANSFERT 75 VERS 80</v>
          </cell>
          <cell r="L53" t="str">
            <v/>
          </cell>
          <cell r="M53" t="str">
            <v>Ex. U.E.</v>
          </cell>
          <cell r="N53">
            <v>44581.166666666664</v>
          </cell>
          <cell r="O53">
            <v>44581.180555555555</v>
          </cell>
          <cell r="P53">
            <v>98</v>
          </cell>
          <cell r="Q53">
            <v>98</v>
          </cell>
          <cell r="R53" t="str">
            <v/>
          </cell>
          <cell r="S53" t="str">
            <v/>
          </cell>
          <cell r="T53" t="str">
            <v/>
          </cell>
          <cell r="U53">
            <v>98</v>
          </cell>
        </row>
        <row r="54">
          <cell r="C54" t="str">
            <v/>
          </cell>
          <cell r="D54" t="str">
            <v/>
          </cell>
          <cell r="E54" t="str">
            <v/>
          </cell>
          <cell r="F54" t="str">
            <v/>
          </cell>
          <cell r="G54" t="str">
            <v/>
          </cell>
          <cell r="H54" t="str">
            <v/>
          </cell>
          <cell r="I54" t="str">
            <v/>
          </cell>
          <cell r="J54" t="str">
            <v/>
          </cell>
          <cell r="K54" t="str">
            <v/>
          </cell>
          <cell r="L54" t="str">
            <v/>
          </cell>
          <cell r="M54" t="str">
            <v/>
          </cell>
          <cell r="N54" t="str">
            <v/>
          </cell>
          <cell r="O54" t="str">
            <v/>
          </cell>
          <cell r="P54" t="str">
            <v/>
          </cell>
          <cell r="Q54">
            <v>98</v>
          </cell>
          <cell r="R54" t="str">
            <v/>
          </cell>
          <cell r="S54" t="str">
            <v/>
          </cell>
          <cell r="T54" t="str">
            <v/>
          </cell>
          <cell r="U54" t="str">
            <v/>
          </cell>
        </row>
        <row r="55">
          <cell r="C55" t="str">
            <v>STOCK FINAL</v>
          </cell>
          <cell r="G55" t="str">
            <v/>
          </cell>
          <cell r="H55" t="str">
            <v/>
          </cell>
          <cell r="I55" t="str">
            <v/>
          </cell>
          <cell r="J55" t="str">
            <v/>
          </cell>
          <cell r="K55" t="str">
            <v/>
          </cell>
          <cell r="L55" t="str">
            <v/>
          </cell>
          <cell r="M55" t="str">
            <v/>
          </cell>
          <cell r="N55" t="str">
            <v/>
          </cell>
          <cell r="O55" t="str">
            <v/>
          </cell>
          <cell r="P55" t="str">
            <v/>
          </cell>
          <cell r="Q55" t="str">
            <v/>
          </cell>
          <cell r="R55" t="str">
            <v/>
          </cell>
          <cell r="S55">
            <v>0.83789999999999998</v>
          </cell>
          <cell r="T55">
            <v>20.2</v>
          </cell>
          <cell r="U55">
            <v>85018</v>
          </cell>
        </row>
        <row r="56">
          <cell r="B56" t="str">
            <v/>
          </cell>
          <cell r="C56" t="str">
            <v/>
          </cell>
          <cell r="D56" t="str">
            <v/>
          </cell>
          <cell r="E56" t="str">
            <v/>
          </cell>
          <cell r="F56" t="str">
            <v/>
          </cell>
          <cell r="G56" t="str">
            <v/>
          </cell>
          <cell r="H56" t="str">
            <v/>
          </cell>
          <cell r="I56" t="str">
            <v/>
          </cell>
          <cell r="J56" t="str">
            <v/>
          </cell>
          <cell r="K56" t="str">
            <v/>
          </cell>
          <cell r="L56" t="str">
            <v/>
          </cell>
          <cell r="M56" t="str">
            <v/>
          </cell>
          <cell r="N56" t="str">
            <v/>
          </cell>
          <cell r="O56" t="str">
            <v/>
          </cell>
          <cell r="P56" t="str">
            <v/>
          </cell>
          <cell r="Q56" t="str">
            <v/>
          </cell>
          <cell r="R56" t="str">
            <v/>
          </cell>
          <cell r="S56" t="str">
            <v/>
          </cell>
          <cell r="T56" t="str">
            <v/>
          </cell>
          <cell r="U56" t="str">
            <v/>
          </cell>
        </row>
        <row r="57">
          <cell r="B57" t="str">
            <v>Bac 82</v>
          </cell>
          <cell r="C57" t="str">
            <v>Qualité</v>
          </cell>
          <cell r="E57" t="str">
            <v>Cargaison</v>
          </cell>
          <cell r="F57" t="str">
            <v>Date de la
cargaison</v>
          </cell>
          <cell r="G57" t="str">
            <v>Densité à 15°C
dans le vide</v>
          </cell>
          <cell r="H57" t="str">
            <v>Tempé-
rature
(°C)</v>
          </cell>
          <cell r="I57" t="str">
            <v>Stock
GROSS
(m3)</v>
          </cell>
          <cell r="J57" t="str">
            <v/>
          </cell>
          <cell r="K57" t="str">
            <v>Intitulé de
l'opération</v>
          </cell>
          <cell r="L57" t="str">
            <v>Commentaire</v>
          </cell>
          <cell r="M57" t="str">
            <v>Régime</v>
          </cell>
          <cell r="N57" t="str">
            <v>Heure
de
début</v>
          </cell>
          <cell r="O57" t="str">
            <v>Heure
de
fin</v>
          </cell>
          <cell r="P57" t="str">
            <v>Volume de
l'opération
(m3)</v>
          </cell>
          <cell r="Q57" t="str">
            <v>Mouvement GROSS
(m3)</v>
          </cell>
          <cell r="R57" t="str">
            <v/>
          </cell>
          <cell r="S57" t="str">
            <v>Densité à 15°C
dans le vide</v>
          </cell>
          <cell r="T57" t="str">
            <v>Tempé-
rature
(°C)</v>
          </cell>
          <cell r="U57" t="str">
            <v>Stock
GROSS
(m3)</v>
          </cell>
        </row>
        <row r="58">
          <cell r="B58" t="str">
            <v>19-janv.</v>
          </cell>
          <cell r="C58" t="str">
            <v>STOCK INITIAL</v>
          </cell>
          <cell r="G58">
            <v>0.87429999999999997</v>
          </cell>
          <cell r="H58">
            <v>14.4</v>
          </cell>
          <cell r="I58">
            <v>66143</v>
          </cell>
          <cell r="J58" t="str">
            <v/>
          </cell>
          <cell r="K58" t="str">
            <v/>
          </cell>
          <cell r="L58" t="str">
            <v/>
          </cell>
          <cell r="M58" t="str">
            <v/>
          </cell>
          <cell r="N58" t="str">
            <v/>
          </cell>
          <cell r="O58" t="str">
            <v/>
          </cell>
          <cell r="P58" t="str">
            <v/>
          </cell>
          <cell r="Q58" t="str">
            <v/>
          </cell>
          <cell r="R58" t="str">
            <v/>
          </cell>
          <cell r="S58" t="str">
            <v/>
          </cell>
          <cell r="T58" t="str">
            <v/>
          </cell>
          <cell r="U58" t="str">
            <v/>
          </cell>
        </row>
        <row r="59">
          <cell r="C59" t="str">
            <v/>
          </cell>
          <cell r="D59" t="str">
            <v/>
          </cell>
          <cell r="E59" t="str">
            <v/>
          </cell>
          <cell r="F59" t="str">
            <v/>
          </cell>
          <cell r="G59" t="str">
            <v/>
          </cell>
          <cell r="H59" t="str">
            <v/>
          </cell>
          <cell r="I59" t="str">
            <v/>
          </cell>
          <cell r="J59" t="str">
            <v/>
          </cell>
          <cell r="K59" t="str">
            <v/>
          </cell>
          <cell r="L59" t="str">
            <v/>
          </cell>
          <cell r="M59" t="str">
            <v/>
          </cell>
          <cell r="N59" t="str">
            <v/>
          </cell>
          <cell r="O59" t="str">
            <v/>
          </cell>
          <cell r="P59" t="str">
            <v/>
          </cell>
          <cell r="Q59" t="str">
            <v/>
          </cell>
          <cell r="R59" t="str">
            <v/>
          </cell>
          <cell r="S59" t="str">
            <v/>
          </cell>
          <cell r="T59" t="str">
            <v/>
          </cell>
          <cell r="U59" t="str">
            <v/>
          </cell>
        </row>
        <row r="60">
          <cell r="C60" t="str">
            <v/>
          </cell>
          <cell r="D60" t="str">
            <v>NIGER QUAIBOE</v>
          </cell>
          <cell r="E60" t="str">
            <v>ALASKA</v>
          </cell>
          <cell r="F60">
            <v>44579</v>
          </cell>
          <cell r="G60">
            <v>0.83809999999999996</v>
          </cell>
          <cell r="H60">
            <v>15</v>
          </cell>
          <cell r="I60">
            <v>0</v>
          </cell>
          <cell r="J60" t="str">
            <v/>
          </cell>
          <cell r="K60" t="str">
            <v>DN ALASKA EN COURS</v>
          </cell>
          <cell r="L60" t="str">
            <v/>
          </cell>
          <cell r="M60" t="str">
            <v>Ex. U.E.</v>
          </cell>
          <cell r="N60">
            <v>44581.8125</v>
          </cell>
          <cell r="O60">
            <v>44581</v>
          </cell>
          <cell r="P60">
            <v>150240</v>
          </cell>
          <cell r="Q60">
            <v>13952</v>
          </cell>
          <cell r="R60" t="str">
            <v/>
          </cell>
          <cell r="S60" t="str">
            <v/>
          </cell>
          <cell r="T60" t="str">
            <v/>
          </cell>
          <cell r="U60">
            <v>13952</v>
          </cell>
        </row>
        <row r="61">
          <cell r="C61" t="str">
            <v/>
          </cell>
          <cell r="D61" t="str">
            <v/>
          </cell>
          <cell r="E61" t="str">
            <v/>
          </cell>
          <cell r="F61" t="str">
            <v/>
          </cell>
          <cell r="G61" t="str">
            <v/>
          </cell>
          <cell r="H61" t="str">
            <v/>
          </cell>
          <cell r="I61" t="str">
            <v/>
          </cell>
          <cell r="J61" t="str">
            <v/>
          </cell>
          <cell r="K61" t="str">
            <v/>
          </cell>
          <cell r="L61" t="str">
            <v/>
          </cell>
          <cell r="M61" t="str">
            <v/>
          </cell>
          <cell r="N61" t="str">
            <v/>
          </cell>
          <cell r="O61" t="str">
            <v/>
          </cell>
          <cell r="P61" t="str">
            <v/>
          </cell>
          <cell r="Q61">
            <v>13952</v>
          </cell>
          <cell r="R61" t="str">
            <v/>
          </cell>
          <cell r="S61" t="str">
            <v/>
          </cell>
          <cell r="T61" t="str">
            <v/>
          </cell>
          <cell r="U61" t="str">
            <v/>
          </cell>
        </row>
        <row r="62">
          <cell r="C62" t="str">
            <v/>
          </cell>
          <cell r="D62" t="str">
            <v>ADDITIF BRUT</v>
          </cell>
          <cell r="E62" t="str">
            <v>10073526</v>
          </cell>
          <cell r="F62">
            <v>44580</v>
          </cell>
          <cell r="G62">
            <v>0.81330000000000002</v>
          </cell>
          <cell r="H62">
            <v>15</v>
          </cell>
          <cell r="I62">
            <v>0</v>
          </cell>
          <cell r="J62" t="str">
            <v/>
          </cell>
          <cell r="K62" t="str">
            <v>ENTREE ADDITIF ALASKA</v>
          </cell>
          <cell r="L62" t="str">
            <v/>
          </cell>
          <cell r="M62" t="str">
            <v>Ex. U.E.</v>
          </cell>
          <cell r="N62">
            <v>44581.8125</v>
          </cell>
          <cell r="O62">
            <v>44581</v>
          </cell>
          <cell r="P62">
            <v>11</v>
          </cell>
          <cell r="Q62">
            <v>1</v>
          </cell>
          <cell r="R62" t="str">
            <v/>
          </cell>
          <cell r="S62" t="str">
            <v/>
          </cell>
          <cell r="T62" t="str">
            <v/>
          </cell>
          <cell r="U62">
            <v>1</v>
          </cell>
        </row>
        <row r="63">
          <cell r="C63" t="str">
            <v/>
          </cell>
          <cell r="D63" t="str">
            <v/>
          </cell>
          <cell r="E63" t="str">
            <v/>
          </cell>
          <cell r="F63" t="str">
            <v/>
          </cell>
          <cell r="G63" t="str">
            <v/>
          </cell>
          <cell r="H63" t="str">
            <v/>
          </cell>
          <cell r="I63" t="str">
            <v/>
          </cell>
          <cell r="J63" t="str">
            <v/>
          </cell>
          <cell r="K63" t="str">
            <v/>
          </cell>
          <cell r="L63" t="str">
            <v/>
          </cell>
          <cell r="M63" t="str">
            <v/>
          </cell>
          <cell r="N63" t="str">
            <v/>
          </cell>
          <cell r="O63" t="str">
            <v/>
          </cell>
          <cell r="P63" t="str">
            <v/>
          </cell>
          <cell r="Q63">
            <v>1</v>
          </cell>
          <cell r="R63" t="str">
            <v/>
          </cell>
          <cell r="S63" t="str">
            <v/>
          </cell>
          <cell r="T63" t="str">
            <v/>
          </cell>
          <cell r="U63" t="str">
            <v/>
          </cell>
        </row>
        <row r="64">
          <cell r="C64" t="str">
            <v/>
          </cell>
          <cell r="D64" t="str">
            <v>MELANGE BRUTS IDF (CAMIONS)</v>
          </cell>
          <cell r="E64" t="str">
            <v>MELIDF 19.01.2022 16</v>
          </cell>
          <cell r="F64">
            <v>44580</v>
          </cell>
          <cell r="G64">
            <v>0.85340000000000005</v>
          </cell>
          <cell r="H64">
            <v>15</v>
          </cell>
          <cell r="I64">
            <v>0</v>
          </cell>
          <cell r="J64" t="str">
            <v/>
          </cell>
          <cell r="K64" t="str">
            <v>Déchargement-camion brut du 19.01.2022</v>
          </cell>
          <cell r="L64" t="str">
            <v/>
          </cell>
          <cell r="M64" t="str">
            <v>Ex. U.E.</v>
          </cell>
          <cell r="N64">
            <v>44581.280555555553</v>
          </cell>
          <cell r="O64">
            <v>44581.707638888889</v>
          </cell>
          <cell r="P64">
            <v>1550</v>
          </cell>
          <cell r="Q64">
            <v>1550</v>
          </cell>
          <cell r="R64" t="str">
            <v/>
          </cell>
          <cell r="S64" t="str">
            <v/>
          </cell>
          <cell r="T64" t="str">
            <v/>
          </cell>
          <cell r="U64">
            <v>1550</v>
          </cell>
        </row>
        <row r="65">
          <cell r="C65" t="str">
            <v/>
          </cell>
          <cell r="D65" t="str">
            <v/>
          </cell>
          <cell r="E65" t="str">
            <v/>
          </cell>
          <cell r="F65" t="str">
            <v/>
          </cell>
          <cell r="G65" t="str">
            <v/>
          </cell>
          <cell r="H65" t="str">
            <v/>
          </cell>
          <cell r="I65" t="str">
            <v/>
          </cell>
          <cell r="J65" t="str">
            <v/>
          </cell>
          <cell r="K65" t="str">
            <v/>
          </cell>
          <cell r="L65" t="str">
            <v/>
          </cell>
          <cell r="M65" t="str">
            <v/>
          </cell>
          <cell r="N65" t="str">
            <v/>
          </cell>
          <cell r="O65" t="str">
            <v/>
          </cell>
          <cell r="P65" t="str">
            <v/>
          </cell>
          <cell r="Q65">
            <v>1550</v>
          </cell>
          <cell r="R65" t="str">
            <v/>
          </cell>
          <cell r="S65" t="str">
            <v/>
          </cell>
          <cell r="T65" t="str">
            <v/>
          </cell>
          <cell r="U65" t="str">
            <v/>
          </cell>
        </row>
        <row r="66">
          <cell r="C66" t="str">
            <v>STOCK FINAL</v>
          </cell>
          <cell r="G66" t="str">
            <v/>
          </cell>
          <cell r="H66" t="str">
            <v/>
          </cell>
          <cell r="I66" t="str">
            <v/>
          </cell>
          <cell r="J66" t="str">
            <v/>
          </cell>
          <cell r="K66" t="str">
            <v/>
          </cell>
          <cell r="L66" t="str">
            <v/>
          </cell>
          <cell r="M66" t="str">
            <v/>
          </cell>
          <cell r="N66" t="str">
            <v/>
          </cell>
          <cell r="O66" t="str">
            <v/>
          </cell>
          <cell r="P66" t="str">
            <v/>
          </cell>
          <cell r="Q66" t="str">
            <v/>
          </cell>
          <cell r="R66" t="str">
            <v/>
          </cell>
          <cell r="S66">
            <v>0.87380000000000002</v>
          </cell>
          <cell r="T66">
            <v>15.7</v>
          </cell>
          <cell r="U66">
            <v>81646</v>
          </cell>
        </row>
        <row r="67">
          <cell r="B67" t="str">
            <v/>
          </cell>
          <cell r="C67" t="str">
            <v/>
          </cell>
          <cell r="D67" t="str">
            <v/>
          </cell>
          <cell r="E67" t="str">
            <v/>
          </cell>
          <cell r="F67" t="str">
            <v/>
          </cell>
          <cell r="G67" t="str">
            <v/>
          </cell>
          <cell r="H67" t="str">
            <v/>
          </cell>
          <cell r="I67" t="str">
            <v/>
          </cell>
          <cell r="J67" t="str">
            <v/>
          </cell>
          <cell r="K67" t="str">
            <v/>
          </cell>
          <cell r="L67" t="str">
            <v/>
          </cell>
          <cell r="M67" t="str">
            <v/>
          </cell>
          <cell r="N67" t="str">
            <v/>
          </cell>
          <cell r="O67" t="str">
            <v/>
          </cell>
          <cell r="P67" t="str">
            <v/>
          </cell>
          <cell r="Q67" t="str">
            <v/>
          </cell>
          <cell r="R67" t="str">
            <v/>
          </cell>
          <cell r="S67" t="str">
            <v/>
          </cell>
          <cell r="T67" t="str">
            <v/>
          </cell>
          <cell r="U67" t="str">
            <v/>
          </cell>
        </row>
        <row r="68">
          <cell r="B68" t="str">
            <v>Bac 83</v>
          </cell>
          <cell r="C68" t="str">
            <v>Qualité</v>
          </cell>
          <cell r="E68" t="str">
            <v>Cargaison</v>
          </cell>
          <cell r="F68" t="str">
            <v>Date de la
cargaison</v>
          </cell>
          <cell r="G68" t="str">
            <v>Densité à 15°C
dans le vide</v>
          </cell>
          <cell r="H68" t="str">
            <v>Tempé-
rature
(°C)</v>
          </cell>
          <cell r="I68" t="str">
            <v>Stock
GROSS
(m3)</v>
          </cell>
          <cell r="J68" t="str">
            <v/>
          </cell>
          <cell r="K68" t="str">
            <v>Intitulé de
l'opération</v>
          </cell>
          <cell r="L68" t="str">
            <v>Commentaire</v>
          </cell>
          <cell r="M68" t="str">
            <v>Régime</v>
          </cell>
          <cell r="N68" t="str">
            <v>Heure
de
début</v>
          </cell>
          <cell r="O68" t="str">
            <v>Heure
de
fin</v>
          </cell>
          <cell r="P68" t="str">
            <v>Volume de
l'opération
(m3)</v>
          </cell>
          <cell r="Q68" t="str">
            <v>Mouvement GROSS
(m3)</v>
          </cell>
          <cell r="R68" t="str">
            <v/>
          </cell>
          <cell r="S68" t="str">
            <v>Densité à 15°C
dans le vide</v>
          </cell>
          <cell r="T68" t="str">
            <v>Tempé-
rature
(°C)</v>
          </cell>
          <cell r="U68" t="str">
            <v>Stock
GROSS
(m3)</v>
          </cell>
        </row>
        <row r="69">
          <cell r="B69" t="str">
            <v>19-janv.</v>
          </cell>
          <cell r="C69" t="str">
            <v>STOCK INITIAL</v>
          </cell>
          <cell r="G69">
            <v>0.83950000000000002</v>
          </cell>
          <cell r="H69">
            <v>10.9</v>
          </cell>
          <cell r="I69">
            <v>18688</v>
          </cell>
          <cell r="J69" t="str">
            <v/>
          </cell>
          <cell r="K69" t="str">
            <v/>
          </cell>
          <cell r="L69" t="str">
            <v/>
          </cell>
          <cell r="M69" t="str">
            <v/>
          </cell>
          <cell r="N69" t="str">
            <v/>
          </cell>
          <cell r="O69" t="str">
            <v/>
          </cell>
          <cell r="P69" t="str">
            <v/>
          </cell>
          <cell r="Q69" t="str">
            <v/>
          </cell>
          <cell r="R69" t="str">
            <v/>
          </cell>
          <cell r="S69" t="str">
            <v/>
          </cell>
          <cell r="T69" t="str">
            <v/>
          </cell>
          <cell r="U69" t="str">
            <v/>
          </cell>
        </row>
        <row r="70">
          <cell r="C70" t="str">
            <v/>
          </cell>
          <cell r="D70" t="str">
            <v/>
          </cell>
          <cell r="E70" t="str">
            <v/>
          </cell>
          <cell r="F70" t="str">
            <v/>
          </cell>
          <cell r="G70" t="str">
            <v/>
          </cell>
          <cell r="H70" t="str">
            <v/>
          </cell>
          <cell r="I70" t="str">
            <v/>
          </cell>
          <cell r="J70" t="str">
            <v/>
          </cell>
          <cell r="K70" t="str">
            <v/>
          </cell>
          <cell r="L70" t="str">
            <v/>
          </cell>
          <cell r="M70" t="str">
            <v/>
          </cell>
          <cell r="N70" t="str">
            <v/>
          </cell>
          <cell r="O70" t="str">
            <v/>
          </cell>
          <cell r="P70" t="str">
            <v/>
          </cell>
          <cell r="Q70" t="str">
            <v/>
          </cell>
          <cell r="R70" t="str">
            <v/>
          </cell>
          <cell r="S70" t="str">
            <v/>
          </cell>
          <cell r="T70" t="str">
            <v/>
          </cell>
          <cell r="U70" t="str">
            <v/>
          </cell>
        </row>
        <row r="71">
          <cell r="C71" t="str">
            <v/>
          </cell>
          <cell r="D71" t="str">
            <v>NIGER QUAIBOE</v>
          </cell>
          <cell r="E71" t="str">
            <v>ALASKA</v>
          </cell>
          <cell r="F71">
            <v>44579</v>
          </cell>
          <cell r="G71">
            <v>0.83809999999999996</v>
          </cell>
          <cell r="H71">
            <v>15</v>
          </cell>
          <cell r="I71">
            <v>0</v>
          </cell>
          <cell r="J71" t="str">
            <v/>
          </cell>
          <cell r="K71" t="str">
            <v>DN ALASKA EN COURS</v>
          </cell>
          <cell r="L71" t="str">
            <v/>
          </cell>
          <cell r="M71" t="str">
            <v>Ex. U.E.</v>
          </cell>
          <cell r="N71">
            <v>44581.163194444445</v>
          </cell>
          <cell r="O71">
            <v>44581.8125</v>
          </cell>
          <cell r="P71">
            <v>150240</v>
          </cell>
          <cell r="Q71">
            <v>68915</v>
          </cell>
          <cell r="R71" t="str">
            <v/>
          </cell>
          <cell r="S71" t="str">
            <v/>
          </cell>
          <cell r="T71" t="str">
            <v/>
          </cell>
          <cell r="U71">
            <v>68915</v>
          </cell>
        </row>
        <row r="72">
          <cell r="C72" t="str">
            <v/>
          </cell>
          <cell r="D72" t="str">
            <v/>
          </cell>
          <cell r="E72" t="str">
            <v/>
          </cell>
          <cell r="F72" t="str">
            <v/>
          </cell>
          <cell r="G72" t="str">
            <v/>
          </cell>
          <cell r="H72" t="str">
            <v/>
          </cell>
          <cell r="I72" t="str">
            <v/>
          </cell>
          <cell r="J72" t="str">
            <v/>
          </cell>
          <cell r="K72" t="str">
            <v/>
          </cell>
          <cell r="L72" t="str">
            <v/>
          </cell>
          <cell r="M72" t="str">
            <v/>
          </cell>
          <cell r="N72" t="str">
            <v/>
          </cell>
          <cell r="O72" t="str">
            <v/>
          </cell>
          <cell r="P72" t="str">
            <v/>
          </cell>
          <cell r="Q72">
            <v>68915</v>
          </cell>
          <cell r="R72" t="str">
            <v/>
          </cell>
          <cell r="S72" t="str">
            <v/>
          </cell>
          <cell r="T72" t="str">
            <v/>
          </cell>
          <cell r="U72" t="str">
            <v/>
          </cell>
        </row>
        <row r="73">
          <cell r="C73" t="str">
            <v/>
          </cell>
          <cell r="D73" t="str">
            <v>ADDITIF BRUT</v>
          </cell>
          <cell r="E73" t="str">
            <v>10073526</v>
          </cell>
          <cell r="F73">
            <v>44580</v>
          </cell>
          <cell r="G73">
            <v>0.81330000000000002</v>
          </cell>
          <cell r="H73">
            <v>15</v>
          </cell>
          <cell r="I73">
            <v>0</v>
          </cell>
          <cell r="J73" t="str">
            <v/>
          </cell>
          <cell r="K73" t="str">
            <v>ENTREE ADDITIF ALASKA</v>
          </cell>
          <cell r="L73" t="str">
            <v/>
          </cell>
          <cell r="M73" t="str">
            <v>Ex. U.E.</v>
          </cell>
          <cell r="N73">
            <v>44581.163194444445</v>
          </cell>
          <cell r="O73">
            <v>44581.8125</v>
          </cell>
          <cell r="P73">
            <v>11</v>
          </cell>
          <cell r="Q73">
            <v>5</v>
          </cell>
          <cell r="R73" t="str">
            <v/>
          </cell>
          <cell r="S73" t="str">
            <v/>
          </cell>
          <cell r="T73" t="str">
            <v/>
          </cell>
          <cell r="U73">
            <v>5</v>
          </cell>
        </row>
        <row r="74">
          <cell r="C74" t="str">
            <v/>
          </cell>
          <cell r="D74" t="str">
            <v/>
          </cell>
          <cell r="E74" t="str">
            <v/>
          </cell>
          <cell r="F74" t="str">
            <v/>
          </cell>
          <cell r="G74" t="str">
            <v/>
          </cell>
          <cell r="H74" t="str">
            <v/>
          </cell>
          <cell r="I74" t="str">
            <v/>
          </cell>
          <cell r="J74" t="str">
            <v/>
          </cell>
          <cell r="K74" t="str">
            <v/>
          </cell>
          <cell r="L74" t="str">
            <v/>
          </cell>
          <cell r="M74" t="str">
            <v/>
          </cell>
          <cell r="N74" t="str">
            <v/>
          </cell>
          <cell r="O74" t="str">
            <v/>
          </cell>
          <cell r="P74" t="str">
            <v/>
          </cell>
          <cell r="Q74">
            <v>5</v>
          </cell>
          <cell r="R74" t="str">
            <v/>
          </cell>
          <cell r="S74" t="str">
            <v/>
          </cell>
          <cell r="T74" t="str">
            <v/>
          </cell>
          <cell r="U74" t="str">
            <v/>
          </cell>
        </row>
        <row r="75">
          <cell r="C75" t="str">
            <v/>
          </cell>
          <cell r="D75" t="str">
            <v>CPC BLEND</v>
          </cell>
          <cell r="E75" t="str">
            <v>MONTE ULIA</v>
          </cell>
          <cell r="F75">
            <v>44562</v>
          </cell>
          <cell r="G75">
            <v>0.79330000000000001</v>
          </cell>
          <cell r="H75">
            <v>15</v>
          </cell>
          <cell r="I75">
            <v>0</v>
          </cell>
          <cell r="J75" t="str">
            <v/>
          </cell>
          <cell r="K75" t="str">
            <v>TRANSFERT 75 VERS 83</v>
          </cell>
          <cell r="L75" t="str">
            <v/>
          </cell>
          <cell r="M75" t="str">
            <v>Ex. U.E.</v>
          </cell>
          <cell r="N75">
            <v>44581.854166666664</v>
          </cell>
          <cell r="O75">
            <v>44581.864583333336</v>
          </cell>
          <cell r="P75">
            <v>102</v>
          </cell>
          <cell r="Q75">
            <v>6</v>
          </cell>
          <cell r="R75" t="str">
            <v/>
          </cell>
          <cell r="S75" t="str">
            <v/>
          </cell>
          <cell r="T75" t="str">
            <v/>
          </cell>
          <cell r="U75">
            <v>6</v>
          </cell>
        </row>
        <row r="76">
          <cell r="C76" t="str">
            <v/>
          </cell>
          <cell r="D76" t="str">
            <v>CULZEAN</v>
          </cell>
          <cell r="E76" t="str">
            <v>ANNELEEN KNUTSEN</v>
          </cell>
          <cell r="F76">
            <v>44572</v>
          </cell>
          <cell r="G76">
            <v>0.78380000000000005</v>
          </cell>
          <cell r="H76">
            <v>15</v>
          </cell>
          <cell r="I76">
            <v>0</v>
          </cell>
          <cell r="J76" t="str">
            <v/>
          </cell>
          <cell r="L76" t="str">
            <v/>
          </cell>
          <cell r="M76" t="str">
            <v>Ex. U.E.</v>
          </cell>
          <cell r="N76">
            <v>44581.854166666664</v>
          </cell>
          <cell r="O76">
            <v>44581.864583333336</v>
          </cell>
          <cell r="Q76">
            <v>86</v>
          </cell>
          <cell r="R76" t="str">
            <v/>
          </cell>
          <cell r="S76" t="str">
            <v/>
          </cell>
          <cell r="T76" t="str">
            <v/>
          </cell>
          <cell r="U76">
            <v>86</v>
          </cell>
        </row>
        <row r="77">
          <cell r="C77" t="str">
            <v/>
          </cell>
          <cell r="D77" t="str">
            <v>PARENTIS</v>
          </cell>
          <cell r="E77" t="str">
            <v>GRETA K</v>
          </cell>
          <cell r="F77">
            <v>44569</v>
          </cell>
          <cell r="G77">
            <v>0.86829999999999996</v>
          </cell>
          <cell r="H77">
            <v>15</v>
          </cell>
          <cell r="I77">
            <v>0</v>
          </cell>
          <cell r="J77" t="str">
            <v/>
          </cell>
          <cell r="L77" t="str">
            <v/>
          </cell>
          <cell r="M77" t="str">
            <v>Ex. U.E.</v>
          </cell>
          <cell r="N77">
            <v>44581.854166666664</v>
          </cell>
          <cell r="O77">
            <v>44581.864583333336</v>
          </cell>
          <cell r="Q77">
            <v>10</v>
          </cell>
          <cell r="R77" t="str">
            <v/>
          </cell>
          <cell r="S77" t="str">
            <v/>
          </cell>
          <cell r="T77" t="str">
            <v/>
          </cell>
          <cell r="U77">
            <v>10</v>
          </cell>
        </row>
        <row r="78">
          <cell r="C78" t="str">
            <v/>
          </cell>
          <cell r="D78" t="str">
            <v/>
          </cell>
          <cell r="E78" t="str">
            <v/>
          </cell>
          <cell r="F78" t="str">
            <v/>
          </cell>
          <cell r="G78" t="str">
            <v/>
          </cell>
          <cell r="H78" t="str">
            <v/>
          </cell>
          <cell r="I78" t="str">
            <v/>
          </cell>
          <cell r="J78" t="str">
            <v/>
          </cell>
          <cell r="K78" t="str">
            <v/>
          </cell>
          <cell r="L78" t="str">
            <v/>
          </cell>
          <cell r="M78" t="str">
            <v/>
          </cell>
          <cell r="N78" t="str">
            <v/>
          </cell>
          <cell r="O78" t="str">
            <v/>
          </cell>
          <cell r="P78" t="str">
            <v/>
          </cell>
          <cell r="Q78">
            <v>102</v>
          </cell>
          <cell r="R78" t="str">
            <v/>
          </cell>
          <cell r="S78" t="str">
            <v/>
          </cell>
          <cell r="T78" t="str">
            <v/>
          </cell>
          <cell r="U78" t="str">
            <v/>
          </cell>
        </row>
        <row r="79">
          <cell r="C79" t="str">
            <v>STOCK FINAL</v>
          </cell>
          <cell r="G79" t="str">
            <v/>
          </cell>
          <cell r="H79" t="str">
            <v/>
          </cell>
          <cell r="I79" t="str">
            <v/>
          </cell>
          <cell r="J79" t="str">
            <v/>
          </cell>
          <cell r="K79" t="str">
            <v/>
          </cell>
          <cell r="L79" t="str">
            <v/>
          </cell>
          <cell r="M79" t="str">
            <v/>
          </cell>
          <cell r="N79" t="str">
            <v/>
          </cell>
          <cell r="O79" t="str">
            <v/>
          </cell>
          <cell r="P79" t="str">
            <v/>
          </cell>
          <cell r="Q79" t="str">
            <v/>
          </cell>
          <cell r="R79" t="str">
            <v/>
          </cell>
          <cell r="S79">
            <v>0.83830000000000005</v>
          </cell>
          <cell r="T79">
            <v>20.2</v>
          </cell>
          <cell r="U79">
            <v>87710</v>
          </cell>
        </row>
        <row r="80">
          <cell r="B80" t="str">
            <v/>
          </cell>
          <cell r="C80" t="str">
            <v/>
          </cell>
          <cell r="D80" t="str">
            <v/>
          </cell>
          <cell r="E80" t="str">
            <v/>
          </cell>
          <cell r="F80" t="str">
            <v/>
          </cell>
          <cell r="G80" t="str">
            <v/>
          </cell>
          <cell r="H80" t="str">
            <v/>
          </cell>
          <cell r="I80" t="str">
            <v/>
          </cell>
          <cell r="J80" t="str">
            <v/>
          </cell>
          <cell r="K80" t="str">
            <v/>
          </cell>
          <cell r="L80" t="str">
            <v/>
          </cell>
          <cell r="M80" t="str">
            <v/>
          </cell>
          <cell r="N80" t="str">
            <v/>
          </cell>
          <cell r="O80" t="str">
            <v/>
          </cell>
          <cell r="P80" t="str">
            <v/>
          </cell>
          <cell r="Q80" t="str">
            <v/>
          </cell>
          <cell r="R80" t="str">
            <v/>
          </cell>
          <cell r="S80" t="str">
            <v/>
          </cell>
          <cell r="T80" t="str">
            <v/>
          </cell>
          <cell r="U80" t="str">
            <v/>
          </cell>
        </row>
        <row r="81">
          <cell r="B81" t="str">
            <v>Bac 87</v>
          </cell>
          <cell r="C81" t="str">
            <v>Qualité</v>
          </cell>
          <cell r="E81" t="str">
            <v>Cargaison</v>
          </cell>
          <cell r="F81" t="str">
            <v>Date de la
cargaison</v>
          </cell>
          <cell r="G81" t="str">
            <v>Densité à 15°C
dans le vide</v>
          </cell>
          <cell r="H81" t="str">
            <v>Tempé-
rature
(°C)</v>
          </cell>
          <cell r="I81" t="str">
            <v>Stock
GROSS
(m3)</v>
          </cell>
          <cell r="J81" t="str">
            <v/>
          </cell>
          <cell r="K81" t="str">
            <v>Intitulé de
l'opération</v>
          </cell>
          <cell r="L81" t="str">
            <v>Commentaire</v>
          </cell>
          <cell r="M81" t="str">
            <v>Régime</v>
          </cell>
          <cell r="N81" t="str">
            <v>Heure
de
début</v>
          </cell>
          <cell r="O81" t="str">
            <v>Heure
de
fin</v>
          </cell>
          <cell r="P81" t="str">
            <v>Volume de
l'opération
(m3)</v>
          </cell>
          <cell r="Q81" t="str">
            <v>Mouvement GROSS
(m3)</v>
          </cell>
          <cell r="R81" t="str">
            <v/>
          </cell>
          <cell r="S81" t="str">
            <v>Densité à 15°C
dans le vide</v>
          </cell>
          <cell r="T81" t="str">
            <v>Tempé-
rature
(°C)</v>
          </cell>
          <cell r="U81" t="str">
            <v>Stock
GROSS
(m3)</v>
          </cell>
        </row>
        <row r="82">
          <cell r="B82" t="str">
            <v/>
          </cell>
          <cell r="C82" t="str">
            <v>STOCK INITIAL</v>
          </cell>
          <cell r="G82">
            <v>0.87619999999999998</v>
          </cell>
          <cell r="H82">
            <v>11.1</v>
          </cell>
          <cell r="I82">
            <v>86098</v>
          </cell>
          <cell r="J82" t="str">
            <v/>
          </cell>
          <cell r="K82" t="str">
            <v/>
          </cell>
          <cell r="L82" t="str">
            <v/>
          </cell>
          <cell r="M82" t="str">
            <v/>
          </cell>
          <cell r="N82" t="str">
            <v/>
          </cell>
          <cell r="O82" t="str">
            <v/>
          </cell>
          <cell r="P82" t="str">
            <v/>
          </cell>
          <cell r="Q82" t="str">
            <v/>
          </cell>
          <cell r="R82" t="str">
            <v/>
          </cell>
          <cell r="S82" t="str">
            <v/>
          </cell>
          <cell r="T82" t="str">
            <v/>
          </cell>
          <cell r="U82" t="str">
            <v/>
          </cell>
        </row>
        <row r="83">
          <cell r="C83" t="str">
            <v>STOCK FINAL</v>
          </cell>
          <cell r="G83" t="str">
            <v/>
          </cell>
          <cell r="H83" t="str">
            <v/>
          </cell>
          <cell r="I83" t="str">
            <v/>
          </cell>
          <cell r="J83" t="str">
            <v/>
          </cell>
          <cell r="K83" t="str">
            <v/>
          </cell>
          <cell r="L83" t="str">
            <v/>
          </cell>
          <cell r="M83" t="str">
            <v/>
          </cell>
          <cell r="N83" t="str">
            <v/>
          </cell>
          <cell r="O83" t="str">
            <v/>
          </cell>
          <cell r="P83" t="str">
            <v/>
          </cell>
          <cell r="Q83" t="str">
            <v/>
          </cell>
          <cell r="R83" t="str">
            <v/>
          </cell>
          <cell r="S83">
            <v>0.87619999999999998</v>
          </cell>
          <cell r="T83">
            <v>11</v>
          </cell>
          <cell r="U83">
            <v>86098</v>
          </cell>
        </row>
        <row r="84">
          <cell r="B84" t="str">
            <v/>
          </cell>
          <cell r="C84" t="str">
            <v/>
          </cell>
          <cell r="D84" t="str">
            <v/>
          </cell>
          <cell r="E84" t="str">
            <v/>
          </cell>
          <cell r="F84" t="str">
            <v/>
          </cell>
          <cell r="G84" t="str">
            <v/>
          </cell>
          <cell r="H84" t="str">
            <v/>
          </cell>
          <cell r="I84" t="str">
            <v/>
          </cell>
          <cell r="J84" t="str">
            <v/>
          </cell>
          <cell r="K84" t="str">
            <v/>
          </cell>
          <cell r="L84" t="str">
            <v/>
          </cell>
          <cell r="M84" t="str">
            <v/>
          </cell>
          <cell r="N84" t="str">
            <v/>
          </cell>
          <cell r="O84" t="str">
            <v/>
          </cell>
          <cell r="P84" t="str">
            <v/>
          </cell>
          <cell r="Q84" t="str">
            <v/>
          </cell>
          <cell r="R84" t="str">
            <v/>
          </cell>
          <cell r="S84" t="str">
            <v/>
          </cell>
          <cell r="T84" t="str">
            <v/>
          </cell>
          <cell r="U84" t="str">
            <v/>
          </cell>
        </row>
      </sheetData>
      <sheetData sheetId="2"/>
      <sheetData sheetId="3"/>
      <sheetData sheetId="4"/>
    </sheetDataSet>
  </externalBook>
</externalLink>
</file>

<file path=xl/tables/table1.xml><?xml version="1.0" encoding="utf-8"?>
<table xmlns="http://schemas.openxmlformats.org/spreadsheetml/2006/main" id="4" name="tb_datas" displayName="tb_datas" ref="A1:K15" totalsRowShown="0">
  <autoFilter ref="A1:K15"/>
  <tableColumns count="11">
    <tableColumn id="1" name="Type"/>
    <tableColumn id="2" name="de" dataDxfId="4"/>
    <tableColumn id="3" name="a" dataDxfId="3"/>
    <tableColumn id="4" name="source"/>
    <tableColumn id="5" name="pipe"/>
    <tableColumn id="6" name="Destination"/>
    <tableColumn id="7" name="Volume total"/>
    <tableColumn id="8" name="Colonne1"/>
    <tableColumn id="9" name="Colonne2"/>
    <tableColumn id="10" name="Colonne3"/>
    <tableColumn id="11" name="Intitulé de l'opération"/>
  </tableColumns>
  <tableStyleInfo name="TableStyleMedium14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1:U84"/>
  <sheetViews>
    <sheetView topLeftCell="B1" workbookViewId="0">
      <selection activeCell="U14" sqref="U14"/>
    </sheetView>
  </sheetViews>
  <sheetFormatPr baseColWidth="10" defaultColWidth="9.140625" defaultRowHeight="15" x14ac:dyDescent="0.25"/>
  <cols>
    <col min="1" max="1" width="2.7109375" customWidth="1"/>
    <col min="2" max="2" width="10" customWidth="1"/>
    <col min="3" max="3" width="16" customWidth="1"/>
    <col min="4" max="4" width="31.42578125" customWidth="1"/>
    <col min="5" max="5" width="27.140625" customWidth="1"/>
    <col min="6" max="6" width="11.42578125" customWidth="1"/>
    <col min="7" max="7" width="12.5703125" customWidth="1"/>
    <col min="8" max="8" width="8.5703125" customWidth="1"/>
    <col min="9" max="9" width="12.140625" customWidth="1"/>
    <col min="10" max="10" width="2.140625" customWidth="1"/>
    <col min="11" max="12" width="14.28515625" customWidth="1"/>
    <col min="13" max="15" width="8.5703125" customWidth="1"/>
    <col min="16" max="17" width="12.140625" customWidth="1"/>
    <col min="18" max="18" width="2.140625" customWidth="1"/>
    <col min="19" max="19" width="12.5703125" customWidth="1"/>
    <col min="20" max="20" width="8.5703125" customWidth="1"/>
    <col min="21" max="21" width="11.42578125" customWidth="1"/>
  </cols>
  <sheetData>
    <row r="1" spans="2:21" ht="18.75" x14ac:dyDescent="0.25">
      <c r="B1" s="88" t="s">
        <v>15</v>
      </c>
      <c r="C1" s="88"/>
      <c r="D1" s="88"/>
      <c r="E1" s="88"/>
      <c r="F1" s="88"/>
      <c r="G1" s="88"/>
      <c r="H1" s="88"/>
      <c r="I1" s="88"/>
      <c r="J1" s="88"/>
      <c r="K1" s="88"/>
      <c r="L1" s="88"/>
      <c r="M1" s="88"/>
      <c r="N1" s="88"/>
      <c r="O1" s="88"/>
      <c r="P1" s="88"/>
      <c r="Q1" s="88"/>
      <c r="R1" s="88"/>
      <c r="S1" s="88"/>
      <c r="T1" s="88"/>
      <c r="U1" s="88"/>
    </row>
    <row r="2" spans="2:21" x14ac:dyDescent="0.25">
      <c r="B2" s="2" t="s">
        <v>16</v>
      </c>
      <c r="C2" s="89" t="s">
        <v>69</v>
      </c>
      <c r="D2" s="89"/>
      <c r="U2" s="3">
        <v>44580</v>
      </c>
    </row>
    <row r="3" spans="2:21" ht="15.75" thickBot="1" x14ac:dyDescent="0.3">
      <c r="B3" t="s">
        <v>17</v>
      </c>
    </row>
    <row r="4" spans="2:21" ht="45.75" customHeight="1" thickBot="1" x14ac:dyDescent="0.3">
      <c r="B4" s="4" t="s">
        <v>18</v>
      </c>
      <c r="C4" s="82" t="s">
        <v>19</v>
      </c>
      <c r="D4" s="82"/>
      <c r="E4" s="5" t="s">
        <v>20</v>
      </c>
      <c r="F4" s="5" t="s">
        <v>21</v>
      </c>
      <c r="G4" s="5" t="s">
        <v>22</v>
      </c>
      <c r="H4" s="5" t="s">
        <v>23</v>
      </c>
      <c r="I4" s="6" t="s">
        <v>24</v>
      </c>
      <c r="J4" s="7" t="s">
        <v>17</v>
      </c>
      <c r="K4" s="82" t="s">
        <v>25</v>
      </c>
      <c r="L4" s="5" t="s">
        <v>26</v>
      </c>
      <c r="M4" s="5" t="s">
        <v>27</v>
      </c>
      <c r="N4" s="5" t="s">
        <v>28</v>
      </c>
      <c r="O4" s="5" t="s">
        <v>29</v>
      </c>
      <c r="P4" s="5" t="s">
        <v>30</v>
      </c>
      <c r="Q4" s="6" t="s">
        <v>31</v>
      </c>
      <c r="R4" s="7" t="s">
        <v>17</v>
      </c>
      <c r="S4" s="82" t="s">
        <v>22</v>
      </c>
      <c r="T4" s="5" t="s">
        <v>23</v>
      </c>
      <c r="U4" s="6" t="s">
        <v>24</v>
      </c>
    </row>
    <row r="5" spans="2:21" ht="15.75" thickBot="1" x14ac:dyDescent="0.3">
      <c r="B5" s="83" t="s">
        <v>17</v>
      </c>
      <c r="C5" s="84" t="s">
        <v>32</v>
      </c>
      <c r="D5" s="84"/>
      <c r="E5" s="84"/>
      <c r="F5" s="84"/>
      <c r="G5" s="8">
        <v>0.82420000000000004</v>
      </c>
      <c r="H5" s="9">
        <v>25.8</v>
      </c>
      <c r="I5" s="10">
        <v>0</v>
      </c>
      <c r="J5" s="11" t="s">
        <v>17</v>
      </c>
      <c r="K5" s="11" t="s">
        <v>17</v>
      </c>
      <c r="L5" s="11" t="s">
        <v>17</v>
      </c>
      <c r="M5" s="11" t="s">
        <v>17</v>
      </c>
      <c r="N5" s="11" t="s">
        <v>17</v>
      </c>
      <c r="O5" s="11" t="s">
        <v>17</v>
      </c>
      <c r="P5" s="11" t="s">
        <v>17</v>
      </c>
      <c r="Q5" s="11" t="s">
        <v>17</v>
      </c>
      <c r="R5" s="11" t="s">
        <v>17</v>
      </c>
      <c r="S5" s="11" t="s">
        <v>17</v>
      </c>
      <c r="T5" s="11" t="s">
        <v>17</v>
      </c>
      <c r="U5" s="12" t="s">
        <v>17</v>
      </c>
    </row>
    <row r="6" spans="2:21" x14ac:dyDescent="0.25">
      <c r="B6" s="83"/>
      <c r="C6" s="85" t="s">
        <v>33</v>
      </c>
      <c r="D6" s="85"/>
      <c r="E6" s="85"/>
      <c r="F6" s="85"/>
      <c r="G6" s="11" t="s">
        <v>17</v>
      </c>
      <c r="H6" s="11" t="s">
        <v>17</v>
      </c>
      <c r="I6" s="11" t="s">
        <v>17</v>
      </c>
      <c r="J6" s="11" t="s">
        <v>17</v>
      </c>
      <c r="K6" s="11" t="s">
        <v>17</v>
      </c>
      <c r="L6" s="11" t="s">
        <v>17</v>
      </c>
      <c r="M6" s="11" t="s">
        <v>17</v>
      </c>
      <c r="N6" s="11" t="s">
        <v>17</v>
      </c>
      <c r="O6" s="11" t="s">
        <v>17</v>
      </c>
      <c r="P6" s="11" t="s">
        <v>17</v>
      </c>
      <c r="Q6" s="11" t="s">
        <v>17</v>
      </c>
      <c r="R6" s="11" t="s">
        <v>17</v>
      </c>
      <c r="S6" s="13">
        <v>0.82420000000000004</v>
      </c>
      <c r="T6" s="14">
        <v>25.8</v>
      </c>
      <c r="U6" s="15">
        <v>0</v>
      </c>
    </row>
    <row r="7" spans="2:21" ht="7.5" customHeight="1" thickBot="1" x14ac:dyDescent="0.3">
      <c r="B7" s="16" t="s">
        <v>17</v>
      </c>
      <c r="C7" s="17" t="s">
        <v>17</v>
      </c>
      <c r="D7" s="17" t="s">
        <v>17</v>
      </c>
      <c r="E7" s="17" t="s">
        <v>17</v>
      </c>
      <c r="F7" s="17" t="s">
        <v>17</v>
      </c>
      <c r="G7" s="17" t="s">
        <v>17</v>
      </c>
      <c r="H7" s="17" t="s">
        <v>17</v>
      </c>
      <c r="I7" s="17" t="s">
        <v>17</v>
      </c>
      <c r="J7" s="17" t="s">
        <v>17</v>
      </c>
      <c r="K7" s="17" t="s">
        <v>17</v>
      </c>
      <c r="L7" s="17" t="s">
        <v>17</v>
      </c>
      <c r="M7" s="17" t="s">
        <v>17</v>
      </c>
      <c r="N7" s="17" t="s">
        <v>17</v>
      </c>
      <c r="O7" s="17" t="s">
        <v>17</v>
      </c>
      <c r="P7" s="17" t="s">
        <v>17</v>
      </c>
      <c r="Q7" s="17" t="s">
        <v>17</v>
      </c>
      <c r="R7" s="17" t="s">
        <v>17</v>
      </c>
      <c r="S7" s="17" t="s">
        <v>17</v>
      </c>
      <c r="T7" s="17" t="s">
        <v>17</v>
      </c>
      <c r="U7" s="18" t="s">
        <v>17</v>
      </c>
    </row>
    <row r="8" spans="2:21" ht="45.75" customHeight="1" thickBot="1" x14ac:dyDescent="0.3">
      <c r="B8" s="4" t="s">
        <v>34</v>
      </c>
      <c r="C8" s="82" t="s">
        <v>19</v>
      </c>
      <c r="D8" s="82"/>
      <c r="E8" s="5" t="s">
        <v>20</v>
      </c>
      <c r="F8" s="5" t="s">
        <v>21</v>
      </c>
      <c r="G8" s="5" t="s">
        <v>22</v>
      </c>
      <c r="H8" s="5" t="s">
        <v>23</v>
      </c>
      <c r="I8" s="6" t="s">
        <v>24</v>
      </c>
      <c r="J8" s="7" t="s">
        <v>17</v>
      </c>
      <c r="K8" s="82" t="s">
        <v>25</v>
      </c>
      <c r="L8" s="5" t="s">
        <v>26</v>
      </c>
      <c r="M8" s="5" t="s">
        <v>27</v>
      </c>
      <c r="N8" s="5" t="s">
        <v>28</v>
      </c>
      <c r="O8" s="5" t="s">
        <v>29</v>
      </c>
      <c r="P8" s="5" t="s">
        <v>30</v>
      </c>
      <c r="Q8" s="6" t="s">
        <v>31</v>
      </c>
      <c r="R8" s="7" t="s">
        <v>17</v>
      </c>
      <c r="S8" s="82" t="s">
        <v>22</v>
      </c>
      <c r="T8" s="5" t="s">
        <v>23</v>
      </c>
      <c r="U8" s="6" t="s">
        <v>24</v>
      </c>
    </row>
    <row r="9" spans="2:21" ht="15.75" thickBot="1" x14ac:dyDescent="0.3">
      <c r="B9" s="83" t="s">
        <v>70</v>
      </c>
      <c r="C9" s="84" t="s">
        <v>32</v>
      </c>
      <c r="D9" s="84"/>
      <c r="E9" s="84"/>
      <c r="F9" s="84"/>
      <c r="G9" s="8">
        <v>0.79320000000000002</v>
      </c>
      <c r="H9" s="9">
        <v>20.100000000000001</v>
      </c>
      <c r="I9" s="10">
        <v>49768</v>
      </c>
      <c r="J9" s="11" t="s">
        <v>17</v>
      </c>
      <c r="K9" s="11" t="s">
        <v>17</v>
      </c>
      <c r="L9" s="11" t="s">
        <v>17</v>
      </c>
      <c r="M9" s="11" t="s">
        <v>17</v>
      </c>
      <c r="N9" s="11" t="s">
        <v>17</v>
      </c>
      <c r="O9" s="11" t="s">
        <v>17</v>
      </c>
      <c r="P9" s="11" t="s">
        <v>17</v>
      </c>
      <c r="Q9" s="11" t="s">
        <v>17</v>
      </c>
      <c r="R9" s="11" t="s">
        <v>17</v>
      </c>
      <c r="S9" s="11" t="s">
        <v>17</v>
      </c>
      <c r="T9" s="11" t="s">
        <v>17</v>
      </c>
      <c r="U9" s="12" t="s">
        <v>17</v>
      </c>
    </row>
    <row r="10" spans="2:21" ht="15.75" thickBot="1" x14ac:dyDescent="0.3">
      <c r="B10" s="83"/>
      <c r="C10" s="19" t="s">
        <v>17</v>
      </c>
      <c r="D10" s="20" t="s">
        <v>17</v>
      </c>
      <c r="E10" s="20" t="s">
        <v>17</v>
      </c>
      <c r="F10" s="20" t="s">
        <v>17</v>
      </c>
      <c r="G10" s="20" t="s">
        <v>17</v>
      </c>
      <c r="H10" s="20" t="s">
        <v>17</v>
      </c>
      <c r="I10" s="21" t="s">
        <v>17</v>
      </c>
      <c r="J10" s="11" t="s">
        <v>17</v>
      </c>
      <c r="K10" s="19" t="s">
        <v>17</v>
      </c>
      <c r="L10" s="20" t="s">
        <v>17</v>
      </c>
      <c r="M10" s="20" t="s">
        <v>17</v>
      </c>
      <c r="N10" s="20" t="s">
        <v>17</v>
      </c>
      <c r="O10" s="20" t="s">
        <v>17</v>
      </c>
      <c r="P10" s="20" t="s">
        <v>17</v>
      </c>
      <c r="Q10" s="21" t="s">
        <v>17</v>
      </c>
      <c r="R10" s="11" t="s">
        <v>17</v>
      </c>
      <c r="S10" s="19" t="s">
        <v>17</v>
      </c>
      <c r="T10" s="20" t="s">
        <v>17</v>
      </c>
      <c r="U10" s="21" t="s">
        <v>17</v>
      </c>
    </row>
    <row r="11" spans="2:21" ht="30.75" thickBot="1" x14ac:dyDescent="0.3">
      <c r="B11" s="83"/>
      <c r="C11" s="22" t="s">
        <v>17</v>
      </c>
      <c r="D11" s="23" t="s">
        <v>71</v>
      </c>
      <c r="E11" s="24" t="s">
        <v>66</v>
      </c>
      <c r="F11" s="25">
        <v>44536</v>
      </c>
      <c r="G11" s="26">
        <v>0.78459999999999996</v>
      </c>
      <c r="H11" s="27">
        <v>15</v>
      </c>
      <c r="I11" s="28">
        <v>1570</v>
      </c>
      <c r="J11" s="11" t="s">
        <v>17</v>
      </c>
      <c r="K11" s="86" t="s">
        <v>72</v>
      </c>
      <c r="L11" s="29" t="s">
        <v>17</v>
      </c>
      <c r="M11" s="30" t="s">
        <v>35</v>
      </c>
      <c r="N11" s="31">
        <v>44581.166666666664</v>
      </c>
      <c r="O11" s="31">
        <v>44581.180555555555</v>
      </c>
      <c r="P11" s="87">
        <v>98</v>
      </c>
      <c r="Q11" s="28">
        <v>98</v>
      </c>
      <c r="R11" s="11" t="s">
        <v>17</v>
      </c>
      <c r="S11" s="22" t="s">
        <v>17</v>
      </c>
      <c r="T11" s="32" t="s">
        <v>17</v>
      </c>
      <c r="U11" s="33">
        <f>I11-Q11</f>
        <v>1472</v>
      </c>
    </row>
    <row r="12" spans="2:21" ht="15.75" thickBot="1" x14ac:dyDescent="0.3">
      <c r="B12" s="83"/>
      <c r="C12" s="22" t="s">
        <v>17</v>
      </c>
      <c r="D12" s="80" t="s">
        <v>17</v>
      </c>
      <c r="E12" s="80" t="s">
        <v>17</v>
      </c>
      <c r="F12" s="80" t="s">
        <v>17</v>
      </c>
      <c r="G12" s="80" t="s">
        <v>17</v>
      </c>
      <c r="H12" s="80" t="s">
        <v>17</v>
      </c>
      <c r="I12" s="81" t="s">
        <v>17</v>
      </c>
      <c r="J12" s="11" t="s">
        <v>17</v>
      </c>
      <c r="K12" s="22" t="s">
        <v>17</v>
      </c>
      <c r="L12" s="80" t="s">
        <v>17</v>
      </c>
      <c r="M12" s="80" t="s">
        <v>17</v>
      </c>
      <c r="N12" s="80" t="s">
        <v>17</v>
      </c>
      <c r="O12" s="80" t="s">
        <v>17</v>
      </c>
      <c r="P12" s="80" t="s">
        <v>17</v>
      </c>
      <c r="Q12" s="38">
        <f>SUM(Q11:Q11)</f>
        <v>98</v>
      </c>
      <c r="R12" s="11" t="s">
        <v>17</v>
      </c>
      <c r="S12" s="22" t="s">
        <v>17</v>
      </c>
      <c r="T12" s="80" t="s">
        <v>17</v>
      </c>
      <c r="U12" s="81" t="s">
        <v>17</v>
      </c>
    </row>
    <row r="13" spans="2:21" ht="15.75" thickBot="1" x14ac:dyDescent="0.3">
      <c r="B13" s="83"/>
      <c r="C13" s="22" t="s">
        <v>17</v>
      </c>
      <c r="D13" s="39" t="s">
        <v>73</v>
      </c>
      <c r="E13" s="40" t="s">
        <v>63</v>
      </c>
      <c r="F13" s="41">
        <v>44562</v>
      </c>
      <c r="G13" s="42">
        <v>0.79330000000000001</v>
      </c>
      <c r="H13" s="43">
        <v>15</v>
      </c>
      <c r="I13" s="44">
        <v>2985</v>
      </c>
      <c r="J13" s="11" t="s">
        <v>17</v>
      </c>
      <c r="K13" s="86" t="s">
        <v>42</v>
      </c>
      <c r="L13" s="45" t="s">
        <v>17</v>
      </c>
      <c r="M13" s="46" t="s">
        <v>35</v>
      </c>
      <c r="N13" s="47">
        <v>44581.684027777781</v>
      </c>
      <c r="O13" s="47">
        <v>44581.760416666664</v>
      </c>
      <c r="P13" s="87">
        <v>6025</v>
      </c>
      <c r="Q13" s="44">
        <v>229</v>
      </c>
      <c r="R13" s="11" t="s">
        <v>17</v>
      </c>
      <c r="S13" s="22" t="s">
        <v>17</v>
      </c>
      <c r="T13" s="32" t="s">
        <v>17</v>
      </c>
      <c r="U13" s="48">
        <f>I13-Q13</f>
        <v>2756</v>
      </c>
    </row>
    <row r="14" spans="2:21" ht="15.75" thickBot="1" x14ac:dyDescent="0.3">
      <c r="B14" s="83"/>
      <c r="C14" s="22" t="s">
        <v>17</v>
      </c>
      <c r="D14" s="49" t="s">
        <v>71</v>
      </c>
      <c r="E14" s="50" t="s">
        <v>74</v>
      </c>
      <c r="F14" s="51">
        <v>44572</v>
      </c>
      <c r="G14" s="52">
        <v>0.78380000000000005</v>
      </c>
      <c r="H14" s="53">
        <v>15</v>
      </c>
      <c r="I14" s="54">
        <v>39730</v>
      </c>
      <c r="J14" s="11" t="s">
        <v>17</v>
      </c>
      <c r="K14" s="86"/>
      <c r="L14" s="55" t="s">
        <v>17</v>
      </c>
      <c r="M14" s="56" t="s">
        <v>35</v>
      </c>
      <c r="N14" s="57">
        <v>44581.684027777781</v>
      </c>
      <c r="O14" s="57">
        <v>44581.760416666664</v>
      </c>
      <c r="P14" s="87"/>
      <c r="Q14" s="54">
        <v>3057</v>
      </c>
      <c r="R14" s="11" t="s">
        <v>17</v>
      </c>
      <c r="S14" s="22" t="s">
        <v>17</v>
      </c>
      <c r="T14" s="32" t="s">
        <v>17</v>
      </c>
      <c r="U14" s="58">
        <f>I14-Q14</f>
        <v>36673</v>
      </c>
    </row>
    <row r="15" spans="2:21" ht="15.75" thickBot="1" x14ac:dyDescent="0.3">
      <c r="B15" s="83"/>
      <c r="C15" s="22" t="s">
        <v>17</v>
      </c>
      <c r="D15" s="49" t="s">
        <v>71</v>
      </c>
      <c r="E15" s="50" t="s">
        <v>66</v>
      </c>
      <c r="F15" s="51">
        <v>44536</v>
      </c>
      <c r="G15" s="52">
        <v>0.78459999999999996</v>
      </c>
      <c r="H15" s="53">
        <v>15</v>
      </c>
      <c r="I15" s="54">
        <f>U11</f>
        <v>1472</v>
      </c>
      <c r="J15" s="11" t="s">
        <v>17</v>
      </c>
      <c r="K15" s="86"/>
      <c r="L15" s="55" t="s">
        <v>17</v>
      </c>
      <c r="M15" s="56" t="s">
        <v>35</v>
      </c>
      <c r="N15" s="57">
        <v>44581.684027777781</v>
      </c>
      <c r="O15" s="57">
        <v>44581.760416666664</v>
      </c>
      <c r="P15" s="87"/>
      <c r="Q15" s="54">
        <v>1472</v>
      </c>
      <c r="R15" s="11" t="s">
        <v>17</v>
      </c>
      <c r="S15" s="22" t="s">
        <v>17</v>
      </c>
      <c r="T15" s="32" t="s">
        <v>17</v>
      </c>
      <c r="U15" s="58">
        <f>I15-Q15</f>
        <v>0</v>
      </c>
    </row>
    <row r="16" spans="2:21" ht="15.75" thickBot="1" x14ac:dyDescent="0.3">
      <c r="B16" s="83"/>
      <c r="C16" s="22" t="s">
        <v>17</v>
      </c>
      <c r="D16" s="49" t="s">
        <v>75</v>
      </c>
      <c r="E16" s="50" t="s">
        <v>76</v>
      </c>
      <c r="F16" s="51">
        <v>44569</v>
      </c>
      <c r="G16" s="52">
        <v>0.86829999999999996</v>
      </c>
      <c r="H16" s="53">
        <v>15</v>
      </c>
      <c r="I16" s="54">
        <v>4568</v>
      </c>
      <c r="J16" s="11" t="s">
        <v>17</v>
      </c>
      <c r="K16" s="86"/>
      <c r="L16" s="55" t="s">
        <v>17</v>
      </c>
      <c r="M16" s="56" t="s">
        <v>35</v>
      </c>
      <c r="N16" s="57">
        <v>44581.684027777781</v>
      </c>
      <c r="O16" s="57">
        <v>44581.760416666664</v>
      </c>
      <c r="P16" s="87"/>
      <c r="Q16" s="54">
        <v>352</v>
      </c>
      <c r="R16" s="11" t="s">
        <v>17</v>
      </c>
      <c r="S16" s="22" t="s">
        <v>17</v>
      </c>
      <c r="T16" s="32" t="s">
        <v>17</v>
      </c>
      <c r="U16" s="58">
        <f>I16-Q16</f>
        <v>4216</v>
      </c>
    </row>
    <row r="17" spans="2:21" ht="15.75" thickBot="1" x14ac:dyDescent="0.3">
      <c r="B17" s="83"/>
      <c r="C17" s="22" t="s">
        <v>17</v>
      </c>
      <c r="D17" s="59" t="s">
        <v>75</v>
      </c>
      <c r="E17" s="60" t="s">
        <v>67</v>
      </c>
      <c r="F17" s="61">
        <v>44550</v>
      </c>
      <c r="G17" s="62">
        <v>0.86829999999999996</v>
      </c>
      <c r="H17" s="63">
        <v>15</v>
      </c>
      <c r="I17" s="64">
        <v>915</v>
      </c>
      <c r="J17" s="11" t="s">
        <v>17</v>
      </c>
      <c r="K17" s="86"/>
      <c r="L17" s="65" t="s">
        <v>17</v>
      </c>
      <c r="M17" s="66" t="s">
        <v>35</v>
      </c>
      <c r="N17" s="67">
        <v>44581.684027777781</v>
      </c>
      <c r="O17" s="67">
        <v>44581.760416666664</v>
      </c>
      <c r="P17" s="87"/>
      <c r="Q17" s="64">
        <v>915</v>
      </c>
      <c r="R17" s="11" t="s">
        <v>17</v>
      </c>
      <c r="S17" s="22" t="s">
        <v>17</v>
      </c>
      <c r="T17" s="32" t="s">
        <v>65</v>
      </c>
      <c r="U17" s="68">
        <f>I17-Q17</f>
        <v>0</v>
      </c>
    </row>
    <row r="18" spans="2:21" ht="15.75" thickBot="1" x14ac:dyDescent="0.3">
      <c r="B18" s="83"/>
      <c r="C18" s="22" t="s">
        <v>17</v>
      </c>
      <c r="D18" s="80" t="s">
        <v>17</v>
      </c>
      <c r="E18" s="80" t="s">
        <v>17</v>
      </c>
      <c r="F18" s="80" t="s">
        <v>17</v>
      </c>
      <c r="G18" s="80" t="s">
        <v>17</v>
      </c>
      <c r="H18" s="80" t="s">
        <v>17</v>
      </c>
      <c r="I18" s="81" t="s">
        <v>17</v>
      </c>
      <c r="J18" s="11" t="s">
        <v>17</v>
      </c>
      <c r="K18" s="22" t="s">
        <v>17</v>
      </c>
      <c r="L18" s="80" t="s">
        <v>17</v>
      </c>
      <c r="M18" s="80" t="s">
        <v>17</v>
      </c>
      <c r="N18" s="80" t="s">
        <v>17</v>
      </c>
      <c r="O18" s="80" t="s">
        <v>17</v>
      </c>
      <c r="P18" s="80" t="s">
        <v>17</v>
      </c>
      <c r="Q18" s="38">
        <f>SUM(Q13:Q17)</f>
        <v>6025</v>
      </c>
      <c r="R18" s="11" t="s">
        <v>17</v>
      </c>
      <c r="S18" s="22" t="s">
        <v>17</v>
      </c>
      <c r="T18" s="80" t="s">
        <v>17</v>
      </c>
      <c r="U18" s="81" t="s">
        <v>17</v>
      </c>
    </row>
    <row r="19" spans="2:21" ht="15.75" customHeight="1" thickBot="1" x14ac:dyDescent="0.3">
      <c r="B19" s="83"/>
      <c r="C19" s="22" t="s">
        <v>17</v>
      </c>
      <c r="D19" s="39" t="s">
        <v>73</v>
      </c>
      <c r="E19" s="40" t="s">
        <v>63</v>
      </c>
      <c r="F19" s="41">
        <v>44562</v>
      </c>
      <c r="G19" s="42">
        <v>0.79330000000000001</v>
      </c>
      <c r="H19" s="43">
        <v>15</v>
      </c>
      <c r="I19" s="44">
        <f>U13</f>
        <v>2756</v>
      </c>
      <c r="J19" s="11" t="s">
        <v>17</v>
      </c>
      <c r="K19" s="86" t="s">
        <v>77</v>
      </c>
      <c r="L19" s="45" t="s">
        <v>17</v>
      </c>
      <c r="M19" s="46" t="s">
        <v>35</v>
      </c>
      <c r="N19" s="47">
        <v>44581.854166666664</v>
      </c>
      <c r="O19" s="47">
        <v>44581.864583333336</v>
      </c>
      <c r="P19" s="87">
        <v>102</v>
      </c>
      <c r="Q19" s="44">
        <v>6</v>
      </c>
      <c r="R19" s="11" t="s">
        <v>17</v>
      </c>
      <c r="S19" s="22" t="s">
        <v>17</v>
      </c>
      <c r="T19" s="32" t="s">
        <v>17</v>
      </c>
      <c r="U19" s="48">
        <f>I19-Q19</f>
        <v>2750</v>
      </c>
    </row>
    <row r="20" spans="2:21" ht="15.75" thickBot="1" x14ac:dyDescent="0.3">
      <c r="B20" s="83"/>
      <c r="C20" s="22" t="s">
        <v>17</v>
      </c>
      <c r="D20" s="49" t="s">
        <v>71</v>
      </c>
      <c r="E20" s="50" t="s">
        <v>74</v>
      </c>
      <c r="F20" s="51">
        <v>44572</v>
      </c>
      <c r="G20" s="52">
        <v>0.78380000000000005</v>
      </c>
      <c r="H20" s="53">
        <v>15</v>
      </c>
      <c r="I20" s="54">
        <f>U14</f>
        <v>36673</v>
      </c>
      <c r="J20" s="11" t="s">
        <v>17</v>
      </c>
      <c r="K20" s="86"/>
      <c r="L20" s="55" t="s">
        <v>17</v>
      </c>
      <c r="M20" s="56" t="s">
        <v>35</v>
      </c>
      <c r="N20" s="57">
        <v>44581.854166666664</v>
      </c>
      <c r="O20" s="57">
        <v>44581.864583333336</v>
      </c>
      <c r="P20" s="87"/>
      <c r="Q20" s="54">
        <v>86</v>
      </c>
      <c r="R20" s="11" t="s">
        <v>17</v>
      </c>
      <c r="S20" s="22" t="s">
        <v>17</v>
      </c>
      <c r="T20" s="32" t="s">
        <v>17</v>
      </c>
      <c r="U20" s="58">
        <f>I20-Q20</f>
        <v>36587</v>
      </c>
    </row>
    <row r="21" spans="2:21" ht="15.75" thickBot="1" x14ac:dyDescent="0.3">
      <c r="B21" s="83"/>
      <c r="C21" s="22" t="s">
        <v>17</v>
      </c>
      <c r="D21" s="59" t="s">
        <v>75</v>
      </c>
      <c r="E21" s="60" t="s">
        <v>76</v>
      </c>
      <c r="F21" s="61">
        <v>44569</v>
      </c>
      <c r="G21" s="62">
        <v>0.86829999999999996</v>
      </c>
      <c r="H21" s="63">
        <v>15</v>
      </c>
      <c r="I21" s="64">
        <f>U16</f>
        <v>4216</v>
      </c>
      <c r="J21" s="11" t="s">
        <v>17</v>
      </c>
      <c r="K21" s="86"/>
      <c r="L21" s="65" t="s">
        <v>17</v>
      </c>
      <c r="M21" s="66" t="s">
        <v>35</v>
      </c>
      <c r="N21" s="67">
        <v>44581.854166666664</v>
      </c>
      <c r="O21" s="67">
        <v>44581.864583333336</v>
      </c>
      <c r="P21" s="87"/>
      <c r="Q21" s="64">
        <v>10</v>
      </c>
      <c r="R21" s="11" t="s">
        <v>17</v>
      </c>
      <c r="S21" s="22" t="s">
        <v>17</v>
      </c>
      <c r="T21" s="32" t="s">
        <v>17</v>
      </c>
      <c r="U21" s="68">
        <f>I21-Q21</f>
        <v>4206</v>
      </c>
    </row>
    <row r="22" spans="2:21" ht="15.75" thickBot="1" x14ac:dyDescent="0.3">
      <c r="B22" s="83"/>
      <c r="C22" s="34" t="s">
        <v>17</v>
      </c>
      <c r="D22" s="35" t="s">
        <v>17</v>
      </c>
      <c r="E22" s="35" t="s">
        <v>17</v>
      </c>
      <c r="F22" s="35" t="s">
        <v>17</v>
      </c>
      <c r="G22" s="35" t="s">
        <v>17</v>
      </c>
      <c r="H22" s="35" t="s">
        <v>17</v>
      </c>
      <c r="I22" s="36" t="s">
        <v>17</v>
      </c>
      <c r="J22" s="11" t="s">
        <v>17</v>
      </c>
      <c r="K22" s="34" t="s">
        <v>17</v>
      </c>
      <c r="L22" s="35" t="s">
        <v>17</v>
      </c>
      <c r="M22" s="35" t="s">
        <v>17</v>
      </c>
      <c r="N22" s="35" t="s">
        <v>17</v>
      </c>
      <c r="O22" s="35" t="s">
        <v>17</v>
      </c>
      <c r="P22" s="35" t="s">
        <v>17</v>
      </c>
      <c r="Q22" s="38">
        <f>SUM(Q19:Q21)</f>
        <v>102</v>
      </c>
      <c r="R22" s="11" t="s">
        <v>17</v>
      </c>
      <c r="S22" s="34" t="s">
        <v>17</v>
      </c>
      <c r="T22" s="35" t="s">
        <v>17</v>
      </c>
      <c r="U22" s="36" t="s">
        <v>17</v>
      </c>
    </row>
    <row r="23" spans="2:21" x14ac:dyDescent="0.25">
      <c r="B23" s="83"/>
      <c r="C23" s="85" t="s">
        <v>33</v>
      </c>
      <c r="D23" s="85"/>
      <c r="E23" s="85"/>
      <c r="F23" s="85"/>
      <c r="G23" s="11" t="s">
        <v>17</v>
      </c>
      <c r="H23" s="11" t="s">
        <v>17</v>
      </c>
      <c r="I23" s="11" t="s">
        <v>17</v>
      </c>
      <c r="J23" s="11" t="s">
        <v>17</v>
      </c>
      <c r="K23" s="11" t="s">
        <v>17</v>
      </c>
      <c r="L23" s="11" t="s">
        <v>17</v>
      </c>
      <c r="M23" s="11" t="s">
        <v>17</v>
      </c>
      <c r="N23" s="11" t="s">
        <v>17</v>
      </c>
      <c r="O23" s="11" t="s">
        <v>17</v>
      </c>
      <c r="P23" s="11" t="s">
        <v>17</v>
      </c>
      <c r="Q23" s="11" t="s">
        <v>17</v>
      </c>
      <c r="R23" s="11" t="s">
        <v>17</v>
      </c>
      <c r="S23" s="13">
        <v>0.79320000000000002</v>
      </c>
      <c r="T23" s="14">
        <v>19.600000000000001</v>
      </c>
      <c r="U23" s="15">
        <v>43543</v>
      </c>
    </row>
    <row r="24" spans="2:21" ht="7.5" customHeight="1" thickBot="1" x14ac:dyDescent="0.3">
      <c r="B24" s="16" t="s">
        <v>17</v>
      </c>
      <c r="C24" s="17" t="s">
        <v>17</v>
      </c>
      <c r="D24" s="17" t="s">
        <v>17</v>
      </c>
      <c r="E24" s="17" t="s">
        <v>17</v>
      </c>
      <c r="F24" s="17" t="s">
        <v>17</v>
      </c>
      <c r="G24" s="17" t="s">
        <v>17</v>
      </c>
      <c r="H24" s="17" t="s">
        <v>17</v>
      </c>
      <c r="I24" s="17" t="s">
        <v>17</v>
      </c>
      <c r="J24" s="17" t="s">
        <v>17</v>
      </c>
      <c r="K24" s="17" t="s">
        <v>17</v>
      </c>
      <c r="L24" s="17" t="s">
        <v>17</v>
      </c>
      <c r="M24" s="17" t="s">
        <v>17</v>
      </c>
      <c r="N24" s="17" t="s">
        <v>17</v>
      </c>
      <c r="O24" s="17" t="s">
        <v>17</v>
      </c>
      <c r="P24" s="17" t="s">
        <v>17</v>
      </c>
      <c r="Q24" s="17" t="s">
        <v>17</v>
      </c>
      <c r="R24" s="17" t="s">
        <v>17</v>
      </c>
      <c r="S24" s="17" t="s">
        <v>17</v>
      </c>
      <c r="T24" s="17" t="s">
        <v>17</v>
      </c>
      <c r="U24" s="18" t="s">
        <v>17</v>
      </c>
    </row>
    <row r="25" spans="2:21" ht="45.75" customHeight="1" thickBot="1" x14ac:dyDescent="0.3">
      <c r="B25" s="4" t="s">
        <v>36</v>
      </c>
      <c r="C25" s="82" t="s">
        <v>19</v>
      </c>
      <c r="D25" s="82"/>
      <c r="E25" s="5" t="s">
        <v>20</v>
      </c>
      <c r="F25" s="5" t="s">
        <v>21</v>
      </c>
      <c r="G25" s="5" t="s">
        <v>22</v>
      </c>
      <c r="H25" s="5" t="s">
        <v>23</v>
      </c>
      <c r="I25" s="6" t="s">
        <v>24</v>
      </c>
      <c r="J25" s="7" t="s">
        <v>17</v>
      </c>
      <c r="K25" s="82" t="s">
        <v>25</v>
      </c>
      <c r="L25" s="5" t="s">
        <v>26</v>
      </c>
      <c r="M25" s="5" t="s">
        <v>27</v>
      </c>
      <c r="N25" s="5" t="s">
        <v>28</v>
      </c>
      <c r="O25" s="5" t="s">
        <v>29</v>
      </c>
      <c r="P25" s="5" t="s">
        <v>30</v>
      </c>
      <c r="Q25" s="6" t="s">
        <v>31</v>
      </c>
      <c r="R25" s="7" t="s">
        <v>17</v>
      </c>
      <c r="S25" s="82" t="s">
        <v>22</v>
      </c>
      <c r="T25" s="5" t="s">
        <v>23</v>
      </c>
      <c r="U25" s="6" t="s">
        <v>24</v>
      </c>
    </row>
    <row r="26" spans="2:21" ht="15.75" thickBot="1" x14ac:dyDescent="0.3">
      <c r="B26" s="83" t="s">
        <v>70</v>
      </c>
      <c r="C26" s="84" t="s">
        <v>32</v>
      </c>
      <c r="D26" s="84"/>
      <c r="E26" s="84"/>
      <c r="F26" s="84"/>
      <c r="G26" s="8">
        <v>0.83879999999999999</v>
      </c>
      <c r="H26" s="9">
        <v>12.9</v>
      </c>
      <c r="I26" s="10">
        <v>65747</v>
      </c>
      <c r="J26" s="11" t="s">
        <v>17</v>
      </c>
      <c r="K26" s="11" t="s">
        <v>17</v>
      </c>
      <c r="L26" s="11" t="s">
        <v>17</v>
      </c>
      <c r="M26" s="11" t="s">
        <v>17</v>
      </c>
      <c r="N26" s="11" t="s">
        <v>17</v>
      </c>
      <c r="O26" s="11" t="s">
        <v>17</v>
      </c>
      <c r="P26" s="11" t="s">
        <v>17</v>
      </c>
      <c r="Q26" s="11" t="s">
        <v>17</v>
      </c>
      <c r="R26" s="11" t="s">
        <v>17</v>
      </c>
      <c r="S26" s="11" t="s">
        <v>17</v>
      </c>
      <c r="T26" s="11" t="s">
        <v>17</v>
      </c>
      <c r="U26" s="12" t="s">
        <v>17</v>
      </c>
    </row>
    <row r="27" spans="2:21" ht="15.75" thickBot="1" x14ac:dyDescent="0.3">
      <c r="B27" s="83"/>
      <c r="C27" s="19" t="s">
        <v>17</v>
      </c>
      <c r="D27" s="20" t="s">
        <v>17</v>
      </c>
      <c r="E27" s="20" t="s">
        <v>17</v>
      </c>
      <c r="F27" s="20" t="s">
        <v>17</v>
      </c>
      <c r="G27" s="20" t="s">
        <v>17</v>
      </c>
      <c r="H27" s="20" t="s">
        <v>17</v>
      </c>
      <c r="I27" s="21" t="s">
        <v>17</v>
      </c>
      <c r="J27" s="11" t="s">
        <v>17</v>
      </c>
      <c r="K27" s="19" t="s">
        <v>17</v>
      </c>
      <c r="L27" s="20" t="s">
        <v>17</v>
      </c>
      <c r="M27" s="20" t="s">
        <v>17</v>
      </c>
      <c r="N27" s="20" t="s">
        <v>17</v>
      </c>
      <c r="O27" s="20" t="s">
        <v>17</v>
      </c>
      <c r="P27" s="20" t="s">
        <v>17</v>
      </c>
      <c r="Q27" s="21" t="s">
        <v>17</v>
      </c>
      <c r="R27" s="11" t="s">
        <v>17</v>
      </c>
      <c r="S27" s="19" t="s">
        <v>17</v>
      </c>
      <c r="T27" s="20" t="s">
        <v>17</v>
      </c>
      <c r="U27" s="21" t="s">
        <v>17</v>
      </c>
    </row>
    <row r="28" spans="2:21" ht="15.75" thickBot="1" x14ac:dyDescent="0.3">
      <c r="B28" s="83"/>
      <c r="C28" s="22" t="s">
        <v>17</v>
      </c>
      <c r="D28" s="39" t="s">
        <v>73</v>
      </c>
      <c r="E28" s="40" t="s">
        <v>63</v>
      </c>
      <c r="F28" s="41">
        <v>44562</v>
      </c>
      <c r="G28" s="42">
        <v>0.79330000000000001</v>
      </c>
      <c r="H28" s="43">
        <v>15</v>
      </c>
      <c r="I28" s="44">
        <v>27457</v>
      </c>
      <c r="J28" s="11" t="s">
        <v>17</v>
      </c>
      <c r="K28" s="86" t="s">
        <v>42</v>
      </c>
      <c r="L28" s="45" t="s">
        <v>17</v>
      </c>
      <c r="M28" s="46" t="s">
        <v>35</v>
      </c>
      <c r="N28" s="47">
        <v>44581.222222222219</v>
      </c>
      <c r="O28" s="47">
        <v>44581.350694444445</v>
      </c>
      <c r="P28" s="87">
        <v>10145</v>
      </c>
      <c r="Q28" s="44">
        <v>3165</v>
      </c>
      <c r="R28" s="11" t="s">
        <v>17</v>
      </c>
      <c r="S28" s="22" t="s">
        <v>17</v>
      </c>
      <c r="T28" s="32" t="s">
        <v>17</v>
      </c>
      <c r="U28" s="48">
        <f>I28-Q28</f>
        <v>24292</v>
      </c>
    </row>
    <row r="29" spans="2:21" ht="15.75" thickBot="1" x14ac:dyDescent="0.3">
      <c r="B29" s="83"/>
      <c r="C29" s="22" t="s">
        <v>17</v>
      </c>
      <c r="D29" s="49" t="s">
        <v>73</v>
      </c>
      <c r="E29" s="50" t="s">
        <v>64</v>
      </c>
      <c r="F29" s="51">
        <v>44545</v>
      </c>
      <c r="G29" s="52">
        <v>0.79330000000000001</v>
      </c>
      <c r="H29" s="53">
        <v>15</v>
      </c>
      <c r="I29" s="54">
        <v>1634</v>
      </c>
      <c r="J29" s="11" t="s">
        <v>17</v>
      </c>
      <c r="K29" s="86"/>
      <c r="L29" s="55" t="s">
        <v>17</v>
      </c>
      <c r="M29" s="56" t="s">
        <v>35</v>
      </c>
      <c r="N29" s="57">
        <v>44581.222222222219</v>
      </c>
      <c r="O29" s="57">
        <v>44581.350694444445</v>
      </c>
      <c r="P29" s="87"/>
      <c r="Q29" s="54">
        <v>1634</v>
      </c>
      <c r="R29" s="11" t="s">
        <v>17</v>
      </c>
      <c r="S29" s="22" t="s">
        <v>17</v>
      </c>
      <c r="T29" s="32" t="s">
        <v>65</v>
      </c>
      <c r="U29" s="58">
        <f>I29-Q29</f>
        <v>0</v>
      </c>
    </row>
    <row r="30" spans="2:21" ht="15.75" thickBot="1" x14ac:dyDescent="0.3">
      <c r="B30" s="83"/>
      <c r="C30" s="22" t="s">
        <v>17</v>
      </c>
      <c r="D30" s="49" t="s">
        <v>78</v>
      </c>
      <c r="E30" s="50" t="s">
        <v>79</v>
      </c>
      <c r="F30" s="51">
        <v>44551</v>
      </c>
      <c r="G30" s="52">
        <v>0.81969999999999998</v>
      </c>
      <c r="H30" s="53">
        <v>15</v>
      </c>
      <c r="I30" s="54">
        <v>1265</v>
      </c>
      <c r="J30" s="11" t="s">
        <v>17</v>
      </c>
      <c r="K30" s="86"/>
      <c r="L30" s="55" t="s">
        <v>17</v>
      </c>
      <c r="M30" s="56" t="s">
        <v>35</v>
      </c>
      <c r="N30" s="57">
        <v>44581.222222222219</v>
      </c>
      <c r="O30" s="57">
        <v>44581.350694444445</v>
      </c>
      <c r="P30" s="87"/>
      <c r="Q30" s="54">
        <v>1265</v>
      </c>
      <c r="R30" s="11" t="s">
        <v>17</v>
      </c>
      <c r="S30" s="22" t="s">
        <v>17</v>
      </c>
      <c r="T30" s="32" t="s">
        <v>17</v>
      </c>
      <c r="U30" s="58">
        <f>I30-Q30</f>
        <v>0</v>
      </c>
    </row>
    <row r="31" spans="2:21" ht="15.75" thickBot="1" x14ac:dyDescent="0.3">
      <c r="B31" s="83"/>
      <c r="C31" s="22" t="s">
        <v>17</v>
      </c>
      <c r="D31" s="59" t="s">
        <v>47</v>
      </c>
      <c r="E31" s="60" t="s">
        <v>80</v>
      </c>
      <c r="F31" s="61">
        <v>44579</v>
      </c>
      <c r="G31" s="62">
        <v>0.87639999999999996</v>
      </c>
      <c r="H31" s="63">
        <v>15</v>
      </c>
      <c r="I31" s="64">
        <v>35391</v>
      </c>
      <c r="J31" s="11" t="s">
        <v>17</v>
      </c>
      <c r="K31" s="86"/>
      <c r="L31" s="65" t="s">
        <v>17</v>
      </c>
      <c r="M31" s="66" t="s">
        <v>35</v>
      </c>
      <c r="N31" s="67">
        <v>44581.222222222219</v>
      </c>
      <c r="O31" s="67">
        <v>44581.350694444445</v>
      </c>
      <c r="P31" s="87"/>
      <c r="Q31" s="64">
        <v>4081</v>
      </c>
      <c r="R31" s="11" t="s">
        <v>17</v>
      </c>
      <c r="S31" s="22" t="s">
        <v>17</v>
      </c>
      <c r="T31" s="32" t="s">
        <v>17</v>
      </c>
      <c r="U31" s="68">
        <f>I31-Q31</f>
        <v>31310</v>
      </c>
    </row>
    <row r="32" spans="2:21" ht="15.75" thickBot="1" x14ac:dyDescent="0.3">
      <c r="B32" s="83"/>
      <c r="C32" s="34" t="s">
        <v>17</v>
      </c>
      <c r="D32" s="35" t="s">
        <v>17</v>
      </c>
      <c r="E32" s="35" t="s">
        <v>17</v>
      </c>
      <c r="F32" s="35" t="s">
        <v>17</v>
      </c>
      <c r="G32" s="35" t="s">
        <v>17</v>
      </c>
      <c r="H32" s="35" t="s">
        <v>17</v>
      </c>
      <c r="I32" s="36" t="s">
        <v>17</v>
      </c>
      <c r="J32" s="11" t="s">
        <v>17</v>
      </c>
      <c r="K32" s="34" t="s">
        <v>17</v>
      </c>
      <c r="L32" s="35" t="s">
        <v>17</v>
      </c>
      <c r="M32" s="35" t="s">
        <v>17</v>
      </c>
      <c r="N32" s="35" t="s">
        <v>17</v>
      </c>
      <c r="O32" s="35" t="s">
        <v>17</v>
      </c>
      <c r="P32" s="35" t="s">
        <v>17</v>
      </c>
      <c r="Q32" s="38">
        <f>SUM(Q28:Q31)</f>
        <v>10145</v>
      </c>
      <c r="R32" s="11" t="s">
        <v>17</v>
      </c>
      <c r="S32" s="34" t="s">
        <v>17</v>
      </c>
      <c r="T32" s="35" t="s">
        <v>17</v>
      </c>
      <c r="U32" s="36" t="s">
        <v>17</v>
      </c>
    </row>
    <row r="33" spans="2:21" x14ac:dyDescent="0.25">
      <c r="B33" s="83"/>
      <c r="C33" s="85" t="s">
        <v>33</v>
      </c>
      <c r="D33" s="85"/>
      <c r="E33" s="85"/>
      <c r="F33" s="85"/>
      <c r="G33" s="11" t="s">
        <v>17</v>
      </c>
      <c r="H33" s="11" t="s">
        <v>17</v>
      </c>
      <c r="I33" s="11" t="s">
        <v>17</v>
      </c>
      <c r="J33" s="11" t="s">
        <v>17</v>
      </c>
      <c r="K33" s="11" t="s">
        <v>17</v>
      </c>
      <c r="L33" s="11" t="s">
        <v>17</v>
      </c>
      <c r="M33" s="11" t="s">
        <v>17</v>
      </c>
      <c r="N33" s="11" t="s">
        <v>17</v>
      </c>
      <c r="O33" s="11" t="s">
        <v>17</v>
      </c>
      <c r="P33" s="11" t="s">
        <v>17</v>
      </c>
      <c r="Q33" s="11" t="s">
        <v>17</v>
      </c>
      <c r="R33" s="11" t="s">
        <v>17</v>
      </c>
      <c r="S33" s="13">
        <v>0.83879999999999999</v>
      </c>
      <c r="T33" s="14">
        <v>13</v>
      </c>
      <c r="U33" s="15">
        <v>55602</v>
      </c>
    </row>
    <row r="34" spans="2:21" ht="7.5" customHeight="1" thickBot="1" x14ac:dyDescent="0.3">
      <c r="B34" s="16" t="s">
        <v>17</v>
      </c>
      <c r="C34" s="17" t="s">
        <v>17</v>
      </c>
      <c r="D34" s="17" t="s">
        <v>17</v>
      </c>
      <c r="E34" s="17" t="s">
        <v>17</v>
      </c>
      <c r="F34" s="17" t="s">
        <v>17</v>
      </c>
      <c r="G34" s="17" t="s">
        <v>17</v>
      </c>
      <c r="H34" s="17" t="s">
        <v>17</v>
      </c>
      <c r="I34" s="17" t="s">
        <v>17</v>
      </c>
      <c r="J34" s="17" t="s">
        <v>17</v>
      </c>
      <c r="K34" s="17" t="s">
        <v>17</v>
      </c>
      <c r="L34" s="17" t="s">
        <v>17</v>
      </c>
      <c r="M34" s="17" t="s">
        <v>17</v>
      </c>
      <c r="N34" s="17" t="s">
        <v>17</v>
      </c>
      <c r="O34" s="17" t="s">
        <v>17</v>
      </c>
      <c r="P34" s="17" t="s">
        <v>17</v>
      </c>
      <c r="Q34" s="17" t="s">
        <v>17</v>
      </c>
      <c r="R34" s="17" t="s">
        <v>17</v>
      </c>
      <c r="S34" s="17" t="s">
        <v>17</v>
      </c>
      <c r="T34" s="17" t="s">
        <v>17</v>
      </c>
      <c r="U34" s="18" t="s">
        <v>17</v>
      </c>
    </row>
    <row r="35" spans="2:21" ht="45.75" customHeight="1" thickBot="1" x14ac:dyDescent="0.3">
      <c r="B35" s="4" t="s">
        <v>37</v>
      </c>
      <c r="C35" s="82" t="s">
        <v>19</v>
      </c>
      <c r="D35" s="82"/>
      <c r="E35" s="5" t="s">
        <v>20</v>
      </c>
      <c r="F35" s="5" t="s">
        <v>21</v>
      </c>
      <c r="G35" s="5" t="s">
        <v>22</v>
      </c>
      <c r="H35" s="5" t="s">
        <v>23</v>
      </c>
      <c r="I35" s="6" t="s">
        <v>24</v>
      </c>
      <c r="J35" s="7" t="s">
        <v>17</v>
      </c>
      <c r="K35" s="82" t="s">
        <v>25</v>
      </c>
      <c r="L35" s="5" t="s">
        <v>26</v>
      </c>
      <c r="M35" s="5" t="s">
        <v>27</v>
      </c>
      <c r="N35" s="5" t="s">
        <v>28</v>
      </c>
      <c r="O35" s="5" t="s">
        <v>29</v>
      </c>
      <c r="P35" s="5" t="s">
        <v>30</v>
      </c>
      <c r="Q35" s="6" t="s">
        <v>31</v>
      </c>
      <c r="R35" s="7" t="s">
        <v>17</v>
      </c>
      <c r="S35" s="82" t="s">
        <v>22</v>
      </c>
      <c r="T35" s="5" t="s">
        <v>23</v>
      </c>
      <c r="U35" s="6" t="s">
        <v>24</v>
      </c>
    </row>
    <row r="36" spans="2:21" ht="15.75" thickBot="1" x14ac:dyDescent="0.3">
      <c r="B36" s="83" t="s">
        <v>70</v>
      </c>
      <c r="C36" s="84" t="s">
        <v>32</v>
      </c>
      <c r="D36" s="84"/>
      <c r="E36" s="84"/>
      <c r="F36" s="84"/>
      <c r="G36" s="8">
        <v>0.81569999999999998</v>
      </c>
      <c r="H36" s="9">
        <v>13.9</v>
      </c>
      <c r="I36" s="10">
        <v>66707</v>
      </c>
      <c r="J36" s="11" t="s">
        <v>17</v>
      </c>
      <c r="K36" s="11" t="s">
        <v>17</v>
      </c>
      <c r="L36" s="11" t="s">
        <v>17</v>
      </c>
      <c r="M36" s="11" t="s">
        <v>17</v>
      </c>
      <c r="N36" s="11" t="s">
        <v>17</v>
      </c>
      <c r="O36" s="11" t="s">
        <v>17</v>
      </c>
      <c r="P36" s="11" t="s">
        <v>17</v>
      </c>
      <c r="Q36" s="11" t="s">
        <v>17</v>
      </c>
      <c r="R36" s="11" t="s">
        <v>17</v>
      </c>
      <c r="S36" s="11" t="s">
        <v>17</v>
      </c>
      <c r="T36" s="11" t="s">
        <v>17</v>
      </c>
      <c r="U36" s="12" t="s">
        <v>17</v>
      </c>
    </row>
    <row r="37" spans="2:21" ht="15.75" thickBot="1" x14ac:dyDescent="0.3">
      <c r="B37" s="83"/>
      <c r="C37" s="19" t="s">
        <v>17</v>
      </c>
      <c r="D37" s="20" t="s">
        <v>17</v>
      </c>
      <c r="E37" s="20" t="s">
        <v>17</v>
      </c>
      <c r="F37" s="20" t="s">
        <v>17</v>
      </c>
      <c r="G37" s="20" t="s">
        <v>17</v>
      </c>
      <c r="H37" s="20" t="s">
        <v>17</v>
      </c>
      <c r="I37" s="21" t="s">
        <v>17</v>
      </c>
      <c r="J37" s="11" t="s">
        <v>17</v>
      </c>
      <c r="K37" s="19" t="s">
        <v>17</v>
      </c>
      <c r="L37" s="20" t="s">
        <v>17</v>
      </c>
      <c r="M37" s="20" t="s">
        <v>17</v>
      </c>
      <c r="N37" s="20" t="s">
        <v>17</v>
      </c>
      <c r="O37" s="20" t="s">
        <v>17</v>
      </c>
      <c r="P37" s="20" t="s">
        <v>17</v>
      </c>
      <c r="Q37" s="21" t="s">
        <v>17</v>
      </c>
      <c r="R37" s="11" t="s">
        <v>17</v>
      </c>
      <c r="S37" s="19" t="s">
        <v>17</v>
      </c>
      <c r="T37" s="20" t="s">
        <v>17</v>
      </c>
      <c r="U37" s="21" t="s">
        <v>17</v>
      </c>
    </row>
    <row r="38" spans="2:21" ht="15.75" thickBot="1" x14ac:dyDescent="0.3">
      <c r="B38" s="83"/>
      <c r="C38" s="22" t="s">
        <v>17</v>
      </c>
      <c r="D38" s="39" t="s">
        <v>73</v>
      </c>
      <c r="E38" s="40" t="s">
        <v>68</v>
      </c>
      <c r="F38" s="41">
        <v>44537</v>
      </c>
      <c r="G38" s="42">
        <v>0.79430000000000001</v>
      </c>
      <c r="H38" s="43">
        <v>15</v>
      </c>
      <c r="I38" s="44">
        <v>2247</v>
      </c>
      <c r="J38" s="11" t="s">
        <v>17</v>
      </c>
      <c r="K38" s="86" t="s">
        <v>42</v>
      </c>
      <c r="L38" s="45" t="s">
        <v>17</v>
      </c>
      <c r="M38" s="46" t="s">
        <v>35</v>
      </c>
      <c r="N38" s="47">
        <v>44581.350694444445</v>
      </c>
      <c r="O38" s="47">
        <v>44581.684027777781</v>
      </c>
      <c r="P38" s="87">
        <v>28040</v>
      </c>
      <c r="Q38" s="44">
        <v>877</v>
      </c>
      <c r="R38" s="11" t="s">
        <v>17</v>
      </c>
      <c r="S38" s="22" t="s">
        <v>17</v>
      </c>
      <c r="T38" s="32" t="s">
        <v>17</v>
      </c>
      <c r="U38" s="48">
        <f>I38-Q38</f>
        <v>1370</v>
      </c>
    </row>
    <row r="39" spans="2:21" ht="15.75" thickBot="1" x14ac:dyDescent="0.3">
      <c r="B39" s="83"/>
      <c r="C39" s="22" t="s">
        <v>17</v>
      </c>
      <c r="D39" s="49" t="s">
        <v>73</v>
      </c>
      <c r="E39" s="50" t="s">
        <v>63</v>
      </c>
      <c r="F39" s="51">
        <v>44562</v>
      </c>
      <c r="G39" s="52">
        <v>0.79330000000000001</v>
      </c>
      <c r="H39" s="53">
        <v>15</v>
      </c>
      <c r="I39" s="54">
        <v>15807</v>
      </c>
      <c r="J39" s="11" t="s">
        <v>17</v>
      </c>
      <c r="K39" s="86"/>
      <c r="L39" s="55" t="s">
        <v>17</v>
      </c>
      <c r="M39" s="56" t="s">
        <v>35</v>
      </c>
      <c r="N39" s="57">
        <v>44581.350694444445</v>
      </c>
      <c r="O39" s="57">
        <v>44581.684027777781</v>
      </c>
      <c r="P39" s="87"/>
      <c r="Q39" s="54">
        <v>6167</v>
      </c>
      <c r="R39" s="11" t="s">
        <v>17</v>
      </c>
      <c r="S39" s="22" t="s">
        <v>17</v>
      </c>
      <c r="T39" s="32" t="s">
        <v>17</v>
      </c>
      <c r="U39" s="58">
        <f>I39-Q39</f>
        <v>9640</v>
      </c>
    </row>
    <row r="40" spans="2:21" ht="15.75" thickBot="1" x14ac:dyDescent="0.3">
      <c r="B40" s="83"/>
      <c r="C40" s="22" t="s">
        <v>17</v>
      </c>
      <c r="D40" s="49" t="s">
        <v>78</v>
      </c>
      <c r="E40" s="50" t="s">
        <v>79</v>
      </c>
      <c r="F40" s="51">
        <v>44551</v>
      </c>
      <c r="G40" s="52">
        <v>0.81969999999999998</v>
      </c>
      <c r="H40" s="53">
        <v>15</v>
      </c>
      <c r="I40" s="54">
        <v>45354</v>
      </c>
      <c r="J40" s="11" t="s">
        <v>17</v>
      </c>
      <c r="K40" s="86"/>
      <c r="L40" s="55" t="s">
        <v>17</v>
      </c>
      <c r="M40" s="56" t="s">
        <v>35</v>
      </c>
      <c r="N40" s="57">
        <v>44581.350694444445</v>
      </c>
      <c r="O40" s="57">
        <v>44581.684027777781</v>
      </c>
      <c r="P40" s="87"/>
      <c r="Q40" s="54">
        <v>17697</v>
      </c>
      <c r="R40" s="11" t="s">
        <v>17</v>
      </c>
      <c r="S40" s="22" t="s">
        <v>17</v>
      </c>
      <c r="T40" s="32" t="s">
        <v>17</v>
      </c>
      <c r="U40" s="58">
        <f>I40-Q40</f>
        <v>27657</v>
      </c>
    </row>
    <row r="41" spans="2:21" ht="15.75" thickBot="1" x14ac:dyDescent="0.3">
      <c r="B41" s="83"/>
      <c r="C41" s="22" t="s">
        <v>17</v>
      </c>
      <c r="D41" s="49" t="s">
        <v>81</v>
      </c>
      <c r="E41" s="50" t="s">
        <v>82</v>
      </c>
      <c r="F41" s="51">
        <v>44579</v>
      </c>
      <c r="G41" s="52">
        <v>0.83809999999999996</v>
      </c>
      <c r="H41" s="53">
        <v>15</v>
      </c>
      <c r="I41" s="54">
        <v>1406</v>
      </c>
      <c r="J41" s="11" t="s">
        <v>17</v>
      </c>
      <c r="K41" s="86"/>
      <c r="L41" s="55" t="s">
        <v>17</v>
      </c>
      <c r="M41" s="56" t="s">
        <v>35</v>
      </c>
      <c r="N41" s="57">
        <v>44581.350694444445</v>
      </c>
      <c r="O41" s="57">
        <v>44581.684027777781</v>
      </c>
      <c r="P41" s="87"/>
      <c r="Q41" s="54">
        <v>1406</v>
      </c>
      <c r="R41" s="11" t="s">
        <v>17</v>
      </c>
      <c r="S41" s="22" t="s">
        <v>17</v>
      </c>
      <c r="T41" s="32" t="s">
        <v>17</v>
      </c>
      <c r="U41" s="58">
        <f>I41-Q41</f>
        <v>0</v>
      </c>
    </row>
    <row r="42" spans="2:21" ht="15.75" thickBot="1" x14ac:dyDescent="0.3">
      <c r="B42" s="83"/>
      <c r="C42" s="22" t="s">
        <v>17</v>
      </c>
      <c r="D42" s="59" t="s">
        <v>75</v>
      </c>
      <c r="E42" s="60" t="s">
        <v>76</v>
      </c>
      <c r="F42" s="61">
        <v>44569</v>
      </c>
      <c r="G42" s="62">
        <v>0.86829999999999996</v>
      </c>
      <c r="H42" s="63">
        <v>15</v>
      </c>
      <c r="I42" s="64">
        <v>1893</v>
      </c>
      <c r="J42" s="11" t="s">
        <v>17</v>
      </c>
      <c r="K42" s="86"/>
      <c r="L42" s="65" t="s">
        <v>17</v>
      </c>
      <c r="M42" s="66" t="s">
        <v>35</v>
      </c>
      <c r="N42" s="67">
        <v>44581.350694444445</v>
      </c>
      <c r="O42" s="67">
        <v>44581.684027777781</v>
      </c>
      <c r="P42" s="87"/>
      <c r="Q42" s="64">
        <v>1893</v>
      </c>
      <c r="R42" s="11" t="s">
        <v>17</v>
      </c>
      <c r="S42" s="22" t="s">
        <v>17</v>
      </c>
      <c r="T42" s="32" t="s">
        <v>17</v>
      </c>
      <c r="U42" s="68">
        <f>I42-Q42</f>
        <v>0</v>
      </c>
    </row>
    <row r="43" spans="2:21" ht="15.75" thickBot="1" x14ac:dyDescent="0.3">
      <c r="B43" s="83"/>
      <c r="C43" s="34" t="s">
        <v>17</v>
      </c>
      <c r="D43" s="35" t="s">
        <v>17</v>
      </c>
      <c r="E43" s="35" t="s">
        <v>17</v>
      </c>
      <c r="F43" s="35" t="s">
        <v>17</v>
      </c>
      <c r="G43" s="35" t="s">
        <v>17</v>
      </c>
      <c r="H43" s="35" t="s">
        <v>17</v>
      </c>
      <c r="I43" s="36" t="s">
        <v>17</v>
      </c>
      <c r="J43" s="11" t="s">
        <v>17</v>
      </c>
      <c r="K43" s="34" t="s">
        <v>17</v>
      </c>
      <c r="L43" s="35" t="s">
        <v>17</v>
      </c>
      <c r="M43" s="35" t="s">
        <v>17</v>
      </c>
      <c r="N43" s="35" t="s">
        <v>17</v>
      </c>
      <c r="O43" s="35" t="s">
        <v>17</v>
      </c>
      <c r="P43" s="35" t="s">
        <v>17</v>
      </c>
      <c r="Q43" s="38">
        <f>SUM(Q38:Q42)</f>
        <v>28040</v>
      </c>
      <c r="R43" s="11" t="s">
        <v>17</v>
      </c>
      <c r="S43" s="34" t="s">
        <v>17</v>
      </c>
      <c r="T43" s="35" t="s">
        <v>17</v>
      </c>
      <c r="U43" s="36" t="s">
        <v>17</v>
      </c>
    </row>
    <row r="44" spans="2:21" x14ac:dyDescent="0.25">
      <c r="B44" s="83"/>
      <c r="C44" s="85" t="s">
        <v>33</v>
      </c>
      <c r="D44" s="85"/>
      <c r="E44" s="85"/>
      <c r="F44" s="85"/>
      <c r="G44" s="11" t="s">
        <v>17</v>
      </c>
      <c r="H44" s="11" t="s">
        <v>17</v>
      </c>
      <c r="I44" s="11" t="s">
        <v>17</v>
      </c>
      <c r="J44" s="11" t="s">
        <v>17</v>
      </c>
      <c r="K44" s="11" t="s">
        <v>17</v>
      </c>
      <c r="L44" s="11" t="s">
        <v>17</v>
      </c>
      <c r="M44" s="11" t="s">
        <v>17</v>
      </c>
      <c r="N44" s="11" t="s">
        <v>17</v>
      </c>
      <c r="O44" s="11" t="s">
        <v>17</v>
      </c>
      <c r="P44" s="11" t="s">
        <v>17</v>
      </c>
      <c r="Q44" s="11" t="s">
        <v>17</v>
      </c>
      <c r="R44" s="11" t="s">
        <v>17</v>
      </c>
      <c r="S44" s="13">
        <v>0.81569999999999998</v>
      </c>
      <c r="T44" s="14">
        <v>13.2</v>
      </c>
      <c r="U44" s="15">
        <v>38667</v>
      </c>
    </row>
    <row r="45" spans="2:21" ht="7.5" customHeight="1" thickBot="1" x14ac:dyDescent="0.3">
      <c r="B45" s="16" t="s">
        <v>17</v>
      </c>
      <c r="C45" s="17" t="s">
        <v>17</v>
      </c>
      <c r="D45" s="17" t="s">
        <v>17</v>
      </c>
      <c r="E45" s="17" t="s">
        <v>17</v>
      </c>
      <c r="F45" s="17" t="s">
        <v>17</v>
      </c>
      <c r="G45" s="17" t="s">
        <v>17</v>
      </c>
      <c r="H45" s="17" t="s">
        <v>17</v>
      </c>
      <c r="I45" s="17" t="s">
        <v>17</v>
      </c>
      <c r="J45" s="17" t="s">
        <v>17</v>
      </c>
      <c r="K45" s="17" t="s">
        <v>17</v>
      </c>
      <c r="L45" s="17" t="s">
        <v>17</v>
      </c>
      <c r="M45" s="17" t="s">
        <v>17</v>
      </c>
      <c r="N45" s="17" t="s">
        <v>17</v>
      </c>
      <c r="O45" s="17" t="s">
        <v>17</v>
      </c>
      <c r="P45" s="17" t="s">
        <v>17</v>
      </c>
      <c r="Q45" s="17" t="s">
        <v>17</v>
      </c>
      <c r="R45" s="17" t="s">
        <v>17</v>
      </c>
      <c r="S45" s="17" t="s">
        <v>17</v>
      </c>
      <c r="T45" s="17" t="s">
        <v>17</v>
      </c>
      <c r="U45" s="18" t="s">
        <v>17</v>
      </c>
    </row>
    <row r="46" spans="2:21" ht="45.75" customHeight="1" thickBot="1" x14ac:dyDescent="0.3">
      <c r="B46" s="4" t="s">
        <v>38</v>
      </c>
      <c r="C46" s="82" t="s">
        <v>19</v>
      </c>
      <c r="D46" s="82"/>
      <c r="E46" s="5" t="s">
        <v>20</v>
      </c>
      <c r="F46" s="5" t="s">
        <v>21</v>
      </c>
      <c r="G46" s="5" t="s">
        <v>22</v>
      </c>
      <c r="H46" s="5" t="s">
        <v>23</v>
      </c>
      <c r="I46" s="6" t="s">
        <v>24</v>
      </c>
      <c r="J46" s="7" t="s">
        <v>17</v>
      </c>
      <c r="K46" s="82" t="s">
        <v>25</v>
      </c>
      <c r="L46" s="5" t="s">
        <v>26</v>
      </c>
      <c r="M46" s="5" t="s">
        <v>27</v>
      </c>
      <c r="N46" s="5" t="s">
        <v>28</v>
      </c>
      <c r="O46" s="5" t="s">
        <v>29</v>
      </c>
      <c r="P46" s="5" t="s">
        <v>30</v>
      </c>
      <c r="Q46" s="6" t="s">
        <v>31</v>
      </c>
      <c r="R46" s="7" t="s">
        <v>17</v>
      </c>
      <c r="S46" s="82" t="s">
        <v>22</v>
      </c>
      <c r="T46" s="5" t="s">
        <v>23</v>
      </c>
      <c r="U46" s="6" t="s">
        <v>24</v>
      </c>
    </row>
    <row r="47" spans="2:21" ht="15.75" thickBot="1" x14ac:dyDescent="0.3">
      <c r="B47" s="83" t="s">
        <v>70</v>
      </c>
      <c r="C47" s="84" t="s">
        <v>32</v>
      </c>
      <c r="D47" s="84"/>
      <c r="E47" s="84"/>
      <c r="F47" s="84"/>
      <c r="G47" s="8">
        <v>0.83740000000000003</v>
      </c>
      <c r="H47" s="9">
        <v>19.5</v>
      </c>
      <c r="I47" s="10">
        <v>61853</v>
      </c>
      <c r="J47" s="11" t="s">
        <v>17</v>
      </c>
      <c r="K47" s="11" t="s">
        <v>17</v>
      </c>
      <c r="L47" s="11" t="s">
        <v>17</v>
      </c>
      <c r="M47" s="11" t="s">
        <v>17</v>
      </c>
      <c r="N47" s="11" t="s">
        <v>17</v>
      </c>
      <c r="O47" s="11" t="s">
        <v>17</v>
      </c>
      <c r="P47" s="11" t="s">
        <v>17</v>
      </c>
      <c r="Q47" s="11" t="s">
        <v>17</v>
      </c>
      <c r="R47" s="11" t="s">
        <v>17</v>
      </c>
      <c r="S47" s="11" t="s">
        <v>17</v>
      </c>
      <c r="T47" s="11" t="s">
        <v>17</v>
      </c>
      <c r="U47" s="12" t="s">
        <v>17</v>
      </c>
    </row>
    <row r="48" spans="2:21" ht="15.75" thickBot="1" x14ac:dyDescent="0.3">
      <c r="B48" s="83"/>
      <c r="C48" s="19" t="s">
        <v>17</v>
      </c>
      <c r="D48" s="20" t="s">
        <v>17</v>
      </c>
      <c r="E48" s="20" t="s">
        <v>17</v>
      </c>
      <c r="F48" s="20" t="s">
        <v>17</v>
      </c>
      <c r="G48" s="20" t="s">
        <v>17</v>
      </c>
      <c r="H48" s="20" t="s">
        <v>17</v>
      </c>
      <c r="I48" s="21" t="s">
        <v>17</v>
      </c>
      <c r="J48" s="11" t="s">
        <v>17</v>
      </c>
      <c r="K48" s="19" t="s">
        <v>17</v>
      </c>
      <c r="L48" s="20" t="s">
        <v>17</v>
      </c>
      <c r="M48" s="20" t="s">
        <v>17</v>
      </c>
      <c r="N48" s="20" t="s">
        <v>17</v>
      </c>
      <c r="O48" s="20" t="s">
        <v>17</v>
      </c>
      <c r="P48" s="20" t="s">
        <v>17</v>
      </c>
      <c r="Q48" s="21" t="s">
        <v>17</v>
      </c>
      <c r="R48" s="11" t="s">
        <v>17</v>
      </c>
      <c r="S48" s="19" t="s">
        <v>17</v>
      </c>
      <c r="T48" s="20" t="s">
        <v>17</v>
      </c>
      <c r="U48" s="21" t="s">
        <v>17</v>
      </c>
    </row>
    <row r="49" spans="2:21" ht="30.75" thickBot="1" x14ac:dyDescent="0.3">
      <c r="B49" s="83"/>
      <c r="C49" s="22" t="s">
        <v>17</v>
      </c>
      <c r="D49" s="23" t="s">
        <v>81</v>
      </c>
      <c r="E49" s="24" t="s">
        <v>82</v>
      </c>
      <c r="F49" s="25">
        <v>44579</v>
      </c>
      <c r="G49" s="26">
        <v>0.83809999999999996</v>
      </c>
      <c r="H49" s="27">
        <v>15</v>
      </c>
      <c r="I49" s="28">
        <v>42905</v>
      </c>
      <c r="J49" s="11" t="s">
        <v>17</v>
      </c>
      <c r="K49" s="86" t="s">
        <v>83</v>
      </c>
      <c r="L49" s="29" t="s">
        <v>17</v>
      </c>
      <c r="M49" s="30" t="s">
        <v>35</v>
      </c>
      <c r="N49" s="31">
        <v>44581</v>
      </c>
      <c r="O49" s="31">
        <v>44581.163194444445</v>
      </c>
      <c r="P49" s="87">
        <v>150240</v>
      </c>
      <c r="Q49" s="28">
        <v>23062</v>
      </c>
      <c r="R49" s="11" t="s">
        <v>17</v>
      </c>
      <c r="S49" s="22" t="s">
        <v>17</v>
      </c>
      <c r="T49" s="32" t="s">
        <v>17</v>
      </c>
      <c r="U49" s="33">
        <f>I49+Q49</f>
        <v>65967</v>
      </c>
    </row>
    <row r="50" spans="2:21" ht="15.75" thickBot="1" x14ac:dyDescent="0.3">
      <c r="B50" s="83"/>
      <c r="C50" s="22" t="s">
        <v>17</v>
      </c>
      <c r="D50" s="80" t="s">
        <v>17</v>
      </c>
      <c r="E50" s="80" t="s">
        <v>17</v>
      </c>
      <c r="F50" s="80" t="s">
        <v>17</v>
      </c>
      <c r="G50" s="80" t="s">
        <v>17</v>
      </c>
      <c r="H50" s="80" t="s">
        <v>17</v>
      </c>
      <c r="I50" s="81" t="s">
        <v>17</v>
      </c>
      <c r="J50" s="11" t="s">
        <v>17</v>
      </c>
      <c r="K50" s="22" t="s">
        <v>17</v>
      </c>
      <c r="L50" s="80" t="s">
        <v>17</v>
      </c>
      <c r="M50" s="80" t="s">
        <v>17</v>
      </c>
      <c r="N50" s="80" t="s">
        <v>17</v>
      </c>
      <c r="O50" s="80" t="s">
        <v>17</v>
      </c>
      <c r="P50" s="80" t="s">
        <v>17</v>
      </c>
      <c r="Q50" s="37">
        <f>SUM(Q49:Q49)</f>
        <v>23062</v>
      </c>
      <c r="R50" s="11" t="s">
        <v>17</v>
      </c>
      <c r="S50" s="22" t="s">
        <v>17</v>
      </c>
      <c r="T50" s="80" t="s">
        <v>17</v>
      </c>
      <c r="U50" s="81" t="s">
        <v>17</v>
      </c>
    </row>
    <row r="51" spans="2:21" ht="45.75" thickBot="1" x14ac:dyDescent="0.3">
      <c r="B51" s="83"/>
      <c r="C51" s="22" t="s">
        <v>17</v>
      </c>
      <c r="D51" s="23" t="s">
        <v>84</v>
      </c>
      <c r="E51" s="24" t="s">
        <v>85</v>
      </c>
      <c r="F51" s="25">
        <v>44580</v>
      </c>
      <c r="G51" s="26">
        <v>0.81330000000000002</v>
      </c>
      <c r="H51" s="27">
        <v>15</v>
      </c>
      <c r="I51" s="28">
        <v>0</v>
      </c>
      <c r="J51" s="11" t="s">
        <v>17</v>
      </c>
      <c r="K51" s="86" t="s">
        <v>86</v>
      </c>
      <c r="L51" s="29" t="s">
        <v>17</v>
      </c>
      <c r="M51" s="30" t="s">
        <v>35</v>
      </c>
      <c r="N51" s="31">
        <v>44581</v>
      </c>
      <c r="O51" s="31">
        <v>44581.163194444445</v>
      </c>
      <c r="P51" s="87">
        <v>11</v>
      </c>
      <c r="Q51" s="28">
        <v>5</v>
      </c>
      <c r="R51" s="11" t="s">
        <v>17</v>
      </c>
      <c r="S51" s="22" t="s">
        <v>17</v>
      </c>
      <c r="T51" s="32" t="s">
        <v>17</v>
      </c>
      <c r="U51" s="33">
        <f>I51+Q51</f>
        <v>5</v>
      </c>
    </row>
    <row r="52" spans="2:21" ht="15.75" thickBot="1" x14ac:dyDescent="0.3">
      <c r="B52" s="83"/>
      <c r="C52" s="22" t="s">
        <v>17</v>
      </c>
      <c r="D52" s="80" t="s">
        <v>17</v>
      </c>
      <c r="E52" s="80" t="s">
        <v>17</v>
      </c>
      <c r="F52" s="80" t="s">
        <v>17</v>
      </c>
      <c r="G52" s="80" t="s">
        <v>17</v>
      </c>
      <c r="H52" s="80" t="s">
        <v>17</v>
      </c>
      <c r="I52" s="81" t="s">
        <v>17</v>
      </c>
      <c r="J52" s="11" t="s">
        <v>17</v>
      </c>
      <c r="K52" s="22" t="s">
        <v>17</v>
      </c>
      <c r="L52" s="80" t="s">
        <v>17</v>
      </c>
      <c r="M52" s="80" t="s">
        <v>17</v>
      </c>
      <c r="N52" s="80" t="s">
        <v>17</v>
      </c>
      <c r="O52" s="80" t="s">
        <v>17</v>
      </c>
      <c r="P52" s="80" t="s">
        <v>17</v>
      </c>
      <c r="Q52" s="37">
        <f>SUM(Q51:Q51)</f>
        <v>5</v>
      </c>
      <c r="R52" s="11" t="s">
        <v>17</v>
      </c>
      <c r="S52" s="22" t="s">
        <v>17</v>
      </c>
      <c r="T52" s="80" t="s">
        <v>17</v>
      </c>
      <c r="U52" s="81" t="s">
        <v>17</v>
      </c>
    </row>
    <row r="53" spans="2:21" ht="30.75" thickBot="1" x14ac:dyDescent="0.3">
      <c r="B53" s="83"/>
      <c r="C53" s="22" t="s">
        <v>17</v>
      </c>
      <c r="D53" s="23" t="s">
        <v>71</v>
      </c>
      <c r="E53" s="24" t="s">
        <v>66</v>
      </c>
      <c r="F53" s="25">
        <v>44536</v>
      </c>
      <c r="G53" s="26">
        <v>0.78459999999999996</v>
      </c>
      <c r="H53" s="27">
        <v>15</v>
      </c>
      <c r="I53" s="28">
        <v>0</v>
      </c>
      <c r="J53" s="11" t="s">
        <v>17</v>
      </c>
      <c r="K53" s="86" t="s">
        <v>72</v>
      </c>
      <c r="L53" s="29" t="s">
        <v>17</v>
      </c>
      <c r="M53" s="30" t="s">
        <v>35</v>
      </c>
      <c r="N53" s="31">
        <v>44581.166666666664</v>
      </c>
      <c r="O53" s="31">
        <v>44581.180555555555</v>
      </c>
      <c r="P53" s="87">
        <v>98</v>
      </c>
      <c r="Q53" s="28">
        <v>98</v>
      </c>
      <c r="R53" s="11" t="s">
        <v>17</v>
      </c>
      <c r="S53" s="22" t="s">
        <v>17</v>
      </c>
      <c r="T53" s="32" t="s">
        <v>17</v>
      </c>
      <c r="U53" s="33">
        <f>I53+Q53</f>
        <v>98</v>
      </c>
    </row>
    <row r="54" spans="2:21" ht="15.75" thickBot="1" x14ac:dyDescent="0.3">
      <c r="B54" s="83"/>
      <c r="C54" s="34" t="s">
        <v>17</v>
      </c>
      <c r="D54" s="35" t="s">
        <v>17</v>
      </c>
      <c r="E54" s="35" t="s">
        <v>17</v>
      </c>
      <c r="F54" s="35" t="s">
        <v>17</v>
      </c>
      <c r="G54" s="35" t="s">
        <v>17</v>
      </c>
      <c r="H54" s="35" t="s">
        <v>17</v>
      </c>
      <c r="I54" s="36" t="s">
        <v>17</v>
      </c>
      <c r="J54" s="11" t="s">
        <v>17</v>
      </c>
      <c r="K54" s="34" t="s">
        <v>17</v>
      </c>
      <c r="L54" s="35" t="s">
        <v>17</v>
      </c>
      <c r="M54" s="35" t="s">
        <v>17</v>
      </c>
      <c r="N54" s="35" t="s">
        <v>17</v>
      </c>
      <c r="O54" s="35" t="s">
        <v>17</v>
      </c>
      <c r="P54" s="35" t="s">
        <v>17</v>
      </c>
      <c r="Q54" s="37">
        <f>SUM(Q53:Q53)</f>
        <v>98</v>
      </c>
      <c r="R54" s="11" t="s">
        <v>17</v>
      </c>
      <c r="S54" s="34" t="s">
        <v>17</v>
      </c>
      <c r="T54" s="35" t="s">
        <v>17</v>
      </c>
      <c r="U54" s="36" t="s">
        <v>17</v>
      </c>
    </row>
    <row r="55" spans="2:21" x14ac:dyDescent="0.25">
      <c r="B55" s="83"/>
      <c r="C55" s="85" t="s">
        <v>33</v>
      </c>
      <c r="D55" s="85"/>
      <c r="E55" s="85"/>
      <c r="F55" s="85"/>
      <c r="G55" s="11" t="s">
        <v>17</v>
      </c>
      <c r="H55" s="11" t="s">
        <v>17</v>
      </c>
      <c r="I55" s="11" t="s">
        <v>17</v>
      </c>
      <c r="J55" s="11" t="s">
        <v>17</v>
      </c>
      <c r="K55" s="11" t="s">
        <v>17</v>
      </c>
      <c r="L55" s="11" t="s">
        <v>17</v>
      </c>
      <c r="M55" s="11" t="s">
        <v>17</v>
      </c>
      <c r="N55" s="11" t="s">
        <v>17</v>
      </c>
      <c r="O55" s="11" t="s">
        <v>17</v>
      </c>
      <c r="P55" s="11" t="s">
        <v>17</v>
      </c>
      <c r="Q55" s="11" t="s">
        <v>17</v>
      </c>
      <c r="R55" s="11" t="s">
        <v>17</v>
      </c>
      <c r="S55" s="13">
        <v>0.83789999999999998</v>
      </c>
      <c r="T55" s="14">
        <v>20.2</v>
      </c>
      <c r="U55" s="15">
        <v>85018</v>
      </c>
    </row>
    <row r="56" spans="2:21" ht="7.5" customHeight="1" thickBot="1" x14ac:dyDescent="0.3">
      <c r="B56" s="16" t="s">
        <v>17</v>
      </c>
      <c r="C56" s="17" t="s">
        <v>17</v>
      </c>
      <c r="D56" s="17" t="s">
        <v>17</v>
      </c>
      <c r="E56" s="17" t="s">
        <v>17</v>
      </c>
      <c r="F56" s="17" t="s">
        <v>17</v>
      </c>
      <c r="G56" s="17" t="s">
        <v>17</v>
      </c>
      <c r="H56" s="17" t="s">
        <v>17</v>
      </c>
      <c r="I56" s="17" t="s">
        <v>17</v>
      </c>
      <c r="J56" s="17" t="s">
        <v>17</v>
      </c>
      <c r="K56" s="17" t="s">
        <v>17</v>
      </c>
      <c r="L56" s="17" t="s">
        <v>17</v>
      </c>
      <c r="M56" s="17" t="s">
        <v>17</v>
      </c>
      <c r="N56" s="17" t="s">
        <v>17</v>
      </c>
      <c r="O56" s="17" t="s">
        <v>17</v>
      </c>
      <c r="P56" s="17" t="s">
        <v>17</v>
      </c>
      <c r="Q56" s="17" t="s">
        <v>17</v>
      </c>
      <c r="R56" s="17" t="s">
        <v>17</v>
      </c>
      <c r="S56" s="17" t="s">
        <v>17</v>
      </c>
      <c r="T56" s="17" t="s">
        <v>17</v>
      </c>
      <c r="U56" s="18" t="s">
        <v>17</v>
      </c>
    </row>
    <row r="57" spans="2:21" ht="45.75" customHeight="1" thickBot="1" x14ac:dyDescent="0.3">
      <c r="B57" s="4" t="s">
        <v>39</v>
      </c>
      <c r="C57" s="82" t="s">
        <v>19</v>
      </c>
      <c r="D57" s="82"/>
      <c r="E57" s="5" t="s">
        <v>20</v>
      </c>
      <c r="F57" s="5" t="s">
        <v>21</v>
      </c>
      <c r="G57" s="5" t="s">
        <v>22</v>
      </c>
      <c r="H57" s="5" t="s">
        <v>23</v>
      </c>
      <c r="I57" s="6" t="s">
        <v>24</v>
      </c>
      <c r="J57" s="7" t="s">
        <v>17</v>
      </c>
      <c r="K57" s="82" t="s">
        <v>25</v>
      </c>
      <c r="L57" s="5" t="s">
        <v>26</v>
      </c>
      <c r="M57" s="5" t="s">
        <v>27</v>
      </c>
      <c r="N57" s="5" t="s">
        <v>28</v>
      </c>
      <c r="O57" s="5" t="s">
        <v>29</v>
      </c>
      <c r="P57" s="5" t="s">
        <v>30</v>
      </c>
      <c r="Q57" s="6" t="s">
        <v>31</v>
      </c>
      <c r="R57" s="7" t="s">
        <v>17</v>
      </c>
      <c r="S57" s="82" t="s">
        <v>22</v>
      </c>
      <c r="T57" s="5" t="s">
        <v>23</v>
      </c>
      <c r="U57" s="6" t="s">
        <v>24</v>
      </c>
    </row>
    <row r="58" spans="2:21" ht="15.75" thickBot="1" x14ac:dyDescent="0.3">
      <c r="B58" s="83" t="s">
        <v>70</v>
      </c>
      <c r="C58" s="84" t="s">
        <v>32</v>
      </c>
      <c r="D58" s="84"/>
      <c r="E58" s="84"/>
      <c r="F58" s="84"/>
      <c r="G58" s="8">
        <v>0.87429999999999997</v>
      </c>
      <c r="H58" s="9">
        <v>14.4</v>
      </c>
      <c r="I58" s="10">
        <v>66143</v>
      </c>
      <c r="J58" s="11" t="s">
        <v>17</v>
      </c>
      <c r="K58" s="11" t="s">
        <v>17</v>
      </c>
      <c r="L58" s="11" t="s">
        <v>17</v>
      </c>
      <c r="M58" s="11" t="s">
        <v>17</v>
      </c>
      <c r="N58" s="11" t="s">
        <v>17</v>
      </c>
      <c r="O58" s="11" t="s">
        <v>17</v>
      </c>
      <c r="P58" s="11" t="s">
        <v>17</v>
      </c>
      <c r="Q58" s="11" t="s">
        <v>17</v>
      </c>
      <c r="R58" s="11" t="s">
        <v>17</v>
      </c>
      <c r="S58" s="11" t="s">
        <v>17</v>
      </c>
      <c r="T58" s="11" t="s">
        <v>17</v>
      </c>
      <c r="U58" s="12" t="s">
        <v>17</v>
      </c>
    </row>
    <row r="59" spans="2:21" ht="15.75" thickBot="1" x14ac:dyDescent="0.3">
      <c r="B59" s="83"/>
      <c r="C59" s="19" t="s">
        <v>17</v>
      </c>
      <c r="D59" s="20" t="s">
        <v>17</v>
      </c>
      <c r="E59" s="20" t="s">
        <v>17</v>
      </c>
      <c r="F59" s="20" t="s">
        <v>17</v>
      </c>
      <c r="G59" s="20" t="s">
        <v>17</v>
      </c>
      <c r="H59" s="20" t="s">
        <v>17</v>
      </c>
      <c r="I59" s="21" t="s">
        <v>17</v>
      </c>
      <c r="J59" s="11" t="s">
        <v>17</v>
      </c>
      <c r="K59" s="19" t="s">
        <v>17</v>
      </c>
      <c r="L59" s="20" t="s">
        <v>17</v>
      </c>
      <c r="M59" s="20" t="s">
        <v>17</v>
      </c>
      <c r="N59" s="20" t="s">
        <v>17</v>
      </c>
      <c r="O59" s="20" t="s">
        <v>17</v>
      </c>
      <c r="P59" s="20" t="s">
        <v>17</v>
      </c>
      <c r="Q59" s="21" t="s">
        <v>17</v>
      </c>
      <c r="R59" s="11" t="s">
        <v>17</v>
      </c>
      <c r="S59" s="19" t="s">
        <v>17</v>
      </c>
      <c r="T59" s="20" t="s">
        <v>17</v>
      </c>
      <c r="U59" s="21" t="s">
        <v>17</v>
      </c>
    </row>
    <row r="60" spans="2:21" ht="30.75" thickBot="1" x14ac:dyDescent="0.3">
      <c r="B60" s="83"/>
      <c r="C60" s="22" t="s">
        <v>17</v>
      </c>
      <c r="D60" s="23" t="s">
        <v>81</v>
      </c>
      <c r="E60" s="24" t="s">
        <v>82</v>
      </c>
      <c r="F60" s="25">
        <v>44579</v>
      </c>
      <c r="G60" s="26">
        <v>0.83809999999999996</v>
      </c>
      <c r="H60" s="27">
        <v>15</v>
      </c>
      <c r="I60" s="28">
        <v>0</v>
      </c>
      <c r="J60" s="11" t="s">
        <v>17</v>
      </c>
      <c r="K60" s="86" t="s">
        <v>83</v>
      </c>
      <c r="L60" s="29" t="s">
        <v>17</v>
      </c>
      <c r="M60" s="30" t="s">
        <v>35</v>
      </c>
      <c r="N60" s="31">
        <v>44581.8125</v>
      </c>
      <c r="O60" s="31">
        <v>44581</v>
      </c>
      <c r="P60" s="87">
        <v>150240</v>
      </c>
      <c r="Q60" s="28">
        <v>13952</v>
      </c>
      <c r="R60" s="11" t="s">
        <v>17</v>
      </c>
      <c r="S60" s="22" t="s">
        <v>17</v>
      </c>
      <c r="T60" s="32" t="s">
        <v>17</v>
      </c>
      <c r="U60" s="33">
        <f>I60+Q60</f>
        <v>13952</v>
      </c>
    </row>
    <row r="61" spans="2:21" ht="15.75" thickBot="1" x14ac:dyDescent="0.3">
      <c r="B61" s="83"/>
      <c r="C61" s="22" t="s">
        <v>17</v>
      </c>
      <c r="D61" s="80" t="s">
        <v>17</v>
      </c>
      <c r="E61" s="80" t="s">
        <v>17</v>
      </c>
      <c r="F61" s="80" t="s">
        <v>17</v>
      </c>
      <c r="G61" s="80" t="s">
        <v>17</v>
      </c>
      <c r="H61" s="80" t="s">
        <v>17</v>
      </c>
      <c r="I61" s="81" t="s">
        <v>17</v>
      </c>
      <c r="J61" s="11" t="s">
        <v>17</v>
      </c>
      <c r="K61" s="22" t="s">
        <v>17</v>
      </c>
      <c r="L61" s="80" t="s">
        <v>17</v>
      </c>
      <c r="M61" s="80" t="s">
        <v>17</v>
      </c>
      <c r="N61" s="80" t="s">
        <v>17</v>
      </c>
      <c r="O61" s="80" t="s">
        <v>17</v>
      </c>
      <c r="P61" s="80" t="s">
        <v>17</v>
      </c>
      <c r="Q61" s="37">
        <f>SUM(Q60:Q60)</f>
        <v>13952</v>
      </c>
      <c r="R61" s="11" t="s">
        <v>17</v>
      </c>
      <c r="S61" s="22" t="s">
        <v>17</v>
      </c>
      <c r="T61" s="80" t="s">
        <v>17</v>
      </c>
      <c r="U61" s="81" t="s">
        <v>17</v>
      </c>
    </row>
    <row r="62" spans="2:21" ht="45.75" thickBot="1" x14ac:dyDescent="0.3">
      <c r="B62" s="83"/>
      <c r="C62" s="22" t="s">
        <v>17</v>
      </c>
      <c r="D62" s="23" t="s">
        <v>84</v>
      </c>
      <c r="E62" s="24" t="s">
        <v>85</v>
      </c>
      <c r="F62" s="25">
        <v>44580</v>
      </c>
      <c r="G62" s="26">
        <v>0.81330000000000002</v>
      </c>
      <c r="H62" s="27">
        <v>15</v>
      </c>
      <c r="I62" s="28">
        <v>0</v>
      </c>
      <c r="J62" s="11" t="s">
        <v>17</v>
      </c>
      <c r="K62" s="86" t="s">
        <v>86</v>
      </c>
      <c r="L62" s="29" t="s">
        <v>17</v>
      </c>
      <c r="M62" s="30" t="s">
        <v>35</v>
      </c>
      <c r="N62" s="31">
        <v>44581.8125</v>
      </c>
      <c r="O62" s="31">
        <v>44581</v>
      </c>
      <c r="P62" s="87">
        <v>11</v>
      </c>
      <c r="Q62" s="28">
        <v>1</v>
      </c>
      <c r="R62" s="11" t="s">
        <v>17</v>
      </c>
      <c r="S62" s="22" t="s">
        <v>17</v>
      </c>
      <c r="T62" s="32" t="s">
        <v>17</v>
      </c>
      <c r="U62" s="33">
        <f>I62+Q62</f>
        <v>1</v>
      </c>
    </row>
    <row r="63" spans="2:21" ht="15.75" thickBot="1" x14ac:dyDescent="0.3">
      <c r="B63" s="83"/>
      <c r="C63" s="22" t="s">
        <v>17</v>
      </c>
      <c r="D63" s="80" t="s">
        <v>17</v>
      </c>
      <c r="E63" s="80" t="s">
        <v>17</v>
      </c>
      <c r="F63" s="80" t="s">
        <v>17</v>
      </c>
      <c r="G63" s="80" t="s">
        <v>17</v>
      </c>
      <c r="H63" s="80" t="s">
        <v>17</v>
      </c>
      <c r="I63" s="81" t="s">
        <v>17</v>
      </c>
      <c r="J63" s="11" t="s">
        <v>17</v>
      </c>
      <c r="K63" s="22" t="s">
        <v>17</v>
      </c>
      <c r="L63" s="80" t="s">
        <v>17</v>
      </c>
      <c r="M63" s="80" t="s">
        <v>17</v>
      </c>
      <c r="N63" s="80" t="s">
        <v>17</v>
      </c>
      <c r="O63" s="80" t="s">
        <v>17</v>
      </c>
      <c r="P63" s="80" t="s">
        <v>17</v>
      </c>
      <c r="Q63" s="37">
        <f>SUM(Q62:Q62)</f>
        <v>1</v>
      </c>
      <c r="R63" s="11" t="s">
        <v>17</v>
      </c>
      <c r="S63" s="22" t="s">
        <v>17</v>
      </c>
      <c r="T63" s="80" t="s">
        <v>17</v>
      </c>
      <c r="U63" s="81" t="s">
        <v>17</v>
      </c>
    </row>
    <row r="64" spans="2:21" ht="45.75" thickBot="1" x14ac:dyDescent="0.3">
      <c r="B64" s="83"/>
      <c r="C64" s="22" t="s">
        <v>17</v>
      </c>
      <c r="D64" s="23" t="s">
        <v>87</v>
      </c>
      <c r="E64" s="24" t="s">
        <v>88</v>
      </c>
      <c r="F64" s="25">
        <v>44580</v>
      </c>
      <c r="G64" s="26">
        <v>0.85340000000000005</v>
      </c>
      <c r="H64" s="27">
        <v>15</v>
      </c>
      <c r="I64" s="28">
        <v>0</v>
      </c>
      <c r="J64" s="11" t="s">
        <v>17</v>
      </c>
      <c r="K64" s="86" t="s">
        <v>89</v>
      </c>
      <c r="L64" s="29" t="s">
        <v>17</v>
      </c>
      <c r="M64" s="30" t="s">
        <v>35</v>
      </c>
      <c r="N64" s="31">
        <v>44581.280555555553</v>
      </c>
      <c r="O64" s="31">
        <v>44581.707638888889</v>
      </c>
      <c r="P64" s="87">
        <v>1550</v>
      </c>
      <c r="Q64" s="28">
        <v>1550</v>
      </c>
      <c r="R64" s="11" t="s">
        <v>17</v>
      </c>
      <c r="S64" s="22" t="s">
        <v>17</v>
      </c>
      <c r="T64" s="32" t="s">
        <v>17</v>
      </c>
      <c r="U64" s="33">
        <f>I64+Q64</f>
        <v>1550</v>
      </c>
    </row>
    <row r="65" spans="2:21" ht="15.75" thickBot="1" x14ac:dyDescent="0.3">
      <c r="B65" s="83"/>
      <c r="C65" s="34" t="s">
        <v>17</v>
      </c>
      <c r="D65" s="35" t="s">
        <v>17</v>
      </c>
      <c r="E65" s="35" t="s">
        <v>17</v>
      </c>
      <c r="F65" s="35" t="s">
        <v>17</v>
      </c>
      <c r="G65" s="35" t="s">
        <v>17</v>
      </c>
      <c r="H65" s="35" t="s">
        <v>17</v>
      </c>
      <c r="I65" s="36" t="s">
        <v>17</v>
      </c>
      <c r="J65" s="11" t="s">
        <v>17</v>
      </c>
      <c r="K65" s="34" t="s">
        <v>17</v>
      </c>
      <c r="L65" s="35" t="s">
        <v>17</v>
      </c>
      <c r="M65" s="35" t="s">
        <v>17</v>
      </c>
      <c r="N65" s="35" t="s">
        <v>17</v>
      </c>
      <c r="O65" s="35" t="s">
        <v>17</v>
      </c>
      <c r="P65" s="35" t="s">
        <v>17</v>
      </c>
      <c r="Q65" s="37">
        <f>SUM(Q64:Q64)</f>
        <v>1550</v>
      </c>
      <c r="R65" s="11" t="s">
        <v>17</v>
      </c>
      <c r="S65" s="34" t="s">
        <v>17</v>
      </c>
      <c r="T65" s="35" t="s">
        <v>17</v>
      </c>
      <c r="U65" s="36" t="s">
        <v>17</v>
      </c>
    </row>
    <row r="66" spans="2:21" x14ac:dyDescent="0.25">
      <c r="B66" s="83"/>
      <c r="C66" s="85" t="s">
        <v>33</v>
      </c>
      <c r="D66" s="85"/>
      <c r="E66" s="85"/>
      <c r="F66" s="85"/>
      <c r="G66" s="11" t="s">
        <v>17</v>
      </c>
      <c r="H66" s="11" t="s">
        <v>17</v>
      </c>
      <c r="I66" s="11" t="s">
        <v>17</v>
      </c>
      <c r="J66" s="11" t="s">
        <v>17</v>
      </c>
      <c r="K66" s="11" t="s">
        <v>17</v>
      </c>
      <c r="L66" s="11" t="s">
        <v>17</v>
      </c>
      <c r="M66" s="11" t="s">
        <v>17</v>
      </c>
      <c r="N66" s="11" t="s">
        <v>17</v>
      </c>
      <c r="O66" s="11" t="s">
        <v>17</v>
      </c>
      <c r="P66" s="11" t="s">
        <v>17</v>
      </c>
      <c r="Q66" s="11" t="s">
        <v>17</v>
      </c>
      <c r="R66" s="11" t="s">
        <v>17</v>
      </c>
      <c r="S66" s="13">
        <v>0.87380000000000002</v>
      </c>
      <c r="T66" s="14">
        <v>15.7</v>
      </c>
      <c r="U66" s="15">
        <v>81646</v>
      </c>
    </row>
    <row r="67" spans="2:21" ht="7.5" customHeight="1" thickBot="1" x14ac:dyDescent="0.3">
      <c r="B67" s="16" t="s">
        <v>17</v>
      </c>
      <c r="C67" s="17" t="s">
        <v>17</v>
      </c>
      <c r="D67" s="17" t="s">
        <v>17</v>
      </c>
      <c r="E67" s="17" t="s">
        <v>17</v>
      </c>
      <c r="F67" s="17" t="s">
        <v>17</v>
      </c>
      <c r="G67" s="17" t="s">
        <v>17</v>
      </c>
      <c r="H67" s="17" t="s">
        <v>17</v>
      </c>
      <c r="I67" s="17" t="s">
        <v>17</v>
      </c>
      <c r="J67" s="17" t="s">
        <v>17</v>
      </c>
      <c r="K67" s="17" t="s">
        <v>17</v>
      </c>
      <c r="L67" s="17" t="s">
        <v>17</v>
      </c>
      <c r="M67" s="17" t="s">
        <v>17</v>
      </c>
      <c r="N67" s="17" t="s">
        <v>17</v>
      </c>
      <c r="O67" s="17" t="s">
        <v>17</v>
      </c>
      <c r="P67" s="17" t="s">
        <v>17</v>
      </c>
      <c r="Q67" s="17" t="s">
        <v>17</v>
      </c>
      <c r="R67" s="17" t="s">
        <v>17</v>
      </c>
      <c r="S67" s="17" t="s">
        <v>17</v>
      </c>
      <c r="T67" s="17" t="s">
        <v>17</v>
      </c>
      <c r="U67" s="18" t="s">
        <v>17</v>
      </c>
    </row>
    <row r="68" spans="2:21" ht="45.75" customHeight="1" thickBot="1" x14ac:dyDescent="0.3">
      <c r="B68" s="4" t="s">
        <v>40</v>
      </c>
      <c r="C68" s="82" t="s">
        <v>19</v>
      </c>
      <c r="D68" s="82"/>
      <c r="E68" s="5" t="s">
        <v>20</v>
      </c>
      <c r="F68" s="5" t="s">
        <v>21</v>
      </c>
      <c r="G68" s="5" t="s">
        <v>22</v>
      </c>
      <c r="H68" s="5" t="s">
        <v>23</v>
      </c>
      <c r="I68" s="6" t="s">
        <v>24</v>
      </c>
      <c r="J68" s="7" t="s">
        <v>17</v>
      </c>
      <c r="K68" s="82" t="s">
        <v>25</v>
      </c>
      <c r="L68" s="5" t="s">
        <v>26</v>
      </c>
      <c r="M68" s="5" t="s">
        <v>27</v>
      </c>
      <c r="N68" s="5" t="s">
        <v>28</v>
      </c>
      <c r="O68" s="5" t="s">
        <v>29</v>
      </c>
      <c r="P68" s="5" t="s">
        <v>30</v>
      </c>
      <c r="Q68" s="6" t="s">
        <v>31</v>
      </c>
      <c r="R68" s="7" t="s">
        <v>17</v>
      </c>
      <c r="S68" s="82" t="s">
        <v>22</v>
      </c>
      <c r="T68" s="5" t="s">
        <v>23</v>
      </c>
      <c r="U68" s="6" t="s">
        <v>24</v>
      </c>
    </row>
    <row r="69" spans="2:21" ht="15.75" thickBot="1" x14ac:dyDescent="0.3">
      <c r="B69" s="83" t="s">
        <v>70</v>
      </c>
      <c r="C69" s="84" t="s">
        <v>32</v>
      </c>
      <c r="D69" s="84"/>
      <c r="E69" s="84"/>
      <c r="F69" s="84"/>
      <c r="G69" s="8">
        <v>0.83950000000000002</v>
      </c>
      <c r="H69" s="9">
        <v>10.9</v>
      </c>
      <c r="I69" s="10">
        <v>18688</v>
      </c>
      <c r="J69" s="11" t="s">
        <v>17</v>
      </c>
      <c r="K69" s="11" t="s">
        <v>17</v>
      </c>
      <c r="L69" s="11" t="s">
        <v>17</v>
      </c>
      <c r="M69" s="11" t="s">
        <v>17</v>
      </c>
      <c r="N69" s="11" t="s">
        <v>17</v>
      </c>
      <c r="O69" s="11" t="s">
        <v>17</v>
      </c>
      <c r="P69" s="11" t="s">
        <v>17</v>
      </c>
      <c r="Q69" s="11" t="s">
        <v>17</v>
      </c>
      <c r="R69" s="11" t="s">
        <v>17</v>
      </c>
      <c r="S69" s="11" t="s">
        <v>17</v>
      </c>
      <c r="T69" s="11" t="s">
        <v>17</v>
      </c>
      <c r="U69" s="12" t="s">
        <v>17</v>
      </c>
    </row>
    <row r="70" spans="2:21" ht="15.75" thickBot="1" x14ac:dyDescent="0.3">
      <c r="B70" s="83"/>
      <c r="C70" s="19" t="s">
        <v>17</v>
      </c>
      <c r="D70" s="20" t="s">
        <v>17</v>
      </c>
      <c r="E70" s="20" t="s">
        <v>17</v>
      </c>
      <c r="F70" s="20" t="s">
        <v>17</v>
      </c>
      <c r="G70" s="20" t="s">
        <v>17</v>
      </c>
      <c r="H70" s="20" t="s">
        <v>17</v>
      </c>
      <c r="I70" s="21" t="s">
        <v>17</v>
      </c>
      <c r="J70" s="11" t="s">
        <v>17</v>
      </c>
      <c r="K70" s="19" t="s">
        <v>17</v>
      </c>
      <c r="L70" s="20" t="s">
        <v>17</v>
      </c>
      <c r="M70" s="20" t="s">
        <v>17</v>
      </c>
      <c r="N70" s="20" t="s">
        <v>17</v>
      </c>
      <c r="O70" s="20" t="s">
        <v>17</v>
      </c>
      <c r="P70" s="20" t="s">
        <v>17</v>
      </c>
      <c r="Q70" s="21" t="s">
        <v>17</v>
      </c>
      <c r="R70" s="11" t="s">
        <v>17</v>
      </c>
      <c r="S70" s="19" t="s">
        <v>17</v>
      </c>
      <c r="T70" s="20" t="s">
        <v>17</v>
      </c>
      <c r="U70" s="21" t="s">
        <v>17</v>
      </c>
    </row>
    <row r="71" spans="2:21" ht="30.75" thickBot="1" x14ac:dyDescent="0.3">
      <c r="B71" s="83"/>
      <c r="C71" s="22" t="s">
        <v>17</v>
      </c>
      <c r="D71" s="23" t="s">
        <v>81</v>
      </c>
      <c r="E71" s="24" t="s">
        <v>82</v>
      </c>
      <c r="F71" s="25">
        <v>44579</v>
      </c>
      <c r="G71" s="26">
        <v>0.83809999999999996</v>
      </c>
      <c r="H71" s="27">
        <v>15</v>
      </c>
      <c r="I71" s="28">
        <v>0</v>
      </c>
      <c r="J71" s="11" t="s">
        <v>17</v>
      </c>
      <c r="K71" s="86" t="s">
        <v>83</v>
      </c>
      <c r="L71" s="29" t="s">
        <v>17</v>
      </c>
      <c r="M71" s="30" t="s">
        <v>35</v>
      </c>
      <c r="N71" s="31">
        <v>44581.163194444445</v>
      </c>
      <c r="O71" s="31">
        <v>44581.8125</v>
      </c>
      <c r="P71" s="87">
        <v>150240</v>
      </c>
      <c r="Q71" s="28">
        <v>68915</v>
      </c>
      <c r="R71" s="11" t="s">
        <v>17</v>
      </c>
      <c r="S71" s="22" t="s">
        <v>17</v>
      </c>
      <c r="T71" s="32" t="s">
        <v>17</v>
      </c>
      <c r="U71" s="33">
        <f>I71+Q71</f>
        <v>68915</v>
      </c>
    </row>
    <row r="72" spans="2:21" ht="15.75" thickBot="1" x14ac:dyDescent="0.3">
      <c r="B72" s="83"/>
      <c r="C72" s="22" t="s">
        <v>17</v>
      </c>
      <c r="D72" s="80" t="s">
        <v>17</v>
      </c>
      <c r="E72" s="80" t="s">
        <v>17</v>
      </c>
      <c r="F72" s="80" t="s">
        <v>17</v>
      </c>
      <c r="G72" s="80" t="s">
        <v>17</v>
      </c>
      <c r="H72" s="80" t="s">
        <v>17</v>
      </c>
      <c r="I72" s="81" t="s">
        <v>17</v>
      </c>
      <c r="J72" s="11" t="s">
        <v>17</v>
      </c>
      <c r="K72" s="22" t="s">
        <v>17</v>
      </c>
      <c r="L72" s="80" t="s">
        <v>17</v>
      </c>
      <c r="M72" s="80" t="s">
        <v>17</v>
      </c>
      <c r="N72" s="80" t="s">
        <v>17</v>
      </c>
      <c r="O72" s="80" t="s">
        <v>17</v>
      </c>
      <c r="P72" s="80" t="s">
        <v>17</v>
      </c>
      <c r="Q72" s="37">
        <f>SUM(Q71:Q71)</f>
        <v>68915</v>
      </c>
      <c r="R72" s="11" t="s">
        <v>17</v>
      </c>
      <c r="S72" s="22" t="s">
        <v>17</v>
      </c>
      <c r="T72" s="80" t="s">
        <v>17</v>
      </c>
      <c r="U72" s="81" t="s">
        <v>17</v>
      </c>
    </row>
    <row r="73" spans="2:21" ht="45.75" thickBot="1" x14ac:dyDescent="0.3">
      <c r="B73" s="83"/>
      <c r="C73" s="22" t="s">
        <v>17</v>
      </c>
      <c r="D73" s="23" t="s">
        <v>84</v>
      </c>
      <c r="E73" s="24" t="s">
        <v>85</v>
      </c>
      <c r="F73" s="25">
        <v>44580</v>
      </c>
      <c r="G73" s="26">
        <v>0.81330000000000002</v>
      </c>
      <c r="H73" s="27">
        <v>15</v>
      </c>
      <c r="I73" s="28">
        <v>0</v>
      </c>
      <c r="J73" s="11" t="s">
        <v>17</v>
      </c>
      <c r="K73" s="86" t="s">
        <v>86</v>
      </c>
      <c r="L73" s="29" t="s">
        <v>17</v>
      </c>
      <c r="M73" s="30" t="s">
        <v>35</v>
      </c>
      <c r="N73" s="31">
        <v>44581.163194444445</v>
      </c>
      <c r="O73" s="31">
        <v>44581.8125</v>
      </c>
      <c r="P73" s="87">
        <v>11</v>
      </c>
      <c r="Q73" s="28">
        <v>5</v>
      </c>
      <c r="R73" s="11" t="s">
        <v>17</v>
      </c>
      <c r="S73" s="22" t="s">
        <v>17</v>
      </c>
      <c r="T73" s="32" t="s">
        <v>17</v>
      </c>
      <c r="U73" s="33">
        <f>I73+Q73</f>
        <v>5</v>
      </c>
    </row>
    <row r="74" spans="2:21" ht="15.75" thickBot="1" x14ac:dyDescent="0.3">
      <c r="B74" s="83"/>
      <c r="C74" s="22" t="s">
        <v>17</v>
      </c>
      <c r="D74" s="80" t="s">
        <v>17</v>
      </c>
      <c r="E74" s="80" t="s">
        <v>17</v>
      </c>
      <c r="F74" s="80" t="s">
        <v>17</v>
      </c>
      <c r="G74" s="80" t="s">
        <v>17</v>
      </c>
      <c r="H74" s="80" t="s">
        <v>17</v>
      </c>
      <c r="I74" s="81" t="s">
        <v>17</v>
      </c>
      <c r="J74" s="11" t="s">
        <v>17</v>
      </c>
      <c r="K74" s="22" t="s">
        <v>17</v>
      </c>
      <c r="L74" s="80" t="s">
        <v>17</v>
      </c>
      <c r="M74" s="80" t="s">
        <v>17</v>
      </c>
      <c r="N74" s="80" t="s">
        <v>17</v>
      </c>
      <c r="O74" s="80" t="s">
        <v>17</v>
      </c>
      <c r="P74" s="80" t="s">
        <v>17</v>
      </c>
      <c r="Q74" s="37">
        <f>SUM(Q73:Q73)</f>
        <v>5</v>
      </c>
      <c r="R74" s="11" t="s">
        <v>17</v>
      </c>
      <c r="S74" s="22" t="s">
        <v>17</v>
      </c>
      <c r="T74" s="80" t="s">
        <v>17</v>
      </c>
      <c r="U74" s="81" t="s">
        <v>17</v>
      </c>
    </row>
    <row r="75" spans="2:21" ht="15.75" customHeight="1" thickBot="1" x14ac:dyDescent="0.3">
      <c r="B75" s="83"/>
      <c r="C75" s="22" t="s">
        <v>17</v>
      </c>
      <c r="D75" s="39" t="s">
        <v>73</v>
      </c>
      <c r="E75" s="40" t="s">
        <v>63</v>
      </c>
      <c r="F75" s="41">
        <v>44562</v>
      </c>
      <c r="G75" s="42">
        <v>0.79330000000000001</v>
      </c>
      <c r="H75" s="43">
        <v>15</v>
      </c>
      <c r="I75" s="44">
        <v>0</v>
      </c>
      <c r="J75" s="11" t="s">
        <v>17</v>
      </c>
      <c r="K75" s="86" t="s">
        <v>77</v>
      </c>
      <c r="L75" s="45" t="s">
        <v>17</v>
      </c>
      <c r="M75" s="46" t="s">
        <v>35</v>
      </c>
      <c r="N75" s="47">
        <v>44581.854166666664</v>
      </c>
      <c r="O75" s="47">
        <v>44581.864583333336</v>
      </c>
      <c r="P75" s="87">
        <v>102</v>
      </c>
      <c r="Q75" s="44">
        <v>6</v>
      </c>
      <c r="R75" s="11" t="s">
        <v>17</v>
      </c>
      <c r="S75" s="22" t="s">
        <v>17</v>
      </c>
      <c r="T75" s="32" t="s">
        <v>17</v>
      </c>
      <c r="U75" s="48">
        <f>I75+Q75</f>
        <v>6</v>
      </c>
    </row>
    <row r="76" spans="2:21" ht="15.75" thickBot="1" x14ac:dyDescent="0.3">
      <c r="B76" s="83"/>
      <c r="C76" s="22" t="s">
        <v>17</v>
      </c>
      <c r="D76" s="49" t="s">
        <v>71</v>
      </c>
      <c r="E76" s="50" t="s">
        <v>74</v>
      </c>
      <c r="F76" s="51">
        <v>44572</v>
      </c>
      <c r="G76" s="52">
        <v>0.78380000000000005</v>
      </c>
      <c r="H76" s="53">
        <v>15</v>
      </c>
      <c r="I76" s="54">
        <v>0</v>
      </c>
      <c r="J76" s="11" t="s">
        <v>17</v>
      </c>
      <c r="K76" s="86"/>
      <c r="L76" s="55" t="s">
        <v>17</v>
      </c>
      <c r="M76" s="56" t="s">
        <v>35</v>
      </c>
      <c r="N76" s="57">
        <v>44581.854166666664</v>
      </c>
      <c r="O76" s="57">
        <v>44581.864583333336</v>
      </c>
      <c r="P76" s="87"/>
      <c r="Q76" s="54">
        <v>86</v>
      </c>
      <c r="R76" s="11" t="s">
        <v>17</v>
      </c>
      <c r="S76" s="22" t="s">
        <v>17</v>
      </c>
      <c r="T76" s="32" t="s">
        <v>17</v>
      </c>
      <c r="U76" s="58">
        <f>I76+Q76</f>
        <v>86</v>
      </c>
    </row>
    <row r="77" spans="2:21" ht="15.75" thickBot="1" x14ac:dyDescent="0.3">
      <c r="B77" s="83"/>
      <c r="C77" s="22" t="s">
        <v>17</v>
      </c>
      <c r="D77" s="59" t="s">
        <v>75</v>
      </c>
      <c r="E77" s="60" t="s">
        <v>76</v>
      </c>
      <c r="F77" s="61">
        <v>44569</v>
      </c>
      <c r="G77" s="62">
        <v>0.86829999999999996</v>
      </c>
      <c r="H77" s="63">
        <v>15</v>
      </c>
      <c r="I77" s="64">
        <v>0</v>
      </c>
      <c r="J77" s="11" t="s">
        <v>17</v>
      </c>
      <c r="K77" s="86"/>
      <c r="L77" s="65" t="s">
        <v>17</v>
      </c>
      <c r="M77" s="66" t="s">
        <v>35</v>
      </c>
      <c r="N77" s="67">
        <v>44581.854166666664</v>
      </c>
      <c r="O77" s="67">
        <v>44581.864583333336</v>
      </c>
      <c r="P77" s="87"/>
      <c r="Q77" s="64">
        <v>10</v>
      </c>
      <c r="R77" s="11" t="s">
        <v>17</v>
      </c>
      <c r="S77" s="22" t="s">
        <v>17</v>
      </c>
      <c r="T77" s="32" t="s">
        <v>17</v>
      </c>
      <c r="U77" s="68">
        <f>I77+Q77</f>
        <v>10</v>
      </c>
    </row>
    <row r="78" spans="2:21" ht="15.75" thickBot="1" x14ac:dyDescent="0.3">
      <c r="B78" s="83"/>
      <c r="C78" s="34" t="s">
        <v>17</v>
      </c>
      <c r="D78" s="35" t="s">
        <v>17</v>
      </c>
      <c r="E78" s="35" t="s">
        <v>17</v>
      </c>
      <c r="F78" s="35" t="s">
        <v>17</v>
      </c>
      <c r="G78" s="35" t="s">
        <v>17</v>
      </c>
      <c r="H78" s="35" t="s">
        <v>17</v>
      </c>
      <c r="I78" s="36" t="s">
        <v>17</v>
      </c>
      <c r="J78" s="11" t="s">
        <v>17</v>
      </c>
      <c r="K78" s="34" t="s">
        <v>17</v>
      </c>
      <c r="L78" s="35" t="s">
        <v>17</v>
      </c>
      <c r="M78" s="35" t="s">
        <v>17</v>
      </c>
      <c r="N78" s="35" t="s">
        <v>17</v>
      </c>
      <c r="O78" s="35" t="s">
        <v>17</v>
      </c>
      <c r="P78" s="35" t="s">
        <v>17</v>
      </c>
      <c r="Q78" s="37">
        <f>SUM(Q75:Q77)</f>
        <v>102</v>
      </c>
      <c r="R78" s="11" t="s">
        <v>17</v>
      </c>
      <c r="S78" s="34" t="s">
        <v>17</v>
      </c>
      <c r="T78" s="35" t="s">
        <v>17</v>
      </c>
      <c r="U78" s="36" t="s">
        <v>17</v>
      </c>
    </row>
    <row r="79" spans="2:21" x14ac:dyDescent="0.25">
      <c r="B79" s="83"/>
      <c r="C79" s="85" t="s">
        <v>33</v>
      </c>
      <c r="D79" s="85"/>
      <c r="E79" s="85"/>
      <c r="F79" s="85"/>
      <c r="G79" s="11" t="s">
        <v>17</v>
      </c>
      <c r="H79" s="11" t="s">
        <v>17</v>
      </c>
      <c r="I79" s="11" t="s">
        <v>17</v>
      </c>
      <c r="J79" s="11" t="s">
        <v>17</v>
      </c>
      <c r="K79" s="11" t="s">
        <v>17</v>
      </c>
      <c r="L79" s="11" t="s">
        <v>17</v>
      </c>
      <c r="M79" s="11" t="s">
        <v>17</v>
      </c>
      <c r="N79" s="11" t="s">
        <v>17</v>
      </c>
      <c r="O79" s="11" t="s">
        <v>17</v>
      </c>
      <c r="P79" s="11" t="s">
        <v>17</v>
      </c>
      <c r="Q79" s="11" t="s">
        <v>17</v>
      </c>
      <c r="R79" s="11" t="s">
        <v>17</v>
      </c>
      <c r="S79" s="13">
        <v>0.83830000000000005</v>
      </c>
      <c r="T79" s="14">
        <v>20.2</v>
      </c>
      <c r="U79" s="15">
        <v>87710</v>
      </c>
    </row>
    <row r="80" spans="2:21" ht="7.5" customHeight="1" thickBot="1" x14ac:dyDescent="0.3">
      <c r="B80" s="16" t="s">
        <v>17</v>
      </c>
      <c r="C80" s="17" t="s">
        <v>17</v>
      </c>
      <c r="D80" s="17" t="s">
        <v>17</v>
      </c>
      <c r="E80" s="17" t="s">
        <v>17</v>
      </c>
      <c r="F80" s="17" t="s">
        <v>17</v>
      </c>
      <c r="G80" s="17" t="s">
        <v>17</v>
      </c>
      <c r="H80" s="17" t="s">
        <v>17</v>
      </c>
      <c r="I80" s="17" t="s">
        <v>17</v>
      </c>
      <c r="J80" s="17" t="s">
        <v>17</v>
      </c>
      <c r="K80" s="17" t="s">
        <v>17</v>
      </c>
      <c r="L80" s="17" t="s">
        <v>17</v>
      </c>
      <c r="M80" s="17" t="s">
        <v>17</v>
      </c>
      <c r="N80" s="17" t="s">
        <v>17</v>
      </c>
      <c r="O80" s="17" t="s">
        <v>17</v>
      </c>
      <c r="P80" s="17" t="s">
        <v>17</v>
      </c>
      <c r="Q80" s="17" t="s">
        <v>17</v>
      </c>
      <c r="R80" s="17" t="s">
        <v>17</v>
      </c>
      <c r="S80" s="17" t="s">
        <v>17</v>
      </c>
      <c r="T80" s="17" t="s">
        <v>17</v>
      </c>
      <c r="U80" s="18" t="s">
        <v>17</v>
      </c>
    </row>
    <row r="81" spans="2:21" ht="45.75" customHeight="1" thickBot="1" x14ac:dyDescent="0.3">
      <c r="B81" s="4" t="s">
        <v>41</v>
      </c>
      <c r="C81" s="82" t="s">
        <v>19</v>
      </c>
      <c r="D81" s="82"/>
      <c r="E81" s="5" t="s">
        <v>20</v>
      </c>
      <c r="F81" s="5" t="s">
        <v>21</v>
      </c>
      <c r="G81" s="5" t="s">
        <v>22</v>
      </c>
      <c r="H81" s="5" t="s">
        <v>23</v>
      </c>
      <c r="I81" s="6" t="s">
        <v>24</v>
      </c>
      <c r="J81" s="7" t="s">
        <v>17</v>
      </c>
      <c r="K81" s="82" t="s">
        <v>25</v>
      </c>
      <c r="L81" s="5" t="s">
        <v>26</v>
      </c>
      <c r="M81" s="5" t="s">
        <v>27</v>
      </c>
      <c r="N81" s="5" t="s">
        <v>28</v>
      </c>
      <c r="O81" s="5" t="s">
        <v>29</v>
      </c>
      <c r="P81" s="5" t="s">
        <v>30</v>
      </c>
      <c r="Q81" s="6" t="s">
        <v>31</v>
      </c>
      <c r="R81" s="7" t="s">
        <v>17</v>
      </c>
      <c r="S81" s="82" t="s">
        <v>22</v>
      </c>
      <c r="T81" s="5" t="s">
        <v>23</v>
      </c>
      <c r="U81" s="6" t="s">
        <v>24</v>
      </c>
    </row>
    <row r="82" spans="2:21" ht="15.75" thickBot="1" x14ac:dyDescent="0.3">
      <c r="B82" s="83" t="s">
        <v>17</v>
      </c>
      <c r="C82" s="84" t="s">
        <v>32</v>
      </c>
      <c r="D82" s="84"/>
      <c r="E82" s="84"/>
      <c r="F82" s="84"/>
      <c r="G82" s="8">
        <v>0.87619999999999998</v>
      </c>
      <c r="H82" s="9">
        <v>11.1</v>
      </c>
      <c r="I82" s="10">
        <v>86098</v>
      </c>
      <c r="J82" s="11" t="s">
        <v>17</v>
      </c>
      <c r="K82" s="11" t="s">
        <v>17</v>
      </c>
      <c r="L82" s="11" t="s">
        <v>17</v>
      </c>
      <c r="M82" s="11" t="s">
        <v>17</v>
      </c>
      <c r="N82" s="11" t="s">
        <v>17</v>
      </c>
      <c r="O82" s="11" t="s">
        <v>17</v>
      </c>
      <c r="P82" s="11" t="s">
        <v>17</v>
      </c>
      <c r="Q82" s="11" t="s">
        <v>17</v>
      </c>
      <c r="R82" s="11" t="s">
        <v>17</v>
      </c>
      <c r="S82" s="11" t="s">
        <v>17</v>
      </c>
      <c r="T82" s="11" t="s">
        <v>17</v>
      </c>
      <c r="U82" s="12" t="s">
        <v>17</v>
      </c>
    </row>
    <row r="83" spans="2:21" x14ac:dyDescent="0.25">
      <c r="B83" s="83"/>
      <c r="C83" s="85" t="s">
        <v>33</v>
      </c>
      <c r="D83" s="85"/>
      <c r="E83" s="85"/>
      <c r="F83" s="85"/>
      <c r="G83" s="11" t="s">
        <v>17</v>
      </c>
      <c r="H83" s="11" t="s">
        <v>17</v>
      </c>
      <c r="I83" s="11" t="s">
        <v>17</v>
      </c>
      <c r="J83" s="11" t="s">
        <v>17</v>
      </c>
      <c r="K83" s="11" t="s">
        <v>17</v>
      </c>
      <c r="L83" s="11" t="s">
        <v>17</v>
      </c>
      <c r="M83" s="11" t="s">
        <v>17</v>
      </c>
      <c r="N83" s="11" t="s">
        <v>17</v>
      </c>
      <c r="O83" s="11" t="s">
        <v>17</v>
      </c>
      <c r="P83" s="11" t="s">
        <v>17</v>
      </c>
      <c r="Q83" s="11" t="s">
        <v>17</v>
      </c>
      <c r="R83" s="11" t="s">
        <v>17</v>
      </c>
      <c r="S83" s="13">
        <v>0.87619999999999998</v>
      </c>
      <c r="T83" s="14">
        <v>11</v>
      </c>
      <c r="U83" s="15">
        <v>86098</v>
      </c>
    </row>
    <row r="84" spans="2:21" ht="7.5" customHeight="1" thickBot="1" x14ac:dyDescent="0.3">
      <c r="B84" s="16" t="s">
        <v>17</v>
      </c>
      <c r="C84" s="17" t="s">
        <v>17</v>
      </c>
      <c r="D84" s="17" t="s">
        <v>17</v>
      </c>
      <c r="E84" s="17" t="s">
        <v>17</v>
      </c>
      <c r="F84" s="17" t="s">
        <v>17</v>
      </c>
      <c r="G84" s="17" t="s">
        <v>17</v>
      </c>
      <c r="H84" s="17" t="s">
        <v>17</v>
      </c>
      <c r="I84" s="17" t="s">
        <v>17</v>
      </c>
      <c r="J84" s="17" t="s">
        <v>17</v>
      </c>
      <c r="K84" s="17" t="s">
        <v>17</v>
      </c>
      <c r="L84" s="17" t="s">
        <v>17</v>
      </c>
      <c r="M84" s="17" t="s">
        <v>17</v>
      </c>
      <c r="N84" s="17" t="s">
        <v>17</v>
      </c>
      <c r="O84" s="17" t="s">
        <v>17</v>
      </c>
      <c r="P84" s="17" t="s">
        <v>17</v>
      </c>
      <c r="Q84" s="17" t="s">
        <v>17</v>
      </c>
      <c r="R84" s="17" t="s">
        <v>17</v>
      </c>
      <c r="S84" s="17" t="s">
        <v>17</v>
      </c>
      <c r="T84" s="17" t="s">
        <v>17</v>
      </c>
      <c r="U84" s="18" t="s">
        <v>17</v>
      </c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pageSetUpPr fitToPage="1"/>
  </sheetPr>
  <dimension ref="A1:AA200"/>
  <sheetViews>
    <sheetView tabSelected="1" topLeftCell="T1" zoomScale="80" zoomScaleNormal="80" workbookViewId="0">
      <selection activeCell="AA13" sqref="AA13"/>
    </sheetView>
  </sheetViews>
  <sheetFormatPr baseColWidth="10" defaultColWidth="9.140625" defaultRowHeight="21" x14ac:dyDescent="0.3"/>
  <cols>
    <col min="1" max="1" width="19" style="100" customWidth="1"/>
    <col min="2" max="2" width="18.7109375" style="99" customWidth="1"/>
    <col min="3" max="3" width="24.42578125" style="99" customWidth="1"/>
    <col min="4" max="4" width="24.7109375" style="99" customWidth="1"/>
    <col min="5" max="6" width="57.85546875" style="118" customWidth="1"/>
    <col min="7" max="7" width="25.5703125" style="119" customWidth="1"/>
    <col min="8" max="8" width="39.140625" style="105" customWidth="1"/>
    <col min="9" max="9" width="20.28515625" style="105" customWidth="1"/>
    <col min="10" max="10" width="15.140625" style="105" customWidth="1"/>
    <col min="11" max="11" width="25" style="105" customWidth="1"/>
    <col min="12" max="12" width="25" style="120" customWidth="1"/>
    <col min="13" max="13" width="25" style="121" customWidth="1"/>
    <col min="14" max="14" width="16.7109375" style="122" customWidth="1"/>
    <col min="15" max="15" width="15.85546875" style="123" customWidth="1"/>
    <col min="16" max="16" width="9.140625" style="123" customWidth="1"/>
    <col min="17" max="17" width="16" style="123" customWidth="1"/>
    <col min="18" max="21" width="18.140625" style="123" customWidth="1"/>
    <col min="22" max="22" width="61" style="107" customWidth="1"/>
    <col min="23" max="25" width="29.42578125" style="98" customWidth="1"/>
    <col min="26" max="26" width="9.28515625" style="98" customWidth="1"/>
    <col min="27" max="27" width="25.42578125" style="108" customWidth="1"/>
    <col min="28" max="16384" width="9.140625" style="99"/>
  </cols>
  <sheetData>
    <row r="1" spans="1:27" ht="18.75" x14ac:dyDescent="0.3">
      <c r="A1" s="91" t="s">
        <v>1</v>
      </c>
      <c r="B1" s="92" t="s">
        <v>2</v>
      </c>
      <c r="C1" s="92" t="s">
        <v>12</v>
      </c>
      <c r="D1" s="92" t="s">
        <v>13</v>
      </c>
      <c r="E1" s="93" t="s">
        <v>14</v>
      </c>
      <c r="F1" s="93" t="s">
        <v>14</v>
      </c>
      <c r="G1" s="92" t="s">
        <v>10</v>
      </c>
      <c r="H1" s="94" t="s">
        <v>0</v>
      </c>
      <c r="I1" s="95"/>
      <c r="J1" s="95"/>
      <c r="K1" s="95"/>
      <c r="L1" s="92" t="s">
        <v>3</v>
      </c>
      <c r="M1" s="96" t="s">
        <v>4</v>
      </c>
      <c r="N1" s="96" t="s">
        <v>5</v>
      </c>
      <c r="O1" s="92" t="s">
        <v>6</v>
      </c>
      <c r="P1" s="92" t="s">
        <v>7</v>
      </c>
      <c r="Q1" s="92" t="s">
        <v>8</v>
      </c>
      <c r="R1" s="92" t="s">
        <v>9</v>
      </c>
      <c r="S1" s="92"/>
      <c r="T1" s="92"/>
      <c r="U1" s="92"/>
      <c r="V1" s="97" t="s">
        <v>14</v>
      </c>
      <c r="W1" s="97" t="s">
        <v>49</v>
      </c>
      <c r="X1" s="97"/>
      <c r="Y1" s="97" t="s">
        <v>50</v>
      </c>
      <c r="Z1" s="97"/>
      <c r="AA1" s="98"/>
    </row>
    <row r="2" spans="1:27" x14ac:dyDescent="0.3">
      <c r="B2" s="101"/>
      <c r="C2" s="101"/>
      <c r="D2" s="101"/>
      <c r="E2" s="102"/>
      <c r="F2" s="103"/>
      <c r="G2" s="104"/>
      <c r="H2" s="94"/>
      <c r="L2" s="92" t="str">
        <f t="shared" ref="L2:L3" si="0">IF(G2=3,"TR","")</f>
        <v/>
      </c>
      <c r="M2" s="106"/>
      <c r="N2" s="96"/>
      <c r="O2" s="92"/>
      <c r="P2" s="92"/>
      <c r="Q2" s="92"/>
      <c r="R2" s="92"/>
      <c r="S2" s="92"/>
      <c r="T2" s="92"/>
      <c r="U2" s="92"/>
      <c r="W2" s="97">
        <f t="array" ref="W2">couleur('[1]Copie fichier cim'!B2:U2)</f>
        <v>-4142</v>
      </c>
      <c r="X2" s="97"/>
      <c r="Y2" s="97" t="str">
        <f>IF(W2=1,'[1]Copie fichier cim'!U1,"")</f>
        <v/>
      </c>
    </row>
    <row r="3" spans="1:27" x14ac:dyDescent="0.3">
      <c r="B3" s="101"/>
      <c r="C3" s="101"/>
      <c r="D3" s="101"/>
      <c r="E3" s="102"/>
      <c r="F3" s="103"/>
      <c r="G3" s="104"/>
      <c r="H3" s="94"/>
      <c r="L3" s="92" t="str">
        <f t="shared" si="0"/>
        <v/>
      </c>
      <c r="M3" s="106"/>
      <c r="N3" s="96"/>
      <c r="O3" s="92"/>
      <c r="P3" s="92"/>
      <c r="Q3" s="92"/>
      <c r="R3" s="92"/>
      <c r="S3" s="92"/>
      <c r="T3" s="92"/>
      <c r="U3" s="92"/>
      <c r="W3" s="97">
        <f t="array" ref="W3">couleur('[1]Copie fichier cim'!B3:U3)</f>
        <v>-4142</v>
      </c>
      <c r="X3" s="97"/>
      <c r="Y3" s="97" t="str">
        <f>IF(W3=1,'[1]Copie fichier cim'!U2,"")</f>
        <v/>
      </c>
    </row>
    <row r="4" spans="1:27" x14ac:dyDescent="0.3">
      <c r="A4" s="109" t="str">
        <f>IF(LEFT('[1]Copie fichier cim'!B4,3)="Bac",'[1]Copie fichier cim'!B4,"")</f>
        <v>Bac 2</v>
      </c>
      <c r="B4" s="110">
        <f>IF(A4&lt;&gt;"",MATCH('[1]Copie fichier cim'!B4,'[1]Copie fichier cim'!$B$1:'[1]Copie fichier cim'!$B$200,0),"")</f>
        <v>4</v>
      </c>
      <c r="C4" s="111" t="str">
        <f>IF('[1]Copie fichier cim'!N4&lt;&gt;"",'[1]Copie fichier cim'!N4,"")</f>
        <v>Heure
de
début</v>
      </c>
      <c r="D4" s="111" t="str">
        <f>IF('[1]Copie fichier cim'!O4&lt;&gt;"",'[1]Copie fichier cim'!O4,"")</f>
        <v>Heure
de
fin</v>
      </c>
      <c r="E4" s="103" t="str">
        <f>IF(C4&lt;&gt;"",'[1]Copie fichier cim'!K4,"")</f>
        <v>Intitulé de
l'opération</v>
      </c>
      <c r="F4" s="103" t="str">
        <f t="shared" ref="F4:F67" si="1">IF(AND(E4=0,E4&lt;&gt;""),F3,E4)</f>
        <v>Intitulé de
l'opération</v>
      </c>
      <c r="G4" s="104">
        <f>couleur('[1]Copie fichier cim'!Q4)</f>
        <v>24</v>
      </c>
      <c r="H4" s="94" t="str">
        <f>IF(OR(G4=3,G4=14),'[1]Copie fichier cim'!Q4,"")</f>
        <v/>
      </c>
      <c r="I4" s="112" t="s">
        <v>11</v>
      </c>
      <c r="J4" s="113">
        <f t="shared" ref="J4:J67" si="2">IF(B4&lt;&gt;"",B4,J3)</f>
        <v>4</v>
      </c>
      <c r="K4" s="113" t="str">
        <f>CONCATENATE(I4,J4)</f>
        <v>B4</v>
      </c>
      <c r="L4" s="92" t="str">
        <f t="shared" ref="L4:L67" si="3">IF(G4=3,"TR",IF(G4=14,"RE",""))</f>
        <v/>
      </c>
      <c r="M4" s="114" t="str">
        <f t="shared" ref="M4:M67" si="4">IF(OR(G4=3,G4=14),C3,"")</f>
        <v/>
      </c>
      <c r="N4" s="114" t="str">
        <f t="shared" ref="N4:N67" si="5">IF(OR(G4=3,G4=14),D3,"")</f>
        <v/>
      </c>
      <c r="O4" s="92" t="str">
        <f t="array" aca="1" ref="O4" ca="1">IF(G4=3,CONCATENATE("R0",RIGHT(INDEX('[1]Copie fichier cim'!$A$1:$V$200,INDIRECT(K4),2),2),""),IF(G4=14,"CIM",""))</f>
        <v/>
      </c>
      <c r="P4" s="92" t="str">
        <f t="shared" ref="P4:P67" si="6">IF(G4=3,"F345","")</f>
        <v/>
      </c>
      <c r="Q4" s="92" t="str">
        <f t="array" aca="1" ref="Q4" ca="1">IF(G4=14,CONCATENATE("R0",RIGHT(INDEX('[1]Copie fichier cim'!$A$1:$V$200,INDIRECT(K4),2),2),""),"")</f>
        <v/>
      </c>
      <c r="R4" s="92" t="str">
        <f t="shared" ref="R4:R67" si="7">IF(OR(G4=3,G4=14),H4,"")</f>
        <v/>
      </c>
      <c r="S4" s="92"/>
      <c r="T4" s="92"/>
      <c r="U4" s="92"/>
      <c r="V4" s="107">
        <f t="shared" ref="V4:V67" si="8">IF(F3&lt;&gt;"Intitulé de
l'opération",F3,"")</f>
        <v>0</v>
      </c>
      <c r="W4" s="97">
        <f t="array" ref="W4">couleur('[1]Copie fichier cim'!B4:U4)</f>
        <v>0</v>
      </c>
      <c r="X4" s="97" t="str">
        <f>IF(A4&lt;&gt;"",CONCATENATE("R0",RIGHT(A4,2)),"")</f>
        <v>R0 2</v>
      </c>
      <c r="Y4" s="97" t="str">
        <f>IF(W4=1,'[1]Copie fichier cim'!U3,"")</f>
        <v/>
      </c>
      <c r="Z4" s="115"/>
      <c r="AA4" s="116"/>
    </row>
    <row r="5" spans="1:27" x14ac:dyDescent="0.3">
      <c r="A5" s="109" t="str">
        <f>IF(LEFT('[1]Copie fichier cim'!B5,3)="Bac",'[1]Copie fichier cim'!B5,"")</f>
        <v/>
      </c>
      <c r="B5" s="110" t="str">
        <f>IF(A5&lt;&gt;"",MATCH('[1]Copie fichier cim'!B5,'[1]Copie fichier cim'!$B$1:'[1]Copie fichier cim'!$B$200,0),"")</f>
        <v/>
      </c>
      <c r="C5" s="111" t="str">
        <f>IF('[1]Copie fichier cim'!N5&lt;&gt;"",'[1]Copie fichier cim'!N5,"")</f>
        <v/>
      </c>
      <c r="D5" s="111" t="str">
        <f>IF('[1]Copie fichier cim'!O5&lt;&gt;"",'[1]Copie fichier cim'!O5,"")</f>
        <v/>
      </c>
      <c r="E5" s="103" t="str">
        <f>IF(C5&lt;&gt;"",'[1]Copie fichier cim'!K5,"")</f>
        <v/>
      </c>
      <c r="F5" s="103" t="str">
        <f t="shared" si="1"/>
        <v/>
      </c>
      <c r="G5" s="104">
        <f>couleur('[1]Copie fichier cim'!Q5)</f>
        <v>48</v>
      </c>
      <c r="H5" s="94" t="str">
        <f>IF(OR(G5=3,G5=14),'[1]Copie fichier cim'!Q5,"")</f>
        <v/>
      </c>
      <c r="I5" s="112" t="s">
        <v>11</v>
      </c>
      <c r="J5" s="113">
        <f t="shared" si="2"/>
        <v>4</v>
      </c>
      <c r="K5" s="113" t="str">
        <f t="shared" ref="K5:K68" si="9">CONCATENATE(I5,J5)</f>
        <v>B4</v>
      </c>
      <c r="L5" s="92" t="str">
        <f t="shared" si="3"/>
        <v/>
      </c>
      <c r="M5" s="114" t="str">
        <f t="shared" si="4"/>
        <v/>
      </c>
      <c r="N5" s="114" t="str">
        <f t="shared" si="5"/>
        <v/>
      </c>
      <c r="O5" s="92" t="str">
        <f t="array" aca="1" ref="O5" ca="1">IF(G5=3,CONCATENATE("R0",RIGHT(INDEX('[1]Copie fichier cim'!$A$1:$V$200,INDIRECT(K5),2),2),""),IF(G5=14,"CIM",""))</f>
        <v/>
      </c>
      <c r="P5" s="92" t="str">
        <f t="shared" si="6"/>
        <v/>
      </c>
      <c r="Q5" s="92" t="str">
        <f t="array" aca="1" ref="Q5" ca="1">IF(G5=14,CONCATENATE("R0",RIGHT(INDEX('[1]Copie fichier cim'!$A$1:$V$200,INDIRECT(K5),2),2),""),"")</f>
        <v/>
      </c>
      <c r="R5" s="92" t="str">
        <f t="shared" si="7"/>
        <v/>
      </c>
      <c r="S5" s="92"/>
      <c r="T5" s="92"/>
      <c r="U5" s="92"/>
      <c r="V5" s="107" t="str">
        <f t="shared" si="8"/>
        <v/>
      </c>
      <c r="W5" s="97">
        <f t="array" ref="W5">couleur('[1]Copie fichier cim'!B5:U5)</f>
        <v>0</v>
      </c>
      <c r="X5" s="97" t="str">
        <f t="shared" ref="X5:X68" si="10">IF(A5&lt;&gt;"",CONCATENATE("R0",RIGHT(A5,2)),"")</f>
        <v/>
      </c>
      <c r="Y5" s="97" t="str">
        <f>IF(W5=1,'[1]Copie fichier cim'!U4,"")</f>
        <v/>
      </c>
      <c r="Z5" s="117"/>
      <c r="AA5" s="116"/>
    </row>
    <row r="6" spans="1:27" x14ac:dyDescent="0.3">
      <c r="A6" s="109" t="str">
        <f>IF(LEFT('[1]Copie fichier cim'!B6,3)="Bac",'[1]Copie fichier cim'!B6,"")</f>
        <v/>
      </c>
      <c r="B6" s="110" t="str">
        <f>IF(A6&lt;&gt;"",MATCH('[1]Copie fichier cim'!B6,'[1]Copie fichier cim'!$B$1:'[1]Copie fichier cim'!$B$200,0),"")</f>
        <v/>
      </c>
      <c r="C6" s="111" t="str">
        <f>IF('[1]Copie fichier cim'!N6&lt;&gt;"",'[1]Copie fichier cim'!N6,"")</f>
        <v/>
      </c>
      <c r="D6" s="111" t="str">
        <f>IF('[1]Copie fichier cim'!O6&lt;&gt;"",'[1]Copie fichier cim'!O6,"")</f>
        <v/>
      </c>
      <c r="E6" s="103" t="str">
        <f>IF(C6&lt;&gt;"",'[1]Copie fichier cim'!K6,"")</f>
        <v/>
      </c>
      <c r="F6" s="103" t="str">
        <f t="shared" si="1"/>
        <v/>
      </c>
      <c r="G6" s="104">
        <f>couleur('[1]Copie fichier cim'!Q6)</f>
        <v>48</v>
      </c>
      <c r="H6" s="94" t="str">
        <f>IF(OR(G6=3,G6=14),'[1]Copie fichier cim'!Q6,"")</f>
        <v/>
      </c>
      <c r="I6" s="112" t="s">
        <v>11</v>
      </c>
      <c r="J6" s="113">
        <f t="shared" si="2"/>
        <v>4</v>
      </c>
      <c r="K6" s="113" t="str">
        <f t="shared" si="9"/>
        <v>B4</v>
      </c>
      <c r="L6" s="92" t="str">
        <f t="shared" si="3"/>
        <v/>
      </c>
      <c r="M6" s="114" t="str">
        <f t="shared" si="4"/>
        <v/>
      </c>
      <c r="N6" s="114" t="str">
        <f t="shared" si="5"/>
        <v/>
      </c>
      <c r="O6" s="92" t="str">
        <f t="array" aca="1" ref="O6" ca="1">IF(G6=3,CONCATENATE("R0",RIGHT(INDEX('[1]Copie fichier cim'!$A$1:$V$200,INDIRECT(K6),2),2),""),IF(G6=14,"CIM",""))</f>
        <v/>
      </c>
      <c r="P6" s="92" t="str">
        <f t="shared" si="6"/>
        <v/>
      </c>
      <c r="Q6" s="92" t="str">
        <f t="array" aca="1" ref="Q6" ca="1">IF(G6=14,CONCATENATE("R0",RIGHT(INDEX('[1]Copie fichier cim'!$A$1:$V$200,INDIRECT(K6),2),2),""),"")</f>
        <v/>
      </c>
      <c r="R6" s="92" t="str">
        <f t="shared" si="7"/>
        <v/>
      </c>
      <c r="S6" s="92"/>
      <c r="T6" s="92"/>
      <c r="U6" s="92"/>
      <c r="V6" s="107" t="str">
        <f t="shared" si="8"/>
        <v/>
      </c>
      <c r="W6" s="97">
        <f t="array" ref="W6">couleur('[1]Copie fichier cim'!B6:U6)</f>
        <v>0</v>
      </c>
      <c r="X6" s="97" t="str">
        <f t="shared" si="10"/>
        <v/>
      </c>
      <c r="Y6" s="97" t="str">
        <f>IF(W6=1,'[1]Copie fichier cim'!U5,"")</f>
        <v/>
      </c>
      <c r="Z6" s="117"/>
      <c r="AA6" s="116"/>
    </row>
    <row r="7" spans="1:27" x14ac:dyDescent="0.3">
      <c r="A7" s="109" t="str">
        <f>IF(LEFT('[1]Copie fichier cim'!B7,3)="Bac",'[1]Copie fichier cim'!B7,"")</f>
        <v/>
      </c>
      <c r="B7" s="110" t="str">
        <f>IF(A7&lt;&gt;"",MATCH('[1]Copie fichier cim'!B7,'[1]Copie fichier cim'!$B$1:'[1]Copie fichier cim'!$B$200,0),"")</f>
        <v/>
      </c>
      <c r="C7" s="111" t="str">
        <f>IF('[1]Copie fichier cim'!N7&lt;&gt;"",'[1]Copie fichier cim'!N7,"")</f>
        <v/>
      </c>
      <c r="D7" s="111" t="str">
        <f>IF('[1]Copie fichier cim'!O7&lt;&gt;"",'[1]Copie fichier cim'!O7,"")</f>
        <v/>
      </c>
      <c r="E7" s="103" t="str">
        <f>IF(C7&lt;&gt;"",'[1]Copie fichier cim'!K7,"")</f>
        <v/>
      </c>
      <c r="F7" s="103" t="str">
        <f t="shared" si="1"/>
        <v/>
      </c>
      <c r="G7" s="104">
        <f>couleur('[1]Copie fichier cim'!Q7)</f>
        <v>1</v>
      </c>
      <c r="H7" s="94" t="str">
        <f>IF(OR(G7=3,G7=14),'[1]Copie fichier cim'!Q7,"")</f>
        <v/>
      </c>
      <c r="I7" s="112" t="s">
        <v>11</v>
      </c>
      <c r="J7" s="113">
        <f t="shared" si="2"/>
        <v>4</v>
      </c>
      <c r="K7" s="113" t="str">
        <f t="shared" si="9"/>
        <v>B4</v>
      </c>
      <c r="L7" s="92" t="str">
        <f t="shared" si="3"/>
        <v/>
      </c>
      <c r="M7" s="114" t="str">
        <f t="shared" si="4"/>
        <v/>
      </c>
      <c r="N7" s="114" t="str">
        <f t="shared" si="5"/>
        <v/>
      </c>
      <c r="O7" s="92" t="str">
        <f t="array" aca="1" ref="O7" ca="1">IF(G7=3,CONCATENATE("R0",RIGHT(INDEX('[1]Copie fichier cim'!$A$1:$V$200,INDIRECT(K7),2),2),""),IF(G7=14,"CIM",""))</f>
        <v/>
      </c>
      <c r="P7" s="92" t="str">
        <f t="shared" si="6"/>
        <v/>
      </c>
      <c r="Q7" s="92" t="str">
        <f t="array" aca="1" ref="Q7" ca="1">IF(G7=14,CONCATENATE("R0",RIGHT(INDEX('[1]Copie fichier cim'!$A$1:$V$200,INDIRECT(K7),2),2),""),"")</f>
        <v/>
      </c>
      <c r="R7" s="92" t="str">
        <f t="shared" si="7"/>
        <v/>
      </c>
      <c r="S7" s="92"/>
      <c r="T7" s="92"/>
      <c r="U7" s="92"/>
      <c r="V7" s="107" t="str">
        <f t="shared" si="8"/>
        <v/>
      </c>
      <c r="W7" s="97">
        <f t="array" ref="W7">couleur('[1]Copie fichier cim'!B7:U7)</f>
        <v>1</v>
      </c>
      <c r="X7" s="97" t="str">
        <f t="shared" si="10"/>
        <v/>
      </c>
      <c r="Y7" s="97">
        <f>IF(W7=1,'[1]Copie fichier cim'!U6,"")</f>
        <v>0</v>
      </c>
      <c r="Z7" s="117"/>
      <c r="AA7" s="116"/>
    </row>
    <row r="8" spans="1:27" x14ac:dyDescent="0.3">
      <c r="A8" s="109" t="str">
        <f>IF(LEFT('[1]Copie fichier cim'!B8,3)="Bac",'[1]Copie fichier cim'!B8,"")</f>
        <v>Bac 75</v>
      </c>
      <c r="B8" s="110">
        <f>IF(A8&lt;&gt;"",MATCH('[1]Copie fichier cim'!B8,'[1]Copie fichier cim'!$B$1:'[1]Copie fichier cim'!$B$200,0),"")</f>
        <v>8</v>
      </c>
      <c r="C8" s="111" t="str">
        <f>IF('[1]Copie fichier cim'!N8&lt;&gt;"",'[1]Copie fichier cim'!N8,"")</f>
        <v>Heure
de
début</v>
      </c>
      <c r="D8" s="111" t="str">
        <f>IF('[1]Copie fichier cim'!O8&lt;&gt;"",'[1]Copie fichier cim'!O8,"")</f>
        <v>Heure
de
fin</v>
      </c>
      <c r="E8" s="103" t="str">
        <f>IF(C8&lt;&gt;"",'[1]Copie fichier cim'!K8,"")</f>
        <v>Intitulé de
l'opération</v>
      </c>
      <c r="F8" s="103" t="str">
        <f t="shared" si="1"/>
        <v>Intitulé de
l'opération</v>
      </c>
      <c r="G8" s="104">
        <f>couleur('[1]Copie fichier cim'!Q8)</f>
        <v>24</v>
      </c>
      <c r="H8" s="94" t="str">
        <f>IF(OR(G8=3,G8=14),'[1]Copie fichier cim'!Q8,"")</f>
        <v/>
      </c>
      <c r="I8" s="112" t="s">
        <v>11</v>
      </c>
      <c r="J8" s="113">
        <f t="shared" si="2"/>
        <v>8</v>
      </c>
      <c r="K8" s="113" t="str">
        <f t="shared" si="9"/>
        <v>B8</v>
      </c>
      <c r="L8" s="92" t="str">
        <f t="shared" si="3"/>
        <v/>
      </c>
      <c r="M8" s="114" t="str">
        <f t="shared" si="4"/>
        <v/>
      </c>
      <c r="N8" s="114" t="str">
        <f t="shared" si="5"/>
        <v/>
      </c>
      <c r="O8" s="92" t="str">
        <f t="array" aca="1" ref="O8" ca="1">IF(G8=3,CONCATENATE("R0",RIGHT(INDEX('[1]Copie fichier cim'!$A$1:$V$200,INDIRECT(K8),2),2),""),IF(G8=14,"CIM",""))</f>
        <v/>
      </c>
      <c r="P8" s="92" t="str">
        <f t="shared" si="6"/>
        <v/>
      </c>
      <c r="Q8" s="92" t="str">
        <f t="array" aca="1" ref="Q8" ca="1">IF(G8=14,CONCATENATE("R0",RIGHT(INDEX('[1]Copie fichier cim'!$A$1:$V$200,INDIRECT(K8),2),2),""),"")</f>
        <v/>
      </c>
      <c r="R8" s="92" t="str">
        <f t="shared" si="7"/>
        <v/>
      </c>
      <c r="S8" s="92"/>
      <c r="T8" s="92"/>
      <c r="U8" s="92"/>
      <c r="V8" s="107" t="str">
        <f t="shared" si="8"/>
        <v/>
      </c>
      <c r="W8" s="97">
        <f t="array" ref="W8">couleur('[1]Copie fichier cim'!B8:U8)</f>
        <v>0</v>
      </c>
      <c r="X8" s="97" t="str">
        <f t="shared" si="10"/>
        <v>R075</v>
      </c>
      <c r="Y8" s="97" t="str">
        <f>IF(W8=1,'[1]Copie fichier cim'!U7,"")</f>
        <v/>
      </c>
      <c r="Z8" s="117"/>
      <c r="AA8" s="116"/>
    </row>
    <row r="9" spans="1:27" x14ac:dyDescent="0.3">
      <c r="A9" s="109" t="str">
        <f>IF(LEFT('[1]Copie fichier cim'!B9,3)="Bac",'[1]Copie fichier cim'!B9,"")</f>
        <v/>
      </c>
      <c r="B9" s="110" t="str">
        <f>IF(A9&lt;&gt;"",MATCH('[1]Copie fichier cim'!B9,'[1]Copie fichier cim'!$B$1:'[1]Copie fichier cim'!$B$200,0),"")</f>
        <v/>
      </c>
      <c r="C9" s="111" t="str">
        <f>IF('[1]Copie fichier cim'!N9&lt;&gt;"",'[1]Copie fichier cim'!N9,"")</f>
        <v/>
      </c>
      <c r="D9" s="111" t="str">
        <f>IF('[1]Copie fichier cim'!O9&lt;&gt;"",'[1]Copie fichier cim'!O9,"")</f>
        <v/>
      </c>
      <c r="E9" s="103" t="str">
        <f>IF(C9&lt;&gt;"",'[1]Copie fichier cim'!K9,"")</f>
        <v/>
      </c>
      <c r="F9" s="103" t="str">
        <f t="shared" si="1"/>
        <v/>
      </c>
      <c r="G9" s="104">
        <f>couleur('[1]Copie fichier cim'!Q9)</f>
        <v>48</v>
      </c>
      <c r="H9" s="94" t="str">
        <f>IF(OR(G9=3,G9=14),'[1]Copie fichier cim'!Q9,"")</f>
        <v/>
      </c>
      <c r="I9" s="112" t="s">
        <v>11</v>
      </c>
      <c r="J9" s="113">
        <f t="shared" si="2"/>
        <v>8</v>
      </c>
      <c r="K9" s="113" t="str">
        <f t="shared" si="9"/>
        <v>B8</v>
      </c>
      <c r="L9" s="92" t="str">
        <f t="shared" si="3"/>
        <v/>
      </c>
      <c r="M9" s="114" t="str">
        <f t="shared" si="4"/>
        <v/>
      </c>
      <c r="N9" s="114" t="str">
        <f t="shared" si="5"/>
        <v/>
      </c>
      <c r="O9" s="92" t="str">
        <f t="array" aca="1" ref="O9" ca="1">IF(G9=3,CONCATENATE("R0",RIGHT(INDEX('[1]Copie fichier cim'!$A$1:$V$200,INDIRECT(K9),2),2),""),IF(G9=14,"CIM",""))</f>
        <v/>
      </c>
      <c r="P9" s="92" t="str">
        <f t="shared" si="6"/>
        <v/>
      </c>
      <c r="Q9" s="92" t="str">
        <f t="array" aca="1" ref="Q9" ca="1">IF(G9=14,CONCATENATE("R0",RIGHT(INDEX('[1]Copie fichier cim'!$A$1:$V$200,INDIRECT(K9),2),2),""),"")</f>
        <v/>
      </c>
      <c r="R9" s="92" t="str">
        <f t="shared" si="7"/>
        <v/>
      </c>
      <c r="S9" s="92"/>
      <c r="T9" s="92"/>
      <c r="U9" s="92"/>
      <c r="V9" s="107" t="str">
        <f t="shared" si="8"/>
        <v/>
      </c>
      <c r="W9" s="97">
        <f t="array" ref="W9">couleur('[1]Copie fichier cim'!B9:U9)</f>
        <v>0</v>
      </c>
      <c r="X9" s="97" t="str">
        <f t="shared" si="10"/>
        <v/>
      </c>
      <c r="Y9" s="97" t="str">
        <f>IF(W9=1,'[1]Copie fichier cim'!U8,"")</f>
        <v/>
      </c>
      <c r="Z9" s="117"/>
      <c r="AA9" s="116"/>
    </row>
    <row r="10" spans="1:27" x14ac:dyDescent="0.3">
      <c r="A10" s="109" t="str">
        <f>IF(LEFT('[1]Copie fichier cim'!B10,3)="Bac",'[1]Copie fichier cim'!B10,"")</f>
        <v/>
      </c>
      <c r="B10" s="110" t="str">
        <f>IF(A10&lt;&gt;"",MATCH('[1]Copie fichier cim'!B10,'[1]Copie fichier cim'!$B$1:'[1]Copie fichier cim'!$B$200,0),"")</f>
        <v/>
      </c>
      <c r="C10" s="111" t="str">
        <f>IF('[1]Copie fichier cim'!N10&lt;&gt;"",'[1]Copie fichier cim'!N10,"")</f>
        <v/>
      </c>
      <c r="D10" s="111" t="str">
        <f>IF('[1]Copie fichier cim'!O10&lt;&gt;"",'[1]Copie fichier cim'!O10,"")</f>
        <v/>
      </c>
      <c r="E10" s="103" t="str">
        <f>IF(C10&lt;&gt;"",'[1]Copie fichier cim'!K10,"")</f>
        <v/>
      </c>
      <c r="F10" s="103" t="str">
        <f t="shared" si="1"/>
        <v/>
      </c>
      <c r="G10" s="104">
        <f>couleur('[1]Copie fichier cim'!Q10)</f>
        <v>-4142</v>
      </c>
      <c r="H10" s="94" t="str">
        <f>IF(OR(G10=3,G10=14),'[1]Copie fichier cim'!Q10,"")</f>
        <v/>
      </c>
      <c r="I10" s="112" t="s">
        <v>11</v>
      </c>
      <c r="J10" s="113">
        <f t="shared" si="2"/>
        <v>8</v>
      </c>
      <c r="K10" s="113" t="str">
        <f t="shared" si="9"/>
        <v>B8</v>
      </c>
      <c r="L10" s="92" t="str">
        <f t="shared" si="3"/>
        <v/>
      </c>
      <c r="M10" s="114" t="str">
        <f t="shared" si="4"/>
        <v/>
      </c>
      <c r="N10" s="114" t="str">
        <f t="shared" si="5"/>
        <v/>
      </c>
      <c r="O10" s="92" t="str">
        <f t="array" aca="1" ref="O10" ca="1">IF(G10=3,CONCATENATE("R0",RIGHT(INDEX('[1]Copie fichier cim'!$A$1:$V$200,INDIRECT(K10),2),2),""),IF(G10=14,"CIM",""))</f>
        <v/>
      </c>
      <c r="P10" s="92" t="str">
        <f t="shared" si="6"/>
        <v/>
      </c>
      <c r="Q10" s="92" t="str">
        <f t="array" aca="1" ref="Q10" ca="1">IF(G10=14,CONCATENATE("R0",RIGHT(INDEX('[1]Copie fichier cim'!$A$1:$V$200,INDIRECT(K10),2),2),""),"")</f>
        <v/>
      </c>
      <c r="R10" s="92" t="str">
        <f t="shared" si="7"/>
        <v/>
      </c>
      <c r="S10" s="92"/>
      <c r="T10" s="92"/>
      <c r="U10" s="92"/>
      <c r="V10" s="107" t="str">
        <f t="shared" si="8"/>
        <v/>
      </c>
      <c r="W10" s="97">
        <f t="array" ref="W10">couleur('[1]Copie fichier cim'!B10:U10)</f>
        <v>0</v>
      </c>
      <c r="X10" s="97" t="str">
        <f t="shared" si="10"/>
        <v/>
      </c>
      <c r="Y10" s="97" t="str">
        <f>IF(W10=1,'[1]Copie fichier cim'!U9,"")</f>
        <v/>
      </c>
      <c r="Z10" s="117"/>
      <c r="AA10" s="116"/>
    </row>
    <row r="11" spans="1:27" x14ac:dyDescent="0.3">
      <c r="A11" s="109" t="str">
        <f>IF(LEFT('[1]Copie fichier cim'!B11,3)="Bac",'[1]Copie fichier cim'!B11,"")</f>
        <v/>
      </c>
      <c r="B11" s="110" t="str">
        <f>IF(A11&lt;&gt;"",MATCH('[1]Copie fichier cim'!B11,'[1]Copie fichier cim'!$B$1:'[1]Copie fichier cim'!$B$200,0),"")</f>
        <v/>
      </c>
      <c r="C11" s="111">
        <f>IF('[1]Copie fichier cim'!N11&lt;&gt;"",'[1]Copie fichier cim'!N11,"")</f>
        <v>44581.166666666664</v>
      </c>
      <c r="D11" s="111">
        <f>IF('[1]Copie fichier cim'!O11&lt;&gt;"",'[1]Copie fichier cim'!O11,"")</f>
        <v>44581.180555555555</v>
      </c>
      <c r="E11" s="103" t="str">
        <f>IF(C11&lt;&gt;"",'[1]Copie fichier cim'!K11,"")</f>
        <v>TRANSFERT 75 VERS 80</v>
      </c>
      <c r="F11" s="103" t="str">
        <f t="shared" si="1"/>
        <v>TRANSFERT 75 VERS 80</v>
      </c>
      <c r="G11" s="104">
        <f>couleur('[1]Copie fichier cim'!Q11)</f>
        <v>-4142</v>
      </c>
      <c r="H11" s="94" t="str">
        <f>IF(OR(G11=3,G11=14),'[1]Copie fichier cim'!Q11,"")</f>
        <v/>
      </c>
      <c r="I11" s="112" t="s">
        <v>11</v>
      </c>
      <c r="J11" s="113">
        <f t="shared" si="2"/>
        <v>8</v>
      </c>
      <c r="K11" s="113" t="str">
        <f t="shared" si="9"/>
        <v>B8</v>
      </c>
      <c r="L11" s="92" t="str">
        <f t="shared" si="3"/>
        <v/>
      </c>
      <c r="M11" s="114" t="str">
        <f t="shared" si="4"/>
        <v/>
      </c>
      <c r="N11" s="114" t="str">
        <f t="shared" si="5"/>
        <v/>
      </c>
      <c r="O11" s="92" t="str">
        <f t="array" aca="1" ref="O11" ca="1">IF(G11=3,CONCATENATE("R0",RIGHT(INDEX('[1]Copie fichier cim'!$A$1:$V$200,INDIRECT(K11),2),2),""),IF(G11=14,"CIM",""))</f>
        <v/>
      </c>
      <c r="P11" s="92" t="str">
        <f t="shared" si="6"/>
        <v/>
      </c>
      <c r="Q11" s="92" t="str">
        <f t="array" aca="1" ref="Q11" ca="1">IF(G11=14,CONCATENATE("R0",RIGHT(INDEX('[1]Copie fichier cim'!$A$1:$V$200,INDIRECT(K11),2),2),""),"")</f>
        <v/>
      </c>
      <c r="R11" s="92" t="str">
        <f t="shared" si="7"/>
        <v/>
      </c>
      <c r="S11" s="92"/>
      <c r="T11" s="92"/>
      <c r="U11" s="92"/>
      <c r="V11" s="107" t="str">
        <f t="shared" si="8"/>
        <v/>
      </c>
      <c r="W11" s="97">
        <f t="array" ref="W11">couleur('[1]Copie fichier cim'!B11:U11)</f>
        <v>0</v>
      </c>
      <c r="X11" s="97" t="str">
        <f t="shared" si="10"/>
        <v/>
      </c>
      <c r="Y11" s="97" t="str">
        <f>IF(W11=1,'[1]Copie fichier cim'!U10,"")</f>
        <v/>
      </c>
      <c r="Z11" s="117"/>
      <c r="AA11" s="116"/>
    </row>
    <row r="12" spans="1:27" x14ac:dyDescent="0.3">
      <c r="A12" s="109" t="str">
        <f>IF(LEFT('[1]Copie fichier cim'!B12,3)="Bac",'[1]Copie fichier cim'!B12,"")</f>
        <v/>
      </c>
      <c r="B12" s="110" t="str">
        <f>IF(A12&lt;&gt;"",MATCH('[1]Copie fichier cim'!B12,'[1]Copie fichier cim'!$B$1:'[1]Copie fichier cim'!$B$200,0),"")</f>
        <v/>
      </c>
      <c r="C12" s="111" t="str">
        <f>IF('[1]Copie fichier cim'!N12&lt;&gt;"",'[1]Copie fichier cim'!N12,"")</f>
        <v/>
      </c>
      <c r="D12" s="111" t="str">
        <f>IF('[1]Copie fichier cim'!O12&lt;&gt;"",'[1]Copie fichier cim'!O12,"")</f>
        <v/>
      </c>
      <c r="E12" s="103" t="str">
        <f>IF(C12&lt;&gt;"",'[1]Copie fichier cim'!K12,"")</f>
        <v/>
      </c>
      <c r="F12" s="103" t="str">
        <f t="shared" si="1"/>
        <v/>
      </c>
      <c r="G12" s="104">
        <f>couleur('[1]Copie fichier cim'!Q12)</f>
        <v>3</v>
      </c>
      <c r="H12" s="94">
        <f>IF(OR(G12=3,G12=14),'[1]Copie fichier cim'!Q12,"")</f>
        <v>98</v>
      </c>
      <c r="I12" s="112" t="s">
        <v>11</v>
      </c>
      <c r="J12" s="113">
        <f t="shared" si="2"/>
        <v>8</v>
      </c>
      <c r="K12" s="113" t="str">
        <f t="shared" si="9"/>
        <v>B8</v>
      </c>
      <c r="L12" s="92" t="str">
        <f t="shared" si="3"/>
        <v>TR</v>
      </c>
      <c r="M12" s="114">
        <f t="shared" si="4"/>
        <v>44581.166666666664</v>
      </c>
      <c r="N12" s="114">
        <f t="shared" si="5"/>
        <v>44581.180555555555</v>
      </c>
      <c r="O12" s="92" t="str">
        <f t="array" aca="1" ref="O12" ca="1">IF(G12=3,CONCATENATE("R0",RIGHT(INDEX('[1]Copie fichier cim'!$A$1:$V$200,INDIRECT(K12),2),2),""),IF(G12=14,"CIM",""))</f>
        <v>R075</v>
      </c>
      <c r="P12" s="92" t="str">
        <f t="shared" si="6"/>
        <v>F345</v>
      </c>
      <c r="Q12" s="92" t="str">
        <f t="array" aca="1" ref="Q12" ca="1">IF(G12=14,CONCATENATE("R0",RIGHT(INDEX('[1]Copie fichier cim'!$A$1:$V$200,INDIRECT(K12),2),2),""),"")</f>
        <v/>
      </c>
      <c r="R12" s="92">
        <f t="shared" si="7"/>
        <v>98</v>
      </c>
      <c r="S12" s="92"/>
      <c r="T12" s="92"/>
      <c r="U12" s="92"/>
      <c r="V12" s="107" t="str">
        <f t="shared" si="8"/>
        <v>TRANSFERT 75 VERS 80</v>
      </c>
      <c r="W12" s="97">
        <f t="array" ref="W12">couleur('[1]Copie fichier cim'!B12:U12)</f>
        <v>0</v>
      </c>
      <c r="X12" s="97" t="str">
        <f t="shared" si="10"/>
        <v/>
      </c>
      <c r="Y12" s="97" t="str">
        <f>IF(W12=1,'[1]Copie fichier cim'!U11,"")</f>
        <v/>
      </c>
      <c r="Z12" s="117"/>
      <c r="AA12" s="116"/>
    </row>
    <row r="13" spans="1:27" x14ac:dyDescent="0.3">
      <c r="A13" s="109" t="str">
        <f>IF(LEFT('[1]Copie fichier cim'!B13,3)="Bac",'[1]Copie fichier cim'!B13,"")</f>
        <v/>
      </c>
      <c r="B13" s="110" t="str">
        <f>IF(A13&lt;&gt;"",MATCH('[1]Copie fichier cim'!B13,'[1]Copie fichier cim'!$B$1:'[1]Copie fichier cim'!$B$200,0),"")</f>
        <v/>
      </c>
      <c r="C13" s="111">
        <f>IF('[1]Copie fichier cim'!N13&lt;&gt;"",'[1]Copie fichier cim'!N13,"")</f>
        <v>44581.684027777781</v>
      </c>
      <c r="D13" s="111">
        <f>IF('[1]Copie fichier cim'!O13&lt;&gt;"",'[1]Copie fichier cim'!O13,"")</f>
        <v>44581.760416666664</v>
      </c>
      <c r="E13" s="103" t="str">
        <f>IF(C13&lt;&gt;"",'[1]Copie fichier cim'!K13,"")</f>
        <v>EXP 34"</v>
      </c>
      <c r="F13" s="103" t="str">
        <f t="shared" si="1"/>
        <v>EXP 34"</v>
      </c>
      <c r="G13" s="104">
        <f>couleur('[1]Copie fichier cim'!Q13)</f>
        <v>-4142</v>
      </c>
      <c r="H13" s="94" t="str">
        <f>IF(OR(G13=3,G13=14),'[1]Copie fichier cim'!Q13,"")</f>
        <v/>
      </c>
      <c r="I13" s="112" t="s">
        <v>11</v>
      </c>
      <c r="J13" s="113">
        <f t="shared" si="2"/>
        <v>8</v>
      </c>
      <c r="K13" s="113" t="str">
        <f t="shared" si="9"/>
        <v>B8</v>
      </c>
      <c r="L13" s="92" t="str">
        <f t="shared" si="3"/>
        <v/>
      </c>
      <c r="M13" s="114" t="str">
        <f t="shared" si="4"/>
        <v/>
      </c>
      <c r="N13" s="114" t="str">
        <f t="shared" si="5"/>
        <v/>
      </c>
      <c r="O13" s="92" t="str">
        <f t="array" aca="1" ref="O13" ca="1">IF(G13=3,CONCATENATE("R0",RIGHT(INDEX('[1]Copie fichier cim'!$A$1:$V$200,INDIRECT(K13),2),2),""),IF(G13=14,"CIM",""))</f>
        <v/>
      </c>
      <c r="P13" s="92" t="str">
        <f t="shared" si="6"/>
        <v/>
      </c>
      <c r="Q13" s="92" t="str">
        <f t="array" aca="1" ref="Q13" ca="1">IF(G13=14,CONCATENATE("R0",RIGHT(INDEX('[1]Copie fichier cim'!$A$1:$V$200,INDIRECT(K13),2),2),""),"")</f>
        <v/>
      </c>
      <c r="R13" s="92" t="str">
        <f t="shared" si="7"/>
        <v/>
      </c>
      <c r="S13" s="92"/>
      <c r="T13" s="92"/>
      <c r="U13" s="92"/>
      <c r="V13" s="107" t="str">
        <f t="shared" si="8"/>
        <v/>
      </c>
      <c r="W13" s="97">
        <f t="array" ref="W13">couleur('[1]Copie fichier cim'!B13:U13)</f>
        <v>0</v>
      </c>
      <c r="X13" s="97" t="str">
        <f t="shared" si="10"/>
        <v/>
      </c>
      <c r="Y13" s="97" t="str">
        <f>IF(W13=1,'[1]Copie fichier cim'!U12,"")</f>
        <v/>
      </c>
      <c r="Z13" s="117"/>
      <c r="AA13" s="116"/>
    </row>
    <row r="14" spans="1:27" x14ac:dyDescent="0.3">
      <c r="A14" s="109" t="str">
        <f>IF(LEFT('[1]Copie fichier cim'!B14,3)="Bac",'[1]Copie fichier cim'!B14,"")</f>
        <v/>
      </c>
      <c r="B14" s="110" t="str">
        <f>IF(A14&lt;&gt;"",MATCH('[1]Copie fichier cim'!B14,'[1]Copie fichier cim'!$B$1:'[1]Copie fichier cim'!$B$200,0),"")</f>
        <v/>
      </c>
      <c r="C14" s="111">
        <f>IF('[1]Copie fichier cim'!N14&lt;&gt;"",'[1]Copie fichier cim'!N14,"")</f>
        <v>44581.684027777781</v>
      </c>
      <c r="D14" s="111">
        <f>IF('[1]Copie fichier cim'!O14&lt;&gt;"",'[1]Copie fichier cim'!O14,"")</f>
        <v>44581.760416666664</v>
      </c>
      <c r="E14" s="103">
        <f>IF(C14&lt;&gt;"",'[1]Copie fichier cim'!K14,"")</f>
        <v>0</v>
      </c>
      <c r="F14" s="103" t="str">
        <f t="shared" si="1"/>
        <v>EXP 34"</v>
      </c>
      <c r="G14" s="104">
        <f>couleur('[1]Copie fichier cim'!Q14)</f>
        <v>-4142</v>
      </c>
      <c r="H14" s="94" t="str">
        <f>IF(OR(G14=3,G14=14),'[1]Copie fichier cim'!Q14,"")</f>
        <v/>
      </c>
      <c r="I14" s="112" t="s">
        <v>11</v>
      </c>
      <c r="J14" s="113">
        <f t="shared" si="2"/>
        <v>8</v>
      </c>
      <c r="K14" s="113" t="str">
        <f t="shared" si="9"/>
        <v>B8</v>
      </c>
      <c r="L14" s="92" t="str">
        <f t="shared" si="3"/>
        <v/>
      </c>
      <c r="M14" s="114" t="str">
        <f t="shared" si="4"/>
        <v/>
      </c>
      <c r="N14" s="114" t="str">
        <f t="shared" si="5"/>
        <v/>
      </c>
      <c r="O14" s="92" t="str">
        <f t="array" aca="1" ref="O14" ca="1">IF(G14=3,CONCATENATE("R0",RIGHT(INDEX('[1]Copie fichier cim'!$A$1:$V$200,INDIRECT(K14),2),2),""),IF(G14=14,"CIM",""))</f>
        <v/>
      </c>
      <c r="P14" s="92" t="str">
        <f t="shared" si="6"/>
        <v/>
      </c>
      <c r="Q14" s="92" t="str">
        <f t="array" aca="1" ref="Q14" ca="1">IF(G14=14,CONCATENATE("R0",RIGHT(INDEX('[1]Copie fichier cim'!$A$1:$V$200,INDIRECT(K14),2),2),""),"")</f>
        <v/>
      </c>
      <c r="R14" s="92" t="str">
        <f t="shared" si="7"/>
        <v/>
      </c>
      <c r="S14" s="92"/>
      <c r="T14" s="92"/>
      <c r="U14" s="92"/>
      <c r="V14" s="107" t="str">
        <f t="shared" si="8"/>
        <v>EXP 34"</v>
      </c>
      <c r="W14" s="97">
        <f t="array" ref="W14">couleur('[1]Copie fichier cim'!B14:U14)</f>
        <v>0</v>
      </c>
      <c r="X14" s="97" t="str">
        <f t="shared" si="10"/>
        <v/>
      </c>
      <c r="Y14" s="97" t="str">
        <f>IF(W14=1,'[1]Copie fichier cim'!U13,"")</f>
        <v/>
      </c>
      <c r="Z14" s="117"/>
      <c r="AA14" s="116"/>
    </row>
    <row r="15" spans="1:27" x14ac:dyDescent="0.3">
      <c r="A15" s="109" t="str">
        <f>IF(LEFT('[1]Copie fichier cim'!B15,3)="Bac",'[1]Copie fichier cim'!B15,"")</f>
        <v/>
      </c>
      <c r="B15" s="110" t="str">
        <f>IF(A15&lt;&gt;"",MATCH('[1]Copie fichier cim'!B15,'[1]Copie fichier cim'!$B$1:'[1]Copie fichier cim'!$B$200,0),"")</f>
        <v/>
      </c>
      <c r="C15" s="111">
        <f>IF('[1]Copie fichier cim'!N15&lt;&gt;"",'[1]Copie fichier cim'!N15,"")</f>
        <v>44581.684027777781</v>
      </c>
      <c r="D15" s="111">
        <f>IF('[1]Copie fichier cim'!O15&lt;&gt;"",'[1]Copie fichier cim'!O15,"")</f>
        <v>44581.760416666664</v>
      </c>
      <c r="E15" s="103">
        <f>IF(C15&lt;&gt;"",'[1]Copie fichier cim'!K15,"")</f>
        <v>0</v>
      </c>
      <c r="F15" s="103" t="str">
        <f t="shared" si="1"/>
        <v>EXP 34"</v>
      </c>
      <c r="G15" s="104">
        <f>couleur('[1]Copie fichier cim'!Q15)</f>
        <v>-4142</v>
      </c>
      <c r="H15" s="94" t="str">
        <f>IF(OR(G15=3,G15=14),'[1]Copie fichier cim'!Q15,"")</f>
        <v/>
      </c>
      <c r="I15" s="112" t="s">
        <v>11</v>
      </c>
      <c r="J15" s="113">
        <f t="shared" si="2"/>
        <v>8</v>
      </c>
      <c r="K15" s="113" t="str">
        <f t="shared" si="9"/>
        <v>B8</v>
      </c>
      <c r="L15" s="92" t="str">
        <f t="shared" si="3"/>
        <v/>
      </c>
      <c r="M15" s="114" t="str">
        <f t="shared" si="4"/>
        <v/>
      </c>
      <c r="N15" s="114" t="str">
        <f t="shared" si="5"/>
        <v/>
      </c>
      <c r="O15" s="92" t="str">
        <f t="array" aca="1" ref="O15" ca="1">IF(G15=3,CONCATENATE("R0",RIGHT(INDEX('[1]Copie fichier cim'!$A$1:$V$200,INDIRECT(K15),2),2),""),IF(G15=14,"CIM",""))</f>
        <v/>
      </c>
      <c r="P15" s="92" t="str">
        <f t="shared" si="6"/>
        <v/>
      </c>
      <c r="Q15" s="92" t="str">
        <f t="array" aca="1" ref="Q15" ca="1">IF(G15=14,CONCATENATE("R0",RIGHT(INDEX('[1]Copie fichier cim'!$A$1:$V$200,INDIRECT(K15),2),2),""),"")</f>
        <v/>
      </c>
      <c r="R15" s="92" t="str">
        <f t="shared" si="7"/>
        <v/>
      </c>
      <c r="S15" s="92"/>
      <c r="T15" s="92"/>
      <c r="U15" s="92"/>
      <c r="V15" s="107" t="str">
        <f t="shared" si="8"/>
        <v>EXP 34"</v>
      </c>
      <c r="W15" s="97">
        <f t="array" ref="W15">couleur('[1]Copie fichier cim'!B15:U15)</f>
        <v>0</v>
      </c>
      <c r="X15" s="97" t="str">
        <f t="shared" si="10"/>
        <v/>
      </c>
      <c r="Y15" s="97" t="str">
        <f>IF(W15=1,'[1]Copie fichier cim'!U14,"")</f>
        <v/>
      </c>
      <c r="Z15" s="117"/>
      <c r="AA15" s="116"/>
    </row>
    <row r="16" spans="1:27" x14ac:dyDescent="0.3">
      <c r="A16" s="109" t="str">
        <f>IF(LEFT('[1]Copie fichier cim'!B16,3)="Bac",'[1]Copie fichier cim'!B16,"")</f>
        <v/>
      </c>
      <c r="B16" s="110" t="str">
        <f>IF(A16&lt;&gt;"",MATCH('[1]Copie fichier cim'!B16,'[1]Copie fichier cim'!$B$1:'[1]Copie fichier cim'!$B$200,0),"")</f>
        <v/>
      </c>
      <c r="C16" s="111">
        <f>IF('[1]Copie fichier cim'!N16&lt;&gt;"",'[1]Copie fichier cim'!N16,"")</f>
        <v>44581.684027777781</v>
      </c>
      <c r="D16" s="111">
        <f>IF('[1]Copie fichier cim'!O16&lt;&gt;"",'[1]Copie fichier cim'!O16,"")</f>
        <v>44581.760416666664</v>
      </c>
      <c r="E16" s="103">
        <f>IF(C16&lt;&gt;"",'[1]Copie fichier cim'!K16,"")</f>
        <v>0</v>
      </c>
      <c r="F16" s="103" t="str">
        <f t="shared" si="1"/>
        <v>EXP 34"</v>
      </c>
      <c r="G16" s="104">
        <f>couleur('[1]Copie fichier cim'!Q16)</f>
        <v>-4142</v>
      </c>
      <c r="H16" s="94" t="str">
        <f>IF(OR(G16=3,G16=14),'[1]Copie fichier cim'!Q16,"")</f>
        <v/>
      </c>
      <c r="I16" s="112" t="s">
        <v>11</v>
      </c>
      <c r="J16" s="113">
        <f t="shared" si="2"/>
        <v>8</v>
      </c>
      <c r="K16" s="113" t="str">
        <f t="shared" si="9"/>
        <v>B8</v>
      </c>
      <c r="L16" s="92" t="str">
        <f t="shared" si="3"/>
        <v/>
      </c>
      <c r="M16" s="114" t="str">
        <f t="shared" si="4"/>
        <v/>
      </c>
      <c r="N16" s="114" t="str">
        <f t="shared" si="5"/>
        <v/>
      </c>
      <c r="O16" s="92" t="str">
        <f t="array" aca="1" ref="O16" ca="1">IF(G16=3,CONCATENATE("R0",RIGHT(INDEX('[1]Copie fichier cim'!$A$1:$V$200,INDIRECT(K16),2),2),""),IF(G16=14,"CIM",""))</f>
        <v/>
      </c>
      <c r="P16" s="92" t="str">
        <f t="shared" si="6"/>
        <v/>
      </c>
      <c r="Q16" s="92" t="str">
        <f t="array" aca="1" ref="Q16" ca="1">IF(G16=14,CONCATENATE("R0",RIGHT(INDEX('[1]Copie fichier cim'!$A$1:$V$200,INDIRECT(K16),2),2),""),"")</f>
        <v/>
      </c>
      <c r="R16" s="92" t="str">
        <f t="shared" si="7"/>
        <v/>
      </c>
      <c r="S16" s="92"/>
      <c r="T16" s="92"/>
      <c r="U16" s="92"/>
      <c r="V16" s="107" t="str">
        <f t="shared" si="8"/>
        <v>EXP 34"</v>
      </c>
      <c r="W16" s="97">
        <f t="array" ref="W16">couleur('[1]Copie fichier cim'!B16:U16)</f>
        <v>0</v>
      </c>
      <c r="X16" s="97" t="str">
        <f t="shared" si="10"/>
        <v/>
      </c>
      <c r="Y16" s="97" t="str">
        <f>IF(W16=1,'[1]Copie fichier cim'!U15,"")</f>
        <v/>
      </c>
      <c r="Z16" s="117"/>
      <c r="AA16" s="116"/>
    </row>
    <row r="17" spans="1:26" x14ac:dyDescent="0.3">
      <c r="A17" s="109" t="str">
        <f>IF(LEFT('[1]Copie fichier cim'!B17,3)="Bac",'[1]Copie fichier cim'!B17,"")</f>
        <v/>
      </c>
      <c r="B17" s="110" t="str">
        <f>IF(A17&lt;&gt;"",MATCH('[1]Copie fichier cim'!B17,'[1]Copie fichier cim'!$B$1:'[1]Copie fichier cim'!$B$200,0),"")</f>
        <v/>
      </c>
      <c r="C17" s="111">
        <f>IF('[1]Copie fichier cim'!N17&lt;&gt;"",'[1]Copie fichier cim'!N17,"")</f>
        <v>44581.684027777781</v>
      </c>
      <c r="D17" s="111">
        <f>IF('[1]Copie fichier cim'!O17&lt;&gt;"",'[1]Copie fichier cim'!O17,"")</f>
        <v>44581.760416666664</v>
      </c>
      <c r="E17" s="103">
        <f>IF(C17&lt;&gt;"",'[1]Copie fichier cim'!K17,"")</f>
        <v>0</v>
      </c>
      <c r="F17" s="103" t="str">
        <f t="shared" si="1"/>
        <v>EXP 34"</v>
      </c>
      <c r="G17" s="104">
        <f>couleur('[1]Copie fichier cim'!Q17)</f>
        <v>-4142</v>
      </c>
      <c r="H17" s="94" t="str">
        <f>IF(OR(G17=3,G17=14),'[1]Copie fichier cim'!Q17,"")</f>
        <v/>
      </c>
      <c r="I17" s="112" t="s">
        <v>11</v>
      </c>
      <c r="J17" s="113">
        <f t="shared" si="2"/>
        <v>8</v>
      </c>
      <c r="K17" s="113" t="str">
        <f t="shared" si="9"/>
        <v>B8</v>
      </c>
      <c r="L17" s="92" t="str">
        <f t="shared" si="3"/>
        <v/>
      </c>
      <c r="M17" s="114" t="str">
        <f t="shared" si="4"/>
        <v/>
      </c>
      <c r="N17" s="114" t="str">
        <f t="shared" si="5"/>
        <v/>
      </c>
      <c r="O17" s="92" t="str">
        <f t="array" aca="1" ref="O17" ca="1">IF(G17=3,CONCATENATE("R0",RIGHT(INDEX('[1]Copie fichier cim'!$A$1:$V$200,INDIRECT(K17),2),2),""),IF(G17=14,"CIM",""))</f>
        <v/>
      </c>
      <c r="P17" s="92" t="str">
        <f t="shared" si="6"/>
        <v/>
      </c>
      <c r="Q17" s="92" t="str">
        <f t="array" aca="1" ref="Q17" ca="1">IF(G17=14,CONCATENATE("R0",RIGHT(INDEX('[1]Copie fichier cim'!$A$1:$V$200,INDIRECT(K17),2),2),""),"")</f>
        <v/>
      </c>
      <c r="R17" s="92" t="str">
        <f t="shared" si="7"/>
        <v/>
      </c>
      <c r="S17" s="92"/>
      <c r="T17" s="92"/>
      <c r="U17" s="92"/>
      <c r="V17" s="107" t="str">
        <f t="shared" si="8"/>
        <v>EXP 34"</v>
      </c>
      <c r="W17" s="97">
        <f t="array" ref="W17">couleur('[1]Copie fichier cim'!B17:U17)</f>
        <v>0</v>
      </c>
      <c r="X17" s="97" t="str">
        <f t="shared" si="10"/>
        <v/>
      </c>
      <c r="Y17" s="97" t="str">
        <f>IF(W17=1,'[1]Copie fichier cim'!U16,"")</f>
        <v/>
      </c>
      <c r="Z17" s="117"/>
    </row>
    <row r="18" spans="1:26" x14ac:dyDescent="0.3">
      <c r="A18" s="109" t="str">
        <f>IF(LEFT('[1]Copie fichier cim'!B18,3)="Bac",'[1]Copie fichier cim'!B18,"")</f>
        <v/>
      </c>
      <c r="B18" s="110" t="str">
        <f>IF(A18&lt;&gt;"",MATCH('[1]Copie fichier cim'!B18,'[1]Copie fichier cim'!$B$1:'[1]Copie fichier cim'!$B$200,0),"")</f>
        <v/>
      </c>
      <c r="C18" s="111" t="str">
        <f>IF('[1]Copie fichier cim'!N18&lt;&gt;"",'[1]Copie fichier cim'!N18,"")</f>
        <v/>
      </c>
      <c r="D18" s="111" t="str">
        <f>IF('[1]Copie fichier cim'!O18&lt;&gt;"",'[1]Copie fichier cim'!O18,"")</f>
        <v/>
      </c>
      <c r="E18" s="103" t="str">
        <f>IF(C18&lt;&gt;"",'[1]Copie fichier cim'!K18,"")</f>
        <v/>
      </c>
      <c r="F18" s="103" t="str">
        <f t="shared" si="1"/>
        <v/>
      </c>
      <c r="G18" s="104">
        <f>couleur('[1]Copie fichier cim'!Q18)</f>
        <v>3</v>
      </c>
      <c r="H18" s="94">
        <f>IF(OR(G18=3,G18=14),'[1]Copie fichier cim'!Q18,"")</f>
        <v>6025</v>
      </c>
      <c r="I18" s="112" t="s">
        <v>11</v>
      </c>
      <c r="J18" s="113">
        <f t="shared" si="2"/>
        <v>8</v>
      </c>
      <c r="K18" s="113" t="str">
        <f t="shared" si="9"/>
        <v>B8</v>
      </c>
      <c r="L18" s="92" t="str">
        <f t="shared" si="3"/>
        <v>TR</v>
      </c>
      <c r="M18" s="114">
        <f t="shared" si="4"/>
        <v>44581.684027777781</v>
      </c>
      <c r="N18" s="114">
        <f t="shared" si="5"/>
        <v>44581.760416666664</v>
      </c>
      <c r="O18" s="92" t="str">
        <f t="array" aca="1" ref="O18" ca="1">IF(G18=3,CONCATENATE("R0",RIGHT(INDEX('[1]Copie fichier cim'!$A$1:$V$200,INDIRECT(K18),2),2),""),IF(G18=14,"CIM",""))</f>
        <v>R075</v>
      </c>
      <c r="P18" s="92" t="str">
        <f t="shared" si="6"/>
        <v>F345</v>
      </c>
      <c r="Q18" s="92" t="str">
        <f t="array" aca="1" ref="Q18" ca="1">IF(G18=14,CONCATENATE("R0",RIGHT(INDEX('[1]Copie fichier cim'!$A$1:$V$200,INDIRECT(K18),2),2),""),"")</f>
        <v/>
      </c>
      <c r="R18" s="92">
        <f t="shared" si="7"/>
        <v>6025</v>
      </c>
      <c r="S18" s="92"/>
      <c r="T18" s="92"/>
      <c r="U18" s="92"/>
      <c r="V18" s="107" t="str">
        <f t="shared" si="8"/>
        <v>EXP 34"</v>
      </c>
      <c r="W18" s="97">
        <f t="array" ref="W18">couleur('[1]Copie fichier cim'!B18:U18)</f>
        <v>0</v>
      </c>
      <c r="X18" s="97" t="str">
        <f t="shared" si="10"/>
        <v/>
      </c>
      <c r="Y18" s="97" t="str">
        <f>IF(W18=1,'[1]Copie fichier cim'!U17,"")</f>
        <v/>
      </c>
      <c r="Z18" s="117"/>
    </row>
    <row r="19" spans="1:26" x14ac:dyDescent="0.3">
      <c r="A19" s="109" t="str">
        <f>IF(LEFT('[1]Copie fichier cim'!B19,3)="Bac",'[1]Copie fichier cim'!B19,"")</f>
        <v/>
      </c>
      <c r="B19" s="110" t="str">
        <f>IF(A19&lt;&gt;"",MATCH('[1]Copie fichier cim'!B19,'[1]Copie fichier cim'!$B$1:'[1]Copie fichier cim'!$B$200,0),"")</f>
        <v/>
      </c>
      <c r="C19" s="111">
        <f>IF('[1]Copie fichier cim'!N19&lt;&gt;"",'[1]Copie fichier cim'!N19,"")</f>
        <v>44581.854166666664</v>
      </c>
      <c r="D19" s="111">
        <f>IF('[1]Copie fichier cim'!O19&lt;&gt;"",'[1]Copie fichier cim'!O19,"")</f>
        <v>44581.864583333336</v>
      </c>
      <c r="E19" s="103" t="str">
        <f>IF(C19&lt;&gt;"",'[1]Copie fichier cim'!K19,"")</f>
        <v>TRANSFERT 75 VERS 83</v>
      </c>
      <c r="F19" s="103" t="str">
        <f t="shared" si="1"/>
        <v>TRANSFERT 75 VERS 83</v>
      </c>
      <c r="G19" s="104">
        <f>couleur('[1]Copie fichier cim'!Q19)</f>
        <v>-4142</v>
      </c>
      <c r="H19" s="94" t="str">
        <f>IF(OR(G19=3,G19=14),'[1]Copie fichier cim'!Q19,"")</f>
        <v/>
      </c>
      <c r="I19" s="112" t="s">
        <v>11</v>
      </c>
      <c r="J19" s="113">
        <f t="shared" si="2"/>
        <v>8</v>
      </c>
      <c r="K19" s="113" t="str">
        <f t="shared" si="9"/>
        <v>B8</v>
      </c>
      <c r="L19" s="92" t="str">
        <f t="shared" si="3"/>
        <v/>
      </c>
      <c r="M19" s="114" t="str">
        <f t="shared" si="4"/>
        <v/>
      </c>
      <c r="N19" s="114" t="str">
        <f t="shared" si="5"/>
        <v/>
      </c>
      <c r="O19" s="92" t="str">
        <f t="array" aca="1" ref="O19" ca="1">IF(G19=3,CONCATENATE("R0",RIGHT(INDEX('[1]Copie fichier cim'!$A$1:$V$200,INDIRECT(K19),2),2),""),IF(G19=14,"CIM",""))</f>
        <v/>
      </c>
      <c r="P19" s="92" t="str">
        <f t="shared" si="6"/>
        <v/>
      </c>
      <c r="Q19" s="92" t="str">
        <f t="array" aca="1" ref="Q19" ca="1">IF(G19=14,CONCATENATE("R0",RIGHT(INDEX('[1]Copie fichier cim'!$A$1:$V$200,INDIRECT(K19),2),2),""),"")</f>
        <v/>
      </c>
      <c r="R19" s="92" t="str">
        <f t="shared" si="7"/>
        <v/>
      </c>
      <c r="S19" s="92"/>
      <c r="T19" s="92"/>
      <c r="U19" s="92"/>
      <c r="V19" s="107" t="str">
        <f t="shared" si="8"/>
        <v/>
      </c>
      <c r="W19" s="97">
        <f t="array" ref="W19">couleur('[1]Copie fichier cim'!B19:U19)</f>
        <v>0</v>
      </c>
      <c r="X19" s="97" t="str">
        <f t="shared" si="10"/>
        <v/>
      </c>
      <c r="Y19" s="97" t="str">
        <f>IF(W19=1,'[1]Copie fichier cim'!U18,"")</f>
        <v/>
      </c>
      <c r="Z19" s="117"/>
    </row>
    <row r="20" spans="1:26" x14ac:dyDescent="0.3">
      <c r="A20" s="109" t="str">
        <f>IF(LEFT('[1]Copie fichier cim'!B20,3)="Bac",'[1]Copie fichier cim'!B20,"")</f>
        <v/>
      </c>
      <c r="B20" s="110" t="str">
        <f>IF(A20&lt;&gt;"",MATCH('[1]Copie fichier cim'!B20,'[1]Copie fichier cim'!$B$1:'[1]Copie fichier cim'!$B$200,0),"")</f>
        <v/>
      </c>
      <c r="C20" s="111">
        <f>IF('[1]Copie fichier cim'!N20&lt;&gt;"",'[1]Copie fichier cim'!N20,"")</f>
        <v>44581.854166666664</v>
      </c>
      <c r="D20" s="111">
        <f>IF('[1]Copie fichier cim'!O20&lt;&gt;"",'[1]Copie fichier cim'!O20,"")</f>
        <v>44581.864583333336</v>
      </c>
      <c r="E20" s="103">
        <f>IF(C20&lt;&gt;"",'[1]Copie fichier cim'!K20,"")</f>
        <v>0</v>
      </c>
      <c r="F20" s="103" t="str">
        <f t="shared" si="1"/>
        <v>TRANSFERT 75 VERS 83</v>
      </c>
      <c r="G20" s="104">
        <f>couleur('[1]Copie fichier cim'!Q20)</f>
        <v>-4142</v>
      </c>
      <c r="H20" s="94" t="str">
        <f>IF(OR(G20=3,G20=14),'[1]Copie fichier cim'!Q20,"")</f>
        <v/>
      </c>
      <c r="I20" s="112" t="s">
        <v>11</v>
      </c>
      <c r="J20" s="113">
        <f t="shared" si="2"/>
        <v>8</v>
      </c>
      <c r="K20" s="113" t="str">
        <f t="shared" si="9"/>
        <v>B8</v>
      </c>
      <c r="L20" s="92" t="str">
        <f t="shared" si="3"/>
        <v/>
      </c>
      <c r="M20" s="114" t="str">
        <f t="shared" si="4"/>
        <v/>
      </c>
      <c r="N20" s="114" t="str">
        <f t="shared" si="5"/>
        <v/>
      </c>
      <c r="O20" s="92" t="str">
        <f t="array" aca="1" ref="O20" ca="1">IF(G20=3,CONCATENATE("R0",RIGHT(INDEX('[1]Copie fichier cim'!$A$1:$V$200,INDIRECT(K20),2),2),""),IF(G20=14,"CIM",""))</f>
        <v/>
      </c>
      <c r="P20" s="92" t="str">
        <f t="shared" si="6"/>
        <v/>
      </c>
      <c r="Q20" s="92" t="str">
        <f t="array" aca="1" ref="Q20" ca="1">IF(G20=14,CONCATENATE("R0",RIGHT(INDEX('[1]Copie fichier cim'!$A$1:$V$200,INDIRECT(K20),2),2),""),"")</f>
        <v/>
      </c>
      <c r="R20" s="92" t="str">
        <f t="shared" si="7"/>
        <v/>
      </c>
      <c r="S20" s="92"/>
      <c r="T20" s="92"/>
      <c r="U20" s="92"/>
      <c r="V20" s="107" t="str">
        <f t="shared" si="8"/>
        <v>TRANSFERT 75 VERS 83</v>
      </c>
      <c r="W20" s="97">
        <f t="array" ref="W20">couleur('[1]Copie fichier cim'!B20:U20)</f>
        <v>0</v>
      </c>
      <c r="X20" s="97" t="str">
        <f t="shared" si="10"/>
        <v/>
      </c>
      <c r="Y20" s="97" t="str">
        <f>IF(W20=1,'[1]Copie fichier cim'!U19,"")</f>
        <v/>
      </c>
      <c r="Z20" s="117"/>
    </row>
    <row r="21" spans="1:26" x14ac:dyDescent="0.3">
      <c r="A21" s="109" t="str">
        <f>IF(LEFT('[1]Copie fichier cim'!B21,3)="Bac",'[1]Copie fichier cim'!B21,"")</f>
        <v/>
      </c>
      <c r="B21" s="110" t="str">
        <f>IF(A21&lt;&gt;"",MATCH('[1]Copie fichier cim'!B21,'[1]Copie fichier cim'!$B$1:'[1]Copie fichier cim'!$B$200,0),"")</f>
        <v/>
      </c>
      <c r="C21" s="111">
        <f>IF('[1]Copie fichier cim'!N21&lt;&gt;"",'[1]Copie fichier cim'!N21,"")</f>
        <v>44581.854166666664</v>
      </c>
      <c r="D21" s="111">
        <f>IF('[1]Copie fichier cim'!O21&lt;&gt;"",'[1]Copie fichier cim'!O21,"")</f>
        <v>44581.864583333336</v>
      </c>
      <c r="E21" s="103">
        <f>IF(C21&lt;&gt;"",'[1]Copie fichier cim'!K21,"")</f>
        <v>0</v>
      </c>
      <c r="F21" s="103" t="str">
        <f t="shared" si="1"/>
        <v>TRANSFERT 75 VERS 83</v>
      </c>
      <c r="G21" s="104">
        <f>couleur('[1]Copie fichier cim'!Q21)</f>
        <v>-4142</v>
      </c>
      <c r="H21" s="94" t="str">
        <f>IF(OR(G21=3,G21=14),'[1]Copie fichier cim'!Q21,"")</f>
        <v/>
      </c>
      <c r="I21" s="112" t="s">
        <v>11</v>
      </c>
      <c r="J21" s="113">
        <f t="shared" si="2"/>
        <v>8</v>
      </c>
      <c r="K21" s="113" t="str">
        <f t="shared" si="9"/>
        <v>B8</v>
      </c>
      <c r="L21" s="92" t="str">
        <f t="shared" si="3"/>
        <v/>
      </c>
      <c r="M21" s="114" t="str">
        <f t="shared" si="4"/>
        <v/>
      </c>
      <c r="N21" s="114" t="str">
        <f t="shared" si="5"/>
        <v/>
      </c>
      <c r="O21" s="92" t="str">
        <f t="array" aca="1" ref="O21" ca="1">IF(G21=3,CONCATENATE("R0",RIGHT(INDEX('[1]Copie fichier cim'!$A$1:$V$200,INDIRECT(K21),2),2),""),IF(G21=14,"CIM",""))</f>
        <v/>
      </c>
      <c r="P21" s="92" t="str">
        <f t="shared" si="6"/>
        <v/>
      </c>
      <c r="Q21" s="92" t="str">
        <f t="array" aca="1" ref="Q21" ca="1">IF(G21=14,CONCATENATE("R0",RIGHT(INDEX('[1]Copie fichier cim'!$A$1:$V$200,INDIRECT(K21),2),2),""),"")</f>
        <v/>
      </c>
      <c r="R21" s="92" t="str">
        <f t="shared" si="7"/>
        <v/>
      </c>
      <c r="S21" s="92"/>
      <c r="T21" s="92"/>
      <c r="U21" s="92"/>
      <c r="V21" s="107" t="str">
        <f t="shared" si="8"/>
        <v>TRANSFERT 75 VERS 83</v>
      </c>
      <c r="W21" s="97">
        <f t="array" ref="W21">couleur('[1]Copie fichier cim'!B21:U21)</f>
        <v>0</v>
      </c>
      <c r="X21" s="97" t="str">
        <f t="shared" si="10"/>
        <v/>
      </c>
      <c r="Y21" s="97" t="str">
        <f>IF(W21=1,'[1]Copie fichier cim'!U20,"")</f>
        <v/>
      </c>
      <c r="Z21" s="117"/>
    </row>
    <row r="22" spans="1:26" x14ac:dyDescent="0.3">
      <c r="A22" s="109" t="str">
        <f>IF(LEFT('[1]Copie fichier cim'!B22,3)="Bac",'[1]Copie fichier cim'!B22,"")</f>
        <v/>
      </c>
      <c r="B22" s="110" t="str">
        <f>IF(A22&lt;&gt;"",MATCH('[1]Copie fichier cim'!B22,'[1]Copie fichier cim'!$B$1:'[1]Copie fichier cim'!$B$200,0),"")</f>
        <v/>
      </c>
      <c r="C22" s="111" t="str">
        <f>IF('[1]Copie fichier cim'!N22&lt;&gt;"",'[1]Copie fichier cim'!N22,"")</f>
        <v/>
      </c>
      <c r="D22" s="111" t="str">
        <f>IF('[1]Copie fichier cim'!O22&lt;&gt;"",'[1]Copie fichier cim'!O22,"")</f>
        <v/>
      </c>
      <c r="E22" s="103" t="str">
        <f>IF(C22&lt;&gt;"",'[1]Copie fichier cim'!K22,"")</f>
        <v/>
      </c>
      <c r="F22" s="103" t="str">
        <f t="shared" si="1"/>
        <v/>
      </c>
      <c r="G22" s="104">
        <f>couleur('[1]Copie fichier cim'!Q22)</f>
        <v>3</v>
      </c>
      <c r="H22" s="94">
        <f>IF(OR(G22=3,G22=14),'[1]Copie fichier cim'!Q22,"")</f>
        <v>102</v>
      </c>
      <c r="I22" s="112" t="s">
        <v>11</v>
      </c>
      <c r="J22" s="113">
        <f t="shared" si="2"/>
        <v>8</v>
      </c>
      <c r="K22" s="113" t="str">
        <f t="shared" si="9"/>
        <v>B8</v>
      </c>
      <c r="L22" s="92" t="str">
        <f t="shared" si="3"/>
        <v>TR</v>
      </c>
      <c r="M22" s="114">
        <f t="shared" si="4"/>
        <v>44581.854166666664</v>
      </c>
      <c r="N22" s="114">
        <f t="shared" si="5"/>
        <v>44581.864583333336</v>
      </c>
      <c r="O22" s="92" t="str">
        <f t="array" aca="1" ref="O22" ca="1">IF(G22=3,CONCATENATE("R0",RIGHT(INDEX('[1]Copie fichier cim'!$A$1:$V$200,INDIRECT(K22),2),2),""),IF(G22=14,"CIM",""))</f>
        <v>R075</v>
      </c>
      <c r="P22" s="92" t="str">
        <f t="shared" si="6"/>
        <v>F345</v>
      </c>
      <c r="Q22" s="92" t="str">
        <f t="array" aca="1" ref="Q22" ca="1">IF(G22=14,CONCATENATE("R0",RIGHT(INDEX('[1]Copie fichier cim'!$A$1:$V$200,INDIRECT(K22),2),2),""),"")</f>
        <v/>
      </c>
      <c r="R22" s="92">
        <f t="shared" si="7"/>
        <v>102</v>
      </c>
      <c r="S22" s="92"/>
      <c r="T22" s="92"/>
      <c r="U22" s="92"/>
      <c r="V22" s="107" t="str">
        <f t="shared" si="8"/>
        <v>TRANSFERT 75 VERS 83</v>
      </c>
      <c r="W22" s="97">
        <f t="array" ref="W22">couleur('[1]Copie fichier cim'!B22:U22)</f>
        <v>0</v>
      </c>
      <c r="X22" s="97" t="str">
        <f t="shared" si="10"/>
        <v/>
      </c>
      <c r="Y22" s="97" t="str">
        <f>IF(W22=1,'[1]Copie fichier cim'!U21,"")</f>
        <v/>
      </c>
      <c r="Z22" s="117"/>
    </row>
    <row r="23" spans="1:26" x14ac:dyDescent="0.3">
      <c r="A23" s="109" t="str">
        <f>IF(LEFT('[1]Copie fichier cim'!B23,3)="Bac",'[1]Copie fichier cim'!B23,"")</f>
        <v/>
      </c>
      <c r="B23" s="110" t="str">
        <f>IF(A23&lt;&gt;"",MATCH('[1]Copie fichier cim'!B23,'[1]Copie fichier cim'!$B$1:'[1]Copie fichier cim'!$B$200,0),"")</f>
        <v/>
      </c>
      <c r="C23" s="111" t="str">
        <f>IF('[1]Copie fichier cim'!N23&lt;&gt;"",'[1]Copie fichier cim'!N23,"")</f>
        <v/>
      </c>
      <c r="D23" s="111" t="str">
        <f>IF('[1]Copie fichier cim'!O23&lt;&gt;"",'[1]Copie fichier cim'!O23,"")</f>
        <v/>
      </c>
      <c r="E23" s="103" t="str">
        <f>IF(C23&lt;&gt;"",'[1]Copie fichier cim'!K23,"")</f>
        <v/>
      </c>
      <c r="F23" s="103" t="str">
        <f t="shared" si="1"/>
        <v/>
      </c>
      <c r="G23" s="104">
        <f>couleur('[1]Copie fichier cim'!Q23)</f>
        <v>48</v>
      </c>
      <c r="H23" s="94" t="str">
        <f>IF(OR(G23=3,G23=14),'[1]Copie fichier cim'!Q23,"")</f>
        <v/>
      </c>
      <c r="I23" s="112" t="s">
        <v>11</v>
      </c>
      <c r="J23" s="113">
        <f t="shared" si="2"/>
        <v>8</v>
      </c>
      <c r="K23" s="113" t="str">
        <f t="shared" si="9"/>
        <v>B8</v>
      </c>
      <c r="L23" s="92" t="str">
        <f t="shared" si="3"/>
        <v/>
      </c>
      <c r="M23" s="114" t="str">
        <f t="shared" si="4"/>
        <v/>
      </c>
      <c r="N23" s="114" t="str">
        <f t="shared" si="5"/>
        <v/>
      </c>
      <c r="O23" s="92" t="str">
        <f t="array" aca="1" ref="O23" ca="1">IF(G23=3,CONCATENATE("R0",RIGHT(INDEX('[1]Copie fichier cim'!$A$1:$V$200,INDIRECT(K23),2),2),""),IF(G23=14,"CIM",""))</f>
        <v/>
      </c>
      <c r="P23" s="92" t="str">
        <f t="shared" si="6"/>
        <v/>
      </c>
      <c r="Q23" s="92" t="str">
        <f t="array" aca="1" ref="Q23" ca="1">IF(G23=14,CONCATENATE("R0",RIGHT(INDEX('[1]Copie fichier cim'!$A$1:$V$200,INDIRECT(K23),2),2),""),"")</f>
        <v/>
      </c>
      <c r="R23" s="92" t="str">
        <f t="shared" si="7"/>
        <v/>
      </c>
      <c r="S23" s="92"/>
      <c r="T23" s="92"/>
      <c r="U23" s="92"/>
      <c r="V23" s="107" t="str">
        <f t="shared" si="8"/>
        <v/>
      </c>
      <c r="W23" s="97">
        <f t="array" ref="W23">couleur('[1]Copie fichier cim'!B23:U23)</f>
        <v>0</v>
      </c>
      <c r="X23" s="97" t="str">
        <f t="shared" si="10"/>
        <v/>
      </c>
      <c r="Y23" s="97" t="str">
        <f>IF(W23=1,'[1]Copie fichier cim'!U22,"")</f>
        <v/>
      </c>
      <c r="Z23" s="117"/>
    </row>
    <row r="24" spans="1:26" x14ac:dyDescent="0.3">
      <c r="A24" s="109" t="str">
        <f>IF(LEFT('[1]Copie fichier cim'!B24,3)="Bac",'[1]Copie fichier cim'!B24,"")</f>
        <v/>
      </c>
      <c r="B24" s="110" t="str">
        <f>IF(A24&lt;&gt;"",MATCH('[1]Copie fichier cim'!B24,'[1]Copie fichier cim'!$B$1:'[1]Copie fichier cim'!$B$200,0),"")</f>
        <v/>
      </c>
      <c r="C24" s="111" t="str">
        <f>IF('[1]Copie fichier cim'!N24&lt;&gt;"",'[1]Copie fichier cim'!N24,"")</f>
        <v/>
      </c>
      <c r="D24" s="111" t="str">
        <f>IF('[1]Copie fichier cim'!O24&lt;&gt;"",'[1]Copie fichier cim'!O24,"")</f>
        <v/>
      </c>
      <c r="E24" s="103" t="str">
        <f>IF(C24&lt;&gt;"",'[1]Copie fichier cim'!K24,"")</f>
        <v/>
      </c>
      <c r="F24" s="103" t="str">
        <f t="shared" si="1"/>
        <v/>
      </c>
      <c r="G24" s="104">
        <f>couleur('[1]Copie fichier cim'!Q24)</f>
        <v>1</v>
      </c>
      <c r="H24" s="94" t="str">
        <f>IF(OR(G24=3,G24=14),'[1]Copie fichier cim'!Q24,"")</f>
        <v/>
      </c>
      <c r="I24" s="112" t="s">
        <v>11</v>
      </c>
      <c r="J24" s="113">
        <f t="shared" si="2"/>
        <v>8</v>
      </c>
      <c r="K24" s="113" t="str">
        <f t="shared" si="9"/>
        <v>B8</v>
      </c>
      <c r="L24" s="92" t="str">
        <f t="shared" si="3"/>
        <v/>
      </c>
      <c r="M24" s="114" t="str">
        <f t="shared" si="4"/>
        <v/>
      </c>
      <c r="N24" s="114" t="str">
        <f t="shared" si="5"/>
        <v/>
      </c>
      <c r="O24" s="92" t="str">
        <f t="array" aca="1" ref="O24" ca="1">IF(G24=3,CONCATENATE("R0",RIGHT(INDEX('[1]Copie fichier cim'!$A$1:$V$200,INDIRECT(K24),2),2),""),IF(G24=14,"CIM",""))</f>
        <v/>
      </c>
      <c r="P24" s="92" t="str">
        <f t="shared" si="6"/>
        <v/>
      </c>
      <c r="Q24" s="92" t="str">
        <f t="array" aca="1" ref="Q24" ca="1">IF(G24=14,CONCATENATE("R0",RIGHT(INDEX('[1]Copie fichier cim'!$A$1:$V$200,INDIRECT(K24),2),2),""),"")</f>
        <v/>
      </c>
      <c r="R24" s="92" t="str">
        <f t="shared" si="7"/>
        <v/>
      </c>
      <c r="S24" s="92"/>
      <c r="T24" s="92"/>
      <c r="U24" s="92"/>
      <c r="V24" s="107" t="str">
        <f t="shared" si="8"/>
        <v/>
      </c>
      <c r="W24" s="97">
        <f t="array" ref="W24">couleur('[1]Copie fichier cim'!B24:U24)</f>
        <v>1</v>
      </c>
      <c r="X24" s="97" t="str">
        <f t="shared" si="10"/>
        <v/>
      </c>
      <c r="Y24" s="97">
        <f>IF(W24=1,'[1]Copie fichier cim'!U23,"")</f>
        <v>43543</v>
      </c>
      <c r="Z24" s="117"/>
    </row>
    <row r="25" spans="1:26" x14ac:dyDescent="0.3">
      <c r="A25" s="109" t="str">
        <f>IF(LEFT('[1]Copie fichier cim'!B25,3)="Bac",'[1]Copie fichier cim'!B25,"")</f>
        <v>Bac 76</v>
      </c>
      <c r="B25" s="110">
        <f>IF(A25&lt;&gt;"",MATCH('[1]Copie fichier cim'!B25,'[1]Copie fichier cim'!$B$1:'[1]Copie fichier cim'!$B$200,0),"")</f>
        <v>25</v>
      </c>
      <c r="C25" s="111" t="str">
        <f>IF('[1]Copie fichier cim'!N25&lt;&gt;"",'[1]Copie fichier cim'!N25,"")</f>
        <v>Heure
de
début</v>
      </c>
      <c r="D25" s="111" t="str">
        <f>IF('[1]Copie fichier cim'!O25&lt;&gt;"",'[1]Copie fichier cim'!O25,"")</f>
        <v>Heure
de
fin</v>
      </c>
      <c r="E25" s="103" t="str">
        <f>IF(C25&lt;&gt;"",'[1]Copie fichier cim'!K25,"")</f>
        <v>Intitulé de
l'opération</v>
      </c>
      <c r="F25" s="103" t="str">
        <f t="shared" si="1"/>
        <v>Intitulé de
l'opération</v>
      </c>
      <c r="G25" s="104">
        <f>couleur('[1]Copie fichier cim'!Q25)</f>
        <v>24</v>
      </c>
      <c r="H25" s="94" t="str">
        <f>IF(OR(G25=3,G25=14),'[1]Copie fichier cim'!Q25,"")</f>
        <v/>
      </c>
      <c r="I25" s="112" t="s">
        <v>11</v>
      </c>
      <c r="J25" s="113">
        <f t="shared" si="2"/>
        <v>25</v>
      </c>
      <c r="K25" s="113" t="str">
        <f t="shared" si="9"/>
        <v>B25</v>
      </c>
      <c r="L25" s="92" t="str">
        <f t="shared" si="3"/>
        <v/>
      </c>
      <c r="M25" s="114" t="str">
        <f t="shared" si="4"/>
        <v/>
      </c>
      <c r="N25" s="114" t="str">
        <f t="shared" si="5"/>
        <v/>
      </c>
      <c r="O25" s="92" t="str">
        <f t="array" aca="1" ref="O25" ca="1">IF(G25=3,CONCATENATE("R0",RIGHT(INDEX('[1]Copie fichier cim'!$A$1:$V$200,INDIRECT(K25),2),2),""),IF(G25=14,"CIM",""))</f>
        <v/>
      </c>
      <c r="P25" s="92" t="str">
        <f t="shared" si="6"/>
        <v/>
      </c>
      <c r="Q25" s="92" t="str">
        <f t="array" aca="1" ref="Q25" ca="1">IF(G25=14,CONCATENATE("R0",RIGHT(INDEX('[1]Copie fichier cim'!$A$1:$V$200,INDIRECT(K25),2),2),""),"")</f>
        <v/>
      </c>
      <c r="R25" s="92" t="str">
        <f t="shared" si="7"/>
        <v/>
      </c>
      <c r="S25" s="92"/>
      <c r="T25" s="92"/>
      <c r="U25" s="92"/>
      <c r="V25" s="107" t="str">
        <f t="shared" si="8"/>
        <v/>
      </c>
      <c r="W25" s="97">
        <f t="array" ref="W25">couleur('[1]Copie fichier cim'!B25:U25)</f>
        <v>0</v>
      </c>
      <c r="X25" s="97" t="str">
        <f t="shared" si="10"/>
        <v>R076</v>
      </c>
      <c r="Y25" s="97" t="str">
        <f>IF(W25=1,'[1]Copie fichier cim'!U24,"")</f>
        <v/>
      </c>
      <c r="Z25" s="117"/>
    </row>
    <row r="26" spans="1:26" x14ac:dyDescent="0.3">
      <c r="A26" s="109" t="str">
        <f>IF(LEFT('[1]Copie fichier cim'!B26,3)="Bac",'[1]Copie fichier cim'!B26,"")</f>
        <v/>
      </c>
      <c r="B26" s="110" t="str">
        <f>IF(A26&lt;&gt;"",MATCH('[1]Copie fichier cim'!B26,'[1]Copie fichier cim'!$B$1:'[1]Copie fichier cim'!$B$200,0),"")</f>
        <v/>
      </c>
      <c r="C26" s="111" t="str">
        <f>IF('[1]Copie fichier cim'!N26&lt;&gt;"",'[1]Copie fichier cim'!N26,"")</f>
        <v/>
      </c>
      <c r="D26" s="111" t="str">
        <f>IF('[1]Copie fichier cim'!O26&lt;&gt;"",'[1]Copie fichier cim'!O26,"")</f>
        <v/>
      </c>
      <c r="E26" s="103" t="str">
        <f>IF(C26&lt;&gt;"",'[1]Copie fichier cim'!K26,"")</f>
        <v/>
      </c>
      <c r="F26" s="103" t="str">
        <f t="shared" si="1"/>
        <v/>
      </c>
      <c r="G26" s="104">
        <f>couleur('[1]Copie fichier cim'!Q26)</f>
        <v>48</v>
      </c>
      <c r="H26" s="94" t="str">
        <f>IF(OR(G26=3,G26=14),'[1]Copie fichier cim'!Q26,"")</f>
        <v/>
      </c>
      <c r="I26" s="112" t="s">
        <v>11</v>
      </c>
      <c r="J26" s="113">
        <f t="shared" si="2"/>
        <v>25</v>
      </c>
      <c r="K26" s="113" t="str">
        <f t="shared" si="9"/>
        <v>B25</v>
      </c>
      <c r="L26" s="92" t="str">
        <f t="shared" si="3"/>
        <v/>
      </c>
      <c r="M26" s="114" t="str">
        <f t="shared" si="4"/>
        <v/>
      </c>
      <c r="N26" s="114" t="str">
        <f t="shared" si="5"/>
        <v/>
      </c>
      <c r="O26" s="92" t="str">
        <f t="array" aca="1" ref="O26" ca="1">IF(G26=3,CONCATENATE("R0",RIGHT(INDEX('[1]Copie fichier cim'!$A$1:$V$200,INDIRECT(K26),2),2),""),IF(G26=14,"CIM",""))</f>
        <v/>
      </c>
      <c r="P26" s="92" t="str">
        <f t="shared" si="6"/>
        <v/>
      </c>
      <c r="Q26" s="92" t="str">
        <f t="array" aca="1" ref="Q26" ca="1">IF(G26=14,CONCATENATE("R0",RIGHT(INDEX('[1]Copie fichier cim'!$A$1:$V$200,INDIRECT(K26),2),2),""),"")</f>
        <v/>
      </c>
      <c r="R26" s="92" t="str">
        <f t="shared" si="7"/>
        <v/>
      </c>
      <c r="S26" s="92"/>
      <c r="T26" s="92"/>
      <c r="U26" s="92"/>
      <c r="V26" s="107" t="str">
        <f t="shared" si="8"/>
        <v/>
      </c>
      <c r="W26" s="97">
        <f t="array" ref="W26">couleur('[1]Copie fichier cim'!B26:U26)</f>
        <v>0</v>
      </c>
      <c r="X26" s="97" t="str">
        <f t="shared" si="10"/>
        <v/>
      </c>
      <c r="Y26" s="97" t="str">
        <f>IF(W26=1,'[1]Copie fichier cim'!U25,"")</f>
        <v/>
      </c>
      <c r="Z26" s="117"/>
    </row>
    <row r="27" spans="1:26" x14ac:dyDescent="0.3">
      <c r="A27" s="109" t="str">
        <f>IF(LEFT('[1]Copie fichier cim'!B27,3)="Bac",'[1]Copie fichier cim'!B27,"")</f>
        <v/>
      </c>
      <c r="B27" s="110" t="str">
        <f>IF(A27&lt;&gt;"",MATCH('[1]Copie fichier cim'!B27,'[1]Copie fichier cim'!$B$1:'[1]Copie fichier cim'!$B$200,0),"")</f>
        <v/>
      </c>
      <c r="C27" s="111" t="str">
        <f>IF('[1]Copie fichier cim'!N27&lt;&gt;"",'[1]Copie fichier cim'!N27,"")</f>
        <v/>
      </c>
      <c r="D27" s="111" t="str">
        <f>IF('[1]Copie fichier cim'!O27&lt;&gt;"",'[1]Copie fichier cim'!O27,"")</f>
        <v/>
      </c>
      <c r="E27" s="103" t="str">
        <f>IF(C27&lt;&gt;"",'[1]Copie fichier cim'!K27,"")</f>
        <v/>
      </c>
      <c r="F27" s="103" t="str">
        <f t="shared" si="1"/>
        <v/>
      </c>
      <c r="G27" s="104">
        <f>couleur('[1]Copie fichier cim'!Q27)</f>
        <v>-4142</v>
      </c>
      <c r="H27" s="94" t="str">
        <f>IF(OR(G27=3,G27=14),'[1]Copie fichier cim'!Q27,"")</f>
        <v/>
      </c>
      <c r="I27" s="112" t="s">
        <v>11</v>
      </c>
      <c r="J27" s="113">
        <f t="shared" si="2"/>
        <v>25</v>
      </c>
      <c r="K27" s="113" t="str">
        <f t="shared" si="9"/>
        <v>B25</v>
      </c>
      <c r="L27" s="92" t="str">
        <f t="shared" si="3"/>
        <v/>
      </c>
      <c r="M27" s="114" t="str">
        <f t="shared" si="4"/>
        <v/>
      </c>
      <c r="N27" s="114" t="str">
        <f t="shared" si="5"/>
        <v/>
      </c>
      <c r="O27" s="92" t="str">
        <f t="array" aca="1" ref="O27" ca="1">IF(G27=3,CONCATENATE("R0",RIGHT(INDEX('[1]Copie fichier cim'!$A$1:$V$200,INDIRECT(K27),2),2),""),IF(G27=14,"CIM",""))</f>
        <v/>
      </c>
      <c r="P27" s="92" t="str">
        <f t="shared" si="6"/>
        <v/>
      </c>
      <c r="Q27" s="92" t="str">
        <f t="array" aca="1" ref="Q27" ca="1">IF(G27=14,CONCATENATE("R0",RIGHT(INDEX('[1]Copie fichier cim'!$A$1:$V$200,INDIRECT(K27),2),2),""),"")</f>
        <v/>
      </c>
      <c r="R27" s="92" t="str">
        <f t="shared" si="7"/>
        <v/>
      </c>
      <c r="S27" s="92"/>
      <c r="T27" s="92"/>
      <c r="U27" s="92"/>
      <c r="V27" s="107" t="str">
        <f t="shared" si="8"/>
        <v/>
      </c>
      <c r="W27" s="97">
        <f t="array" ref="W27">couleur('[1]Copie fichier cim'!B27:U27)</f>
        <v>0</v>
      </c>
      <c r="X27" s="97" t="str">
        <f t="shared" si="10"/>
        <v/>
      </c>
      <c r="Y27" s="97" t="str">
        <f>IF(W27=1,'[1]Copie fichier cim'!U26,"")</f>
        <v/>
      </c>
      <c r="Z27" s="117"/>
    </row>
    <row r="28" spans="1:26" x14ac:dyDescent="0.3">
      <c r="A28" s="109" t="str">
        <f>IF(LEFT('[1]Copie fichier cim'!B28,3)="Bac",'[1]Copie fichier cim'!B28,"")</f>
        <v/>
      </c>
      <c r="B28" s="110" t="str">
        <f>IF(A28&lt;&gt;"",MATCH('[1]Copie fichier cim'!B28,'[1]Copie fichier cim'!$B$1:'[1]Copie fichier cim'!$B$200,0),"")</f>
        <v/>
      </c>
      <c r="C28" s="111">
        <f>IF('[1]Copie fichier cim'!N28&lt;&gt;"",'[1]Copie fichier cim'!N28,"")</f>
        <v>44581.222222222219</v>
      </c>
      <c r="D28" s="111">
        <f>IF('[1]Copie fichier cim'!O28&lt;&gt;"",'[1]Copie fichier cim'!O28,"")</f>
        <v>44581.350694444445</v>
      </c>
      <c r="E28" s="103" t="str">
        <f>IF(C28&lt;&gt;"",'[1]Copie fichier cim'!K28,"")</f>
        <v>EXP 34"</v>
      </c>
      <c r="F28" s="103" t="str">
        <f t="shared" si="1"/>
        <v>EXP 34"</v>
      </c>
      <c r="G28" s="104">
        <f>couleur('[1]Copie fichier cim'!Q28)</f>
        <v>-4142</v>
      </c>
      <c r="H28" s="94" t="str">
        <f>IF(OR(G28=3,G28=14),'[1]Copie fichier cim'!Q28,"")</f>
        <v/>
      </c>
      <c r="I28" s="112" t="s">
        <v>11</v>
      </c>
      <c r="J28" s="113">
        <f t="shared" si="2"/>
        <v>25</v>
      </c>
      <c r="K28" s="113" t="str">
        <f t="shared" si="9"/>
        <v>B25</v>
      </c>
      <c r="L28" s="92" t="str">
        <f t="shared" si="3"/>
        <v/>
      </c>
      <c r="M28" s="114" t="str">
        <f t="shared" si="4"/>
        <v/>
      </c>
      <c r="N28" s="114" t="str">
        <f t="shared" si="5"/>
        <v/>
      </c>
      <c r="O28" s="92" t="str">
        <f t="array" aca="1" ref="O28" ca="1">IF(G28=3,CONCATENATE("R0",RIGHT(INDEX('[1]Copie fichier cim'!$A$1:$V$200,INDIRECT(K28),2),2),""),IF(G28=14,"CIM",""))</f>
        <v/>
      </c>
      <c r="P28" s="92" t="str">
        <f t="shared" si="6"/>
        <v/>
      </c>
      <c r="Q28" s="92" t="str">
        <f t="array" aca="1" ref="Q28" ca="1">IF(G28=14,CONCATENATE("R0",RIGHT(INDEX('[1]Copie fichier cim'!$A$1:$V$200,INDIRECT(K28),2),2),""),"")</f>
        <v/>
      </c>
      <c r="R28" s="92" t="str">
        <f t="shared" si="7"/>
        <v/>
      </c>
      <c r="S28" s="92"/>
      <c r="T28" s="92"/>
      <c r="U28" s="92"/>
      <c r="V28" s="107" t="str">
        <f t="shared" si="8"/>
        <v/>
      </c>
      <c r="W28" s="97">
        <f t="array" ref="W28">couleur('[1]Copie fichier cim'!B28:U28)</f>
        <v>0</v>
      </c>
      <c r="X28" s="97" t="str">
        <f t="shared" si="10"/>
        <v/>
      </c>
      <c r="Y28" s="97" t="str">
        <f>IF(W28=1,'[1]Copie fichier cim'!U27,"")</f>
        <v/>
      </c>
      <c r="Z28" s="117"/>
    </row>
    <row r="29" spans="1:26" x14ac:dyDescent="0.3">
      <c r="A29" s="109" t="str">
        <f>IF(LEFT('[1]Copie fichier cim'!B29,3)="Bac",'[1]Copie fichier cim'!B29,"")</f>
        <v/>
      </c>
      <c r="B29" s="110" t="str">
        <f>IF(A29&lt;&gt;"",MATCH('[1]Copie fichier cim'!B29,'[1]Copie fichier cim'!$B$1:'[1]Copie fichier cim'!$B$200,0),"")</f>
        <v/>
      </c>
      <c r="C29" s="111">
        <f>IF('[1]Copie fichier cim'!N29&lt;&gt;"",'[1]Copie fichier cim'!N29,"")</f>
        <v>44581.222222222219</v>
      </c>
      <c r="D29" s="111">
        <f>IF('[1]Copie fichier cim'!O29&lt;&gt;"",'[1]Copie fichier cim'!O29,"")</f>
        <v>44581.350694444445</v>
      </c>
      <c r="E29" s="103">
        <f>IF(C29&lt;&gt;"",'[1]Copie fichier cim'!K29,"")</f>
        <v>0</v>
      </c>
      <c r="F29" s="103" t="str">
        <f t="shared" si="1"/>
        <v>EXP 34"</v>
      </c>
      <c r="G29" s="104">
        <f>couleur('[1]Copie fichier cim'!Q29)</f>
        <v>-4142</v>
      </c>
      <c r="H29" s="94" t="str">
        <f>IF(OR(G29=3,G29=14),'[1]Copie fichier cim'!Q29,"")</f>
        <v/>
      </c>
      <c r="I29" s="112" t="s">
        <v>11</v>
      </c>
      <c r="J29" s="113">
        <f t="shared" si="2"/>
        <v>25</v>
      </c>
      <c r="K29" s="113" t="str">
        <f t="shared" si="9"/>
        <v>B25</v>
      </c>
      <c r="L29" s="92" t="str">
        <f t="shared" si="3"/>
        <v/>
      </c>
      <c r="M29" s="114" t="str">
        <f t="shared" si="4"/>
        <v/>
      </c>
      <c r="N29" s="114" t="str">
        <f t="shared" si="5"/>
        <v/>
      </c>
      <c r="O29" s="92" t="str">
        <f t="array" aca="1" ref="O29" ca="1">IF(G29=3,CONCATENATE("R0",RIGHT(INDEX('[1]Copie fichier cim'!$A$1:$V$200,INDIRECT(K29),2),2),""),IF(G29=14,"CIM",""))</f>
        <v/>
      </c>
      <c r="P29" s="92" t="str">
        <f t="shared" si="6"/>
        <v/>
      </c>
      <c r="Q29" s="92" t="str">
        <f t="array" aca="1" ref="Q29" ca="1">IF(G29=14,CONCATENATE("R0",RIGHT(INDEX('[1]Copie fichier cim'!$A$1:$V$200,INDIRECT(K29),2),2),""),"")</f>
        <v/>
      </c>
      <c r="R29" s="92" t="str">
        <f t="shared" si="7"/>
        <v/>
      </c>
      <c r="S29" s="92"/>
      <c r="T29" s="92"/>
      <c r="U29" s="92"/>
      <c r="V29" s="107" t="str">
        <f t="shared" si="8"/>
        <v>EXP 34"</v>
      </c>
      <c r="W29" s="97">
        <f t="array" ref="W29">couleur('[1]Copie fichier cim'!B29:U29)</f>
        <v>0</v>
      </c>
      <c r="X29" s="97" t="str">
        <f t="shared" si="10"/>
        <v/>
      </c>
      <c r="Y29" s="97" t="str">
        <f>IF(W29=1,'[1]Copie fichier cim'!U28,"")</f>
        <v/>
      </c>
      <c r="Z29" s="117"/>
    </row>
    <row r="30" spans="1:26" x14ac:dyDescent="0.3">
      <c r="A30" s="109" t="str">
        <f>IF(LEFT('[1]Copie fichier cim'!B30,3)="Bac",'[1]Copie fichier cim'!B30,"")</f>
        <v/>
      </c>
      <c r="B30" s="110" t="str">
        <f>IF(A30&lt;&gt;"",MATCH('[1]Copie fichier cim'!B30,'[1]Copie fichier cim'!$B$1:'[1]Copie fichier cim'!$B$200,0),"")</f>
        <v/>
      </c>
      <c r="C30" s="111">
        <f>IF('[1]Copie fichier cim'!N30&lt;&gt;"",'[1]Copie fichier cim'!N30,"")</f>
        <v>44581.222222222219</v>
      </c>
      <c r="D30" s="111">
        <f>IF('[1]Copie fichier cim'!O30&lt;&gt;"",'[1]Copie fichier cim'!O30,"")</f>
        <v>44581.350694444445</v>
      </c>
      <c r="E30" s="103">
        <f>IF(C30&lt;&gt;"",'[1]Copie fichier cim'!K30,"")</f>
        <v>0</v>
      </c>
      <c r="F30" s="103" t="str">
        <f t="shared" si="1"/>
        <v>EXP 34"</v>
      </c>
      <c r="G30" s="104">
        <f>couleur('[1]Copie fichier cim'!Q30)</f>
        <v>-4142</v>
      </c>
      <c r="H30" s="94" t="str">
        <f>IF(OR(G30=3,G30=14),'[1]Copie fichier cim'!Q30,"")</f>
        <v/>
      </c>
      <c r="I30" s="112" t="s">
        <v>11</v>
      </c>
      <c r="J30" s="113">
        <f t="shared" si="2"/>
        <v>25</v>
      </c>
      <c r="K30" s="113" t="str">
        <f t="shared" si="9"/>
        <v>B25</v>
      </c>
      <c r="L30" s="92" t="str">
        <f t="shared" si="3"/>
        <v/>
      </c>
      <c r="M30" s="114" t="str">
        <f t="shared" si="4"/>
        <v/>
      </c>
      <c r="N30" s="114" t="str">
        <f t="shared" si="5"/>
        <v/>
      </c>
      <c r="O30" s="92" t="str">
        <f t="array" aca="1" ref="O30" ca="1">IF(G30=3,CONCATENATE("R0",RIGHT(INDEX('[1]Copie fichier cim'!$A$1:$V$200,INDIRECT(K30),2),2),""),IF(G30=14,"CIM",""))</f>
        <v/>
      </c>
      <c r="P30" s="92" t="str">
        <f t="shared" si="6"/>
        <v/>
      </c>
      <c r="Q30" s="92" t="str">
        <f t="array" aca="1" ref="Q30" ca="1">IF(G30=14,CONCATENATE("R0",RIGHT(INDEX('[1]Copie fichier cim'!$A$1:$V$200,INDIRECT(K30),2),2),""),"")</f>
        <v/>
      </c>
      <c r="R30" s="92" t="str">
        <f t="shared" si="7"/>
        <v/>
      </c>
      <c r="S30" s="92"/>
      <c r="T30" s="92"/>
      <c r="U30" s="92"/>
      <c r="V30" s="107" t="str">
        <f t="shared" si="8"/>
        <v>EXP 34"</v>
      </c>
      <c r="W30" s="97">
        <f t="array" ref="W30">couleur('[1]Copie fichier cim'!B30:U30)</f>
        <v>0</v>
      </c>
      <c r="X30" s="97" t="str">
        <f t="shared" si="10"/>
        <v/>
      </c>
      <c r="Y30" s="97" t="str">
        <f>IF(W30=1,'[1]Copie fichier cim'!U29,"")</f>
        <v/>
      </c>
      <c r="Z30" s="117"/>
    </row>
    <row r="31" spans="1:26" x14ac:dyDescent="0.3">
      <c r="A31" s="109" t="str">
        <f>IF(LEFT('[1]Copie fichier cim'!B31,3)="Bac",'[1]Copie fichier cim'!B31,"")</f>
        <v/>
      </c>
      <c r="B31" s="110" t="str">
        <f>IF(A31&lt;&gt;"",MATCH('[1]Copie fichier cim'!B31,'[1]Copie fichier cim'!$B$1:'[1]Copie fichier cim'!$B$200,0),"")</f>
        <v/>
      </c>
      <c r="C31" s="111">
        <f>IF('[1]Copie fichier cim'!N31&lt;&gt;"",'[1]Copie fichier cim'!N31,"")</f>
        <v>44581.222222222219</v>
      </c>
      <c r="D31" s="111">
        <f>IF('[1]Copie fichier cim'!O31&lt;&gt;"",'[1]Copie fichier cim'!O31,"")</f>
        <v>44581.350694444445</v>
      </c>
      <c r="E31" s="103">
        <f>IF(C31&lt;&gt;"",'[1]Copie fichier cim'!K31,"")</f>
        <v>0</v>
      </c>
      <c r="F31" s="103" t="str">
        <f t="shared" si="1"/>
        <v>EXP 34"</v>
      </c>
      <c r="G31" s="104">
        <f>couleur('[1]Copie fichier cim'!Q31)</f>
        <v>-4142</v>
      </c>
      <c r="H31" s="94" t="str">
        <f>IF(OR(G31=3,G31=14),'[1]Copie fichier cim'!Q31,"")</f>
        <v/>
      </c>
      <c r="I31" s="112" t="s">
        <v>11</v>
      </c>
      <c r="J31" s="113">
        <f t="shared" si="2"/>
        <v>25</v>
      </c>
      <c r="K31" s="113" t="str">
        <f t="shared" si="9"/>
        <v>B25</v>
      </c>
      <c r="L31" s="92" t="str">
        <f t="shared" si="3"/>
        <v/>
      </c>
      <c r="M31" s="114" t="str">
        <f t="shared" si="4"/>
        <v/>
      </c>
      <c r="N31" s="114" t="str">
        <f t="shared" si="5"/>
        <v/>
      </c>
      <c r="O31" s="92" t="str">
        <f t="array" aca="1" ref="O31" ca="1">IF(G31=3,CONCATENATE("R0",RIGHT(INDEX('[1]Copie fichier cim'!$A$1:$V$200,INDIRECT(K31),2),2),""),IF(G31=14,"CIM",""))</f>
        <v/>
      </c>
      <c r="P31" s="92" t="str">
        <f t="shared" si="6"/>
        <v/>
      </c>
      <c r="Q31" s="92" t="str">
        <f t="array" aca="1" ref="Q31" ca="1">IF(G31=14,CONCATENATE("R0",RIGHT(INDEX('[1]Copie fichier cim'!$A$1:$V$200,INDIRECT(K31),2),2),""),"")</f>
        <v/>
      </c>
      <c r="R31" s="92" t="str">
        <f t="shared" si="7"/>
        <v/>
      </c>
      <c r="S31" s="92"/>
      <c r="T31" s="92"/>
      <c r="U31" s="92"/>
      <c r="V31" s="107" t="str">
        <f t="shared" si="8"/>
        <v>EXP 34"</v>
      </c>
      <c r="W31" s="97">
        <f t="array" ref="W31">couleur('[1]Copie fichier cim'!B31:U31)</f>
        <v>0</v>
      </c>
      <c r="X31" s="97" t="str">
        <f t="shared" si="10"/>
        <v/>
      </c>
      <c r="Y31" s="97" t="str">
        <f>IF(W31=1,'[1]Copie fichier cim'!U30,"")</f>
        <v/>
      </c>
      <c r="Z31" s="117"/>
    </row>
    <row r="32" spans="1:26" x14ac:dyDescent="0.3">
      <c r="A32" s="109" t="str">
        <f>IF(LEFT('[1]Copie fichier cim'!B32,3)="Bac",'[1]Copie fichier cim'!B32,"")</f>
        <v/>
      </c>
      <c r="B32" s="110" t="str">
        <f>IF(A32&lt;&gt;"",MATCH('[1]Copie fichier cim'!B32,'[1]Copie fichier cim'!$B$1:'[1]Copie fichier cim'!$B$200,0),"")</f>
        <v/>
      </c>
      <c r="C32" s="111" t="str">
        <f>IF('[1]Copie fichier cim'!N32&lt;&gt;"",'[1]Copie fichier cim'!N32,"")</f>
        <v/>
      </c>
      <c r="D32" s="111" t="str">
        <f>IF('[1]Copie fichier cim'!O32&lt;&gt;"",'[1]Copie fichier cim'!O32,"")</f>
        <v/>
      </c>
      <c r="E32" s="103" t="str">
        <f>IF(C32&lt;&gt;"",'[1]Copie fichier cim'!K32,"")</f>
        <v/>
      </c>
      <c r="F32" s="103" t="str">
        <f t="shared" si="1"/>
        <v/>
      </c>
      <c r="G32" s="104">
        <f>couleur('[1]Copie fichier cim'!Q32)</f>
        <v>3</v>
      </c>
      <c r="H32" s="94">
        <f>IF(OR(G32=3,G32=14),'[1]Copie fichier cim'!Q32,"")</f>
        <v>10145</v>
      </c>
      <c r="I32" s="112" t="s">
        <v>11</v>
      </c>
      <c r="J32" s="113">
        <f t="shared" si="2"/>
        <v>25</v>
      </c>
      <c r="K32" s="113" t="str">
        <f t="shared" si="9"/>
        <v>B25</v>
      </c>
      <c r="L32" s="92" t="str">
        <f t="shared" si="3"/>
        <v>TR</v>
      </c>
      <c r="M32" s="114">
        <f t="shared" si="4"/>
        <v>44581.222222222219</v>
      </c>
      <c r="N32" s="114">
        <f t="shared" si="5"/>
        <v>44581.350694444445</v>
      </c>
      <c r="O32" s="92" t="str">
        <f t="array" aca="1" ref="O32" ca="1">IF(G32=3,CONCATENATE("R0",RIGHT(INDEX('[1]Copie fichier cim'!$A$1:$V$200,INDIRECT(K32),2),2),""),IF(G32=14,"CIM",""))</f>
        <v>R076</v>
      </c>
      <c r="P32" s="92" t="str">
        <f t="shared" si="6"/>
        <v>F345</v>
      </c>
      <c r="Q32" s="92" t="str">
        <f t="array" aca="1" ref="Q32" ca="1">IF(G32=14,CONCATENATE("R0",RIGHT(INDEX('[1]Copie fichier cim'!$A$1:$V$200,INDIRECT(K32),2),2),""),"")</f>
        <v/>
      </c>
      <c r="R32" s="92">
        <f t="shared" si="7"/>
        <v>10145</v>
      </c>
      <c r="S32" s="92"/>
      <c r="T32" s="92"/>
      <c r="U32" s="92"/>
      <c r="V32" s="107" t="str">
        <f t="shared" si="8"/>
        <v>EXP 34"</v>
      </c>
      <c r="W32" s="97">
        <f t="array" ref="W32">couleur('[1]Copie fichier cim'!B32:U32)</f>
        <v>0</v>
      </c>
      <c r="X32" s="97" t="str">
        <f t="shared" si="10"/>
        <v/>
      </c>
      <c r="Y32" s="97" t="str">
        <f>IF(W32=1,'[1]Copie fichier cim'!U31,"")</f>
        <v/>
      </c>
      <c r="Z32" s="117"/>
    </row>
    <row r="33" spans="1:26" x14ac:dyDescent="0.3">
      <c r="A33" s="109" t="str">
        <f>IF(LEFT('[1]Copie fichier cim'!B33,3)="Bac",'[1]Copie fichier cim'!B33,"")</f>
        <v/>
      </c>
      <c r="B33" s="110" t="str">
        <f>IF(A33&lt;&gt;"",MATCH('[1]Copie fichier cim'!B33,'[1]Copie fichier cim'!$B$1:'[1]Copie fichier cim'!$B$200,0),"")</f>
        <v/>
      </c>
      <c r="C33" s="111" t="str">
        <f>IF('[1]Copie fichier cim'!N33&lt;&gt;"",'[1]Copie fichier cim'!N33,"")</f>
        <v/>
      </c>
      <c r="D33" s="111" t="str">
        <f>IF('[1]Copie fichier cim'!O33&lt;&gt;"",'[1]Copie fichier cim'!O33,"")</f>
        <v/>
      </c>
      <c r="E33" s="103" t="str">
        <f>IF(C33&lt;&gt;"",'[1]Copie fichier cim'!K33,"")</f>
        <v/>
      </c>
      <c r="F33" s="103" t="str">
        <f t="shared" si="1"/>
        <v/>
      </c>
      <c r="G33" s="104">
        <f>couleur('[1]Copie fichier cim'!Q33)</f>
        <v>48</v>
      </c>
      <c r="H33" s="94" t="str">
        <f>IF(OR(G33=3,G33=14),'[1]Copie fichier cim'!Q33,"")</f>
        <v/>
      </c>
      <c r="I33" s="112" t="s">
        <v>11</v>
      </c>
      <c r="J33" s="113">
        <f t="shared" si="2"/>
        <v>25</v>
      </c>
      <c r="K33" s="113" t="str">
        <f t="shared" si="9"/>
        <v>B25</v>
      </c>
      <c r="L33" s="92" t="str">
        <f t="shared" si="3"/>
        <v/>
      </c>
      <c r="M33" s="114" t="str">
        <f t="shared" si="4"/>
        <v/>
      </c>
      <c r="N33" s="114" t="str">
        <f t="shared" si="5"/>
        <v/>
      </c>
      <c r="O33" s="92" t="str">
        <f t="array" aca="1" ref="O33" ca="1">IF(G33=3,CONCATENATE("R0",RIGHT(INDEX('[1]Copie fichier cim'!$A$1:$V$200,INDIRECT(K33),2),2),""),IF(G33=14,"CIM",""))</f>
        <v/>
      </c>
      <c r="P33" s="92" t="str">
        <f t="shared" si="6"/>
        <v/>
      </c>
      <c r="Q33" s="92" t="str">
        <f t="array" aca="1" ref="Q33" ca="1">IF(G33=14,CONCATENATE("R0",RIGHT(INDEX('[1]Copie fichier cim'!$A$1:$V$200,INDIRECT(K33),2),2),""),"")</f>
        <v/>
      </c>
      <c r="R33" s="92" t="str">
        <f t="shared" si="7"/>
        <v/>
      </c>
      <c r="S33" s="92"/>
      <c r="T33" s="92"/>
      <c r="U33" s="92"/>
      <c r="V33" s="107" t="str">
        <f t="shared" si="8"/>
        <v/>
      </c>
      <c r="W33" s="97">
        <f t="array" ref="W33">couleur('[1]Copie fichier cim'!B33:U33)</f>
        <v>0</v>
      </c>
      <c r="X33" s="97" t="str">
        <f t="shared" si="10"/>
        <v/>
      </c>
      <c r="Y33" s="97" t="str">
        <f>IF(W33=1,'[1]Copie fichier cim'!U32,"")</f>
        <v/>
      </c>
      <c r="Z33" s="117"/>
    </row>
    <row r="34" spans="1:26" x14ac:dyDescent="0.3">
      <c r="A34" s="109" t="str">
        <f>IF(LEFT('[1]Copie fichier cim'!B34,3)="Bac",'[1]Copie fichier cim'!B34,"")</f>
        <v/>
      </c>
      <c r="B34" s="110" t="str">
        <f>IF(A34&lt;&gt;"",MATCH('[1]Copie fichier cim'!B34,'[1]Copie fichier cim'!$B$1:'[1]Copie fichier cim'!$B$200,0),"")</f>
        <v/>
      </c>
      <c r="C34" s="111" t="str">
        <f>IF('[1]Copie fichier cim'!N34&lt;&gt;"",'[1]Copie fichier cim'!N34,"")</f>
        <v/>
      </c>
      <c r="D34" s="111" t="str">
        <f>IF('[1]Copie fichier cim'!O34&lt;&gt;"",'[1]Copie fichier cim'!O34,"")</f>
        <v/>
      </c>
      <c r="E34" s="103" t="str">
        <f>IF(C34&lt;&gt;"",'[1]Copie fichier cim'!K34,"")</f>
        <v/>
      </c>
      <c r="F34" s="103" t="str">
        <f t="shared" si="1"/>
        <v/>
      </c>
      <c r="G34" s="104">
        <f>couleur('[1]Copie fichier cim'!Q34)</f>
        <v>1</v>
      </c>
      <c r="H34" s="94" t="str">
        <f>IF(OR(G34=3,G34=14),'[1]Copie fichier cim'!Q34,"")</f>
        <v/>
      </c>
      <c r="I34" s="112" t="s">
        <v>11</v>
      </c>
      <c r="J34" s="113">
        <f t="shared" si="2"/>
        <v>25</v>
      </c>
      <c r="K34" s="113" t="str">
        <f t="shared" si="9"/>
        <v>B25</v>
      </c>
      <c r="L34" s="92" t="str">
        <f t="shared" si="3"/>
        <v/>
      </c>
      <c r="M34" s="114" t="str">
        <f t="shared" si="4"/>
        <v/>
      </c>
      <c r="N34" s="114" t="str">
        <f t="shared" si="5"/>
        <v/>
      </c>
      <c r="O34" s="92" t="str">
        <f t="array" aca="1" ref="O34" ca="1">IF(G34=3,CONCATENATE("R0",RIGHT(INDEX('[1]Copie fichier cim'!$A$1:$V$200,INDIRECT(K34),2),2),""),IF(G34=14,"CIM",""))</f>
        <v/>
      </c>
      <c r="P34" s="92" t="str">
        <f t="shared" si="6"/>
        <v/>
      </c>
      <c r="Q34" s="92" t="str">
        <f t="array" aca="1" ref="Q34" ca="1">IF(G34=14,CONCATENATE("R0",RIGHT(INDEX('[1]Copie fichier cim'!$A$1:$V$200,INDIRECT(K34),2),2),""),"")</f>
        <v/>
      </c>
      <c r="R34" s="92" t="str">
        <f t="shared" si="7"/>
        <v/>
      </c>
      <c r="S34" s="92"/>
      <c r="T34" s="92"/>
      <c r="U34" s="92"/>
      <c r="V34" s="107" t="str">
        <f t="shared" si="8"/>
        <v/>
      </c>
      <c r="W34" s="97">
        <f t="array" ref="W34">couleur('[1]Copie fichier cim'!B34:U34)</f>
        <v>1</v>
      </c>
      <c r="X34" s="97" t="str">
        <f t="shared" si="10"/>
        <v/>
      </c>
      <c r="Y34" s="97">
        <f>IF(W34=1,'[1]Copie fichier cim'!U33,"")</f>
        <v>55602</v>
      </c>
      <c r="Z34" s="117"/>
    </row>
    <row r="35" spans="1:26" x14ac:dyDescent="0.3">
      <c r="A35" s="109" t="str">
        <f>IF(LEFT('[1]Copie fichier cim'!B35,3)="Bac",'[1]Copie fichier cim'!B35,"")</f>
        <v>Bac 79</v>
      </c>
      <c r="B35" s="110">
        <f>IF(A35&lt;&gt;"",MATCH('[1]Copie fichier cim'!B35,'[1]Copie fichier cim'!$B$1:'[1]Copie fichier cim'!$B$200,0),"")</f>
        <v>35</v>
      </c>
      <c r="C35" s="111" t="str">
        <f>IF('[1]Copie fichier cim'!N35&lt;&gt;"",'[1]Copie fichier cim'!N35,"")</f>
        <v>Heure
de
début</v>
      </c>
      <c r="D35" s="111" t="str">
        <f>IF('[1]Copie fichier cim'!O35&lt;&gt;"",'[1]Copie fichier cim'!O35,"")</f>
        <v>Heure
de
fin</v>
      </c>
      <c r="E35" s="103" t="str">
        <f>IF(C35&lt;&gt;"",'[1]Copie fichier cim'!K35,"")</f>
        <v>Intitulé de
l'opération</v>
      </c>
      <c r="F35" s="103" t="str">
        <f t="shared" si="1"/>
        <v>Intitulé de
l'opération</v>
      </c>
      <c r="G35" s="104">
        <f>couleur('[1]Copie fichier cim'!Q35)</f>
        <v>24</v>
      </c>
      <c r="H35" s="94" t="str">
        <f>IF(OR(G35=3,G35=14),'[1]Copie fichier cim'!Q35,"")</f>
        <v/>
      </c>
      <c r="I35" s="112" t="s">
        <v>11</v>
      </c>
      <c r="J35" s="113">
        <f t="shared" si="2"/>
        <v>35</v>
      </c>
      <c r="K35" s="113" t="str">
        <f t="shared" si="9"/>
        <v>B35</v>
      </c>
      <c r="L35" s="92" t="str">
        <f t="shared" si="3"/>
        <v/>
      </c>
      <c r="M35" s="114" t="str">
        <f t="shared" si="4"/>
        <v/>
      </c>
      <c r="N35" s="114" t="str">
        <f t="shared" si="5"/>
        <v/>
      </c>
      <c r="O35" s="92" t="str">
        <f t="array" aca="1" ref="O35" ca="1">IF(G35=3,CONCATENATE("R0",RIGHT(INDEX('[1]Copie fichier cim'!$A$1:$V$200,INDIRECT(K35),2),2),""),IF(G35=14,"CIM",""))</f>
        <v/>
      </c>
      <c r="P35" s="92" t="str">
        <f t="shared" si="6"/>
        <v/>
      </c>
      <c r="Q35" s="92" t="str">
        <f t="array" aca="1" ref="Q35" ca="1">IF(G35=14,CONCATENATE("R0",RIGHT(INDEX('[1]Copie fichier cim'!$A$1:$V$200,INDIRECT(K35),2),2),""),"")</f>
        <v/>
      </c>
      <c r="R35" s="92" t="str">
        <f t="shared" si="7"/>
        <v/>
      </c>
      <c r="S35" s="92"/>
      <c r="T35" s="92"/>
      <c r="U35" s="92"/>
      <c r="V35" s="107" t="str">
        <f t="shared" si="8"/>
        <v/>
      </c>
      <c r="W35" s="97">
        <f t="array" ref="W35">couleur('[1]Copie fichier cim'!B35:U35)</f>
        <v>0</v>
      </c>
      <c r="X35" s="97" t="str">
        <f t="shared" si="10"/>
        <v>R079</v>
      </c>
      <c r="Y35" s="97" t="str">
        <f>IF(W35=1,'[1]Copie fichier cim'!U34,"")</f>
        <v/>
      </c>
      <c r="Z35" s="117"/>
    </row>
    <row r="36" spans="1:26" x14ac:dyDescent="0.3">
      <c r="A36" s="109" t="str">
        <f>IF(LEFT('[1]Copie fichier cim'!B36,3)="Bac",'[1]Copie fichier cim'!B36,"")</f>
        <v/>
      </c>
      <c r="B36" s="110" t="str">
        <f>IF(A36&lt;&gt;"",MATCH('[1]Copie fichier cim'!B36,'[1]Copie fichier cim'!$B$1:'[1]Copie fichier cim'!$B$200,0),"")</f>
        <v/>
      </c>
      <c r="C36" s="111" t="str">
        <f>IF('[1]Copie fichier cim'!N36&lt;&gt;"",'[1]Copie fichier cim'!N36,"")</f>
        <v/>
      </c>
      <c r="D36" s="111" t="str">
        <f>IF('[1]Copie fichier cim'!O36&lt;&gt;"",'[1]Copie fichier cim'!O36,"")</f>
        <v/>
      </c>
      <c r="E36" s="103" t="str">
        <f>IF(C36&lt;&gt;"",'[1]Copie fichier cim'!K36,"")</f>
        <v/>
      </c>
      <c r="F36" s="103" t="str">
        <f t="shared" si="1"/>
        <v/>
      </c>
      <c r="G36" s="104">
        <f>couleur('[1]Copie fichier cim'!Q36)</f>
        <v>48</v>
      </c>
      <c r="H36" s="94" t="str">
        <f>IF(OR(G36=3,G36=14),'[1]Copie fichier cim'!Q36,"")</f>
        <v/>
      </c>
      <c r="I36" s="112" t="s">
        <v>11</v>
      </c>
      <c r="J36" s="113">
        <f t="shared" si="2"/>
        <v>35</v>
      </c>
      <c r="K36" s="113" t="str">
        <f t="shared" si="9"/>
        <v>B35</v>
      </c>
      <c r="L36" s="92" t="str">
        <f t="shared" si="3"/>
        <v/>
      </c>
      <c r="M36" s="114" t="str">
        <f t="shared" si="4"/>
        <v/>
      </c>
      <c r="N36" s="114" t="str">
        <f t="shared" si="5"/>
        <v/>
      </c>
      <c r="O36" s="92" t="str">
        <f t="array" aca="1" ref="O36" ca="1">IF(G36=3,CONCATENATE("R0",RIGHT(INDEX('[1]Copie fichier cim'!$A$1:$V$200,INDIRECT(K36),2),2),""),IF(G36=14,"CIM",""))</f>
        <v/>
      </c>
      <c r="P36" s="92" t="str">
        <f t="shared" si="6"/>
        <v/>
      </c>
      <c r="Q36" s="92" t="str">
        <f t="array" aca="1" ref="Q36" ca="1">IF(G36=14,CONCATENATE("R0",RIGHT(INDEX('[1]Copie fichier cim'!$A$1:$V$200,INDIRECT(K36),2),2),""),"")</f>
        <v/>
      </c>
      <c r="R36" s="92" t="str">
        <f t="shared" si="7"/>
        <v/>
      </c>
      <c r="S36" s="92"/>
      <c r="T36" s="92"/>
      <c r="U36" s="92"/>
      <c r="V36" s="107" t="str">
        <f t="shared" si="8"/>
        <v/>
      </c>
      <c r="W36" s="97">
        <f t="array" ref="W36">couleur('[1]Copie fichier cim'!B36:U36)</f>
        <v>0</v>
      </c>
      <c r="X36" s="97" t="str">
        <f t="shared" si="10"/>
        <v/>
      </c>
      <c r="Y36" s="97" t="str">
        <f>IF(W36=1,'[1]Copie fichier cim'!U35,"")</f>
        <v/>
      </c>
      <c r="Z36" s="117"/>
    </row>
    <row r="37" spans="1:26" x14ac:dyDescent="0.3">
      <c r="A37" s="109" t="str">
        <f>IF(LEFT('[1]Copie fichier cim'!B37,3)="Bac",'[1]Copie fichier cim'!B37,"")</f>
        <v/>
      </c>
      <c r="B37" s="110" t="str">
        <f>IF(A37&lt;&gt;"",MATCH('[1]Copie fichier cim'!B37,'[1]Copie fichier cim'!$B$1:'[1]Copie fichier cim'!$B$200,0),"")</f>
        <v/>
      </c>
      <c r="C37" s="111" t="str">
        <f>IF('[1]Copie fichier cim'!N37&lt;&gt;"",'[1]Copie fichier cim'!N37,"")</f>
        <v/>
      </c>
      <c r="D37" s="111" t="str">
        <f>IF('[1]Copie fichier cim'!O37&lt;&gt;"",'[1]Copie fichier cim'!O37,"")</f>
        <v/>
      </c>
      <c r="E37" s="103" t="str">
        <f>IF(C37&lt;&gt;"",'[1]Copie fichier cim'!K37,"")</f>
        <v/>
      </c>
      <c r="F37" s="103" t="str">
        <f t="shared" si="1"/>
        <v/>
      </c>
      <c r="G37" s="104">
        <f>couleur('[1]Copie fichier cim'!Q37)</f>
        <v>-4142</v>
      </c>
      <c r="H37" s="94" t="str">
        <f>IF(OR(G37=3,G37=14),'[1]Copie fichier cim'!Q37,"")</f>
        <v/>
      </c>
      <c r="I37" s="112" t="s">
        <v>11</v>
      </c>
      <c r="J37" s="113">
        <f t="shared" si="2"/>
        <v>35</v>
      </c>
      <c r="K37" s="113" t="str">
        <f t="shared" si="9"/>
        <v>B35</v>
      </c>
      <c r="L37" s="92" t="str">
        <f t="shared" si="3"/>
        <v/>
      </c>
      <c r="M37" s="114" t="str">
        <f t="shared" si="4"/>
        <v/>
      </c>
      <c r="N37" s="114" t="str">
        <f t="shared" si="5"/>
        <v/>
      </c>
      <c r="O37" s="92" t="str">
        <f t="array" aca="1" ref="O37" ca="1">IF(G37=3,CONCATENATE("R0",RIGHT(INDEX('[1]Copie fichier cim'!$A$1:$V$200,INDIRECT(K37),2),2),""),IF(G37=14,"CIM",""))</f>
        <v/>
      </c>
      <c r="P37" s="92" t="str">
        <f t="shared" si="6"/>
        <v/>
      </c>
      <c r="Q37" s="92" t="str">
        <f t="array" aca="1" ref="Q37" ca="1">IF(G37=14,CONCATENATE("R0",RIGHT(INDEX('[1]Copie fichier cim'!$A$1:$V$200,INDIRECT(K37),2),2),""),"")</f>
        <v/>
      </c>
      <c r="R37" s="92" t="str">
        <f t="shared" si="7"/>
        <v/>
      </c>
      <c r="S37" s="92"/>
      <c r="T37" s="92"/>
      <c r="U37" s="92"/>
      <c r="V37" s="107" t="str">
        <f t="shared" si="8"/>
        <v/>
      </c>
      <c r="W37" s="97">
        <f t="array" ref="W37">couleur('[1]Copie fichier cim'!B37:U37)</f>
        <v>0</v>
      </c>
      <c r="X37" s="97" t="str">
        <f t="shared" si="10"/>
        <v/>
      </c>
      <c r="Y37" s="97" t="str">
        <f>IF(W37=1,'[1]Copie fichier cim'!U36,"")</f>
        <v/>
      </c>
      <c r="Z37" s="117"/>
    </row>
    <row r="38" spans="1:26" x14ac:dyDescent="0.3">
      <c r="A38" s="109" t="str">
        <f>IF(LEFT('[1]Copie fichier cim'!B38,3)="Bac",'[1]Copie fichier cim'!B38,"")</f>
        <v/>
      </c>
      <c r="B38" s="110" t="str">
        <f>IF(A38&lt;&gt;"",MATCH('[1]Copie fichier cim'!B38,'[1]Copie fichier cim'!$B$1:'[1]Copie fichier cim'!$B$200,0),"")</f>
        <v/>
      </c>
      <c r="C38" s="111">
        <f>IF('[1]Copie fichier cim'!N38&lt;&gt;"",'[1]Copie fichier cim'!N38,"")</f>
        <v>44581.350694444445</v>
      </c>
      <c r="D38" s="111">
        <f>IF('[1]Copie fichier cim'!O38&lt;&gt;"",'[1]Copie fichier cim'!O38,"")</f>
        <v>44581.684027777781</v>
      </c>
      <c r="E38" s="103" t="str">
        <f>IF(C38&lt;&gt;"",'[1]Copie fichier cim'!K38,"")</f>
        <v>EXP 34"</v>
      </c>
      <c r="F38" s="103" t="str">
        <f t="shared" si="1"/>
        <v>EXP 34"</v>
      </c>
      <c r="G38" s="104">
        <f>couleur('[1]Copie fichier cim'!Q38)</f>
        <v>-4142</v>
      </c>
      <c r="H38" s="94" t="str">
        <f>IF(OR(G38=3,G38=14),'[1]Copie fichier cim'!Q38,"")</f>
        <v/>
      </c>
      <c r="I38" s="112" t="s">
        <v>11</v>
      </c>
      <c r="J38" s="113">
        <f t="shared" si="2"/>
        <v>35</v>
      </c>
      <c r="K38" s="113" t="str">
        <f t="shared" si="9"/>
        <v>B35</v>
      </c>
      <c r="L38" s="92" t="str">
        <f t="shared" si="3"/>
        <v/>
      </c>
      <c r="M38" s="114" t="str">
        <f t="shared" si="4"/>
        <v/>
      </c>
      <c r="N38" s="114" t="str">
        <f t="shared" si="5"/>
        <v/>
      </c>
      <c r="O38" s="92" t="str">
        <f t="array" aca="1" ref="O38" ca="1">IF(G38=3,CONCATENATE("R0",RIGHT(INDEX('[1]Copie fichier cim'!$A$1:$V$200,INDIRECT(K38),2),2),""),IF(G38=14,"CIM",""))</f>
        <v/>
      </c>
      <c r="P38" s="92" t="str">
        <f t="shared" si="6"/>
        <v/>
      </c>
      <c r="Q38" s="92" t="str">
        <f t="array" aca="1" ref="Q38" ca="1">IF(G38=14,CONCATENATE("R0",RIGHT(INDEX('[1]Copie fichier cim'!$A$1:$V$200,INDIRECT(K38),2),2),""),"")</f>
        <v/>
      </c>
      <c r="R38" s="92" t="str">
        <f t="shared" si="7"/>
        <v/>
      </c>
      <c r="S38" s="92"/>
      <c r="T38" s="92"/>
      <c r="U38" s="92"/>
      <c r="V38" s="107" t="str">
        <f t="shared" si="8"/>
        <v/>
      </c>
      <c r="W38" s="97">
        <f t="array" ref="W38">couleur('[1]Copie fichier cim'!B38:U38)</f>
        <v>0</v>
      </c>
      <c r="X38" s="97" t="str">
        <f t="shared" si="10"/>
        <v/>
      </c>
      <c r="Y38" s="97" t="str">
        <f>IF(W38=1,'[1]Copie fichier cim'!U37,"")</f>
        <v/>
      </c>
      <c r="Z38" s="117"/>
    </row>
    <row r="39" spans="1:26" x14ac:dyDescent="0.3">
      <c r="A39" s="109" t="str">
        <f>IF(LEFT('[1]Copie fichier cim'!B39,3)="Bac",'[1]Copie fichier cim'!B39,"")</f>
        <v/>
      </c>
      <c r="B39" s="110" t="str">
        <f>IF(A39&lt;&gt;"",MATCH('[1]Copie fichier cim'!B39,'[1]Copie fichier cim'!$B$1:'[1]Copie fichier cim'!$B$200,0),"")</f>
        <v/>
      </c>
      <c r="C39" s="111">
        <f>IF('[1]Copie fichier cim'!N39&lt;&gt;"",'[1]Copie fichier cim'!N39,"")</f>
        <v>44581.350694444445</v>
      </c>
      <c r="D39" s="111">
        <f>IF('[1]Copie fichier cim'!O39&lt;&gt;"",'[1]Copie fichier cim'!O39,"")</f>
        <v>44581.684027777781</v>
      </c>
      <c r="E39" s="103">
        <f>IF(C39&lt;&gt;"",'[1]Copie fichier cim'!K39,"")</f>
        <v>0</v>
      </c>
      <c r="F39" s="103" t="str">
        <f t="shared" si="1"/>
        <v>EXP 34"</v>
      </c>
      <c r="G39" s="104">
        <f>couleur('[1]Copie fichier cim'!Q39)</f>
        <v>-4142</v>
      </c>
      <c r="H39" s="94" t="str">
        <f>IF(OR(G39=3,G39=14),'[1]Copie fichier cim'!Q39,"")</f>
        <v/>
      </c>
      <c r="I39" s="112" t="s">
        <v>11</v>
      </c>
      <c r="J39" s="113">
        <f t="shared" si="2"/>
        <v>35</v>
      </c>
      <c r="K39" s="113" t="str">
        <f t="shared" si="9"/>
        <v>B35</v>
      </c>
      <c r="L39" s="92" t="str">
        <f t="shared" si="3"/>
        <v/>
      </c>
      <c r="M39" s="114" t="str">
        <f t="shared" si="4"/>
        <v/>
      </c>
      <c r="N39" s="114" t="str">
        <f t="shared" si="5"/>
        <v/>
      </c>
      <c r="O39" s="92" t="str">
        <f t="array" aca="1" ref="O39" ca="1">IF(G39=3,CONCATENATE("R0",RIGHT(INDEX('[1]Copie fichier cim'!$A$1:$V$200,INDIRECT(K39),2),2),""),IF(G39=14,"CIM",""))</f>
        <v/>
      </c>
      <c r="P39" s="92" t="str">
        <f t="shared" si="6"/>
        <v/>
      </c>
      <c r="Q39" s="92" t="str">
        <f t="array" aca="1" ref="Q39" ca="1">IF(G39=14,CONCATENATE("R0",RIGHT(INDEX('[1]Copie fichier cim'!$A$1:$V$200,INDIRECT(K39),2),2),""),"")</f>
        <v/>
      </c>
      <c r="R39" s="92" t="str">
        <f t="shared" si="7"/>
        <v/>
      </c>
      <c r="S39" s="92"/>
      <c r="T39" s="92"/>
      <c r="U39" s="92"/>
      <c r="V39" s="107" t="str">
        <f t="shared" si="8"/>
        <v>EXP 34"</v>
      </c>
      <c r="W39" s="97">
        <f t="array" ref="W39">couleur('[1]Copie fichier cim'!B39:U39)</f>
        <v>0</v>
      </c>
      <c r="X39" s="97" t="str">
        <f t="shared" si="10"/>
        <v/>
      </c>
      <c r="Y39" s="97" t="str">
        <f>IF(W39=1,'[1]Copie fichier cim'!U38,"")</f>
        <v/>
      </c>
      <c r="Z39" s="117"/>
    </row>
    <row r="40" spans="1:26" x14ac:dyDescent="0.3">
      <c r="A40" s="109" t="str">
        <f>IF(LEFT('[1]Copie fichier cim'!B40,3)="Bac",'[1]Copie fichier cim'!B40,"")</f>
        <v/>
      </c>
      <c r="B40" s="110" t="str">
        <f>IF(A40&lt;&gt;"",MATCH('[1]Copie fichier cim'!B40,'[1]Copie fichier cim'!$B$1:'[1]Copie fichier cim'!$B$200,0),"")</f>
        <v/>
      </c>
      <c r="C40" s="111">
        <f>IF('[1]Copie fichier cim'!N40&lt;&gt;"",'[1]Copie fichier cim'!N40,"")</f>
        <v>44581.350694444445</v>
      </c>
      <c r="D40" s="111">
        <f>IF('[1]Copie fichier cim'!O40&lt;&gt;"",'[1]Copie fichier cim'!O40,"")</f>
        <v>44581.684027777781</v>
      </c>
      <c r="E40" s="103">
        <f>IF(C40&lt;&gt;"",'[1]Copie fichier cim'!K40,"")</f>
        <v>0</v>
      </c>
      <c r="F40" s="103" t="str">
        <f t="shared" si="1"/>
        <v>EXP 34"</v>
      </c>
      <c r="G40" s="104">
        <f>couleur('[1]Copie fichier cim'!Q40)</f>
        <v>-4142</v>
      </c>
      <c r="H40" s="94" t="str">
        <f>IF(OR(G40=3,G40=14),'[1]Copie fichier cim'!Q40,"")</f>
        <v/>
      </c>
      <c r="I40" s="112" t="s">
        <v>11</v>
      </c>
      <c r="J40" s="113">
        <f t="shared" si="2"/>
        <v>35</v>
      </c>
      <c r="K40" s="113" t="str">
        <f t="shared" si="9"/>
        <v>B35</v>
      </c>
      <c r="L40" s="92" t="str">
        <f t="shared" si="3"/>
        <v/>
      </c>
      <c r="M40" s="114" t="str">
        <f t="shared" si="4"/>
        <v/>
      </c>
      <c r="N40" s="114" t="str">
        <f t="shared" si="5"/>
        <v/>
      </c>
      <c r="O40" s="92" t="str">
        <f t="array" aca="1" ref="O40" ca="1">IF(G40=3,CONCATENATE("R0",RIGHT(INDEX('[1]Copie fichier cim'!$A$1:$V$200,INDIRECT(K40),2),2),""),IF(G40=14,"CIM",""))</f>
        <v/>
      </c>
      <c r="P40" s="92" t="str">
        <f t="shared" si="6"/>
        <v/>
      </c>
      <c r="Q40" s="92" t="str">
        <f t="array" aca="1" ref="Q40" ca="1">IF(G40=14,CONCATENATE("R0",RIGHT(INDEX('[1]Copie fichier cim'!$A$1:$V$200,INDIRECT(K40),2),2),""),"")</f>
        <v/>
      </c>
      <c r="R40" s="92" t="str">
        <f t="shared" si="7"/>
        <v/>
      </c>
      <c r="S40" s="92"/>
      <c r="T40" s="92"/>
      <c r="U40" s="92"/>
      <c r="V40" s="107" t="str">
        <f t="shared" si="8"/>
        <v>EXP 34"</v>
      </c>
      <c r="W40" s="97">
        <f t="array" ref="W40">couleur('[1]Copie fichier cim'!B40:U40)</f>
        <v>0</v>
      </c>
      <c r="X40" s="97" t="str">
        <f t="shared" si="10"/>
        <v/>
      </c>
      <c r="Y40" s="97" t="str">
        <f>IF(W40=1,'[1]Copie fichier cim'!U39,"")</f>
        <v/>
      </c>
      <c r="Z40" s="117"/>
    </row>
    <row r="41" spans="1:26" x14ac:dyDescent="0.3">
      <c r="A41" s="109" t="str">
        <f>IF(LEFT('[1]Copie fichier cim'!B41,3)="Bac",'[1]Copie fichier cim'!B41,"")</f>
        <v/>
      </c>
      <c r="B41" s="110" t="str">
        <f>IF(A41&lt;&gt;"",MATCH('[1]Copie fichier cim'!B41,'[1]Copie fichier cim'!$B$1:'[1]Copie fichier cim'!$B$200,0),"")</f>
        <v/>
      </c>
      <c r="C41" s="111">
        <f>IF('[1]Copie fichier cim'!N41&lt;&gt;"",'[1]Copie fichier cim'!N41,"")</f>
        <v>44581.350694444445</v>
      </c>
      <c r="D41" s="111">
        <f>IF('[1]Copie fichier cim'!O41&lt;&gt;"",'[1]Copie fichier cim'!O41,"")</f>
        <v>44581.684027777781</v>
      </c>
      <c r="E41" s="103">
        <f>IF(C41&lt;&gt;"",'[1]Copie fichier cim'!K41,"")</f>
        <v>0</v>
      </c>
      <c r="F41" s="103" t="str">
        <f t="shared" si="1"/>
        <v>EXP 34"</v>
      </c>
      <c r="G41" s="104">
        <f>couleur('[1]Copie fichier cim'!Q41)</f>
        <v>-4142</v>
      </c>
      <c r="H41" s="94" t="str">
        <f>IF(OR(G41=3,G41=14),'[1]Copie fichier cim'!Q41,"")</f>
        <v/>
      </c>
      <c r="I41" s="112" t="s">
        <v>11</v>
      </c>
      <c r="J41" s="113">
        <f t="shared" si="2"/>
        <v>35</v>
      </c>
      <c r="K41" s="113" t="str">
        <f t="shared" si="9"/>
        <v>B35</v>
      </c>
      <c r="L41" s="92" t="str">
        <f t="shared" si="3"/>
        <v/>
      </c>
      <c r="M41" s="114" t="str">
        <f t="shared" si="4"/>
        <v/>
      </c>
      <c r="N41" s="114" t="str">
        <f t="shared" si="5"/>
        <v/>
      </c>
      <c r="O41" s="92" t="str">
        <f t="array" aca="1" ref="O41" ca="1">IF(G41=3,CONCATENATE("R0",RIGHT(INDEX('[1]Copie fichier cim'!$A$1:$V$200,INDIRECT(K41),2),2),""),IF(G41=14,"CIM",""))</f>
        <v/>
      </c>
      <c r="P41" s="92" t="str">
        <f t="shared" si="6"/>
        <v/>
      </c>
      <c r="Q41" s="92" t="str">
        <f t="array" aca="1" ref="Q41" ca="1">IF(G41=14,CONCATENATE("R0",RIGHT(INDEX('[1]Copie fichier cim'!$A$1:$V$200,INDIRECT(K41),2),2),""),"")</f>
        <v/>
      </c>
      <c r="R41" s="92" t="str">
        <f t="shared" si="7"/>
        <v/>
      </c>
      <c r="S41" s="92"/>
      <c r="T41" s="92"/>
      <c r="U41" s="92"/>
      <c r="V41" s="107" t="str">
        <f t="shared" si="8"/>
        <v>EXP 34"</v>
      </c>
      <c r="W41" s="97">
        <f t="array" ref="W41">couleur('[1]Copie fichier cim'!B41:U41)</f>
        <v>0</v>
      </c>
      <c r="X41" s="97" t="str">
        <f t="shared" si="10"/>
        <v/>
      </c>
      <c r="Y41" s="97" t="str">
        <f>IF(W41=1,'[1]Copie fichier cim'!U40,"")</f>
        <v/>
      </c>
      <c r="Z41" s="117"/>
    </row>
    <row r="42" spans="1:26" x14ac:dyDescent="0.3">
      <c r="A42" s="109" t="str">
        <f>IF(LEFT('[1]Copie fichier cim'!B42,3)="Bac",'[1]Copie fichier cim'!B42,"")</f>
        <v/>
      </c>
      <c r="B42" s="110" t="str">
        <f>IF(A42&lt;&gt;"",MATCH('[1]Copie fichier cim'!B42,'[1]Copie fichier cim'!$B$1:'[1]Copie fichier cim'!$B$200,0),"")</f>
        <v/>
      </c>
      <c r="C42" s="111">
        <f>IF('[1]Copie fichier cim'!N42&lt;&gt;"",'[1]Copie fichier cim'!N42,"")</f>
        <v>44581.350694444445</v>
      </c>
      <c r="D42" s="111">
        <f>IF('[1]Copie fichier cim'!O42&lt;&gt;"",'[1]Copie fichier cim'!O42,"")</f>
        <v>44581.684027777781</v>
      </c>
      <c r="E42" s="103">
        <f>IF(C42&lt;&gt;"",'[1]Copie fichier cim'!K42,"")</f>
        <v>0</v>
      </c>
      <c r="F42" s="103" t="str">
        <f t="shared" si="1"/>
        <v>EXP 34"</v>
      </c>
      <c r="G42" s="104">
        <f>couleur('[1]Copie fichier cim'!Q42)</f>
        <v>-4142</v>
      </c>
      <c r="H42" s="94" t="str">
        <f>IF(OR(G42=3,G42=14),'[1]Copie fichier cim'!Q42,"")</f>
        <v/>
      </c>
      <c r="I42" s="112" t="s">
        <v>11</v>
      </c>
      <c r="J42" s="113">
        <f t="shared" si="2"/>
        <v>35</v>
      </c>
      <c r="K42" s="113" t="str">
        <f t="shared" si="9"/>
        <v>B35</v>
      </c>
      <c r="L42" s="92" t="str">
        <f t="shared" si="3"/>
        <v/>
      </c>
      <c r="M42" s="114" t="str">
        <f t="shared" si="4"/>
        <v/>
      </c>
      <c r="N42" s="114" t="str">
        <f t="shared" si="5"/>
        <v/>
      </c>
      <c r="O42" s="92" t="str">
        <f t="array" aca="1" ref="O42" ca="1">IF(G42=3,CONCATENATE("R0",RIGHT(INDEX('[1]Copie fichier cim'!$A$1:$V$200,INDIRECT(K42),2),2),""),IF(G42=14,"CIM",""))</f>
        <v/>
      </c>
      <c r="P42" s="92" t="str">
        <f t="shared" si="6"/>
        <v/>
      </c>
      <c r="Q42" s="92" t="str">
        <f t="array" aca="1" ref="Q42" ca="1">IF(G42=14,CONCATENATE("R0",RIGHT(INDEX('[1]Copie fichier cim'!$A$1:$V$200,INDIRECT(K42),2),2),""),"")</f>
        <v/>
      </c>
      <c r="R42" s="92" t="str">
        <f t="shared" si="7"/>
        <v/>
      </c>
      <c r="S42" s="92"/>
      <c r="T42" s="92"/>
      <c r="U42" s="92"/>
      <c r="V42" s="107" t="str">
        <f t="shared" si="8"/>
        <v>EXP 34"</v>
      </c>
      <c r="W42" s="97">
        <f t="array" ref="W42">couleur('[1]Copie fichier cim'!B42:U42)</f>
        <v>0</v>
      </c>
      <c r="X42" s="97" t="str">
        <f t="shared" si="10"/>
        <v/>
      </c>
      <c r="Y42" s="97" t="str">
        <f>IF(W42=1,'[1]Copie fichier cim'!U41,"")</f>
        <v/>
      </c>
      <c r="Z42" s="117"/>
    </row>
    <row r="43" spans="1:26" x14ac:dyDescent="0.3">
      <c r="A43" s="109" t="str">
        <f>IF(LEFT('[1]Copie fichier cim'!B43,3)="Bac",'[1]Copie fichier cim'!B43,"")</f>
        <v/>
      </c>
      <c r="B43" s="110" t="str">
        <f>IF(A43&lt;&gt;"",MATCH('[1]Copie fichier cim'!B43,'[1]Copie fichier cim'!$B$1:'[1]Copie fichier cim'!$B$200,0),"")</f>
        <v/>
      </c>
      <c r="C43" s="111" t="str">
        <f>IF('[1]Copie fichier cim'!N43&lt;&gt;"",'[1]Copie fichier cim'!N43,"")</f>
        <v/>
      </c>
      <c r="D43" s="111" t="str">
        <f>IF('[1]Copie fichier cim'!O43&lt;&gt;"",'[1]Copie fichier cim'!O43,"")</f>
        <v/>
      </c>
      <c r="E43" s="103" t="str">
        <f>IF(C43&lt;&gt;"",'[1]Copie fichier cim'!K43,"")</f>
        <v/>
      </c>
      <c r="F43" s="103" t="str">
        <f t="shared" si="1"/>
        <v/>
      </c>
      <c r="G43" s="104">
        <f>couleur('[1]Copie fichier cim'!Q43)</f>
        <v>3</v>
      </c>
      <c r="H43" s="94">
        <f>IF(OR(G43=3,G43=14),'[1]Copie fichier cim'!Q43,"")</f>
        <v>28040</v>
      </c>
      <c r="I43" s="112" t="s">
        <v>11</v>
      </c>
      <c r="J43" s="113">
        <f t="shared" si="2"/>
        <v>35</v>
      </c>
      <c r="K43" s="113" t="str">
        <f t="shared" si="9"/>
        <v>B35</v>
      </c>
      <c r="L43" s="92" t="str">
        <f t="shared" si="3"/>
        <v>TR</v>
      </c>
      <c r="M43" s="114">
        <f t="shared" si="4"/>
        <v>44581.350694444445</v>
      </c>
      <c r="N43" s="114">
        <f t="shared" si="5"/>
        <v>44581.684027777781</v>
      </c>
      <c r="O43" s="92" t="str">
        <f t="array" aca="1" ref="O43" ca="1">IF(G43=3,CONCATENATE("R0",RIGHT(INDEX('[1]Copie fichier cim'!$A$1:$V$200,INDIRECT(K43),2),2),""),IF(G43=14,"CIM",""))</f>
        <v>R079</v>
      </c>
      <c r="P43" s="92" t="str">
        <f t="shared" si="6"/>
        <v>F345</v>
      </c>
      <c r="Q43" s="92" t="str">
        <f t="array" aca="1" ref="Q43" ca="1">IF(G43=14,CONCATENATE("R0",RIGHT(INDEX('[1]Copie fichier cim'!$A$1:$V$200,INDIRECT(K43),2),2),""),"")</f>
        <v/>
      </c>
      <c r="R43" s="92">
        <f t="shared" si="7"/>
        <v>28040</v>
      </c>
      <c r="S43" s="92"/>
      <c r="T43" s="92"/>
      <c r="U43" s="92"/>
      <c r="V43" s="107" t="str">
        <f t="shared" si="8"/>
        <v>EXP 34"</v>
      </c>
      <c r="W43" s="97">
        <f t="array" ref="W43">couleur('[1]Copie fichier cim'!B43:U43)</f>
        <v>0</v>
      </c>
      <c r="X43" s="97" t="str">
        <f t="shared" si="10"/>
        <v/>
      </c>
      <c r="Y43" s="97" t="str">
        <f>IF(W43=1,'[1]Copie fichier cim'!U42,"")</f>
        <v/>
      </c>
      <c r="Z43" s="117"/>
    </row>
    <row r="44" spans="1:26" x14ac:dyDescent="0.3">
      <c r="A44" s="109" t="str">
        <f>IF(LEFT('[1]Copie fichier cim'!B44,3)="Bac",'[1]Copie fichier cim'!B44,"")</f>
        <v/>
      </c>
      <c r="B44" s="110" t="str">
        <f>IF(A44&lt;&gt;"",MATCH('[1]Copie fichier cim'!B44,'[1]Copie fichier cim'!$B$1:'[1]Copie fichier cim'!$B$200,0),"")</f>
        <v/>
      </c>
      <c r="C44" s="111" t="str">
        <f>IF('[1]Copie fichier cim'!N44&lt;&gt;"",'[1]Copie fichier cim'!N44,"")</f>
        <v/>
      </c>
      <c r="D44" s="111" t="str">
        <f>IF('[1]Copie fichier cim'!O44&lt;&gt;"",'[1]Copie fichier cim'!O44,"")</f>
        <v/>
      </c>
      <c r="E44" s="103" t="str">
        <f>IF(C44&lt;&gt;"",'[1]Copie fichier cim'!K44,"")</f>
        <v/>
      </c>
      <c r="F44" s="103" t="str">
        <f t="shared" si="1"/>
        <v/>
      </c>
      <c r="G44" s="104">
        <f>couleur('[1]Copie fichier cim'!Q44)</f>
        <v>48</v>
      </c>
      <c r="H44" s="94" t="str">
        <f>IF(OR(G44=3,G44=14),'[1]Copie fichier cim'!Q44,"")</f>
        <v/>
      </c>
      <c r="I44" s="112" t="s">
        <v>11</v>
      </c>
      <c r="J44" s="113">
        <f t="shared" si="2"/>
        <v>35</v>
      </c>
      <c r="K44" s="113" t="str">
        <f t="shared" si="9"/>
        <v>B35</v>
      </c>
      <c r="L44" s="92" t="str">
        <f t="shared" si="3"/>
        <v/>
      </c>
      <c r="M44" s="114" t="str">
        <f t="shared" si="4"/>
        <v/>
      </c>
      <c r="N44" s="114" t="str">
        <f t="shared" si="5"/>
        <v/>
      </c>
      <c r="O44" s="92" t="str">
        <f t="array" aca="1" ref="O44" ca="1">IF(G44=3,CONCATENATE("R0",RIGHT(INDEX('[1]Copie fichier cim'!$A$1:$V$200,INDIRECT(K44),2),2),""),IF(G44=14,"CIM",""))</f>
        <v/>
      </c>
      <c r="P44" s="92" t="str">
        <f t="shared" si="6"/>
        <v/>
      </c>
      <c r="Q44" s="92" t="str">
        <f t="array" aca="1" ref="Q44" ca="1">IF(G44=14,CONCATENATE("R0",RIGHT(INDEX('[1]Copie fichier cim'!$A$1:$V$200,INDIRECT(K44),2),2),""),"")</f>
        <v/>
      </c>
      <c r="R44" s="92" t="str">
        <f t="shared" si="7"/>
        <v/>
      </c>
      <c r="S44" s="92"/>
      <c r="T44" s="92"/>
      <c r="U44" s="92"/>
      <c r="V44" s="107" t="str">
        <f t="shared" si="8"/>
        <v/>
      </c>
      <c r="W44" s="97">
        <f t="array" ref="W44">couleur('[1]Copie fichier cim'!B44:U44)</f>
        <v>0</v>
      </c>
      <c r="X44" s="97" t="str">
        <f t="shared" si="10"/>
        <v/>
      </c>
      <c r="Y44" s="97" t="str">
        <f>IF(W44=1,'[1]Copie fichier cim'!U43,"")</f>
        <v/>
      </c>
      <c r="Z44" s="117"/>
    </row>
    <row r="45" spans="1:26" x14ac:dyDescent="0.3">
      <c r="A45" s="109" t="str">
        <f>IF(LEFT('[1]Copie fichier cim'!B45,3)="Bac",'[1]Copie fichier cim'!B45,"")</f>
        <v/>
      </c>
      <c r="B45" s="110" t="str">
        <f>IF(A45&lt;&gt;"",MATCH('[1]Copie fichier cim'!B45,'[1]Copie fichier cim'!$B$1:'[1]Copie fichier cim'!$B$200,0),"")</f>
        <v/>
      </c>
      <c r="C45" s="111" t="str">
        <f>IF('[1]Copie fichier cim'!N45&lt;&gt;"",'[1]Copie fichier cim'!N45,"")</f>
        <v/>
      </c>
      <c r="D45" s="111" t="str">
        <f>IF('[1]Copie fichier cim'!O45&lt;&gt;"",'[1]Copie fichier cim'!O45,"")</f>
        <v/>
      </c>
      <c r="E45" s="103" t="str">
        <f>IF(C45&lt;&gt;"",'[1]Copie fichier cim'!K45,"")</f>
        <v/>
      </c>
      <c r="F45" s="103" t="str">
        <f t="shared" si="1"/>
        <v/>
      </c>
      <c r="G45" s="104">
        <f>couleur('[1]Copie fichier cim'!Q45)</f>
        <v>1</v>
      </c>
      <c r="H45" s="94" t="str">
        <f>IF(OR(G45=3,G45=14),'[1]Copie fichier cim'!Q45,"")</f>
        <v/>
      </c>
      <c r="I45" s="112" t="s">
        <v>11</v>
      </c>
      <c r="J45" s="113">
        <f t="shared" si="2"/>
        <v>35</v>
      </c>
      <c r="K45" s="113" t="str">
        <f t="shared" si="9"/>
        <v>B35</v>
      </c>
      <c r="L45" s="92" t="str">
        <f t="shared" si="3"/>
        <v/>
      </c>
      <c r="M45" s="114" t="str">
        <f t="shared" si="4"/>
        <v/>
      </c>
      <c r="N45" s="114" t="str">
        <f t="shared" si="5"/>
        <v/>
      </c>
      <c r="O45" s="92" t="str">
        <f t="array" aca="1" ref="O45" ca="1">IF(G45=3,CONCATENATE("R0",RIGHT(INDEX('[1]Copie fichier cim'!$A$1:$V$200,INDIRECT(K45),2),2),""),IF(G45=14,"CIM",""))</f>
        <v/>
      </c>
      <c r="P45" s="92" t="str">
        <f t="shared" si="6"/>
        <v/>
      </c>
      <c r="Q45" s="92" t="str">
        <f t="array" aca="1" ref="Q45" ca="1">IF(G45=14,CONCATENATE("R0",RIGHT(INDEX('[1]Copie fichier cim'!$A$1:$V$200,INDIRECT(K45),2),2),""),"")</f>
        <v/>
      </c>
      <c r="R45" s="92" t="str">
        <f t="shared" si="7"/>
        <v/>
      </c>
      <c r="S45" s="92"/>
      <c r="T45" s="92"/>
      <c r="U45" s="92"/>
      <c r="V45" s="107" t="str">
        <f t="shared" si="8"/>
        <v/>
      </c>
      <c r="W45" s="97">
        <f t="array" ref="W45">couleur('[1]Copie fichier cim'!B45:U45)</f>
        <v>1</v>
      </c>
      <c r="X45" s="97" t="str">
        <f t="shared" si="10"/>
        <v/>
      </c>
      <c r="Y45" s="97">
        <f>IF(W45=1,'[1]Copie fichier cim'!U44,"")</f>
        <v>38667</v>
      </c>
      <c r="Z45" s="117"/>
    </row>
    <row r="46" spans="1:26" x14ac:dyDescent="0.3">
      <c r="A46" s="109" t="str">
        <f>IF(LEFT('[1]Copie fichier cim'!B46,3)="Bac",'[1]Copie fichier cim'!B46,"")</f>
        <v>Bac 80</v>
      </c>
      <c r="B46" s="110">
        <f>IF(A46&lt;&gt;"",MATCH('[1]Copie fichier cim'!B46,'[1]Copie fichier cim'!$B$1:'[1]Copie fichier cim'!$B$200,0),"")</f>
        <v>46</v>
      </c>
      <c r="C46" s="111" t="str">
        <f>IF('[1]Copie fichier cim'!N46&lt;&gt;"",'[1]Copie fichier cim'!N46,"")</f>
        <v>Heure
de
début</v>
      </c>
      <c r="D46" s="111" t="str">
        <f>IF('[1]Copie fichier cim'!O46&lt;&gt;"",'[1]Copie fichier cim'!O46,"")</f>
        <v>Heure
de
fin</v>
      </c>
      <c r="E46" s="103" t="str">
        <f>IF(C46&lt;&gt;"",'[1]Copie fichier cim'!K46,"")</f>
        <v>Intitulé de
l'opération</v>
      </c>
      <c r="F46" s="103" t="str">
        <f t="shared" si="1"/>
        <v>Intitulé de
l'opération</v>
      </c>
      <c r="G46" s="104">
        <f>couleur('[1]Copie fichier cim'!Q46)</f>
        <v>24</v>
      </c>
      <c r="H46" s="94" t="str">
        <f>IF(OR(G46=3,G46=14),'[1]Copie fichier cim'!Q46,"")</f>
        <v/>
      </c>
      <c r="I46" s="112" t="s">
        <v>11</v>
      </c>
      <c r="J46" s="113">
        <f t="shared" si="2"/>
        <v>46</v>
      </c>
      <c r="K46" s="113" t="str">
        <f t="shared" si="9"/>
        <v>B46</v>
      </c>
      <c r="L46" s="92" t="str">
        <f t="shared" si="3"/>
        <v/>
      </c>
      <c r="M46" s="114" t="str">
        <f t="shared" si="4"/>
        <v/>
      </c>
      <c r="N46" s="114" t="str">
        <f t="shared" si="5"/>
        <v/>
      </c>
      <c r="O46" s="92" t="str">
        <f t="array" aca="1" ref="O46" ca="1">IF(G46=3,CONCATENATE("R0",RIGHT(INDEX('[1]Copie fichier cim'!$A$1:$V$200,INDIRECT(K46),2),2),""),IF(G46=14,"CIM",""))</f>
        <v/>
      </c>
      <c r="P46" s="92" t="str">
        <f t="shared" si="6"/>
        <v/>
      </c>
      <c r="Q46" s="92" t="str">
        <f t="array" aca="1" ref="Q46" ca="1">IF(G46=14,CONCATENATE("R0",RIGHT(INDEX('[1]Copie fichier cim'!$A$1:$V$200,INDIRECT(K46),2),2),""),"")</f>
        <v/>
      </c>
      <c r="R46" s="92" t="str">
        <f t="shared" si="7"/>
        <v/>
      </c>
      <c r="S46" s="92"/>
      <c r="T46" s="92"/>
      <c r="U46" s="92"/>
      <c r="V46" s="107" t="str">
        <f t="shared" si="8"/>
        <v/>
      </c>
      <c r="W46" s="97">
        <f t="array" ref="W46">couleur('[1]Copie fichier cim'!B46:U46)</f>
        <v>0</v>
      </c>
      <c r="X46" s="97" t="str">
        <f t="shared" si="10"/>
        <v>R080</v>
      </c>
      <c r="Y46" s="97" t="str">
        <f>IF(W46=1,'[1]Copie fichier cim'!U45,"")</f>
        <v/>
      </c>
      <c r="Z46" s="117"/>
    </row>
    <row r="47" spans="1:26" x14ac:dyDescent="0.3">
      <c r="A47" s="109" t="str">
        <f>IF(LEFT('[1]Copie fichier cim'!B47,3)="Bac",'[1]Copie fichier cim'!B47,"")</f>
        <v/>
      </c>
      <c r="B47" s="110" t="str">
        <f>IF(A47&lt;&gt;"",MATCH('[1]Copie fichier cim'!B47,'[1]Copie fichier cim'!$B$1:'[1]Copie fichier cim'!$B$200,0),"")</f>
        <v/>
      </c>
      <c r="C47" s="111" t="str">
        <f>IF('[1]Copie fichier cim'!N47&lt;&gt;"",'[1]Copie fichier cim'!N47,"")</f>
        <v/>
      </c>
      <c r="D47" s="111" t="str">
        <f>IF('[1]Copie fichier cim'!O47&lt;&gt;"",'[1]Copie fichier cim'!O47,"")</f>
        <v/>
      </c>
      <c r="E47" s="103" t="str">
        <f>IF(C47&lt;&gt;"",'[1]Copie fichier cim'!K47,"")</f>
        <v/>
      </c>
      <c r="F47" s="103" t="str">
        <f t="shared" si="1"/>
        <v/>
      </c>
      <c r="G47" s="104">
        <f>couleur('[1]Copie fichier cim'!Q47)</f>
        <v>48</v>
      </c>
      <c r="H47" s="94" t="str">
        <f>IF(OR(G47=3,G47=14),'[1]Copie fichier cim'!Q47,"")</f>
        <v/>
      </c>
      <c r="I47" s="112" t="s">
        <v>11</v>
      </c>
      <c r="J47" s="113">
        <f t="shared" si="2"/>
        <v>46</v>
      </c>
      <c r="K47" s="113" t="str">
        <f t="shared" si="9"/>
        <v>B46</v>
      </c>
      <c r="L47" s="92" t="str">
        <f t="shared" si="3"/>
        <v/>
      </c>
      <c r="M47" s="114" t="str">
        <f t="shared" si="4"/>
        <v/>
      </c>
      <c r="N47" s="114" t="str">
        <f t="shared" si="5"/>
        <v/>
      </c>
      <c r="O47" s="92" t="str">
        <f t="array" aca="1" ref="O47" ca="1">IF(G47=3,CONCATENATE("R0",RIGHT(INDEX('[1]Copie fichier cim'!$A$1:$V$200,INDIRECT(K47),2),2),""),IF(G47=14,"CIM",""))</f>
        <v/>
      </c>
      <c r="P47" s="92" t="str">
        <f t="shared" si="6"/>
        <v/>
      </c>
      <c r="Q47" s="92" t="str">
        <f t="array" aca="1" ref="Q47" ca="1">IF(G47=14,CONCATENATE("R0",RIGHT(INDEX('[1]Copie fichier cim'!$A$1:$V$200,INDIRECT(K47),2),2),""),"")</f>
        <v/>
      </c>
      <c r="R47" s="92" t="str">
        <f t="shared" si="7"/>
        <v/>
      </c>
      <c r="S47" s="92"/>
      <c r="T47" s="92"/>
      <c r="U47" s="92"/>
      <c r="V47" s="107" t="str">
        <f t="shared" si="8"/>
        <v/>
      </c>
      <c r="W47" s="97">
        <f t="array" ref="W47">couleur('[1]Copie fichier cim'!B47:U47)</f>
        <v>0</v>
      </c>
      <c r="X47" s="97" t="str">
        <f t="shared" si="10"/>
        <v/>
      </c>
      <c r="Y47" s="97" t="str">
        <f>IF(W47=1,'[1]Copie fichier cim'!U46,"")</f>
        <v/>
      </c>
      <c r="Z47" s="117"/>
    </row>
    <row r="48" spans="1:26" x14ac:dyDescent="0.3">
      <c r="A48" s="109" t="str">
        <f>IF(LEFT('[1]Copie fichier cim'!B48,3)="Bac",'[1]Copie fichier cim'!B48,"")</f>
        <v/>
      </c>
      <c r="B48" s="110" t="str">
        <f>IF(A48&lt;&gt;"",MATCH('[1]Copie fichier cim'!B48,'[1]Copie fichier cim'!$B$1:'[1]Copie fichier cim'!$B$200,0),"")</f>
        <v/>
      </c>
      <c r="C48" s="111" t="str">
        <f>IF('[1]Copie fichier cim'!N48&lt;&gt;"",'[1]Copie fichier cim'!N48,"")</f>
        <v/>
      </c>
      <c r="D48" s="111" t="str">
        <f>IF('[1]Copie fichier cim'!O48&lt;&gt;"",'[1]Copie fichier cim'!O48,"")</f>
        <v/>
      </c>
      <c r="E48" s="103" t="str">
        <f>IF(C48&lt;&gt;"",'[1]Copie fichier cim'!K48,"")</f>
        <v/>
      </c>
      <c r="F48" s="103" t="str">
        <f t="shared" si="1"/>
        <v/>
      </c>
      <c r="G48" s="104">
        <f>couleur('[1]Copie fichier cim'!Q48)</f>
        <v>-4142</v>
      </c>
      <c r="H48" s="94" t="str">
        <f>IF(OR(G48=3,G48=14),'[1]Copie fichier cim'!Q48,"")</f>
        <v/>
      </c>
      <c r="I48" s="112" t="s">
        <v>11</v>
      </c>
      <c r="J48" s="113">
        <f t="shared" si="2"/>
        <v>46</v>
      </c>
      <c r="K48" s="113" t="str">
        <f t="shared" si="9"/>
        <v>B46</v>
      </c>
      <c r="L48" s="92" t="str">
        <f t="shared" si="3"/>
        <v/>
      </c>
      <c r="M48" s="114" t="str">
        <f t="shared" si="4"/>
        <v/>
      </c>
      <c r="N48" s="114" t="str">
        <f t="shared" si="5"/>
        <v/>
      </c>
      <c r="O48" s="92" t="str">
        <f t="array" aca="1" ref="O48" ca="1">IF(G48=3,CONCATENATE("R0",RIGHT(INDEX('[1]Copie fichier cim'!$A$1:$V$200,INDIRECT(K48),2),2),""),IF(G48=14,"CIM",""))</f>
        <v/>
      </c>
      <c r="P48" s="92" t="str">
        <f t="shared" si="6"/>
        <v/>
      </c>
      <c r="Q48" s="92" t="str">
        <f t="array" aca="1" ref="Q48" ca="1">IF(G48=14,CONCATENATE("R0",RIGHT(INDEX('[1]Copie fichier cim'!$A$1:$V$200,INDIRECT(K48),2),2),""),"")</f>
        <v/>
      </c>
      <c r="R48" s="92" t="str">
        <f t="shared" si="7"/>
        <v/>
      </c>
      <c r="S48" s="92"/>
      <c r="T48" s="92"/>
      <c r="U48" s="92"/>
      <c r="V48" s="107" t="str">
        <f t="shared" si="8"/>
        <v/>
      </c>
      <c r="W48" s="97">
        <f t="array" ref="W48">couleur('[1]Copie fichier cim'!B48:U48)</f>
        <v>0</v>
      </c>
      <c r="X48" s="97" t="str">
        <f t="shared" si="10"/>
        <v/>
      </c>
      <c r="Y48" s="97" t="str">
        <f>IF(W48=1,'[1]Copie fichier cim'!U47,"")</f>
        <v/>
      </c>
      <c r="Z48" s="117"/>
    </row>
    <row r="49" spans="1:26" x14ac:dyDescent="0.3">
      <c r="A49" s="109" t="str">
        <f>IF(LEFT('[1]Copie fichier cim'!B49,3)="Bac",'[1]Copie fichier cim'!B49,"")</f>
        <v/>
      </c>
      <c r="B49" s="110" t="str">
        <f>IF(A49&lt;&gt;"",MATCH('[1]Copie fichier cim'!B49,'[1]Copie fichier cim'!$B$1:'[1]Copie fichier cim'!$B$200,0),"")</f>
        <v/>
      </c>
      <c r="C49" s="111">
        <f>IF('[1]Copie fichier cim'!N49&lt;&gt;"",'[1]Copie fichier cim'!N49,"")</f>
        <v>44581</v>
      </c>
      <c r="D49" s="111">
        <f>IF('[1]Copie fichier cim'!O49&lt;&gt;"",'[1]Copie fichier cim'!O49,"")</f>
        <v>44581.163194444445</v>
      </c>
      <c r="E49" s="103" t="str">
        <f>IF(C49&lt;&gt;"",'[1]Copie fichier cim'!K49,"")</f>
        <v>DN ALASKA EN COURS</v>
      </c>
      <c r="F49" s="103" t="str">
        <f t="shared" si="1"/>
        <v>DN ALASKA EN COURS</v>
      </c>
      <c r="G49" s="104">
        <f>couleur('[1]Copie fichier cim'!Q49)</f>
        <v>-4142</v>
      </c>
      <c r="H49" s="94" t="str">
        <f>IF(OR(G49=3,G49=14),'[1]Copie fichier cim'!Q49,"")</f>
        <v/>
      </c>
      <c r="I49" s="112" t="s">
        <v>11</v>
      </c>
      <c r="J49" s="113">
        <f t="shared" si="2"/>
        <v>46</v>
      </c>
      <c r="K49" s="113" t="str">
        <f t="shared" si="9"/>
        <v>B46</v>
      </c>
      <c r="L49" s="92" t="str">
        <f t="shared" si="3"/>
        <v/>
      </c>
      <c r="M49" s="114" t="str">
        <f t="shared" si="4"/>
        <v/>
      </c>
      <c r="N49" s="114" t="str">
        <f t="shared" si="5"/>
        <v/>
      </c>
      <c r="O49" s="92" t="str">
        <f t="array" aca="1" ref="O49" ca="1">IF(G49=3,CONCATENATE("R0",RIGHT(INDEX('[1]Copie fichier cim'!$A$1:$V$200,INDIRECT(K49),2),2),""),IF(G49=14,"CIM",""))</f>
        <v/>
      </c>
      <c r="P49" s="92" t="str">
        <f t="shared" si="6"/>
        <v/>
      </c>
      <c r="Q49" s="92" t="str">
        <f t="array" aca="1" ref="Q49" ca="1">IF(G49=14,CONCATENATE("R0",RIGHT(INDEX('[1]Copie fichier cim'!$A$1:$V$200,INDIRECT(K49),2),2),""),"")</f>
        <v/>
      </c>
      <c r="R49" s="92" t="str">
        <f t="shared" si="7"/>
        <v/>
      </c>
      <c r="S49" s="92"/>
      <c r="T49" s="92"/>
      <c r="U49" s="92"/>
      <c r="V49" s="107" t="str">
        <f t="shared" si="8"/>
        <v/>
      </c>
      <c r="W49" s="97">
        <f t="array" ref="W49">couleur('[1]Copie fichier cim'!B49:U49)</f>
        <v>0</v>
      </c>
      <c r="X49" s="97" t="str">
        <f t="shared" si="10"/>
        <v/>
      </c>
      <c r="Y49" s="97" t="str">
        <f>IF(W49=1,'[1]Copie fichier cim'!U48,"")</f>
        <v/>
      </c>
      <c r="Z49" s="117"/>
    </row>
    <row r="50" spans="1:26" x14ac:dyDescent="0.3">
      <c r="A50" s="109" t="str">
        <f>IF(LEFT('[1]Copie fichier cim'!B50,3)="Bac",'[1]Copie fichier cim'!B50,"")</f>
        <v/>
      </c>
      <c r="B50" s="110" t="str">
        <f>IF(A50&lt;&gt;"",MATCH('[1]Copie fichier cim'!B50,'[1]Copie fichier cim'!$B$1:'[1]Copie fichier cim'!$B$200,0),"")</f>
        <v/>
      </c>
      <c r="C50" s="111" t="str">
        <f>IF('[1]Copie fichier cim'!N50&lt;&gt;"",'[1]Copie fichier cim'!N50,"")</f>
        <v/>
      </c>
      <c r="D50" s="111" t="str">
        <f>IF('[1]Copie fichier cim'!O50&lt;&gt;"",'[1]Copie fichier cim'!O50,"")</f>
        <v/>
      </c>
      <c r="E50" s="103" t="str">
        <f>IF(C50&lt;&gt;"",'[1]Copie fichier cim'!K50,"")</f>
        <v/>
      </c>
      <c r="F50" s="103" t="str">
        <f t="shared" si="1"/>
        <v/>
      </c>
      <c r="G50" s="104">
        <f>couleur('[1]Copie fichier cim'!Q50)</f>
        <v>14</v>
      </c>
      <c r="H50" s="94">
        <f>IF(OR(G50=3,G50=14),'[1]Copie fichier cim'!Q50,"")</f>
        <v>23062</v>
      </c>
      <c r="I50" s="112" t="s">
        <v>11</v>
      </c>
      <c r="J50" s="113">
        <f t="shared" si="2"/>
        <v>46</v>
      </c>
      <c r="K50" s="113" t="str">
        <f t="shared" si="9"/>
        <v>B46</v>
      </c>
      <c r="L50" s="92" t="str">
        <f t="shared" si="3"/>
        <v>RE</v>
      </c>
      <c r="M50" s="114">
        <f t="shared" si="4"/>
        <v>44581</v>
      </c>
      <c r="N50" s="114">
        <f t="shared" si="5"/>
        <v>44581.163194444445</v>
      </c>
      <c r="O50" s="92" t="str">
        <f t="array" aca="1" ref="O50" ca="1">IF(G50=3,CONCATENATE("R0",RIGHT(INDEX('[1]Copie fichier cim'!$A$1:$V$200,INDIRECT(K50),2),2),""),IF(G50=14,"CIM",""))</f>
        <v>CIM</v>
      </c>
      <c r="P50" s="92" t="str">
        <f t="shared" si="6"/>
        <v/>
      </c>
      <c r="Q50" s="92" t="str">
        <f t="array" aca="1" ref="Q50" ca="1">IF(G50=14,CONCATENATE("R0",RIGHT(INDEX('[1]Copie fichier cim'!$A$1:$V$200,INDIRECT(K50),2),2),""),"")</f>
        <v>R080</v>
      </c>
      <c r="R50" s="92">
        <f t="shared" si="7"/>
        <v>23062</v>
      </c>
      <c r="S50" s="92"/>
      <c r="T50" s="92"/>
      <c r="U50" s="92"/>
      <c r="V50" s="107" t="str">
        <f t="shared" si="8"/>
        <v>DN ALASKA EN COURS</v>
      </c>
      <c r="W50" s="97">
        <f t="array" ref="W50">couleur('[1]Copie fichier cim'!B50:U50)</f>
        <v>0</v>
      </c>
      <c r="X50" s="97" t="str">
        <f t="shared" si="10"/>
        <v/>
      </c>
      <c r="Y50" s="97" t="str">
        <f>IF(W50=1,'[1]Copie fichier cim'!U49,"")</f>
        <v/>
      </c>
      <c r="Z50" s="117"/>
    </row>
    <row r="51" spans="1:26" x14ac:dyDescent="0.3">
      <c r="A51" s="109" t="str">
        <f>IF(LEFT('[1]Copie fichier cim'!B51,3)="Bac",'[1]Copie fichier cim'!B51,"")</f>
        <v/>
      </c>
      <c r="B51" s="110" t="str">
        <f>IF(A51&lt;&gt;"",MATCH('[1]Copie fichier cim'!B51,'[1]Copie fichier cim'!$B$1:'[1]Copie fichier cim'!$B$200,0),"")</f>
        <v/>
      </c>
      <c r="C51" s="111">
        <f>IF('[1]Copie fichier cim'!N51&lt;&gt;"",'[1]Copie fichier cim'!N51,"")</f>
        <v>44581</v>
      </c>
      <c r="D51" s="111">
        <f>IF('[1]Copie fichier cim'!O51&lt;&gt;"",'[1]Copie fichier cim'!O51,"")</f>
        <v>44581.163194444445</v>
      </c>
      <c r="E51" s="103" t="str">
        <f>IF(C51&lt;&gt;"",'[1]Copie fichier cim'!K51,"")</f>
        <v>ENTREE ADDITIF ALASKA</v>
      </c>
      <c r="F51" s="103" t="str">
        <f t="shared" si="1"/>
        <v>ENTREE ADDITIF ALASKA</v>
      </c>
      <c r="G51" s="104">
        <f>couleur('[1]Copie fichier cim'!Q51)</f>
        <v>-4142</v>
      </c>
      <c r="H51" s="94" t="str">
        <f>IF(OR(G51=3,G51=14),'[1]Copie fichier cim'!Q51,"")</f>
        <v/>
      </c>
      <c r="I51" s="112" t="s">
        <v>11</v>
      </c>
      <c r="J51" s="113">
        <f t="shared" si="2"/>
        <v>46</v>
      </c>
      <c r="K51" s="113" t="str">
        <f t="shared" si="9"/>
        <v>B46</v>
      </c>
      <c r="L51" s="92" t="str">
        <f t="shared" si="3"/>
        <v/>
      </c>
      <c r="M51" s="114" t="str">
        <f t="shared" si="4"/>
        <v/>
      </c>
      <c r="N51" s="114" t="str">
        <f t="shared" si="5"/>
        <v/>
      </c>
      <c r="O51" s="92" t="str">
        <f t="array" aca="1" ref="O51" ca="1">IF(G51=3,CONCATENATE("R0",RIGHT(INDEX('[1]Copie fichier cim'!$A$1:$V$200,INDIRECT(K51),2),2),""),IF(G51=14,"CIM",""))</f>
        <v/>
      </c>
      <c r="P51" s="92" t="str">
        <f t="shared" si="6"/>
        <v/>
      </c>
      <c r="Q51" s="92" t="str">
        <f t="array" aca="1" ref="Q51" ca="1">IF(G51=14,CONCATENATE("R0",RIGHT(INDEX('[1]Copie fichier cim'!$A$1:$V$200,INDIRECT(K51),2),2),""),"")</f>
        <v/>
      </c>
      <c r="R51" s="92" t="str">
        <f t="shared" si="7"/>
        <v/>
      </c>
      <c r="S51" s="92"/>
      <c r="T51" s="92"/>
      <c r="U51" s="92"/>
      <c r="V51" s="107" t="str">
        <f t="shared" si="8"/>
        <v/>
      </c>
      <c r="W51" s="97">
        <f t="array" ref="W51">couleur('[1]Copie fichier cim'!B51:U51)</f>
        <v>0</v>
      </c>
      <c r="X51" s="97" t="str">
        <f t="shared" si="10"/>
        <v/>
      </c>
      <c r="Y51" s="97" t="str">
        <f>IF(W51=1,'[1]Copie fichier cim'!U50,"")</f>
        <v/>
      </c>
      <c r="Z51" s="117"/>
    </row>
    <row r="52" spans="1:26" x14ac:dyDescent="0.3">
      <c r="A52" s="109" t="str">
        <f>IF(LEFT('[1]Copie fichier cim'!B52,3)="Bac",'[1]Copie fichier cim'!B52,"")</f>
        <v/>
      </c>
      <c r="B52" s="110" t="str">
        <f>IF(A52&lt;&gt;"",MATCH('[1]Copie fichier cim'!B52,'[1]Copie fichier cim'!$B$1:'[1]Copie fichier cim'!$B$200,0),"")</f>
        <v/>
      </c>
      <c r="C52" s="111" t="str">
        <f>IF('[1]Copie fichier cim'!N52&lt;&gt;"",'[1]Copie fichier cim'!N52,"")</f>
        <v/>
      </c>
      <c r="D52" s="111" t="str">
        <f>IF('[1]Copie fichier cim'!O52&lt;&gt;"",'[1]Copie fichier cim'!O52,"")</f>
        <v/>
      </c>
      <c r="E52" s="103" t="str">
        <f>IF(C52&lt;&gt;"",'[1]Copie fichier cim'!K52,"")</f>
        <v/>
      </c>
      <c r="F52" s="103" t="str">
        <f t="shared" si="1"/>
        <v/>
      </c>
      <c r="G52" s="104">
        <f>couleur('[1]Copie fichier cim'!Q52)</f>
        <v>14</v>
      </c>
      <c r="H52" s="94">
        <f>IF(OR(G52=3,G52=14),'[1]Copie fichier cim'!Q52,"")</f>
        <v>5</v>
      </c>
      <c r="I52" s="112" t="s">
        <v>11</v>
      </c>
      <c r="J52" s="113">
        <f t="shared" si="2"/>
        <v>46</v>
      </c>
      <c r="K52" s="113" t="str">
        <f t="shared" si="9"/>
        <v>B46</v>
      </c>
      <c r="L52" s="92" t="str">
        <f t="shared" si="3"/>
        <v>RE</v>
      </c>
      <c r="M52" s="114">
        <f t="shared" si="4"/>
        <v>44581</v>
      </c>
      <c r="N52" s="114">
        <f t="shared" si="5"/>
        <v>44581.163194444445</v>
      </c>
      <c r="O52" s="92" t="str">
        <f t="array" aca="1" ref="O52" ca="1">IF(G52=3,CONCATENATE("R0",RIGHT(INDEX('[1]Copie fichier cim'!$A$1:$V$200,INDIRECT(K52),2),2),""),IF(G52=14,"CIM",""))</f>
        <v>CIM</v>
      </c>
      <c r="P52" s="92" t="str">
        <f t="shared" si="6"/>
        <v/>
      </c>
      <c r="Q52" s="92" t="str">
        <f t="array" aca="1" ref="Q52" ca="1">IF(G52=14,CONCATENATE("R0",RIGHT(INDEX('[1]Copie fichier cim'!$A$1:$V$200,INDIRECT(K52),2),2),""),"")</f>
        <v>R080</v>
      </c>
      <c r="R52" s="92">
        <f t="shared" si="7"/>
        <v>5</v>
      </c>
      <c r="S52" s="92"/>
      <c r="T52" s="92"/>
      <c r="U52" s="92"/>
      <c r="V52" s="107" t="str">
        <f t="shared" si="8"/>
        <v>ENTREE ADDITIF ALASKA</v>
      </c>
      <c r="W52" s="97">
        <f t="array" ref="W52">couleur('[1]Copie fichier cim'!B52:U52)</f>
        <v>0</v>
      </c>
      <c r="X52" s="97" t="str">
        <f t="shared" si="10"/>
        <v/>
      </c>
      <c r="Y52" s="97" t="str">
        <f>IF(W52=1,'[1]Copie fichier cim'!U51,"")</f>
        <v/>
      </c>
      <c r="Z52" s="117"/>
    </row>
    <row r="53" spans="1:26" x14ac:dyDescent="0.3">
      <c r="A53" s="109" t="str">
        <f>IF(LEFT('[1]Copie fichier cim'!B53,3)="Bac",'[1]Copie fichier cim'!B53,"")</f>
        <v/>
      </c>
      <c r="B53" s="110" t="str">
        <f>IF(A53&lt;&gt;"",MATCH('[1]Copie fichier cim'!B53,'[1]Copie fichier cim'!$B$1:'[1]Copie fichier cim'!$B$200,0),"")</f>
        <v/>
      </c>
      <c r="C53" s="111">
        <f>IF('[1]Copie fichier cim'!N53&lt;&gt;"",'[1]Copie fichier cim'!N53,"")</f>
        <v>44581.166666666664</v>
      </c>
      <c r="D53" s="111">
        <f>IF('[1]Copie fichier cim'!O53&lt;&gt;"",'[1]Copie fichier cim'!O53,"")</f>
        <v>44581.180555555555</v>
      </c>
      <c r="E53" s="103" t="str">
        <f>IF(C53&lt;&gt;"",'[1]Copie fichier cim'!K53,"")</f>
        <v>TRANSFERT 75 VERS 80</v>
      </c>
      <c r="F53" s="103" t="str">
        <f t="shared" si="1"/>
        <v>TRANSFERT 75 VERS 80</v>
      </c>
      <c r="G53" s="104">
        <f>couleur('[1]Copie fichier cim'!Q53)</f>
        <v>-4142</v>
      </c>
      <c r="H53" s="94" t="str">
        <f>IF(OR(G53=3,G53=14),'[1]Copie fichier cim'!Q53,"")</f>
        <v/>
      </c>
      <c r="I53" s="112" t="s">
        <v>11</v>
      </c>
      <c r="J53" s="113">
        <f t="shared" si="2"/>
        <v>46</v>
      </c>
      <c r="K53" s="113" t="str">
        <f t="shared" si="9"/>
        <v>B46</v>
      </c>
      <c r="L53" s="92" t="str">
        <f t="shared" si="3"/>
        <v/>
      </c>
      <c r="M53" s="114" t="str">
        <f t="shared" si="4"/>
        <v/>
      </c>
      <c r="N53" s="114" t="str">
        <f t="shared" si="5"/>
        <v/>
      </c>
      <c r="O53" s="92" t="str">
        <f t="array" aca="1" ref="O53" ca="1">IF(G53=3,CONCATENATE("R0",RIGHT(INDEX('[1]Copie fichier cim'!$A$1:$V$200,INDIRECT(K53),2),2),""),IF(G53=14,"CIM",""))</f>
        <v/>
      </c>
      <c r="P53" s="92" t="str">
        <f t="shared" si="6"/>
        <v/>
      </c>
      <c r="Q53" s="92" t="str">
        <f t="array" aca="1" ref="Q53" ca="1">IF(G53=14,CONCATENATE("R0",RIGHT(INDEX('[1]Copie fichier cim'!$A$1:$V$200,INDIRECT(K53),2),2),""),"")</f>
        <v/>
      </c>
      <c r="R53" s="92" t="str">
        <f t="shared" si="7"/>
        <v/>
      </c>
      <c r="S53" s="92"/>
      <c r="T53" s="92"/>
      <c r="U53" s="92"/>
      <c r="V53" s="107" t="str">
        <f t="shared" si="8"/>
        <v/>
      </c>
      <c r="W53" s="97">
        <f t="array" ref="W53">couleur('[1]Copie fichier cim'!B53:U53)</f>
        <v>0</v>
      </c>
      <c r="X53" s="97" t="str">
        <f t="shared" si="10"/>
        <v/>
      </c>
      <c r="Y53" s="97" t="str">
        <f>IF(W53=1,'[1]Copie fichier cim'!U52,"")</f>
        <v/>
      </c>
      <c r="Z53" s="117"/>
    </row>
    <row r="54" spans="1:26" x14ac:dyDescent="0.3">
      <c r="A54" s="109" t="str">
        <f>IF(LEFT('[1]Copie fichier cim'!B54,3)="Bac",'[1]Copie fichier cim'!B54,"")</f>
        <v/>
      </c>
      <c r="B54" s="110" t="str">
        <f>IF(A54&lt;&gt;"",MATCH('[1]Copie fichier cim'!B54,'[1]Copie fichier cim'!$B$1:'[1]Copie fichier cim'!$B$200,0),"")</f>
        <v/>
      </c>
      <c r="C54" s="111" t="str">
        <f>IF('[1]Copie fichier cim'!N54&lt;&gt;"",'[1]Copie fichier cim'!N54,"")</f>
        <v/>
      </c>
      <c r="D54" s="111" t="str">
        <f>IF('[1]Copie fichier cim'!O54&lt;&gt;"",'[1]Copie fichier cim'!O54,"")</f>
        <v/>
      </c>
      <c r="E54" s="103" t="str">
        <f>IF(C54&lt;&gt;"",'[1]Copie fichier cim'!K54,"")</f>
        <v/>
      </c>
      <c r="F54" s="103" t="str">
        <f t="shared" si="1"/>
        <v/>
      </c>
      <c r="G54" s="104">
        <f>couleur('[1]Copie fichier cim'!Q54)</f>
        <v>14</v>
      </c>
      <c r="H54" s="94">
        <f>IF(OR(G54=3,G54=14),'[1]Copie fichier cim'!Q54,"")</f>
        <v>98</v>
      </c>
      <c r="I54" s="112" t="s">
        <v>11</v>
      </c>
      <c r="J54" s="113">
        <f t="shared" si="2"/>
        <v>46</v>
      </c>
      <c r="K54" s="113" t="str">
        <f t="shared" si="9"/>
        <v>B46</v>
      </c>
      <c r="L54" s="92" t="str">
        <f t="shared" si="3"/>
        <v>RE</v>
      </c>
      <c r="M54" s="114">
        <f t="shared" si="4"/>
        <v>44581.166666666664</v>
      </c>
      <c r="N54" s="114">
        <f t="shared" si="5"/>
        <v>44581.180555555555</v>
      </c>
      <c r="O54" s="92" t="str">
        <f t="array" aca="1" ref="O54" ca="1">IF(G54=3,CONCATENATE("R0",RIGHT(INDEX('[1]Copie fichier cim'!$A$1:$V$200,INDIRECT(K54),2),2),""),IF(G54=14,"CIM",""))</f>
        <v>CIM</v>
      </c>
      <c r="P54" s="92" t="str">
        <f t="shared" si="6"/>
        <v/>
      </c>
      <c r="Q54" s="92" t="str">
        <f t="array" aca="1" ref="Q54" ca="1">IF(G54=14,CONCATENATE("R0",RIGHT(INDEX('[1]Copie fichier cim'!$A$1:$V$200,INDIRECT(K54),2),2),""),"")</f>
        <v>R080</v>
      </c>
      <c r="R54" s="92">
        <f t="shared" si="7"/>
        <v>98</v>
      </c>
      <c r="S54" s="92"/>
      <c r="T54" s="92"/>
      <c r="U54" s="92"/>
      <c r="V54" s="107" t="str">
        <f t="shared" si="8"/>
        <v>TRANSFERT 75 VERS 80</v>
      </c>
      <c r="W54" s="97">
        <f t="array" ref="W54">couleur('[1]Copie fichier cim'!B54:U54)</f>
        <v>0</v>
      </c>
      <c r="X54" s="97" t="str">
        <f t="shared" si="10"/>
        <v/>
      </c>
      <c r="Y54" s="97" t="str">
        <f>IF(W54=1,'[1]Copie fichier cim'!U53,"")</f>
        <v/>
      </c>
      <c r="Z54" s="117"/>
    </row>
    <row r="55" spans="1:26" x14ac:dyDescent="0.3">
      <c r="A55" s="109" t="str">
        <f>IF(LEFT('[1]Copie fichier cim'!B55,3)="Bac",'[1]Copie fichier cim'!B55,"")</f>
        <v/>
      </c>
      <c r="B55" s="110" t="str">
        <f>IF(A55&lt;&gt;"",MATCH('[1]Copie fichier cim'!B55,'[1]Copie fichier cim'!$B$1:'[1]Copie fichier cim'!$B$200,0),"")</f>
        <v/>
      </c>
      <c r="C55" s="111" t="str">
        <f>IF('[1]Copie fichier cim'!N55&lt;&gt;"",'[1]Copie fichier cim'!N55,"")</f>
        <v/>
      </c>
      <c r="D55" s="111" t="str">
        <f>IF('[1]Copie fichier cim'!O55&lt;&gt;"",'[1]Copie fichier cim'!O55,"")</f>
        <v/>
      </c>
      <c r="E55" s="103" t="str">
        <f>IF(C55&lt;&gt;"",'[1]Copie fichier cim'!K55,"")</f>
        <v/>
      </c>
      <c r="F55" s="103" t="str">
        <f t="shared" si="1"/>
        <v/>
      </c>
      <c r="G55" s="104">
        <f>couleur('[1]Copie fichier cim'!Q55)</f>
        <v>48</v>
      </c>
      <c r="H55" s="94" t="str">
        <f>IF(OR(G55=3,G55=14),'[1]Copie fichier cim'!Q55,"")</f>
        <v/>
      </c>
      <c r="I55" s="112" t="s">
        <v>11</v>
      </c>
      <c r="J55" s="113">
        <f t="shared" si="2"/>
        <v>46</v>
      </c>
      <c r="K55" s="113" t="str">
        <f t="shared" si="9"/>
        <v>B46</v>
      </c>
      <c r="L55" s="92" t="str">
        <f t="shared" si="3"/>
        <v/>
      </c>
      <c r="M55" s="114" t="str">
        <f t="shared" si="4"/>
        <v/>
      </c>
      <c r="N55" s="114" t="str">
        <f t="shared" si="5"/>
        <v/>
      </c>
      <c r="O55" s="92" t="str">
        <f t="array" aca="1" ref="O55" ca="1">IF(G55=3,CONCATENATE("R0",RIGHT(INDEX('[1]Copie fichier cim'!$A$1:$V$200,INDIRECT(K55),2),2),""),IF(G55=14,"CIM",""))</f>
        <v/>
      </c>
      <c r="P55" s="92" t="str">
        <f t="shared" si="6"/>
        <v/>
      </c>
      <c r="Q55" s="92" t="str">
        <f t="array" aca="1" ref="Q55" ca="1">IF(G55=14,CONCATENATE("R0",RIGHT(INDEX('[1]Copie fichier cim'!$A$1:$V$200,INDIRECT(K55),2),2),""),"")</f>
        <v/>
      </c>
      <c r="R55" s="92" t="str">
        <f t="shared" si="7"/>
        <v/>
      </c>
      <c r="S55" s="92"/>
      <c r="T55" s="92"/>
      <c r="U55" s="92"/>
      <c r="V55" s="107" t="str">
        <f t="shared" si="8"/>
        <v/>
      </c>
      <c r="W55" s="97">
        <f t="array" ref="W55">couleur('[1]Copie fichier cim'!B55:U55)</f>
        <v>0</v>
      </c>
      <c r="X55" s="97" t="str">
        <f t="shared" si="10"/>
        <v/>
      </c>
      <c r="Y55" s="97" t="str">
        <f>IF(W55=1,'[1]Copie fichier cim'!U54,"")</f>
        <v/>
      </c>
      <c r="Z55" s="117"/>
    </row>
    <row r="56" spans="1:26" x14ac:dyDescent="0.3">
      <c r="A56" s="109" t="str">
        <f>IF(LEFT('[1]Copie fichier cim'!B56,3)="Bac",'[1]Copie fichier cim'!B56,"")</f>
        <v/>
      </c>
      <c r="B56" s="110" t="str">
        <f>IF(A56&lt;&gt;"",MATCH('[1]Copie fichier cim'!B56,'[1]Copie fichier cim'!$B$1:'[1]Copie fichier cim'!$B$200,0),"")</f>
        <v/>
      </c>
      <c r="C56" s="111" t="str">
        <f>IF('[1]Copie fichier cim'!N56&lt;&gt;"",'[1]Copie fichier cim'!N56,"")</f>
        <v/>
      </c>
      <c r="D56" s="111" t="str">
        <f>IF('[1]Copie fichier cim'!O56&lt;&gt;"",'[1]Copie fichier cim'!O56,"")</f>
        <v/>
      </c>
      <c r="E56" s="103" t="str">
        <f>IF(C56&lt;&gt;"",'[1]Copie fichier cim'!K56,"")</f>
        <v/>
      </c>
      <c r="F56" s="103" t="str">
        <f t="shared" si="1"/>
        <v/>
      </c>
      <c r="G56" s="104">
        <f>couleur('[1]Copie fichier cim'!Q56)</f>
        <v>1</v>
      </c>
      <c r="H56" s="94" t="str">
        <f>IF(OR(G56=3,G56=14),'[1]Copie fichier cim'!Q56,"")</f>
        <v/>
      </c>
      <c r="I56" s="112" t="s">
        <v>11</v>
      </c>
      <c r="J56" s="113">
        <f t="shared" si="2"/>
        <v>46</v>
      </c>
      <c r="K56" s="113" t="str">
        <f t="shared" si="9"/>
        <v>B46</v>
      </c>
      <c r="L56" s="92" t="str">
        <f t="shared" si="3"/>
        <v/>
      </c>
      <c r="M56" s="114" t="str">
        <f t="shared" si="4"/>
        <v/>
      </c>
      <c r="N56" s="114" t="str">
        <f t="shared" si="5"/>
        <v/>
      </c>
      <c r="O56" s="92" t="str">
        <f t="array" aca="1" ref="O56" ca="1">IF(G56=3,CONCATENATE("R0",RIGHT(INDEX('[1]Copie fichier cim'!$A$1:$V$200,INDIRECT(K56),2),2),""),IF(G56=14,"CIM",""))</f>
        <v/>
      </c>
      <c r="P56" s="92" t="str">
        <f t="shared" si="6"/>
        <v/>
      </c>
      <c r="Q56" s="92" t="str">
        <f t="array" aca="1" ref="Q56" ca="1">IF(G56=14,CONCATENATE("R0",RIGHT(INDEX('[1]Copie fichier cim'!$A$1:$V$200,INDIRECT(K56),2),2),""),"")</f>
        <v/>
      </c>
      <c r="R56" s="92" t="str">
        <f t="shared" si="7"/>
        <v/>
      </c>
      <c r="S56" s="92"/>
      <c r="T56" s="92"/>
      <c r="U56" s="92"/>
      <c r="V56" s="107" t="str">
        <f t="shared" si="8"/>
        <v/>
      </c>
      <c r="W56" s="97">
        <f t="array" ref="W56">couleur('[1]Copie fichier cim'!B56:U56)</f>
        <v>1</v>
      </c>
      <c r="X56" s="97" t="str">
        <f t="shared" si="10"/>
        <v/>
      </c>
      <c r="Y56" s="97">
        <f>IF(W56=1,'[1]Copie fichier cim'!U55,"")</f>
        <v>85018</v>
      </c>
      <c r="Z56" s="117"/>
    </row>
    <row r="57" spans="1:26" x14ac:dyDescent="0.3">
      <c r="A57" s="109" t="str">
        <f>IF(LEFT('[1]Copie fichier cim'!B57,3)="Bac",'[1]Copie fichier cim'!B57,"")</f>
        <v>Bac 82</v>
      </c>
      <c r="B57" s="110">
        <f>IF(A57&lt;&gt;"",MATCH('[1]Copie fichier cim'!B57,'[1]Copie fichier cim'!$B$1:'[1]Copie fichier cim'!$B$200,0),"")</f>
        <v>57</v>
      </c>
      <c r="C57" s="111" t="str">
        <f>IF('[1]Copie fichier cim'!N57&lt;&gt;"",'[1]Copie fichier cim'!N57,"")</f>
        <v>Heure
de
début</v>
      </c>
      <c r="D57" s="111" t="str">
        <f>IF('[1]Copie fichier cim'!O57&lt;&gt;"",'[1]Copie fichier cim'!O57,"")</f>
        <v>Heure
de
fin</v>
      </c>
      <c r="E57" s="103" t="str">
        <f>IF(C57&lt;&gt;"",'[1]Copie fichier cim'!K57,"")</f>
        <v>Intitulé de
l'opération</v>
      </c>
      <c r="F57" s="103" t="str">
        <f t="shared" si="1"/>
        <v>Intitulé de
l'opération</v>
      </c>
      <c r="G57" s="104">
        <f>couleur('[1]Copie fichier cim'!Q57)</f>
        <v>24</v>
      </c>
      <c r="H57" s="94" t="str">
        <f>IF(OR(G57=3,G57=14),'[1]Copie fichier cim'!Q57,"")</f>
        <v/>
      </c>
      <c r="I57" s="112" t="s">
        <v>11</v>
      </c>
      <c r="J57" s="113">
        <f t="shared" si="2"/>
        <v>57</v>
      </c>
      <c r="K57" s="113" t="str">
        <f t="shared" si="9"/>
        <v>B57</v>
      </c>
      <c r="L57" s="92" t="str">
        <f t="shared" si="3"/>
        <v/>
      </c>
      <c r="M57" s="114" t="str">
        <f t="shared" si="4"/>
        <v/>
      </c>
      <c r="N57" s="114" t="str">
        <f t="shared" si="5"/>
        <v/>
      </c>
      <c r="O57" s="92" t="str">
        <f t="array" aca="1" ref="O57" ca="1">IF(G57=3,CONCATENATE("R0",RIGHT(INDEX('[1]Copie fichier cim'!$A$1:$V$200,INDIRECT(K57),2),2),""),IF(G57=14,"CIM",""))</f>
        <v/>
      </c>
      <c r="P57" s="92" t="str">
        <f t="shared" si="6"/>
        <v/>
      </c>
      <c r="Q57" s="92" t="str">
        <f t="array" aca="1" ref="Q57" ca="1">IF(G57=14,CONCATENATE("R0",RIGHT(INDEX('[1]Copie fichier cim'!$A$1:$V$200,INDIRECT(K57),2),2),""),"")</f>
        <v/>
      </c>
      <c r="R57" s="92" t="str">
        <f t="shared" si="7"/>
        <v/>
      </c>
      <c r="S57" s="92"/>
      <c r="T57" s="92"/>
      <c r="U57" s="92"/>
      <c r="V57" s="107" t="str">
        <f t="shared" si="8"/>
        <v/>
      </c>
      <c r="W57" s="97">
        <f t="array" ref="W57">couleur('[1]Copie fichier cim'!B57:U57)</f>
        <v>0</v>
      </c>
      <c r="X57" s="97" t="str">
        <f t="shared" si="10"/>
        <v>R082</v>
      </c>
      <c r="Y57" s="97" t="str">
        <f>IF(W57=1,'[1]Copie fichier cim'!U56,"")</f>
        <v/>
      </c>
      <c r="Z57" s="117"/>
    </row>
    <row r="58" spans="1:26" x14ac:dyDescent="0.3">
      <c r="A58" s="109" t="str">
        <f>IF(LEFT('[1]Copie fichier cim'!B58,3)="Bac",'[1]Copie fichier cim'!B58,"")</f>
        <v/>
      </c>
      <c r="B58" s="110" t="str">
        <f>IF(A58&lt;&gt;"",MATCH('[1]Copie fichier cim'!B58,'[1]Copie fichier cim'!$B$1:'[1]Copie fichier cim'!$B$200,0),"")</f>
        <v/>
      </c>
      <c r="C58" s="111" t="str">
        <f>IF('[1]Copie fichier cim'!N58&lt;&gt;"",'[1]Copie fichier cim'!N58,"")</f>
        <v/>
      </c>
      <c r="D58" s="111" t="str">
        <f>IF('[1]Copie fichier cim'!O58&lt;&gt;"",'[1]Copie fichier cim'!O58,"")</f>
        <v/>
      </c>
      <c r="E58" s="103" t="str">
        <f>IF(C58&lt;&gt;"",'[1]Copie fichier cim'!K58,"")</f>
        <v/>
      </c>
      <c r="F58" s="103" t="str">
        <f t="shared" si="1"/>
        <v/>
      </c>
      <c r="G58" s="104">
        <f>couleur('[1]Copie fichier cim'!Q58)</f>
        <v>48</v>
      </c>
      <c r="H58" s="94" t="str">
        <f>IF(OR(G58=3,G58=14),'[1]Copie fichier cim'!Q58,"")</f>
        <v/>
      </c>
      <c r="I58" s="112" t="s">
        <v>11</v>
      </c>
      <c r="J58" s="113">
        <f t="shared" si="2"/>
        <v>57</v>
      </c>
      <c r="K58" s="113" t="str">
        <f t="shared" si="9"/>
        <v>B57</v>
      </c>
      <c r="L58" s="92" t="str">
        <f t="shared" si="3"/>
        <v/>
      </c>
      <c r="M58" s="114" t="str">
        <f t="shared" si="4"/>
        <v/>
      </c>
      <c r="N58" s="114" t="str">
        <f t="shared" si="5"/>
        <v/>
      </c>
      <c r="O58" s="92" t="str">
        <f t="array" aca="1" ref="O58" ca="1">IF(G58=3,CONCATENATE("R0",RIGHT(INDEX('[1]Copie fichier cim'!$A$1:$V$200,INDIRECT(K58),2),2),""),IF(G58=14,"CIM",""))</f>
        <v/>
      </c>
      <c r="P58" s="92" t="str">
        <f t="shared" si="6"/>
        <v/>
      </c>
      <c r="Q58" s="92" t="str">
        <f t="array" aca="1" ref="Q58" ca="1">IF(G58=14,CONCATENATE("R0",RIGHT(INDEX('[1]Copie fichier cim'!$A$1:$V$200,INDIRECT(K58),2),2),""),"")</f>
        <v/>
      </c>
      <c r="R58" s="92" t="str">
        <f t="shared" si="7"/>
        <v/>
      </c>
      <c r="S58" s="92"/>
      <c r="T58" s="92"/>
      <c r="U58" s="92"/>
      <c r="V58" s="107" t="str">
        <f t="shared" si="8"/>
        <v/>
      </c>
      <c r="W58" s="97">
        <f t="array" ref="W58">couleur('[1]Copie fichier cim'!B58:U58)</f>
        <v>0</v>
      </c>
      <c r="X58" s="97" t="str">
        <f t="shared" si="10"/>
        <v/>
      </c>
      <c r="Y58" s="97" t="str">
        <f>IF(W58=1,'[1]Copie fichier cim'!U57,"")</f>
        <v/>
      </c>
      <c r="Z58" s="117"/>
    </row>
    <row r="59" spans="1:26" x14ac:dyDescent="0.3">
      <c r="A59" s="109" t="str">
        <f>IF(LEFT('[1]Copie fichier cim'!B59,3)="Bac",'[1]Copie fichier cim'!B59,"")</f>
        <v/>
      </c>
      <c r="B59" s="110" t="str">
        <f>IF(A59&lt;&gt;"",MATCH('[1]Copie fichier cim'!B59,'[1]Copie fichier cim'!$B$1:'[1]Copie fichier cim'!$B$200,0),"")</f>
        <v/>
      </c>
      <c r="C59" s="111" t="str">
        <f>IF('[1]Copie fichier cim'!N59&lt;&gt;"",'[1]Copie fichier cim'!N59,"")</f>
        <v/>
      </c>
      <c r="D59" s="111" t="str">
        <f>IF('[1]Copie fichier cim'!O59&lt;&gt;"",'[1]Copie fichier cim'!O59,"")</f>
        <v/>
      </c>
      <c r="E59" s="103" t="str">
        <f>IF(C59&lt;&gt;"",'[1]Copie fichier cim'!K59,"")</f>
        <v/>
      </c>
      <c r="F59" s="103" t="str">
        <f t="shared" si="1"/>
        <v/>
      </c>
      <c r="G59" s="104">
        <f>couleur('[1]Copie fichier cim'!Q59)</f>
        <v>-4142</v>
      </c>
      <c r="H59" s="94" t="str">
        <f>IF(OR(G59=3,G59=14),'[1]Copie fichier cim'!Q59,"")</f>
        <v/>
      </c>
      <c r="I59" s="112" t="s">
        <v>11</v>
      </c>
      <c r="J59" s="113">
        <f t="shared" si="2"/>
        <v>57</v>
      </c>
      <c r="K59" s="113" t="str">
        <f t="shared" si="9"/>
        <v>B57</v>
      </c>
      <c r="L59" s="92" t="str">
        <f t="shared" si="3"/>
        <v/>
      </c>
      <c r="M59" s="114" t="str">
        <f t="shared" si="4"/>
        <v/>
      </c>
      <c r="N59" s="114" t="str">
        <f t="shared" si="5"/>
        <v/>
      </c>
      <c r="O59" s="92" t="str">
        <f t="array" aca="1" ref="O59" ca="1">IF(G59=3,CONCATENATE("R0",RIGHT(INDEX('[1]Copie fichier cim'!$A$1:$V$200,INDIRECT(K59),2),2),""),IF(G59=14,"CIM",""))</f>
        <v/>
      </c>
      <c r="P59" s="92" t="str">
        <f t="shared" si="6"/>
        <v/>
      </c>
      <c r="Q59" s="92" t="str">
        <f t="array" aca="1" ref="Q59" ca="1">IF(G59=14,CONCATENATE("R0",RIGHT(INDEX('[1]Copie fichier cim'!$A$1:$V$200,INDIRECT(K59),2),2),""),"")</f>
        <v/>
      </c>
      <c r="R59" s="92" t="str">
        <f t="shared" si="7"/>
        <v/>
      </c>
      <c r="S59" s="92"/>
      <c r="T59" s="92"/>
      <c r="U59" s="92"/>
      <c r="V59" s="107" t="str">
        <f t="shared" si="8"/>
        <v/>
      </c>
      <c r="W59" s="97">
        <f t="array" ref="W59">couleur('[1]Copie fichier cim'!B59:U59)</f>
        <v>0</v>
      </c>
      <c r="X59" s="97" t="str">
        <f t="shared" si="10"/>
        <v/>
      </c>
      <c r="Y59" s="97" t="str">
        <f>IF(W59=1,'[1]Copie fichier cim'!U58,"")</f>
        <v/>
      </c>
      <c r="Z59" s="117"/>
    </row>
    <row r="60" spans="1:26" x14ac:dyDescent="0.3">
      <c r="A60" s="109" t="str">
        <f>IF(LEFT('[1]Copie fichier cim'!B60,3)="Bac",'[1]Copie fichier cim'!B60,"")</f>
        <v/>
      </c>
      <c r="B60" s="110" t="str">
        <f>IF(A60&lt;&gt;"",MATCH('[1]Copie fichier cim'!B60,'[1]Copie fichier cim'!$B$1:'[1]Copie fichier cim'!$B$200,0),"")</f>
        <v/>
      </c>
      <c r="C60" s="111">
        <f>IF('[1]Copie fichier cim'!N60&lt;&gt;"",'[1]Copie fichier cim'!N60,"")</f>
        <v>44581.8125</v>
      </c>
      <c r="D60" s="111">
        <f>IF('[1]Copie fichier cim'!O60&lt;&gt;"",'[1]Copie fichier cim'!O60,"")</f>
        <v>44581</v>
      </c>
      <c r="E60" s="103" t="str">
        <f>IF(C60&lt;&gt;"",'[1]Copie fichier cim'!K60,"")</f>
        <v>DN ALASKA EN COURS</v>
      </c>
      <c r="F60" s="103" t="str">
        <f t="shared" si="1"/>
        <v>DN ALASKA EN COURS</v>
      </c>
      <c r="G60" s="104">
        <f>couleur('[1]Copie fichier cim'!Q60)</f>
        <v>-4142</v>
      </c>
      <c r="H60" s="94" t="str">
        <f>IF(OR(G60=3,G60=14),'[1]Copie fichier cim'!Q60,"")</f>
        <v/>
      </c>
      <c r="I60" s="112" t="s">
        <v>11</v>
      </c>
      <c r="J60" s="113">
        <f t="shared" si="2"/>
        <v>57</v>
      </c>
      <c r="K60" s="113" t="str">
        <f t="shared" si="9"/>
        <v>B57</v>
      </c>
      <c r="L60" s="92" t="str">
        <f t="shared" si="3"/>
        <v/>
      </c>
      <c r="M60" s="114" t="str">
        <f t="shared" si="4"/>
        <v/>
      </c>
      <c r="N60" s="114" t="str">
        <f t="shared" si="5"/>
        <v/>
      </c>
      <c r="O60" s="92" t="str">
        <f t="array" aca="1" ref="O60" ca="1">IF(G60=3,CONCATENATE("R0",RIGHT(INDEX('[1]Copie fichier cim'!$A$1:$V$200,INDIRECT(K60),2),2),""),IF(G60=14,"CIM",""))</f>
        <v/>
      </c>
      <c r="P60" s="92" t="str">
        <f t="shared" si="6"/>
        <v/>
      </c>
      <c r="Q60" s="92" t="str">
        <f t="array" aca="1" ref="Q60" ca="1">IF(G60=14,CONCATENATE("R0",RIGHT(INDEX('[1]Copie fichier cim'!$A$1:$V$200,INDIRECT(K60),2),2),""),"")</f>
        <v/>
      </c>
      <c r="R60" s="92" t="str">
        <f t="shared" si="7"/>
        <v/>
      </c>
      <c r="S60" s="92"/>
      <c r="T60" s="92"/>
      <c r="U60" s="92"/>
      <c r="V60" s="107" t="str">
        <f t="shared" si="8"/>
        <v/>
      </c>
      <c r="W60" s="97">
        <f t="array" ref="W60">couleur('[1]Copie fichier cim'!B60:U60)</f>
        <v>0</v>
      </c>
      <c r="X60" s="97" t="str">
        <f t="shared" si="10"/>
        <v/>
      </c>
      <c r="Y60" s="97" t="str">
        <f>IF(W60=1,'[1]Copie fichier cim'!U59,"")</f>
        <v/>
      </c>
      <c r="Z60" s="117"/>
    </row>
    <row r="61" spans="1:26" x14ac:dyDescent="0.3">
      <c r="A61" s="109" t="str">
        <f>IF(LEFT('[1]Copie fichier cim'!B61,3)="Bac",'[1]Copie fichier cim'!B61,"")</f>
        <v/>
      </c>
      <c r="B61" s="110" t="str">
        <f>IF(A61&lt;&gt;"",MATCH('[1]Copie fichier cim'!B61,'[1]Copie fichier cim'!$B$1:'[1]Copie fichier cim'!$B$200,0),"")</f>
        <v/>
      </c>
      <c r="C61" s="111" t="str">
        <f>IF('[1]Copie fichier cim'!N61&lt;&gt;"",'[1]Copie fichier cim'!N61,"")</f>
        <v/>
      </c>
      <c r="D61" s="111" t="str">
        <f>IF('[1]Copie fichier cim'!O61&lt;&gt;"",'[1]Copie fichier cim'!O61,"")</f>
        <v/>
      </c>
      <c r="E61" s="103" t="str">
        <f>IF(C61&lt;&gt;"",'[1]Copie fichier cim'!K61,"")</f>
        <v/>
      </c>
      <c r="F61" s="103" t="str">
        <f t="shared" si="1"/>
        <v/>
      </c>
      <c r="G61" s="104">
        <f>couleur('[1]Copie fichier cim'!Q61)</f>
        <v>14</v>
      </c>
      <c r="H61" s="94">
        <f>IF(OR(G61=3,G61=14),'[1]Copie fichier cim'!Q61,"")</f>
        <v>13952</v>
      </c>
      <c r="I61" s="112" t="s">
        <v>11</v>
      </c>
      <c r="J61" s="113">
        <f t="shared" si="2"/>
        <v>57</v>
      </c>
      <c r="K61" s="113" t="str">
        <f t="shared" si="9"/>
        <v>B57</v>
      </c>
      <c r="L61" s="92" t="str">
        <f t="shared" si="3"/>
        <v>RE</v>
      </c>
      <c r="M61" s="114">
        <f t="shared" si="4"/>
        <v>44581.8125</v>
      </c>
      <c r="N61" s="114">
        <f t="shared" si="5"/>
        <v>44581</v>
      </c>
      <c r="O61" s="92" t="str">
        <f t="array" aca="1" ref="O61" ca="1">IF(G61=3,CONCATENATE("R0",RIGHT(INDEX('[1]Copie fichier cim'!$A$1:$V$200,INDIRECT(K61),2),2),""),IF(G61=14,"CIM",""))</f>
        <v>CIM</v>
      </c>
      <c r="P61" s="92" t="str">
        <f t="shared" si="6"/>
        <v/>
      </c>
      <c r="Q61" s="92" t="str">
        <f t="array" aca="1" ref="Q61" ca="1">IF(G61=14,CONCATENATE("R0",RIGHT(INDEX('[1]Copie fichier cim'!$A$1:$V$200,INDIRECT(K61),2),2),""),"")</f>
        <v>R082</v>
      </c>
      <c r="R61" s="92">
        <f t="shared" si="7"/>
        <v>13952</v>
      </c>
      <c r="S61" s="92"/>
      <c r="T61" s="92"/>
      <c r="U61" s="92"/>
      <c r="V61" s="107" t="str">
        <f t="shared" si="8"/>
        <v>DN ALASKA EN COURS</v>
      </c>
      <c r="W61" s="97">
        <f t="array" ref="W61">couleur('[1]Copie fichier cim'!B61:U61)</f>
        <v>0</v>
      </c>
      <c r="X61" s="97" t="str">
        <f t="shared" si="10"/>
        <v/>
      </c>
      <c r="Y61" s="97" t="str">
        <f>IF(W61=1,'[1]Copie fichier cim'!U60,"")</f>
        <v/>
      </c>
      <c r="Z61" s="117"/>
    </row>
    <row r="62" spans="1:26" x14ac:dyDescent="0.3">
      <c r="A62" s="109" t="str">
        <f>IF(LEFT('[1]Copie fichier cim'!B62,3)="Bac",'[1]Copie fichier cim'!B62,"")</f>
        <v/>
      </c>
      <c r="B62" s="110" t="str">
        <f>IF(A62&lt;&gt;"",MATCH('[1]Copie fichier cim'!B62,'[1]Copie fichier cim'!$B$1:'[1]Copie fichier cim'!$B$200,0),"")</f>
        <v/>
      </c>
      <c r="C62" s="111">
        <f>IF('[1]Copie fichier cim'!N62&lt;&gt;"",'[1]Copie fichier cim'!N62,"")</f>
        <v>44581.8125</v>
      </c>
      <c r="D62" s="111">
        <f>IF('[1]Copie fichier cim'!O62&lt;&gt;"",'[1]Copie fichier cim'!O62,"")</f>
        <v>44581</v>
      </c>
      <c r="E62" s="103" t="str">
        <f>IF(C62&lt;&gt;"",'[1]Copie fichier cim'!K62,"")</f>
        <v>ENTREE ADDITIF ALASKA</v>
      </c>
      <c r="F62" s="103" t="str">
        <f t="shared" si="1"/>
        <v>ENTREE ADDITIF ALASKA</v>
      </c>
      <c r="G62" s="104">
        <f>couleur('[1]Copie fichier cim'!Q62)</f>
        <v>-4142</v>
      </c>
      <c r="H62" s="94" t="str">
        <f>IF(OR(G62=3,G62=14),'[1]Copie fichier cim'!Q62,"")</f>
        <v/>
      </c>
      <c r="I62" s="112" t="s">
        <v>11</v>
      </c>
      <c r="J62" s="113">
        <f t="shared" si="2"/>
        <v>57</v>
      </c>
      <c r="K62" s="113" t="str">
        <f t="shared" si="9"/>
        <v>B57</v>
      </c>
      <c r="L62" s="92" t="str">
        <f t="shared" si="3"/>
        <v/>
      </c>
      <c r="M62" s="114" t="str">
        <f t="shared" si="4"/>
        <v/>
      </c>
      <c r="N62" s="114" t="str">
        <f t="shared" si="5"/>
        <v/>
      </c>
      <c r="O62" s="92" t="str">
        <f t="array" aca="1" ref="O62" ca="1">IF(G62=3,CONCATENATE("R0",RIGHT(INDEX('[1]Copie fichier cim'!$A$1:$V$200,INDIRECT(K62),2),2),""),IF(G62=14,"CIM",""))</f>
        <v/>
      </c>
      <c r="P62" s="92" t="str">
        <f t="shared" si="6"/>
        <v/>
      </c>
      <c r="Q62" s="92" t="str">
        <f t="array" aca="1" ref="Q62" ca="1">IF(G62=14,CONCATENATE("R0",RIGHT(INDEX('[1]Copie fichier cim'!$A$1:$V$200,INDIRECT(K62),2),2),""),"")</f>
        <v/>
      </c>
      <c r="R62" s="92" t="str">
        <f t="shared" si="7"/>
        <v/>
      </c>
      <c r="S62" s="92"/>
      <c r="T62" s="92"/>
      <c r="U62" s="92"/>
      <c r="V62" s="107" t="str">
        <f t="shared" si="8"/>
        <v/>
      </c>
      <c r="W62" s="97">
        <f t="array" ref="W62">couleur('[1]Copie fichier cim'!B62:U62)</f>
        <v>0</v>
      </c>
      <c r="X62" s="97" t="str">
        <f t="shared" si="10"/>
        <v/>
      </c>
      <c r="Y62" s="97" t="str">
        <f>IF(W62=1,'[1]Copie fichier cim'!U61,"")</f>
        <v/>
      </c>
      <c r="Z62" s="117"/>
    </row>
    <row r="63" spans="1:26" x14ac:dyDescent="0.3">
      <c r="A63" s="109" t="str">
        <f>IF(LEFT('[1]Copie fichier cim'!B63,3)="Bac",'[1]Copie fichier cim'!B63,"")</f>
        <v/>
      </c>
      <c r="B63" s="110" t="str">
        <f>IF(A63&lt;&gt;"",MATCH('[1]Copie fichier cim'!B63,'[1]Copie fichier cim'!$B$1:'[1]Copie fichier cim'!$B$200,0),"")</f>
        <v/>
      </c>
      <c r="C63" s="111" t="str">
        <f>IF('[1]Copie fichier cim'!N63&lt;&gt;"",'[1]Copie fichier cim'!N63,"")</f>
        <v/>
      </c>
      <c r="D63" s="111" t="str">
        <f>IF('[1]Copie fichier cim'!O63&lt;&gt;"",'[1]Copie fichier cim'!O63,"")</f>
        <v/>
      </c>
      <c r="E63" s="103" t="str">
        <f>IF(C63&lt;&gt;"",'[1]Copie fichier cim'!K63,"")</f>
        <v/>
      </c>
      <c r="F63" s="103" t="str">
        <f t="shared" si="1"/>
        <v/>
      </c>
      <c r="G63" s="104">
        <f>couleur('[1]Copie fichier cim'!Q63)</f>
        <v>14</v>
      </c>
      <c r="H63" s="94">
        <f>IF(OR(G63=3,G63=14),'[1]Copie fichier cim'!Q63,"")</f>
        <v>1</v>
      </c>
      <c r="I63" s="112" t="s">
        <v>11</v>
      </c>
      <c r="J63" s="113">
        <f t="shared" si="2"/>
        <v>57</v>
      </c>
      <c r="K63" s="113" t="str">
        <f t="shared" si="9"/>
        <v>B57</v>
      </c>
      <c r="L63" s="92" t="str">
        <f t="shared" si="3"/>
        <v>RE</v>
      </c>
      <c r="M63" s="114">
        <f t="shared" si="4"/>
        <v>44581.8125</v>
      </c>
      <c r="N63" s="114">
        <f t="shared" si="5"/>
        <v>44581</v>
      </c>
      <c r="O63" s="92" t="str">
        <f t="array" aca="1" ref="O63" ca="1">IF(G63=3,CONCATENATE("R0",RIGHT(INDEX('[1]Copie fichier cim'!$A$1:$V$200,INDIRECT(K63),2),2),""),IF(G63=14,"CIM",""))</f>
        <v>CIM</v>
      </c>
      <c r="P63" s="92" t="str">
        <f t="shared" si="6"/>
        <v/>
      </c>
      <c r="Q63" s="92" t="str">
        <f t="array" aca="1" ref="Q63" ca="1">IF(G63=14,CONCATENATE("R0",RIGHT(INDEX('[1]Copie fichier cim'!$A$1:$V$200,INDIRECT(K63),2),2),""),"")</f>
        <v>R082</v>
      </c>
      <c r="R63" s="92">
        <f t="shared" si="7"/>
        <v>1</v>
      </c>
      <c r="S63" s="92"/>
      <c r="T63" s="92"/>
      <c r="U63" s="92"/>
      <c r="V63" s="107" t="str">
        <f t="shared" si="8"/>
        <v>ENTREE ADDITIF ALASKA</v>
      </c>
      <c r="W63" s="97">
        <f t="array" ref="W63">couleur('[1]Copie fichier cim'!B63:U63)</f>
        <v>0</v>
      </c>
      <c r="X63" s="97" t="str">
        <f t="shared" si="10"/>
        <v/>
      </c>
      <c r="Y63" s="97" t="str">
        <f>IF(W63=1,'[1]Copie fichier cim'!U62,"")</f>
        <v/>
      </c>
      <c r="Z63" s="117"/>
    </row>
    <row r="64" spans="1:26" x14ac:dyDescent="0.3">
      <c r="A64" s="109" t="str">
        <f>IF(LEFT('[1]Copie fichier cim'!B64,3)="Bac",'[1]Copie fichier cim'!B64,"")</f>
        <v/>
      </c>
      <c r="B64" s="110" t="str">
        <f>IF(A64&lt;&gt;"",MATCH('[1]Copie fichier cim'!B64,'[1]Copie fichier cim'!$B$1:'[1]Copie fichier cim'!$B$200,0),"")</f>
        <v/>
      </c>
      <c r="C64" s="111">
        <f>IF('[1]Copie fichier cim'!N64&lt;&gt;"",'[1]Copie fichier cim'!N64,"")</f>
        <v>44581.280555555553</v>
      </c>
      <c r="D64" s="111">
        <f>IF('[1]Copie fichier cim'!O64&lt;&gt;"",'[1]Copie fichier cim'!O64,"")</f>
        <v>44581.707638888889</v>
      </c>
      <c r="E64" s="103" t="str">
        <f>IF(C64&lt;&gt;"",'[1]Copie fichier cim'!K64,"")</f>
        <v>Déchargement-camion brut du 19.01.2022</v>
      </c>
      <c r="F64" s="103" t="str">
        <f t="shared" si="1"/>
        <v>Déchargement-camion brut du 19.01.2022</v>
      </c>
      <c r="G64" s="104">
        <f>couleur('[1]Copie fichier cim'!Q64)</f>
        <v>-4142</v>
      </c>
      <c r="H64" s="94" t="str">
        <f>IF(OR(G64=3,G64=14),'[1]Copie fichier cim'!Q64,"")</f>
        <v/>
      </c>
      <c r="I64" s="112" t="s">
        <v>11</v>
      </c>
      <c r="J64" s="113">
        <f t="shared" si="2"/>
        <v>57</v>
      </c>
      <c r="K64" s="113" t="str">
        <f t="shared" si="9"/>
        <v>B57</v>
      </c>
      <c r="L64" s="92" t="str">
        <f t="shared" si="3"/>
        <v/>
      </c>
      <c r="M64" s="114" t="str">
        <f t="shared" si="4"/>
        <v/>
      </c>
      <c r="N64" s="114" t="str">
        <f t="shared" si="5"/>
        <v/>
      </c>
      <c r="O64" s="92" t="str">
        <f t="array" aca="1" ref="O64" ca="1">IF(G64=3,CONCATENATE("R0",RIGHT(INDEX('[1]Copie fichier cim'!$A$1:$V$200,INDIRECT(K64),2),2),""),IF(G64=14,"CIM",""))</f>
        <v/>
      </c>
      <c r="P64" s="92" t="str">
        <f t="shared" si="6"/>
        <v/>
      </c>
      <c r="Q64" s="92" t="str">
        <f t="array" aca="1" ref="Q64" ca="1">IF(G64=14,CONCATENATE("R0",RIGHT(INDEX('[1]Copie fichier cim'!$A$1:$V$200,INDIRECT(K64),2),2),""),"")</f>
        <v/>
      </c>
      <c r="R64" s="92" t="str">
        <f t="shared" si="7"/>
        <v/>
      </c>
      <c r="S64" s="92"/>
      <c r="T64" s="92"/>
      <c r="U64" s="92"/>
      <c r="V64" s="107" t="str">
        <f t="shared" si="8"/>
        <v/>
      </c>
      <c r="W64" s="97">
        <f t="array" ref="W64">couleur('[1]Copie fichier cim'!B64:U64)</f>
        <v>0</v>
      </c>
      <c r="X64" s="97" t="str">
        <f t="shared" si="10"/>
        <v/>
      </c>
      <c r="Y64" s="97" t="str">
        <f>IF(W64=1,'[1]Copie fichier cim'!U63,"")</f>
        <v/>
      </c>
      <c r="Z64" s="117"/>
    </row>
    <row r="65" spans="1:26" x14ac:dyDescent="0.3">
      <c r="A65" s="109" t="str">
        <f>IF(LEFT('[1]Copie fichier cim'!B65,3)="Bac",'[1]Copie fichier cim'!B65,"")</f>
        <v/>
      </c>
      <c r="B65" s="110" t="str">
        <f>IF(A65&lt;&gt;"",MATCH('[1]Copie fichier cim'!B65,'[1]Copie fichier cim'!$B$1:'[1]Copie fichier cim'!$B$200,0),"")</f>
        <v/>
      </c>
      <c r="C65" s="111" t="str">
        <f>IF('[1]Copie fichier cim'!N65&lt;&gt;"",'[1]Copie fichier cim'!N65,"")</f>
        <v/>
      </c>
      <c r="D65" s="111" t="str">
        <f>IF('[1]Copie fichier cim'!O65&lt;&gt;"",'[1]Copie fichier cim'!O65,"")</f>
        <v/>
      </c>
      <c r="E65" s="103" t="str">
        <f>IF(C65&lt;&gt;"",'[1]Copie fichier cim'!K65,"")</f>
        <v/>
      </c>
      <c r="F65" s="103" t="str">
        <f t="shared" si="1"/>
        <v/>
      </c>
      <c r="G65" s="104">
        <f>couleur('[1]Copie fichier cim'!Q65)</f>
        <v>14</v>
      </c>
      <c r="H65" s="94">
        <f>IF(OR(G65=3,G65=14),'[1]Copie fichier cim'!Q65,"")</f>
        <v>1550</v>
      </c>
      <c r="I65" s="112" t="s">
        <v>11</v>
      </c>
      <c r="J65" s="113">
        <f t="shared" si="2"/>
        <v>57</v>
      </c>
      <c r="K65" s="113" t="str">
        <f t="shared" si="9"/>
        <v>B57</v>
      </c>
      <c r="L65" s="92" t="str">
        <f t="shared" si="3"/>
        <v>RE</v>
      </c>
      <c r="M65" s="114">
        <f t="shared" si="4"/>
        <v>44581.280555555553</v>
      </c>
      <c r="N65" s="114">
        <f t="shared" si="5"/>
        <v>44581.707638888889</v>
      </c>
      <c r="O65" s="92" t="str">
        <f t="array" aca="1" ref="O65" ca="1">IF(G65=3,CONCATENATE("R0",RIGHT(INDEX('[1]Copie fichier cim'!$A$1:$V$200,INDIRECT(K65),2),2),""),IF(G65=14,"CIM",""))</f>
        <v>CIM</v>
      </c>
      <c r="P65" s="92" t="str">
        <f t="shared" si="6"/>
        <v/>
      </c>
      <c r="Q65" s="92" t="str">
        <f t="array" aca="1" ref="Q65" ca="1">IF(G65=14,CONCATENATE("R0",RIGHT(INDEX('[1]Copie fichier cim'!$A$1:$V$200,INDIRECT(K65),2),2),""),"")</f>
        <v>R082</v>
      </c>
      <c r="R65" s="92">
        <f t="shared" si="7"/>
        <v>1550</v>
      </c>
      <c r="S65" s="92"/>
      <c r="T65" s="92"/>
      <c r="U65" s="92"/>
      <c r="V65" s="107" t="str">
        <f t="shared" si="8"/>
        <v>Déchargement-camion brut du 19.01.2022</v>
      </c>
      <c r="W65" s="97">
        <f t="array" ref="W65">couleur('[1]Copie fichier cim'!B65:U65)</f>
        <v>0</v>
      </c>
      <c r="X65" s="97" t="str">
        <f t="shared" si="10"/>
        <v/>
      </c>
      <c r="Y65" s="97" t="str">
        <f>IF(W65=1,'[1]Copie fichier cim'!U64,"")</f>
        <v/>
      </c>
      <c r="Z65" s="117"/>
    </row>
    <row r="66" spans="1:26" x14ac:dyDescent="0.3">
      <c r="A66" s="109" t="str">
        <f>IF(LEFT('[1]Copie fichier cim'!B66,3)="Bac",'[1]Copie fichier cim'!B66,"")</f>
        <v/>
      </c>
      <c r="B66" s="110" t="str">
        <f>IF(A66&lt;&gt;"",MATCH('[1]Copie fichier cim'!B66,'[1]Copie fichier cim'!$B$1:'[1]Copie fichier cim'!$B$200,0),"")</f>
        <v/>
      </c>
      <c r="C66" s="111" t="str">
        <f>IF('[1]Copie fichier cim'!N66&lt;&gt;"",'[1]Copie fichier cim'!N66,"")</f>
        <v/>
      </c>
      <c r="D66" s="111" t="str">
        <f>IF('[1]Copie fichier cim'!O66&lt;&gt;"",'[1]Copie fichier cim'!O66,"")</f>
        <v/>
      </c>
      <c r="E66" s="103" t="str">
        <f>IF(C66&lt;&gt;"",'[1]Copie fichier cim'!K66,"")</f>
        <v/>
      </c>
      <c r="F66" s="103" t="str">
        <f t="shared" si="1"/>
        <v/>
      </c>
      <c r="G66" s="104">
        <f>couleur('[1]Copie fichier cim'!Q66)</f>
        <v>48</v>
      </c>
      <c r="H66" s="94" t="str">
        <f>IF(OR(G66=3,G66=14),'[1]Copie fichier cim'!Q66,"")</f>
        <v/>
      </c>
      <c r="I66" s="112" t="s">
        <v>11</v>
      </c>
      <c r="J66" s="113">
        <f t="shared" si="2"/>
        <v>57</v>
      </c>
      <c r="K66" s="113" t="str">
        <f t="shared" si="9"/>
        <v>B57</v>
      </c>
      <c r="L66" s="92" t="str">
        <f t="shared" si="3"/>
        <v/>
      </c>
      <c r="M66" s="114" t="str">
        <f t="shared" si="4"/>
        <v/>
      </c>
      <c r="N66" s="114" t="str">
        <f t="shared" si="5"/>
        <v/>
      </c>
      <c r="O66" s="92" t="str">
        <f t="array" aca="1" ref="O66" ca="1">IF(G66=3,CONCATENATE("R0",RIGHT(INDEX('[1]Copie fichier cim'!$A$1:$V$200,INDIRECT(K66),2),2),""),IF(G66=14,"CIM",""))</f>
        <v/>
      </c>
      <c r="P66" s="92" t="str">
        <f t="shared" si="6"/>
        <v/>
      </c>
      <c r="Q66" s="92" t="str">
        <f t="array" aca="1" ref="Q66" ca="1">IF(G66=14,CONCATENATE("R0",RIGHT(INDEX('[1]Copie fichier cim'!$A$1:$V$200,INDIRECT(K66),2),2),""),"")</f>
        <v/>
      </c>
      <c r="R66" s="92" t="str">
        <f t="shared" si="7"/>
        <v/>
      </c>
      <c r="S66" s="92"/>
      <c r="T66" s="92"/>
      <c r="U66" s="92"/>
      <c r="V66" s="107" t="str">
        <f t="shared" si="8"/>
        <v/>
      </c>
      <c r="W66" s="97">
        <f t="array" ref="W66">couleur('[1]Copie fichier cim'!B66:U66)</f>
        <v>0</v>
      </c>
      <c r="X66" s="97" t="str">
        <f t="shared" si="10"/>
        <v/>
      </c>
      <c r="Y66" s="97" t="str">
        <f>IF(W66=1,'[1]Copie fichier cim'!U65,"")</f>
        <v/>
      </c>
      <c r="Z66" s="117"/>
    </row>
    <row r="67" spans="1:26" x14ac:dyDescent="0.3">
      <c r="A67" s="109" t="str">
        <f>IF(LEFT('[1]Copie fichier cim'!B67,3)="Bac",'[1]Copie fichier cim'!B67,"")</f>
        <v/>
      </c>
      <c r="B67" s="110" t="str">
        <f>IF(A67&lt;&gt;"",MATCH('[1]Copie fichier cim'!B67,'[1]Copie fichier cim'!$B$1:'[1]Copie fichier cim'!$B$200,0),"")</f>
        <v/>
      </c>
      <c r="C67" s="111" t="str">
        <f>IF('[1]Copie fichier cim'!N67&lt;&gt;"",'[1]Copie fichier cim'!N67,"")</f>
        <v/>
      </c>
      <c r="D67" s="111" t="str">
        <f>IF('[1]Copie fichier cim'!O67&lt;&gt;"",'[1]Copie fichier cim'!O67,"")</f>
        <v/>
      </c>
      <c r="E67" s="103" t="str">
        <f>IF(C67&lt;&gt;"",'[1]Copie fichier cim'!K67,"")</f>
        <v/>
      </c>
      <c r="F67" s="103" t="str">
        <f t="shared" si="1"/>
        <v/>
      </c>
      <c r="G67" s="104">
        <f>couleur('[1]Copie fichier cim'!Q67)</f>
        <v>1</v>
      </c>
      <c r="H67" s="94" t="str">
        <f>IF(OR(G67=3,G67=14),'[1]Copie fichier cim'!Q67,"")</f>
        <v/>
      </c>
      <c r="I67" s="112" t="s">
        <v>11</v>
      </c>
      <c r="J67" s="113">
        <f t="shared" si="2"/>
        <v>57</v>
      </c>
      <c r="K67" s="113" t="str">
        <f t="shared" si="9"/>
        <v>B57</v>
      </c>
      <c r="L67" s="92" t="str">
        <f t="shared" si="3"/>
        <v/>
      </c>
      <c r="M67" s="114" t="str">
        <f t="shared" si="4"/>
        <v/>
      </c>
      <c r="N67" s="114" t="str">
        <f t="shared" si="5"/>
        <v/>
      </c>
      <c r="O67" s="92" t="str">
        <f t="array" aca="1" ref="O67" ca="1">IF(G67=3,CONCATENATE("R0",RIGHT(INDEX('[1]Copie fichier cim'!$A$1:$V$200,INDIRECT(K67),2),2),""),IF(G67=14,"CIM",""))</f>
        <v/>
      </c>
      <c r="P67" s="92" t="str">
        <f t="shared" si="6"/>
        <v/>
      </c>
      <c r="Q67" s="92" t="str">
        <f t="array" aca="1" ref="Q67" ca="1">IF(G67=14,CONCATENATE("R0",RIGHT(INDEX('[1]Copie fichier cim'!$A$1:$V$200,INDIRECT(K67),2),2),""),"")</f>
        <v/>
      </c>
      <c r="R67" s="92" t="str">
        <f t="shared" si="7"/>
        <v/>
      </c>
      <c r="S67" s="92"/>
      <c r="T67" s="92"/>
      <c r="U67" s="92"/>
      <c r="V67" s="107" t="str">
        <f t="shared" si="8"/>
        <v/>
      </c>
      <c r="W67" s="97">
        <f t="array" ref="W67">couleur('[1]Copie fichier cim'!B67:U67)</f>
        <v>1</v>
      </c>
      <c r="X67" s="97" t="str">
        <f t="shared" si="10"/>
        <v/>
      </c>
      <c r="Y67" s="97">
        <f>IF(W67=1,'[1]Copie fichier cim'!U66,"")</f>
        <v>81646</v>
      </c>
      <c r="Z67" s="117"/>
    </row>
    <row r="68" spans="1:26" x14ac:dyDescent="0.3">
      <c r="A68" s="109" t="str">
        <f>IF(LEFT('[1]Copie fichier cim'!B68,3)="Bac",'[1]Copie fichier cim'!B68,"")</f>
        <v>Bac 83</v>
      </c>
      <c r="B68" s="110">
        <f>IF(A68&lt;&gt;"",MATCH('[1]Copie fichier cim'!B68,'[1]Copie fichier cim'!$B$1:'[1]Copie fichier cim'!$B$200,0),"")</f>
        <v>68</v>
      </c>
      <c r="C68" s="111" t="str">
        <f>IF('[1]Copie fichier cim'!N68&lt;&gt;"",'[1]Copie fichier cim'!N68,"")</f>
        <v>Heure
de
début</v>
      </c>
      <c r="D68" s="111" t="str">
        <f>IF('[1]Copie fichier cim'!O68&lt;&gt;"",'[1]Copie fichier cim'!O68,"")</f>
        <v>Heure
de
fin</v>
      </c>
      <c r="E68" s="103" t="str">
        <f>IF(C68&lt;&gt;"",'[1]Copie fichier cim'!K68,"")</f>
        <v>Intitulé de
l'opération</v>
      </c>
      <c r="F68" s="103" t="str">
        <f t="shared" ref="F68:F131" si="11">IF(AND(E68=0,E68&lt;&gt;""),F67,E68)</f>
        <v>Intitulé de
l'opération</v>
      </c>
      <c r="G68" s="104">
        <f>couleur('[1]Copie fichier cim'!Q68)</f>
        <v>24</v>
      </c>
      <c r="H68" s="94" t="str">
        <f>IF(OR(G68=3,G68=14),'[1]Copie fichier cim'!Q68,"")</f>
        <v/>
      </c>
      <c r="I68" s="112" t="s">
        <v>11</v>
      </c>
      <c r="J68" s="113">
        <f t="shared" ref="J68:J131" si="12">IF(B68&lt;&gt;"",B68,J67)</f>
        <v>68</v>
      </c>
      <c r="K68" s="113" t="str">
        <f t="shared" si="9"/>
        <v>B68</v>
      </c>
      <c r="L68" s="92" t="str">
        <f t="shared" ref="L68:L131" si="13">IF(G68=3,"TR",IF(G68=14,"RE",""))</f>
        <v/>
      </c>
      <c r="M68" s="114" t="str">
        <f t="shared" ref="M68:M131" si="14">IF(OR(G68=3,G68=14),C67,"")</f>
        <v/>
      </c>
      <c r="N68" s="114" t="str">
        <f t="shared" ref="N68:N131" si="15">IF(OR(G68=3,G68=14),D67,"")</f>
        <v/>
      </c>
      <c r="O68" s="92" t="str">
        <f t="array" aca="1" ref="O68" ca="1">IF(G68=3,CONCATENATE("R0",RIGHT(INDEX('[1]Copie fichier cim'!$A$1:$V$200,INDIRECT(K68),2),2),""),IF(G68=14,"CIM",""))</f>
        <v/>
      </c>
      <c r="P68" s="92" t="str">
        <f t="shared" ref="P68:P131" si="16">IF(G68=3,"F345","")</f>
        <v/>
      </c>
      <c r="Q68" s="92" t="str">
        <f t="array" aca="1" ref="Q68" ca="1">IF(G68=14,CONCATENATE("R0",RIGHT(INDEX('[1]Copie fichier cim'!$A$1:$V$200,INDIRECT(K68),2),2),""),"")</f>
        <v/>
      </c>
      <c r="R68" s="92" t="str">
        <f t="shared" ref="R68:R131" si="17">IF(OR(G68=3,G68=14),H68,"")</f>
        <v/>
      </c>
      <c r="S68" s="92"/>
      <c r="T68" s="92"/>
      <c r="U68" s="92"/>
      <c r="V68" s="107" t="str">
        <f t="shared" ref="V68:V131" si="18">IF(F67&lt;&gt;"Intitulé de
l'opération",F67,"")</f>
        <v/>
      </c>
      <c r="W68" s="97">
        <f t="array" ref="W68">couleur('[1]Copie fichier cim'!B68:U68)</f>
        <v>0</v>
      </c>
      <c r="X68" s="97" t="str">
        <f t="shared" si="10"/>
        <v>R083</v>
      </c>
      <c r="Y68" s="97" t="str">
        <f>IF(W68=1,'[1]Copie fichier cim'!U67,"")</f>
        <v/>
      </c>
      <c r="Z68" s="117"/>
    </row>
    <row r="69" spans="1:26" x14ac:dyDescent="0.3">
      <c r="A69" s="109" t="str">
        <f>IF(LEFT('[1]Copie fichier cim'!B69,3)="Bac",'[1]Copie fichier cim'!B69,"")</f>
        <v/>
      </c>
      <c r="B69" s="110" t="str">
        <f>IF(A69&lt;&gt;"",MATCH('[1]Copie fichier cim'!B69,'[1]Copie fichier cim'!$B$1:'[1]Copie fichier cim'!$B$200,0),"")</f>
        <v/>
      </c>
      <c r="C69" s="111" t="str">
        <f>IF('[1]Copie fichier cim'!N69&lt;&gt;"",'[1]Copie fichier cim'!N69,"")</f>
        <v/>
      </c>
      <c r="D69" s="111" t="str">
        <f>IF('[1]Copie fichier cim'!O69&lt;&gt;"",'[1]Copie fichier cim'!O69,"")</f>
        <v/>
      </c>
      <c r="E69" s="103" t="str">
        <f>IF(C69&lt;&gt;"",'[1]Copie fichier cim'!K69,"")</f>
        <v/>
      </c>
      <c r="F69" s="103" t="str">
        <f t="shared" si="11"/>
        <v/>
      </c>
      <c r="G69" s="104">
        <f>couleur('[1]Copie fichier cim'!Q69)</f>
        <v>48</v>
      </c>
      <c r="H69" s="94" t="str">
        <f>IF(OR(G69=3,G69=14),'[1]Copie fichier cim'!Q69,"")</f>
        <v/>
      </c>
      <c r="I69" s="112" t="s">
        <v>11</v>
      </c>
      <c r="J69" s="113">
        <f t="shared" si="12"/>
        <v>68</v>
      </c>
      <c r="K69" s="113" t="str">
        <f t="shared" ref="K69:K132" si="19">CONCATENATE(I69,J69)</f>
        <v>B68</v>
      </c>
      <c r="L69" s="92" t="str">
        <f t="shared" si="13"/>
        <v/>
      </c>
      <c r="M69" s="114" t="str">
        <f t="shared" si="14"/>
        <v/>
      </c>
      <c r="N69" s="114" t="str">
        <f t="shared" si="15"/>
        <v/>
      </c>
      <c r="O69" s="92" t="str">
        <f t="array" aca="1" ref="O69" ca="1">IF(G69=3,CONCATENATE("R0",RIGHT(INDEX('[1]Copie fichier cim'!$A$1:$V$200,INDIRECT(K69),2),2),""),IF(G69=14,"CIM",""))</f>
        <v/>
      </c>
      <c r="P69" s="92" t="str">
        <f t="shared" si="16"/>
        <v/>
      </c>
      <c r="Q69" s="92" t="str">
        <f t="array" aca="1" ref="Q69" ca="1">IF(G69=14,CONCATENATE("R0",RIGHT(INDEX('[1]Copie fichier cim'!$A$1:$V$200,INDIRECT(K69),2),2),""),"")</f>
        <v/>
      </c>
      <c r="R69" s="92" t="str">
        <f t="shared" si="17"/>
        <v/>
      </c>
      <c r="S69" s="92"/>
      <c r="T69" s="92"/>
      <c r="U69" s="92"/>
      <c r="V69" s="107" t="str">
        <f t="shared" si="18"/>
        <v/>
      </c>
      <c r="W69" s="97">
        <f t="array" ref="W69">couleur('[1]Copie fichier cim'!B69:U69)</f>
        <v>0</v>
      </c>
      <c r="X69" s="97" t="str">
        <f t="shared" ref="X69:X132" si="20">IF(A69&lt;&gt;"",CONCATENATE("R0",RIGHT(A69,2)),"")</f>
        <v/>
      </c>
      <c r="Y69" s="97" t="str">
        <f>IF(W69=1,'[1]Copie fichier cim'!U68,"")</f>
        <v/>
      </c>
      <c r="Z69" s="117"/>
    </row>
    <row r="70" spans="1:26" x14ac:dyDescent="0.3">
      <c r="A70" s="109" t="str">
        <f>IF(LEFT('[1]Copie fichier cim'!B70,3)="Bac",'[1]Copie fichier cim'!B70,"")</f>
        <v/>
      </c>
      <c r="B70" s="110" t="str">
        <f>IF(A70&lt;&gt;"",MATCH('[1]Copie fichier cim'!B70,'[1]Copie fichier cim'!$B$1:'[1]Copie fichier cim'!$B$200,0),"")</f>
        <v/>
      </c>
      <c r="C70" s="111" t="str">
        <f>IF('[1]Copie fichier cim'!N70&lt;&gt;"",'[1]Copie fichier cim'!N70,"")</f>
        <v/>
      </c>
      <c r="D70" s="111" t="str">
        <f>IF('[1]Copie fichier cim'!O70&lt;&gt;"",'[1]Copie fichier cim'!O70,"")</f>
        <v/>
      </c>
      <c r="E70" s="103" t="str">
        <f>IF(C70&lt;&gt;"",'[1]Copie fichier cim'!K70,"")</f>
        <v/>
      </c>
      <c r="F70" s="103" t="str">
        <f t="shared" si="11"/>
        <v/>
      </c>
      <c r="G70" s="104">
        <f>couleur('[1]Copie fichier cim'!Q70)</f>
        <v>-4142</v>
      </c>
      <c r="H70" s="94" t="str">
        <f>IF(OR(G70=3,G70=14),'[1]Copie fichier cim'!Q70,"")</f>
        <v/>
      </c>
      <c r="I70" s="112" t="s">
        <v>11</v>
      </c>
      <c r="J70" s="113">
        <f t="shared" si="12"/>
        <v>68</v>
      </c>
      <c r="K70" s="113" t="str">
        <f t="shared" si="19"/>
        <v>B68</v>
      </c>
      <c r="L70" s="92" t="str">
        <f t="shared" si="13"/>
        <v/>
      </c>
      <c r="M70" s="114" t="str">
        <f t="shared" si="14"/>
        <v/>
      </c>
      <c r="N70" s="114" t="str">
        <f t="shared" si="15"/>
        <v/>
      </c>
      <c r="O70" s="92" t="str">
        <f t="array" aca="1" ref="O70" ca="1">IF(G70=3,CONCATENATE("R0",RIGHT(INDEX('[1]Copie fichier cim'!$A$1:$V$200,INDIRECT(K70),2),2),""),IF(G70=14,"CIM",""))</f>
        <v/>
      </c>
      <c r="P70" s="92" t="str">
        <f t="shared" si="16"/>
        <v/>
      </c>
      <c r="Q70" s="92" t="str">
        <f t="array" aca="1" ref="Q70" ca="1">IF(G70=14,CONCATENATE("R0",RIGHT(INDEX('[1]Copie fichier cim'!$A$1:$V$200,INDIRECT(K70),2),2),""),"")</f>
        <v/>
      </c>
      <c r="R70" s="92" t="str">
        <f t="shared" si="17"/>
        <v/>
      </c>
      <c r="S70" s="92"/>
      <c r="T70" s="92"/>
      <c r="U70" s="92"/>
      <c r="V70" s="107" t="str">
        <f t="shared" si="18"/>
        <v/>
      </c>
      <c r="W70" s="97">
        <f t="array" ref="W70">couleur('[1]Copie fichier cim'!B70:U70)</f>
        <v>0</v>
      </c>
      <c r="X70" s="97" t="str">
        <f t="shared" si="20"/>
        <v/>
      </c>
      <c r="Y70" s="97" t="str">
        <f>IF(W70=1,'[1]Copie fichier cim'!U69,"")</f>
        <v/>
      </c>
      <c r="Z70" s="117"/>
    </row>
    <row r="71" spans="1:26" x14ac:dyDescent="0.3">
      <c r="A71" s="109" t="str">
        <f>IF(LEFT('[1]Copie fichier cim'!B71,3)="Bac",'[1]Copie fichier cim'!B71,"")</f>
        <v/>
      </c>
      <c r="B71" s="110" t="str">
        <f>IF(A71&lt;&gt;"",MATCH('[1]Copie fichier cim'!B71,'[1]Copie fichier cim'!$B$1:'[1]Copie fichier cim'!$B$200,0),"")</f>
        <v/>
      </c>
      <c r="C71" s="111">
        <f>IF('[1]Copie fichier cim'!N71&lt;&gt;"",'[1]Copie fichier cim'!N71,"")</f>
        <v>44581.163194444445</v>
      </c>
      <c r="D71" s="111">
        <f>IF('[1]Copie fichier cim'!O71&lt;&gt;"",'[1]Copie fichier cim'!O71,"")</f>
        <v>44581.8125</v>
      </c>
      <c r="E71" s="103" t="str">
        <f>IF(C71&lt;&gt;"",'[1]Copie fichier cim'!K71,"")</f>
        <v>DN ALASKA EN COURS</v>
      </c>
      <c r="F71" s="103" t="str">
        <f t="shared" si="11"/>
        <v>DN ALASKA EN COURS</v>
      </c>
      <c r="G71" s="104">
        <f>couleur('[1]Copie fichier cim'!Q71)</f>
        <v>-4142</v>
      </c>
      <c r="H71" s="94" t="str">
        <f>IF(OR(G71=3,G71=14),'[1]Copie fichier cim'!Q71,"")</f>
        <v/>
      </c>
      <c r="I71" s="112" t="s">
        <v>11</v>
      </c>
      <c r="J71" s="113">
        <f t="shared" si="12"/>
        <v>68</v>
      </c>
      <c r="K71" s="113" t="str">
        <f t="shared" si="19"/>
        <v>B68</v>
      </c>
      <c r="L71" s="92" t="str">
        <f t="shared" si="13"/>
        <v/>
      </c>
      <c r="M71" s="114" t="str">
        <f t="shared" si="14"/>
        <v/>
      </c>
      <c r="N71" s="114" t="str">
        <f t="shared" si="15"/>
        <v/>
      </c>
      <c r="O71" s="92" t="str">
        <f t="array" aca="1" ref="O71" ca="1">IF(G71=3,CONCATENATE("R0",RIGHT(INDEX('[1]Copie fichier cim'!$A$1:$V$200,INDIRECT(K71),2),2),""),IF(G71=14,"CIM",""))</f>
        <v/>
      </c>
      <c r="P71" s="92" t="str">
        <f t="shared" si="16"/>
        <v/>
      </c>
      <c r="Q71" s="92" t="str">
        <f t="array" aca="1" ref="Q71" ca="1">IF(G71=14,CONCATENATE("R0",RIGHT(INDEX('[1]Copie fichier cim'!$A$1:$V$200,INDIRECT(K71),2),2),""),"")</f>
        <v/>
      </c>
      <c r="R71" s="92" t="str">
        <f t="shared" si="17"/>
        <v/>
      </c>
      <c r="S71" s="92"/>
      <c r="T71" s="92"/>
      <c r="U71" s="92"/>
      <c r="V71" s="107" t="str">
        <f t="shared" si="18"/>
        <v/>
      </c>
      <c r="W71" s="97">
        <f t="array" ref="W71">couleur('[1]Copie fichier cim'!B71:U71)</f>
        <v>0</v>
      </c>
      <c r="X71" s="97" t="str">
        <f t="shared" si="20"/>
        <v/>
      </c>
      <c r="Y71" s="97" t="str">
        <f>IF(W71=1,'[1]Copie fichier cim'!U70,"")</f>
        <v/>
      </c>
      <c r="Z71" s="117"/>
    </row>
    <row r="72" spans="1:26" x14ac:dyDescent="0.3">
      <c r="A72" s="109" t="str">
        <f>IF(LEFT('[1]Copie fichier cim'!B72,3)="Bac",'[1]Copie fichier cim'!B72,"")</f>
        <v/>
      </c>
      <c r="B72" s="110" t="str">
        <f>IF(A72&lt;&gt;"",MATCH('[1]Copie fichier cim'!B72,'[1]Copie fichier cim'!$B$1:'[1]Copie fichier cim'!$B$200,0),"")</f>
        <v/>
      </c>
      <c r="C72" s="111" t="str">
        <f>IF('[1]Copie fichier cim'!N72&lt;&gt;"",'[1]Copie fichier cim'!N72,"")</f>
        <v/>
      </c>
      <c r="D72" s="111" t="str">
        <f>IF('[1]Copie fichier cim'!O72&lt;&gt;"",'[1]Copie fichier cim'!O72,"")</f>
        <v/>
      </c>
      <c r="E72" s="103" t="str">
        <f>IF(C72&lt;&gt;"",'[1]Copie fichier cim'!K72,"")</f>
        <v/>
      </c>
      <c r="F72" s="103" t="str">
        <f t="shared" si="11"/>
        <v/>
      </c>
      <c r="G72" s="104">
        <f>couleur('[1]Copie fichier cim'!Q72)</f>
        <v>14</v>
      </c>
      <c r="H72" s="94">
        <f>IF(OR(G72=3,G72=14),'[1]Copie fichier cim'!Q72,"")</f>
        <v>68915</v>
      </c>
      <c r="I72" s="112" t="s">
        <v>11</v>
      </c>
      <c r="J72" s="113">
        <f t="shared" si="12"/>
        <v>68</v>
      </c>
      <c r="K72" s="113" t="str">
        <f t="shared" si="19"/>
        <v>B68</v>
      </c>
      <c r="L72" s="92" t="str">
        <f t="shared" si="13"/>
        <v>RE</v>
      </c>
      <c r="M72" s="114">
        <f t="shared" si="14"/>
        <v>44581.163194444445</v>
      </c>
      <c r="N72" s="114">
        <f t="shared" si="15"/>
        <v>44581.8125</v>
      </c>
      <c r="O72" s="92" t="str">
        <f t="array" aca="1" ref="O72" ca="1">IF(G72=3,CONCATENATE("R0",RIGHT(INDEX('[1]Copie fichier cim'!$A$1:$V$200,INDIRECT(K72),2),2),""),IF(G72=14,"CIM",""))</f>
        <v>CIM</v>
      </c>
      <c r="P72" s="92" t="str">
        <f t="shared" si="16"/>
        <v/>
      </c>
      <c r="Q72" s="92" t="str">
        <f t="array" aca="1" ref="Q72" ca="1">IF(G72=14,CONCATENATE("R0",RIGHT(INDEX('[1]Copie fichier cim'!$A$1:$V$200,INDIRECT(K72),2),2),""),"")</f>
        <v>R083</v>
      </c>
      <c r="R72" s="92">
        <f t="shared" si="17"/>
        <v>68915</v>
      </c>
      <c r="S72" s="92"/>
      <c r="T72" s="92"/>
      <c r="U72" s="92"/>
      <c r="V72" s="107" t="str">
        <f t="shared" si="18"/>
        <v>DN ALASKA EN COURS</v>
      </c>
      <c r="W72" s="97">
        <f t="array" ref="W72">couleur('[1]Copie fichier cim'!B72:U72)</f>
        <v>0</v>
      </c>
      <c r="X72" s="97" t="str">
        <f t="shared" si="20"/>
        <v/>
      </c>
      <c r="Y72" s="97" t="str">
        <f>IF(W72=1,'[1]Copie fichier cim'!U71,"")</f>
        <v/>
      </c>
      <c r="Z72" s="117"/>
    </row>
    <row r="73" spans="1:26" x14ac:dyDescent="0.3">
      <c r="A73" s="109" t="str">
        <f>IF(LEFT('[1]Copie fichier cim'!B73,3)="Bac",'[1]Copie fichier cim'!B73,"")</f>
        <v/>
      </c>
      <c r="B73" s="110" t="str">
        <f>IF(A73&lt;&gt;"",MATCH('[1]Copie fichier cim'!B73,'[1]Copie fichier cim'!$B$1:'[1]Copie fichier cim'!$B$200,0),"")</f>
        <v/>
      </c>
      <c r="C73" s="111">
        <f>IF('[1]Copie fichier cim'!N73&lt;&gt;"",'[1]Copie fichier cim'!N73,"")</f>
        <v>44581.163194444445</v>
      </c>
      <c r="D73" s="111">
        <f>IF('[1]Copie fichier cim'!O73&lt;&gt;"",'[1]Copie fichier cim'!O73,"")</f>
        <v>44581.8125</v>
      </c>
      <c r="E73" s="103" t="str">
        <f>IF(C73&lt;&gt;"",'[1]Copie fichier cim'!K73,"")</f>
        <v>ENTREE ADDITIF ALASKA</v>
      </c>
      <c r="F73" s="103" t="str">
        <f t="shared" si="11"/>
        <v>ENTREE ADDITIF ALASKA</v>
      </c>
      <c r="G73" s="104">
        <f>couleur('[1]Copie fichier cim'!Q73)</f>
        <v>-4142</v>
      </c>
      <c r="H73" s="94" t="str">
        <f>IF(OR(G73=3,G73=14),'[1]Copie fichier cim'!Q73,"")</f>
        <v/>
      </c>
      <c r="I73" s="112" t="s">
        <v>11</v>
      </c>
      <c r="J73" s="113">
        <f t="shared" si="12"/>
        <v>68</v>
      </c>
      <c r="K73" s="113" t="str">
        <f t="shared" si="19"/>
        <v>B68</v>
      </c>
      <c r="L73" s="92" t="str">
        <f t="shared" si="13"/>
        <v/>
      </c>
      <c r="M73" s="114" t="str">
        <f t="shared" si="14"/>
        <v/>
      </c>
      <c r="N73" s="114" t="str">
        <f t="shared" si="15"/>
        <v/>
      </c>
      <c r="O73" s="92" t="str">
        <f t="array" aca="1" ref="O73" ca="1">IF(G73=3,CONCATENATE("R0",RIGHT(INDEX('[1]Copie fichier cim'!$A$1:$V$200,INDIRECT(K73),2),2),""),IF(G73=14,"CIM",""))</f>
        <v/>
      </c>
      <c r="P73" s="92" t="str">
        <f t="shared" si="16"/>
        <v/>
      </c>
      <c r="Q73" s="92" t="str">
        <f t="array" aca="1" ref="Q73" ca="1">IF(G73=14,CONCATENATE("R0",RIGHT(INDEX('[1]Copie fichier cim'!$A$1:$V$200,INDIRECT(K73),2),2),""),"")</f>
        <v/>
      </c>
      <c r="R73" s="92" t="str">
        <f t="shared" si="17"/>
        <v/>
      </c>
      <c r="S73" s="92"/>
      <c r="T73" s="92"/>
      <c r="U73" s="92"/>
      <c r="V73" s="107" t="str">
        <f t="shared" si="18"/>
        <v/>
      </c>
      <c r="W73" s="97">
        <f t="array" ref="W73">couleur('[1]Copie fichier cim'!B73:U73)</f>
        <v>0</v>
      </c>
      <c r="X73" s="97" t="str">
        <f t="shared" si="20"/>
        <v/>
      </c>
      <c r="Y73" s="97" t="str">
        <f>IF(W73=1,'[1]Copie fichier cim'!U72,"")</f>
        <v/>
      </c>
      <c r="Z73" s="117"/>
    </row>
    <row r="74" spans="1:26" x14ac:dyDescent="0.3">
      <c r="A74" s="109" t="str">
        <f>IF(LEFT('[1]Copie fichier cim'!B74,3)="Bac",'[1]Copie fichier cim'!B74,"")</f>
        <v/>
      </c>
      <c r="B74" s="110" t="str">
        <f>IF(A74&lt;&gt;"",MATCH('[1]Copie fichier cim'!B74,'[1]Copie fichier cim'!$B$1:'[1]Copie fichier cim'!$B$200,0),"")</f>
        <v/>
      </c>
      <c r="C74" s="111" t="str">
        <f>IF('[1]Copie fichier cim'!N74&lt;&gt;"",'[1]Copie fichier cim'!N74,"")</f>
        <v/>
      </c>
      <c r="D74" s="111" t="str">
        <f>IF('[1]Copie fichier cim'!O74&lt;&gt;"",'[1]Copie fichier cim'!O74,"")</f>
        <v/>
      </c>
      <c r="E74" s="103" t="str">
        <f>IF(C74&lt;&gt;"",'[1]Copie fichier cim'!K74,"")</f>
        <v/>
      </c>
      <c r="F74" s="103" t="str">
        <f t="shared" si="11"/>
        <v/>
      </c>
      <c r="G74" s="104">
        <f>couleur('[1]Copie fichier cim'!Q74)</f>
        <v>14</v>
      </c>
      <c r="H74" s="94">
        <f>IF(OR(G74=3,G74=14),'[1]Copie fichier cim'!Q74,"")</f>
        <v>5</v>
      </c>
      <c r="I74" s="112" t="s">
        <v>11</v>
      </c>
      <c r="J74" s="113">
        <f t="shared" si="12"/>
        <v>68</v>
      </c>
      <c r="K74" s="113" t="str">
        <f t="shared" si="19"/>
        <v>B68</v>
      </c>
      <c r="L74" s="92" t="str">
        <f t="shared" si="13"/>
        <v>RE</v>
      </c>
      <c r="M74" s="114">
        <f t="shared" si="14"/>
        <v>44581.163194444445</v>
      </c>
      <c r="N74" s="114">
        <f t="shared" si="15"/>
        <v>44581.8125</v>
      </c>
      <c r="O74" s="92" t="str">
        <f t="array" aca="1" ref="O74" ca="1">IF(G74=3,CONCATENATE("R0",RIGHT(INDEX('[1]Copie fichier cim'!$A$1:$V$200,INDIRECT(K74),2),2),""),IF(G74=14,"CIM",""))</f>
        <v>CIM</v>
      </c>
      <c r="P74" s="92" t="str">
        <f t="shared" si="16"/>
        <v/>
      </c>
      <c r="Q74" s="92" t="str">
        <f t="array" aca="1" ref="Q74" ca="1">IF(G74=14,CONCATENATE("R0",RIGHT(INDEX('[1]Copie fichier cim'!$A$1:$V$200,INDIRECT(K74),2),2),""),"")</f>
        <v>R083</v>
      </c>
      <c r="R74" s="92">
        <f t="shared" si="17"/>
        <v>5</v>
      </c>
      <c r="S74" s="92"/>
      <c r="T74" s="92"/>
      <c r="U74" s="92"/>
      <c r="V74" s="107" t="str">
        <f t="shared" si="18"/>
        <v>ENTREE ADDITIF ALASKA</v>
      </c>
      <c r="W74" s="97">
        <f t="array" ref="W74">couleur('[1]Copie fichier cim'!B74:U74)</f>
        <v>0</v>
      </c>
      <c r="X74" s="97" t="str">
        <f t="shared" si="20"/>
        <v/>
      </c>
      <c r="Y74" s="97" t="str">
        <f>IF(W74=1,'[1]Copie fichier cim'!U73,"")</f>
        <v/>
      </c>
      <c r="Z74" s="117"/>
    </row>
    <row r="75" spans="1:26" x14ac:dyDescent="0.3">
      <c r="A75" s="109" t="str">
        <f>IF(LEFT('[1]Copie fichier cim'!B75,3)="Bac",'[1]Copie fichier cim'!B75,"")</f>
        <v/>
      </c>
      <c r="B75" s="110" t="str">
        <f>IF(A75&lt;&gt;"",MATCH('[1]Copie fichier cim'!B75,'[1]Copie fichier cim'!$B$1:'[1]Copie fichier cim'!$B$200,0),"")</f>
        <v/>
      </c>
      <c r="C75" s="111">
        <f>IF('[1]Copie fichier cim'!N75&lt;&gt;"",'[1]Copie fichier cim'!N75,"")</f>
        <v>44581.854166666664</v>
      </c>
      <c r="D75" s="111">
        <f>IF('[1]Copie fichier cim'!O75&lt;&gt;"",'[1]Copie fichier cim'!O75,"")</f>
        <v>44581.864583333336</v>
      </c>
      <c r="E75" s="103" t="str">
        <f>IF(C75&lt;&gt;"",'[1]Copie fichier cim'!K75,"")</f>
        <v>TRANSFERT 75 VERS 83</v>
      </c>
      <c r="F75" s="103" t="str">
        <f t="shared" si="11"/>
        <v>TRANSFERT 75 VERS 83</v>
      </c>
      <c r="G75" s="104">
        <f>couleur('[1]Copie fichier cim'!Q75)</f>
        <v>-4142</v>
      </c>
      <c r="H75" s="94" t="str">
        <f>IF(OR(G75=3,G75=14),'[1]Copie fichier cim'!Q75,"")</f>
        <v/>
      </c>
      <c r="I75" s="112" t="s">
        <v>11</v>
      </c>
      <c r="J75" s="113">
        <f t="shared" si="12"/>
        <v>68</v>
      </c>
      <c r="K75" s="113" t="str">
        <f t="shared" si="19"/>
        <v>B68</v>
      </c>
      <c r="L75" s="92" t="str">
        <f t="shared" si="13"/>
        <v/>
      </c>
      <c r="M75" s="114" t="str">
        <f t="shared" si="14"/>
        <v/>
      </c>
      <c r="N75" s="114" t="str">
        <f t="shared" si="15"/>
        <v/>
      </c>
      <c r="O75" s="92" t="str">
        <f t="array" aca="1" ref="O75" ca="1">IF(G75=3,CONCATENATE("R0",RIGHT(INDEX('[1]Copie fichier cim'!$A$1:$V$200,INDIRECT(K75),2),2),""),IF(G75=14,"CIM",""))</f>
        <v/>
      </c>
      <c r="P75" s="92" t="str">
        <f t="shared" si="16"/>
        <v/>
      </c>
      <c r="Q75" s="92" t="str">
        <f t="array" aca="1" ref="Q75" ca="1">IF(G75=14,CONCATENATE("R0",RIGHT(INDEX('[1]Copie fichier cim'!$A$1:$V$200,INDIRECT(K75),2),2),""),"")</f>
        <v/>
      </c>
      <c r="R75" s="92" t="str">
        <f t="shared" si="17"/>
        <v/>
      </c>
      <c r="S75" s="92"/>
      <c r="T75" s="92"/>
      <c r="U75" s="92"/>
      <c r="V75" s="107" t="str">
        <f t="shared" si="18"/>
        <v/>
      </c>
      <c r="W75" s="97">
        <f t="array" ref="W75">couleur('[1]Copie fichier cim'!B75:U75)</f>
        <v>0</v>
      </c>
      <c r="X75" s="97" t="str">
        <f t="shared" si="20"/>
        <v/>
      </c>
      <c r="Y75" s="97" t="str">
        <f>IF(W75=1,'[1]Copie fichier cim'!U74,"")</f>
        <v/>
      </c>
      <c r="Z75" s="117"/>
    </row>
    <row r="76" spans="1:26" x14ac:dyDescent="0.3">
      <c r="A76" s="109" t="str">
        <f>IF(LEFT('[1]Copie fichier cim'!B76,3)="Bac",'[1]Copie fichier cim'!B76,"")</f>
        <v/>
      </c>
      <c r="B76" s="110" t="str">
        <f>IF(A76&lt;&gt;"",MATCH('[1]Copie fichier cim'!B76,'[1]Copie fichier cim'!$B$1:'[1]Copie fichier cim'!$B$200,0),"")</f>
        <v/>
      </c>
      <c r="C76" s="111">
        <f>IF('[1]Copie fichier cim'!N76&lt;&gt;"",'[1]Copie fichier cim'!N76,"")</f>
        <v>44581.854166666664</v>
      </c>
      <c r="D76" s="111">
        <f>IF('[1]Copie fichier cim'!O76&lt;&gt;"",'[1]Copie fichier cim'!O76,"")</f>
        <v>44581.864583333336</v>
      </c>
      <c r="E76" s="103">
        <f>IF(C76&lt;&gt;"",'[1]Copie fichier cim'!K76,"")</f>
        <v>0</v>
      </c>
      <c r="F76" s="103" t="str">
        <f t="shared" si="11"/>
        <v>TRANSFERT 75 VERS 83</v>
      </c>
      <c r="G76" s="104">
        <f>couleur('[1]Copie fichier cim'!Q76)</f>
        <v>-4142</v>
      </c>
      <c r="H76" s="94" t="str">
        <f>IF(OR(G76=3,G76=14),'[1]Copie fichier cim'!Q76,"")</f>
        <v/>
      </c>
      <c r="I76" s="112" t="s">
        <v>11</v>
      </c>
      <c r="J76" s="113">
        <f t="shared" si="12"/>
        <v>68</v>
      </c>
      <c r="K76" s="113" t="str">
        <f t="shared" si="19"/>
        <v>B68</v>
      </c>
      <c r="L76" s="92" t="str">
        <f t="shared" si="13"/>
        <v/>
      </c>
      <c r="M76" s="114" t="str">
        <f t="shared" si="14"/>
        <v/>
      </c>
      <c r="N76" s="114" t="str">
        <f t="shared" si="15"/>
        <v/>
      </c>
      <c r="O76" s="92" t="str">
        <f t="array" aca="1" ref="O76" ca="1">IF(G76=3,CONCATENATE("R0",RIGHT(INDEX('[1]Copie fichier cim'!$A$1:$V$200,INDIRECT(K76),2),2),""),IF(G76=14,"CIM",""))</f>
        <v/>
      </c>
      <c r="P76" s="92" t="str">
        <f t="shared" si="16"/>
        <v/>
      </c>
      <c r="Q76" s="92" t="str">
        <f t="array" aca="1" ref="Q76" ca="1">IF(G76=14,CONCATENATE("R0",RIGHT(INDEX('[1]Copie fichier cim'!$A$1:$V$200,INDIRECT(K76),2),2),""),"")</f>
        <v/>
      </c>
      <c r="R76" s="92" t="str">
        <f t="shared" si="17"/>
        <v/>
      </c>
      <c r="S76" s="92"/>
      <c r="T76" s="92"/>
      <c r="U76" s="92"/>
      <c r="V76" s="107" t="str">
        <f t="shared" si="18"/>
        <v>TRANSFERT 75 VERS 83</v>
      </c>
      <c r="W76" s="97">
        <f t="array" ref="W76">couleur('[1]Copie fichier cim'!B76:U76)</f>
        <v>0</v>
      </c>
      <c r="X76" s="97" t="str">
        <f t="shared" si="20"/>
        <v/>
      </c>
      <c r="Y76" s="97" t="str">
        <f>IF(W76=1,'[1]Copie fichier cim'!U75,"")</f>
        <v/>
      </c>
      <c r="Z76" s="117"/>
    </row>
    <row r="77" spans="1:26" x14ac:dyDescent="0.3">
      <c r="A77" s="109" t="str">
        <f>IF(LEFT('[1]Copie fichier cim'!B77,3)="Bac",'[1]Copie fichier cim'!B77,"")</f>
        <v/>
      </c>
      <c r="B77" s="110" t="str">
        <f>IF(A77&lt;&gt;"",MATCH('[1]Copie fichier cim'!B77,'[1]Copie fichier cim'!$B$1:'[1]Copie fichier cim'!$B$200,0),"")</f>
        <v/>
      </c>
      <c r="C77" s="111">
        <f>IF('[1]Copie fichier cim'!N77&lt;&gt;"",'[1]Copie fichier cim'!N77,"")</f>
        <v>44581.854166666664</v>
      </c>
      <c r="D77" s="111">
        <f>IF('[1]Copie fichier cim'!O77&lt;&gt;"",'[1]Copie fichier cim'!O77,"")</f>
        <v>44581.864583333336</v>
      </c>
      <c r="E77" s="103">
        <f>IF(C77&lt;&gt;"",'[1]Copie fichier cim'!K77,"")</f>
        <v>0</v>
      </c>
      <c r="F77" s="103" t="str">
        <f t="shared" si="11"/>
        <v>TRANSFERT 75 VERS 83</v>
      </c>
      <c r="G77" s="104">
        <f>couleur('[1]Copie fichier cim'!Q77)</f>
        <v>-4142</v>
      </c>
      <c r="H77" s="94" t="str">
        <f>IF(OR(G77=3,G77=14),'[1]Copie fichier cim'!Q77,"")</f>
        <v/>
      </c>
      <c r="I77" s="112" t="s">
        <v>11</v>
      </c>
      <c r="J77" s="113">
        <f t="shared" si="12"/>
        <v>68</v>
      </c>
      <c r="K77" s="113" t="str">
        <f t="shared" si="19"/>
        <v>B68</v>
      </c>
      <c r="L77" s="92" t="str">
        <f t="shared" si="13"/>
        <v/>
      </c>
      <c r="M77" s="114" t="str">
        <f t="shared" si="14"/>
        <v/>
      </c>
      <c r="N77" s="114" t="str">
        <f t="shared" si="15"/>
        <v/>
      </c>
      <c r="O77" s="92" t="str">
        <f t="array" aca="1" ref="O77" ca="1">IF(G77=3,CONCATENATE("R0",RIGHT(INDEX('[1]Copie fichier cim'!$A$1:$V$200,INDIRECT(K77),2),2),""),IF(G77=14,"CIM",""))</f>
        <v/>
      </c>
      <c r="P77" s="92" t="str">
        <f t="shared" si="16"/>
        <v/>
      </c>
      <c r="Q77" s="92" t="str">
        <f t="array" aca="1" ref="Q77" ca="1">IF(G77=14,CONCATENATE("R0",RIGHT(INDEX('[1]Copie fichier cim'!$A$1:$V$200,INDIRECT(K77),2),2),""),"")</f>
        <v/>
      </c>
      <c r="R77" s="92" t="str">
        <f t="shared" si="17"/>
        <v/>
      </c>
      <c r="S77" s="92"/>
      <c r="T77" s="92"/>
      <c r="U77" s="92"/>
      <c r="V77" s="107" t="str">
        <f t="shared" si="18"/>
        <v>TRANSFERT 75 VERS 83</v>
      </c>
      <c r="W77" s="97">
        <f t="array" ref="W77">couleur('[1]Copie fichier cim'!B77:U77)</f>
        <v>0</v>
      </c>
      <c r="X77" s="97" t="str">
        <f t="shared" si="20"/>
        <v/>
      </c>
      <c r="Y77" s="97" t="str">
        <f>IF(W77=1,'[1]Copie fichier cim'!U76,"")</f>
        <v/>
      </c>
      <c r="Z77" s="117"/>
    </row>
    <row r="78" spans="1:26" x14ac:dyDescent="0.3">
      <c r="A78" s="109" t="str">
        <f>IF(LEFT('[1]Copie fichier cim'!B78,3)="Bac",'[1]Copie fichier cim'!B78,"")</f>
        <v/>
      </c>
      <c r="B78" s="110" t="str">
        <f>IF(A78&lt;&gt;"",MATCH('[1]Copie fichier cim'!B78,'[1]Copie fichier cim'!$B$1:'[1]Copie fichier cim'!$B$200,0),"")</f>
        <v/>
      </c>
      <c r="C78" s="111" t="str">
        <f>IF('[1]Copie fichier cim'!N78&lt;&gt;"",'[1]Copie fichier cim'!N78,"")</f>
        <v/>
      </c>
      <c r="D78" s="111" t="str">
        <f>IF('[1]Copie fichier cim'!O78&lt;&gt;"",'[1]Copie fichier cim'!O78,"")</f>
        <v/>
      </c>
      <c r="E78" s="103" t="str">
        <f>IF(C78&lt;&gt;"",'[1]Copie fichier cim'!K78,"")</f>
        <v/>
      </c>
      <c r="F78" s="103" t="str">
        <f t="shared" si="11"/>
        <v/>
      </c>
      <c r="G78" s="104">
        <f>couleur('[1]Copie fichier cim'!Q78)</f>
        <v>14</v>
      </c>
      <c r="H78" s="94">
        <f>IF(OR(G78=3,G78=14),'[1]Copie fichier cim'!Q78,"")</f>
        <v>102</v>
      </c>
      <c r="I78" s="112" t="s">
        <v>11</v>
      </c>
      <c r="J78" s="113">
        <f t="shared" si="12"/>
        <v>68</v>
      </c>
      <c r="K78" s="113" t="str">
        <f t="shared" si="19"/>
        <v>B68</v>
      </c>
      <c r="L78" s="92" t="str">
        <f t="shared" si="13"/>
        <v>RE</v>
      </c>
      <c r="M78" s="114">
        <f t="shared" si="14"/>
        <v>44581.854166666664</v>
      </c>
      <c r="N78" s="114">
        <f t="shared" si="15"/>
        <v>44581.864583333336</v>
      </c>
      <c r="O78" s="92" t="str">
        <f t="array" aca="1" ref="O78" ca="1">IF(G78=3,CONCATENATE("R0",RIGHT(INDEX('[1]Copie fichier cim'!$A$1:$V$200,INDIRECT(K78),2),2),""),IF(G78=14,"CIM",""))</f>
        <v>CIM</v>
      </c>
      <c r="P78" s="92" t="str">
        <f t="shared" si="16"/>
        <v/>
      </c>
      <c r="Q78" s="92" t="str">
        <f t="array" aca="1" ref="Q78" ca="1">IF(G78=14,CONCATENATE("R0",RIGHT(INDEX('[1]Copie fichier cim'!$A$1:$V$200,INDIRECT(K78),2),2),""),"")</f>
        <v>R083</v>
      </c>
      <c r="R78" s="92">
        <f t="shared" si="17"/>
        <v>102</v>
      </c>
      <c r="S78" s="92"/>
      <c r="T78" s="92"/>
      <c r="U78" s="92"/>
      <c r="V78" s="107" t="str">
        <f t="shared" si="18"/>
        <v>TRANSFERT 75 VERS 83</v>
      </c>
      <c r="W78" s="97">
        <f t="array" ref="W78">couleur('[1]Copie fichier cim'!B78:U78)</f>
        <v>0</v>
      </c>
      <c r="X78" s="97" t="str">
        <f t="shared" si="20"/>
        <v/>
      </c>
      <c r="Y78" s="97" t="str">
        <f>IF(W78=1,'[1]Copie fichier cim'!U77,"")</f>
        <v/>
      </c>
      <c r="Z78" s="117"/>
    </row>
    <row r="79" spans="1:26" x14ac:dyDescent="0.3">
      <c r="A79" s="109" t="str">
        <f>IF(LEFT('[1]Copie fichier cim'!B79,3)="Bac",'[1]Copie fichier cim'!B79,"")</f>
        <v/>
      </c>
      <c r="B79" s="110" t="str">
        <f>IF(A79&lt;&gt;"",MATCH('[1]Copie fichier cim'!B79,'[1]Copie fichier cim'!$B$1:'[1]Copie fichier cim'!$B$200,0),"")</f>
        <v/>
      </c>
      <c r="C79" s="111" t="str">
        <f>IF('[1]Copie fichier cim'!N79&lt;&gt;"",'[1]Copie fichier cim'!N79,"")</f>
        <v/>
      </c>
      <c r="D79" s="111" t="str">
        <f>IF('[1]Copie fichier cim'!O79&lt;&gt;"",'[1]Copie fichier cim'!O79,"")</f>
        <v/>
      </c>
      <c r="E79" s="103" t="str">
        <f>IF(C79&lt;&gt;"",'[1]Copie fichier cim'!K79,"")</f>
        <v/>
      </c>
      <c r="F79" s="103" t="str">
        <f t="shared" si="11"/>
        <v/>
      </c>
      <c r="G79" s="104">
        <f>couleur('[1]Copie fichier cim'!Q79)</f>
        <v>48</v>
      </c>
      <c r="H79" s="94" t="str">
        <f>IF(OR(G79=3,G79=14),'[1]Copie fichier cim'!Q79,"")</f>
        <v/>
      </c>
      <c r="I79" s="112" t="s">
        <v>11</v>
      </c>
      <c r="J79" s="113">
        <f t="shared" si="12"/>
        <v>68</v>
      </c>
      <c r="K79" s="113" t="str">
        <f t="shared" si="19"/>
        <v>B68</v>
      </c>
      <c r="L79" s="92" t="str">
        <f t="shared" si="13"/>
        <v/>
      </c>
      <c r="M79" s="114" t="str">
        <f t="shared" si="14"/>
        <v/>
      </c>
      <c r="N79" s="114" t="str">
        <f t="shared" si="15"/>
        <v/>
      </c>
      <c r="O79" s="92" t="str">
        <f t="array" aca="1" ref="O79" ca="1">IF(G79=3,CONCATENATE("R0",RIGHT(INDEX('[1]Copie fichier cim'!$A$1:$V$200,INDIRECT(K79),2),2),""),IF(G79=14,"CIM",""))</f>
        <v/>
      </c>
      <c r="P79" s="92" t="str">
        <f t="shared" si="16"/>
        <v/>
      </c>
      <c r="Q79" s="92" t="str">
        <f t="array" aca="1" ref="Q79" ca="1">IF(G79=14,CONCATENATE("R0",RIGHT(INDEX('[1]Copie fichier cim'!$A$1:$V$200,INDIRECT(K79),2),2),""),"")</f>
        <v/>
      </c>
      <c r="R79" s="92" t="str">
        <f t="shared" si="17"/>
        <v/>
      </c>
      <c r="S79" s="92"/>
      <c r="T79" s="92"/>
      <c r="U79" s="92"/>
      <c r="V79" s="107" t="str">
        <f t="shared" si="18"/>
        <v/>
      </c>
      <c r="W79" s="97">
        <f t="array" ref="W79">couleur('[1]Copie fichier cim'!B79:U79)</f>
        <v>0</v>
      </c>
      <c r="X79" s="97" t="str">
        <f t="shared" si="20"/>
        <v/>
      </c>
      <c r="Y79" s="97" t="str">
        <f>IF(W79=1,'[1]Copie fichier cim'!U78,"")</f>
        <v/>
      </c>
      <c r="Z79" s="117"/>
    </row>
    <row r="80" spans="1:26" x14ac:dyDescent="0.3">
      <c r="A80" s="109" t="str">
        <f>IF(LEFT('[1]Copie fichier cim'!B80,3)="Bac",'[1]Copie fichier cim'!B80,"")</f>
        <v/>
      </c>
      <c r="B80" s="110" t="str">
        <f>IF(A80&lt;&gt;"",MATCH('[1]Copie fichier cim'!B80,'[1]Copie fichier cim'!$B$1:'[1]Copie fichier cim'!$B$200,0),"")</f>
        <v/>
      </c>
      <c r="C80" s="111" t="str">
        <f>IF('[1]Copie fichier cim'!N80&lt;&gt;"",'[1]Copie fichier cim'!N80,"")</f>
        <v/>
      </c>
      <c r="D80" s="111" t="str">
        <f>IF('[1]Copie fichier cim'!O80&lt;&gt;"",'[1]Copie fichier cim'!O80,"")</f>
        <v/>
      </c>
      <c r="E80" s="103" t="str">
        <f>IF(C80&lt;&gt;"",'[1]Copie fichier cim'!K80,"")</f>
        <v/>
      </c>
      <c r="F80" s="103" t="str">
        <f t="shared" si="11"/>
        <v/>
      </c>
      <c r="G80" s="104">
        <f>couleur('[1]Copie fichier cim'!Q80)</f>
        <v>1</v>
      </c>
      <c r="H80" s="94" t="str">
        <f>IF(OR(G80=3,G80=14),'[1]Copie fichier cim'!Q80,"")</f>
        <v/>
      </c>
      <c r="I80" s="112" t="s">
        <v>11</v>
      </c>
      <c r="J80" s="113">
        <f t="shared" si="12"/>
        <v>68</v>
      </c>
      <c r="K80" s="113" t="str">
        <f t="shared" si="19"/>
        <v>B68</v>
      </c>
      <c r="L80" s="92" t="str">
        <f t="shared" si="13"/>
        <v/>
      </c>
      <c r="M80" s="114" t="str">
        <f t="shared" si="14"/>
        <v/>
      </c>
      <c r="N80" s="114" t="str">
        <f t="shared" si="15"/>
        <v/>
      </c>
      <c r="O80" s="92" t="str">
        <f t="array" aca="1" ref="O80" ca="1">IF(G80=3,CONCATENATE("R0",RIGHT(INDEX('[1]Copie fichier cim'!$A$1:$V$200,INDIRECT(K80),2),2),""),IF(G80=14,"CIM",""))</f>
        <v/>
      </c>
      <c r="P80" s="92" t="str">
        <f t="shared" si="16"/>
        <v/>
      </c>
      <c r="Q80" s="92" t="str">
        <f t="array" aca="1" ref="Q80" ca="1">IF(G80=14,CONCATENATE("R0",RIGHT(INDEX('[1]Copie fichier cim'!$A$1:$V$200,INDIRECT(K80),2),2),""),"")</f>
        <v/>
      </c>
      <c r="R80" s="92" t="str">
        <f t="shared" si="17"/>
        <v/>
      </c>
      <c r="S80" s="92"/>
      <c r="T80" s="92"/>
      <c r="U80" s="92"/>
      <c r="V80" s="107" t="str">
        <f t="shared" si="18"/>
        <v/>
      </c>
      <c r="W80" s="97">
        <f t="array" ref="W80">couleur('[1]Copie fichier cim'!B80:U80)</f>
        <v>1</v>
      </c>
      <c r="X80" s="97" t="str">
        <f t="shared" si="20"/>
        <v/>
      </c>
      <c r="Y80" s="97">
        <f>IF(W80=1,'[1]Copie fichier cim'!U79,"")</f>
        <v>87710</v>
      </c>
      <c r="Z80" s="117"/>
    </row>
    <row r="81" spans="1:26" x14ac:dyDescent="0.3">
      <c r="A81" s="109" t="str">
        <f>IF(LEFT('[1]Copie fichier cim'!B81,3)="Bac",'[1]Copie fichier cim'!B81,"")</f>
        <v>Bac 87</v>
      </c>
      <c r="B81" s="110">
        <f>IF(A81&lt;&gt;"",MATCH('[1]Copie fichier cim'!B81,'[1]Copie fichier cim'!$B$1:'[1]Copie fichier cim'!$B$200,0),"")</f>
        <v>81</v>
      </c>
      <c r="C81" s="111" t="str">
        <f>IF('[1]Copie fichier cim'!N81&lt;&gt;"",'[1]Copie fichier cim'!N81,"")</f>
        <v>Heure
de
début</v>
      </c>
      <c r="D81" s="111" t="str">
        <f>IF('[1]Copie fichier cim'!O81&lt;&gt;"",'[1]Copie fichier cim'!O81,"")</f>
        <v>Heure
de
fin</v>
      </c>
      <c r="E81" s="103" t="str">
        <f>IF(C81&lt;&gt;"",'[1]Copie fichier cim'!K81,"")</f>
        <v>Intitulé de
l'opération</v>
      </c>
      <c r="F81" s="103" t="str">
        <f t="shared" si="11"/>
        <v>Intitulé de
l'opération</v>
      </c>
      <c r="G81" s="104">
        <f>couleur('[1]Copie fichier cim'!Q81)</f>
        <v>24</v>
      </c>
      <c r="H81" s="94" t="str">
        <f>IF(OR(G81=3,G81=14),'[1]Copie fichier cim'!Q81,"")</f>
        <v/>
      </c>
      <c r="I81" s="112" t="s">
        <v>11</v>
      </c>
      <c r="J81" s="113">
        <f t="shared" si="12"/>
        <v>81</v>
      </c>
      <c r="K81" s="113" t="str">
        <f t="shared" si="19"/>
        <v>B81</v>
      </c>
      <c r="L81" s="92" t="str">
        <f t="shared" si="13"/>
        <v/>
      </c>
      <c r="M81" s="114" t="str">
        <f t="shared" si="14"/>
        <v/>
      </c>
      <c r="N81" s="114" t="str">
        <f t="shared" si="15"/>
        <v/>
      </c>
      <c r="O81" s="92" t="str">
        <f t="array" aca="1" ref="O81" ca="1">IF(G81=3,CONCATENATE("R0",RIGHT(INDEX('[1]Copie fichier cim'!$A$1:$V$200,INDIRECT(K81),2),2),""),IF(G81=14,"CIM",""))</f>
        <v/>
      </c>
      <c r="P81" s="92" t="str">
        <f t="shared" si="16"/>
        <v/>
      </c>
      <c r="Q81" s="92" t="str">
        <f t="array" aca="1" ref="Q81" ca="1">IF(G81=14,CONCATENATE("R0",RIGHT(INDEX('[1]Copie fichier cim'!$A$1:$V$200,INDIRECT(K81),2),2),""),"")</f>
        <v/>
      </c>
      <c r="R81" s="92" t="str">
        <f t="shared" si="17"/>
        <v/>
      </c>
      <c r="S81" s="92"/>
      <c r="T81" s="92"/>
      <c r="U81" s="92"/>
      <c r="V81" s="107" t="str">
        <f t="shared" si="18"/>
        <v/>
      </c>
      <c r="W81" s="97">
        <f t="array" ref="W81">couleur('[1]Copie fichier cim'!B81:U81)</f>
        <v>0</v>
      </c>
      <c r="X81" s="97" t="str">
        <f t="shared" si="20"/>
        <v>R087</v>
      </c>
      <c r="Y81" s="97" t="str">
        <f>IF(W81=1,'[1]Copie fichier cim'!U80,"")</f>
        <v/>
      </c>
      <c r="Z81" s="117"/>
    </row>
    <row r="82" spans="1:26" x14ac:dyDescent="0.3">
      <c r="A82" s="109" t="str">
        <f>IF(LEFT('[1]Copie fichier cim'!B82,3)="Bac",'[1]Copie fichier cim'!B82,"")</f>
        <v/>
      </c>
      <c r="B82" s="110" t="str">
        <f>IF(A82&lt;&gt;"",MATCH('[1]Copie fichier cim'!B82,'[1]Copie fichier cim'!$B$1:'[1]Copie fichier cim'!$B$200,0),"")</f>
        <v/>
      </c>
      <c r="C82" s="111" t="str">
        <f>IF('[1]Copie fichier cim'!N82&lt;&gt;"",'[1]Copie fichier cim'!N82,"")</f>
        <v/>
      </c>
      <c r="D82" s="111" t="str">
        <f>IF('[1]Copie fichier cim'!O82&lt;&gt;"",'[1]Copie fichier cim'!O82,"")</f>
        <v/>
      </c>
      <c r="E82" s="103" t="str">
        <f>IF(C82&lt;&gt;"",'[1]Copie fichier cim'!K82,"")</f>
        <v/>
      </c>
      <c r="F82" s="103" t="str">
        <f t="shared" si="11"/>
        <v/>
      </c>
      <c r="G82" s="104">
        <f>couleur('[1]Copie fichier cim'!Q82)</f>
        <v>48</v>
      </c>
      <c r="H82" s="94" t="str">
        <f>IF(OR(G82=3,G82=14),'[1]Copie fichier cim'!Q82,"")</f>
        <v/>
      </c>
      <c r="I82" s="112" t="s">
        <v>11</v>
      </c>
      <c r="J82" s="113">
        <f t="shared" si="12"/>
        <v>81</v>
      </c>
      <c r="K82" s="113" t="str">
        <f t="shared" si="19"/>
        <v>B81</v>
      </c>
      <c r="L82" s="92" t="str">
        <f t="shared" si="13"/>
        <v/>
      </c>
      <c r="M82" s="114" t="str">
        <f t="shared" si="14"/>
        <v/>
      </c>
      <c r="N82" s="114" t="str">
        <f t="shared" si="15"/>
        <v/>
      </c>
      <c r="O82" s="92" t="str">
        <f t="array" aca="1" ref="O82" ca="1">IF(G82=3,CONCATENATE("R0",RIGHT(INDEX('[1]Copie fichier cim'!$A$1:$V$200,INDIRECT(K82),2),2),""),IF(G82=14,"CIM",""))</f>
        <v/>
      </c>
      <c r="P82" s="92" t="str">
        <f t="shared" si="16"/>
        <v/>
      </c>
      <c r="Q82" s="92" t="str">
        <f t="array" aca="1" ref="Q82" ca="1">IF(G82=14,CONCATENATE("R0",RIGHT(INDEX('[1]Copie fichier cim'!$A$1:$V$200,INDIRECT(K82),2),2),""),"")</f>
        <v/>
      </c>
      <c r="R82" s="92" t="str">
        <f t="shared" si="17"/>
        <v/>
      </c>
      <c r="S82" s="92"/>
      <c r="T82" s="92"/>
      <c r="U82" s="92"/>
      <c r="V82" s="107" t="str">
        <f t="shared" si="18"/>
        <v/>
      </c>
      <c r="W82" s="97">
        <f t="array" ref="W82">couleur('[1]Copie fichier cim'!B82:U82)</f>
        <v>0</v>
      </c>
      <c r="X82" s="97" t="str">
        <f t="shared" si="20"/>
        <v/>
      </c>
      <c r="Y82" s="97" t="str">
        <f>IF(W82=1,'[1]Copie fichier cim'!U81,"")</f>
        <v/>
      </c>
      <c r="Z82" s="117"/>
    </row>
    <row r="83" spans="1:26" x14ac:dyDescent="0.3">
      <c r="A83" s="109" t="str">
        <f>IF(LEFT('[1]Copie fichier cim'!B83,3)="Bac",'[1]Copie fichier cim'!B83,"")</f>
        <v/>
      </c>
      <c r="B83" s="110" t="str">
        <f>IF(A83&lt;&gt;"",MATCH('[1]Copie fichier cim'!B83,'[1]Copie fichier cim'!$B$1:'[1]Copie fichier cim'!$B$200,0),"")</f>
        <v/>
      </c>
      <c r="C83" s="111" t="str">
        <f>IF('[1]Copie fichier cim'!N83&lt;&gt;"",'[1]Copie fichier cim'!N83,"")</f>
        <v/>
      </c>
      <c r="D83" s="111" t="str">
        <f>IF('[1]Copie fichier cim'!O83&lt;&gt;"",'[1]Copie fichier cim'!O83,"")</f>
        <v/>
      </c>
      <c r="E83" s="103" t="str">
        <f>IF(C83&lt;&gt;"",'[1]Copie fichier cim'!K83,"")</f>
        <v/>
      </c>
      <c r="F83" s="103" t="str">
        <f t="shared" si="11"/>
        <v/>
      </c>
      <c r="G83" s="104">
        <f>couleur('[1]Copie fichier cim'!Q83)</f>
        <v>48</v>
      </c>
      <c r="H83" s="94" t="str">
        <f>IF(OR(G83=3,G83=14),'[1]Copie fichier cim'!Q83,"")</f>
        <v/>
      </c>
      <c r="I83" s="112" t="s">
        <v>11</v>
      </c>
      <c r="J83" s="113">
        <f t="shared" si="12"/>
        <v>81</v>
      </c>
      <c r="K83" s="113" t="str">
        <f t="shared" si="19"/>
        <v>B81</v>
      </c>
      <c r="L83" s="92" t="str">
        <f t="shared" si="13"/>
        <v/>
      </c>
      <c r="M83" s="114" t="str">
        <f t="shared" si="14"/>
        <v/>
      </c>
      <c r="N83" s="114" t="str">
        <f t="shared" si="15"/>
        <v/>
      </c>
      <c r="O83" s="92" t="str">
        <f t="array" aca="1" ref="O83" ca="1">IF(G83=3,CONCATENATE("R0",RIGHT(INDEX('[1]Copie fichier cim'!$A$1:$V$200,INDIRECT(K83),2),2),""),IF(G83=14,"CIM",""))</f>
        <v/>
      </c>
      <c r="P83" s="92" t="str">
        <f t="shared" si="16"/>
        <v/>
      </c>
      <c r="Q83" s="92" t="str">
        <f t="array" aca="1" ref="Q83" ca="1">IF(G83=14,CONCATENATE("R0",RIGHT(INDEX('[1]Copie fichier cim'!$A$1:$V$200,INDIRECT(K83),2),2),""),"")</f>
        <v/>
      </c>
      <c r="R83" s="92" t="str">
        <f t="shared" si="17"/>
        <v/>
      </c>
      <c r="S83" s="92"/>
      <c r="T83" s="92"/>
      <c r="U83" s="92"/>
      <c r="V83" s="107" t="str">
        <f t="shared" si="18"/>
        <v/>
      </c>
      <c r="W83" s="97">
        <f t="array" ref="W83">couleur('[1]Copie fichier cim'!B83:U83)</f>
        <v>0</v>
      </c>
      <c r="X83" s="97" t="str">
        <f t="shared" si="20"/>
        <v/>
      </c>
      <c r="Y83" s="97" t="str">
        <f>IF(W83=1,'[1]Copie fichier cim'!U82,"")</f>
        <v/>
      </c>
      <c r="Z83" s="117"/>
    </row>
    <row r="84" spans="1:26" x14ac:dyDescent="0.3">
      <c r="A84" s="109" t="str">
        <f>IF(LEFT('[1]Copie fichier cim'!B84,3)="Bac",'[1]Copie fichier cim'!B84,"")</f>
        <v/>
      </c>
      <c r="B84" s="110" t="str">
        <f>IF(A84&lt;&gt;"",MATCH('[1]Copie fichier cim'!B84,'[1]Copie fichier cim'!$B$1:'[1]Copie fichier cim'!$B$200,0),"")</f>
        <v/>
      </c>
      <c r="C84" s="111" t="str">
        <f>IF('[1]Copie fichier cim'!N84&lt;&gt;"",'[1]Copie fichier cim'!N84,"")</f>
        <v/>
      </c>
      <c r="D84" s="111" t="str">
        <f>IF('[1]Copie fichier cim'!O84&lt;&gt;"",'[1]Copie fichier cim'!O84,"")</f>
        <v/>
      </c>
      <c r="E84" s="103" t="str">
        <f>IF(C84&lt;&gt;"",'[1]Copie fichier cim'!K84,"")</f>
        <v/>
      </c>
      <c r="F84" s="103" t="str">
        <f t="shared" si="11"/>
        <v/>
      </c>
      <c r="G84" s="104">
        <f>couleur('[1]Copie fichier cim'!Q84)</f>
        <v>1</v>
      </c>
      <c r="H84" s="94" t="str">
        <f>IF(OR(G84=3,G84=14),'[1]Copie fichier cim'!Q84,"")</f>
        <v/>
      </c>
      <c r="I84" s="112" t="s">
        <v>11</v>
      </c>
      <c r="J84" s="113">
        <f t="shared" si="12"/>
        <v>81</v>
      </c>
      <c r="K84" s="113" t="str">
        <f t="shared" si="19"/>
        <v>B81</v>
      </c>
      <c r="L84" s="92" t="str">
        <f t="shared" si="13"/>
        <v/>
      </c>
      <c r="M84" s="114" t="str">
        <f t="shared" si="14"/>
        <v/>
      </c>
      <c r="N84" s="114" t="str">
        <f t="shared" si="15"/>
        <v/>
      </c>
      <c r="O84" s="92" t="str">
        <f t="array" aca="1" ref="O84" ca="1">IF(G84=3,CONCATENATE("R0",RIGHT(INDEX('[1]Copie fichier cim'!$A$1:$V$200,INDIRECT(K84),2),2),""),IF(G84=14,"CIM",""))</f>
        <v/>
      </c>
      <c r="P84" s="92" t="str">
        <f t="shared" si="16"/>
        <v/>
      </c>
      <c r="Q84" s="92" t="str">
        <f t="array" aca="1" ref="Q84" ca="1">IF(G84=14,CONCATENATE("R0",RIGHT(INDEX('[1]Copie fichier cim'!$A$1:$V$200,INDIRECT(K84),2),2),""),"")</f>
        <v/>
      </c>
      <c r="R84" s="92" t="str">
        <f t="shared" si="17"/>
        <v/>
      </c>
      <c r="S84" s="92"/>
      <c r="T84" s="92"/>
      <c r="U84" s="92"/>
      <c r="V84" s="107" t="str">
        <f t="shared" si="18"/>
        <v/>
      </c>
      <c r="W84" s="97">
        <f t="array" ref="W84">couleur('[1]Copie fichier cim'!B84:U84)</f>
        <v>1</v>
      </c>
      <c r="X84" s="97" t="str">
        <f t="shared" si="20"/>
        <v/>
      </c>
      <c r="Y84" s="97">
        <f>IF(W84=1,'[1]Copie fichier cim'!U83,"")</f>
        <v>86098</v>
      </c>
      <c r="Z84" s="117"/>
    </row>
    <row r="85" spans="1:26" x14ac:dyDescent="0.3">
      <c r="A85" s="109" t="str">
        <f>IF(LEFT('[1]Copie fichier cim'!B85,3)="Bac",'[1]Copie fichier cim'!B85,"")</f>
        <v/>
      </c>
      <c r="B85" s="110" t="str">
        <f>IF(A85&lt;&gt;"",MATCH('[1]Copie fichier cim'!B85,'[1]Copie fichier cim'!$B$1:'[1]Copie fichier cim'!$B$200,0),"")</f>
        <v/>
      </c>
      <c r="C85" s="111" t="str">
        <f>IF('[1]Copie fichier cim'!N85&lt;&gt;"",'[1]Copie fichier cim'!N85,"")</f>
        <v/>
      </c>
      <c r="D85" s="111" t="str">
        <f>IF('[1]Copie fichier cim'!O85&lt;&gt;"",'[1]Copie fichier cim'!O85,"")</f>
        <v/>
      </c>
      <c r="E85" s="103" t="str">
        <f>IF(C85&lt;&gt;"",'[1]Copie fichier cim'!K85,"")</f>
        <v/>
      </c>
      <c r="F85" s="103" t="str">
        <f t="shared" si="11"/>
        <v/>
      </c>
      <c r="G85" s="104">
        <f>couleur('[1]Copie fichier cim'!Q85)</f>
        <v>-4142</v>
      </c>
      <c r="H85" s="94" t="str">
        <f>IF(OR(G85=3,G85=14),'[1]Copie fichier cim'!Q85,"")</f>
        <v/>
      </c>
      <c r="I85" s="112" t="s">
        <v>11</v>
      </c>
      <c r="J85" s="113">
        <f t="shared" si="12"/>
        <v>81</v>
      </c>
      <c r="K85" s="113" t="str">
        <f t="shared" si="19"/>
        <v>B81</v>
      </c>
      <c r="L85" s="92" t="str">
        <f t="shared" si="13"/>
        <v/>
      </c>
      <c r="M85" s="114" t="str">
        <f t="shared" si="14"/>
        <v/>
      </c>
      <c r="N85" s="114" t="str">
        <f t="shared" si="15"/>
        <v/>
      </c>
      <c r="O85" s="92" t="str">
        <f t="array" aca="1" ref="O85" ca="1">IF(G85=3,CONCATENATE("R0",RIGHT(INDEX('[1]Copie fichier cim'!$A$1:$V$200,INDIRECT(K85),2),2),""),IF(G85=14,"CIM",""))</f>
        <v/>
      </c>
      <c r="P85" s="92" t="str">
        <f t="shared" si="16"/>
        <v/>
      </c>
      <c r="Q85" s="92" t="str">
        <f t="array" aca="1" ref="Q85" ca="1">IF(G85=14,CONCATENATE("R0",RIGHT(INDEX('[1]Copie fichier cim'!$A$1:$V$200,INDIRECT(K85),2),2),""),"")</f>
        <v/>
      </c>
      <c r="R85" s="92" t="str">
        <f t="shared" si="17"/>
        <v/>
      </c>
      <c r="S85" s="92"/>
      <c r="T85" s="92"/>
      <c r="U85" s="92"/>
      <c r="V85" s="107" t="str">
        <f t="shared" si="18"/>
        <v/>
      </c>
      <c r="W85" s="97">
        <f t="array" ref="W85">couleur('[1]Copie fichier cim'!B85:U85)</f>
        <v>-4142</v>
      </c>
      <c r="X85" s="97" t="str">
        <f t="shared" si="20"/>
        <v/>
      </c>
      <c r="Y85" s="97" t="str">
        <f>IF(W85=1,'[1]Copie fichier cim'!U84,"")</f>
        <v/>
      </c>
      <c r="Z85" s="117"/>
    </row>
    <row r="86" spans="1:26" x14ac:dyDescent="0.3">
      <c r="A86" s="109" t="str">
        <f>IF(LEFT('[1]Copie fichier cim'!B86,3)="Bac",'[1]Copie fichier cim'!B86,"")</f>
        <v/>
      </c>
      <c r="B86" s="110" t="str">
        <f>IF(A86&lt;&gt;"",MATCH('[1]Copie fichier cim'!B86,'[1]Copie fichier cim'!$B$1:'[1]Copie fichier cim'!$B$200,0),"")</f>
        <v/>
      </c>
      <c r="C86" s="111" t="str">
        <f>IF('[1]Copie fichier cim'!N86&lt;&gt;"",'[1]Copie fichier cim'!N86,"")</f>
        <v/>
      </c>
      <c r="D86" s="111" t="str">
        <f>IF('[1]Copie fichier cim'!O86&lt;&gt;"",'[1]Copie fichier cim'!O86,"")</f>
        <v/>
      </c>
      <c r="E86" s="103" t="str">
        <f>IF(C86&lt;&gt;"",'[1]Copie fichier cim'!K86,"")</f>
        <v/>
      </c>
      <c r="F86" s="103" t="str">
        <f t="shared" si="11"/>
        <v/>
      </c>
      <c r="G86" s="104">
        <f>couleur('[1]Copie fichier cim'!Q86)</f>
        <v>-4142</v>
      </c>
      <c r="H86" s="94" t="str">
        <f>IF(OR(G86=3,G86=14),'[1]Copie fichier cim'!Q86,"")</f>
        <v/>
      </c>
      <c r="I86" s="112" t="s">
        <v>11</v>
      </c>
      <c r="J86" s="113">
        <f t="shared" si="12"/>
        <v>81</v>
      </c>
      <c r="K86" s="113" t="str">
        <f t="shared" si="19"/>
        <v>B81</v>
      </c>
      <c r="L86" s="92" t="str">
        <f t="shared" si="13"/>
        <v/>
      </c>
      <c r="M86" s="114" t="str">
        <f t="shared" si="14"/>
        <v/>
      </c>
      <c r="N86" s="114" t="str">
        <f t="shared" si="15"/>
        <v/>
      </c>
      <c r="O86" s="92" t="str">
        <f t="array" aca="1" ref="O86" ca="1">IF(G86=3,CONCATENATE("R0",RIGHT(INDEX('[1]Copie fichier cim'!$A$1:$V$200,INDIRECT(K86),2),2),""),IF(G86=14,"CIM",""))</f>
        <v/>
      </c>
      <c r="P86" s="92" t="str">
        <f t="shared" si="16"/>
        <v/>
      </c>
      <c r="Q86" s="92" t="str">
        <f t="array" aca="1" ref="Q86" ca="1">IF(G86=14,CONCATENATE("R0",RIGHT(INDEX('[1]Copie fichier cim'!$A$1:$V$200,INDIRECT(K86),2),2),""),"")</f>
        <v/>
      </c>
      <c r="R86" s="92" t="str">
        <f t="shared" si="17"/>
        <v/>
      </c>
      <c r="S86" s="92"/>
      <c r="T86" s="92"/>
      <c r="U86" s="92"/>
      <c r="V86" s="107" t="str">
        <f t="shared" si="18"/>
        <v/>
      </c>
      <c r="W86" s="97">
        <f t="array" ref="W86">couleur('[1]Copie fichier cim'!B86:U86)</f>
        <v>-4142</v>
      </c>
      <c r="X86" s="97" t="str">
        <f t="shared" si="20"/>
        <v/>
      </c>
      <c r="Y86" s="97" t="str">
        <f>IF(W86=1,'[1]Copie fichier cim'!U85,"")</f>
        <v/>
      </c>
      <c r="Z86" s="117"/>
    </row>
    <row r="87" spans="1:26" x14ac:dyDescent="0.3">
      <c r="A87" s="109" t="str">
        <f>IF(LEFT('[1]Copie fichier cim'!B87,3)="Bac",'[1]Copie fichier cim'!B87,"")</f>
        <v/>
      </c>
      <c r="B87" s="110" t="str">
        <f>IF(A87&lt;&gt;"",MATCH('[1]Copie fichier cim'!B87,'[1]Copie fichier cim'!$B$1:'[1]Copie fichier cim'!$B$200,0),"")</f>
        <v/>
      </c>
      <c r="C87" s="111" t="str">
        <f>IF('[1]Copie fichier cim'!N87&lt;&gt;"",'[1]Copie fichier cim'!N87,"")</f>
        <v/>
      </c>
      <c r="D87" s="111" t="str">
        <f>IF('[1]Copie fichier cim'!O87&lt;&gt;"",'[1]Copie fichier cim'!O87,"")</f>
        <v/>
      </c>
      <c r="E87" s="103" t="str">
        <f>IF(C87&lt;&gt;"",'[1]Copie fichier cim'!K87,"")</f>
        <v/>
      </c>
      <c r="F87" s="103" t="str">
        <f t="shared" si="11"/>
        <v/>
      </c>
      <c r="G87" s="104">
        <f>couleur('[1]Copie fichier cim'!Q87)</f>
        <v>-4142</v>
      </c>
      <c r="H87" s="94" t="str">
        <f>IF(OR(G87=3,G87=14),'[1]Copie fichier cim'!Q87,"")</f>
        <v/>
      </c>
      <c r="I87" s="112" t="s">
        <v>11</v>
      </c>
      <c r="J87" s="113">
        <f t="shared" si="12"/>
        <v>81</v>
      </c>
      <c r="K87" s="113" t="str">
        <f t="shared" si="19"/>
        <v>B81</v>
      </c>
      <c r="L87" s="92" t="str">
        <f t="shared" si="13"/>
        <v/>
      </c>
      <c r="M87" s="114" t="str">
        <f t="shared" si="14"/>
        <v/>
      </c>
      <c r="N87" s="114" t="str">
        <f t="shared" si="15"/>
        <v/>
      </c>
      <c r="O87" s="92" t="str">
        <f t="array" aca="1" ref="O87" ca="1">IF(G87=3,CONCATENATE("R0",RIGHT(INDEX('[1]Copie fichier cim'!$A$1:$V$200,INDIRECT(K87),2),2),""),IF(G87=14,"CIM",""))</f>
        <v/>
      </c>
      <c r="P87" s="92" t="str">
        <f t="shared" si="16"/>
        <v/>
      </c>
      <c r="Q87" s="92" t="str">
        <f t="array" aca="1" ref="Q87" ca="1">IF(G87=14,CONCATENATE("R0",RIGHT(INDEX('[1]Copie fichier cim'!$A$1:$V$200,INDIRECT(K87),2),2),""),"")</f>
        <v/>
      </c>
      <c r="R87" s="92" t="str">
        <f t="shared" si="17"/>
        <v/>
      </c>
      <c r="S87" s="92"/>
      <c r="T87" s="92"/>
      <c r="U87" s="92"/>
      <c r="V87" s="107" t="str">
        <f t="shared" si="18"/>
        <v/>
      </c>
      <c r="W87" s="97">
        <f t="array" ref="W87">couleur('[1]Copie fichier cim'!B87:U87)</f>
        <v>-4142</v>
      </c>
      <c r="X87" s="97" t="str">
        <f t="shared" si="20"/>
        <v/>
      </c>
      <c r="Y87" s="97" t="str">
        <f>IF(W87=1,'[1]Copie fichier cim'!U86,"")</f>
        <v/>
      </c>
      <c r="Z87" s="117"/>
    </row>
    <row r="88" spans="1:26" x14ac:dyDescent="0.3">
      <c r="A88" s="109" t="str">
        <f>IF(LEFT('[1]Copie fichier cim'!B88,3)="Bac",'[1]Copie fichier cim'!B88,"")</f>
        <v/>
      </c>
      <c r="B88" s="110" t="str">
        <f>IF(A88&lt;&gt;"",MATCH('[1]Copie fichier cim'!B88,'[1]Copie fichier cim'!$B$1:'[1]Copie fichier cim'!$B$200,0),"")</f>
        <v/>
      </c>
      <c r="C88" s="111" t="str">
        <f>IF('[1]Copie fichier cim'!N88&lt;&gt;"",'[1]Copie fichier cim'!N88,"")</f>
        <v/>
      </c>
      <c r="D88" s="111" t="str">
        <f>IF('[1]Copie fichier cim'!O88&lt;&gt;"",'[1]Copie fichier cim'!O88,"")</f>
        <v/>
      </c>
      <c r="E88" s="103" t="str">
        <f>IF(C88&lt;&gt;"",'[1]Copie fichier cim'!K88,"")</f>
        <v/>
      </c>
      <c r="F88" s="103" t="str">
        <f t="shared" si="11"/>
        <v/>
      </c>
      <c r="G88" s="104">
        <f>couleur('[1]Copie fichier cim'!Q88)</f>
        <v>-4142</v>
      </c>
      <c r="H88" s="94" t="str">
        <f>IF(OR(G88=3,G88=14),'[1]Copie fichier cim'!Q88,"")</f>
        <v/>
      </c>
      <c r="I88" s="112" t="s">
        <v>11</v>
      </c>
      <c r="J88" s="113">
        <f t="shared" si="12"/>
        <v>81</v>
      </c>
      <c r="K88" s="113" t="str">
        <f t="shared" si="19"/>
        <v>B81</v>
      </c>
      <c r="L88" s="92" t="str">
        <f t="shared" si="13"/>
        <v/>
      </c>
      <c r="M88" s="114" t="str">
        <f t="shared" si="14"/>
        <v/>
      </c>
      <c r="N88" s="114" t="str">
        <f t="shared" si="15"/>
        <v/>
      </c>
      <c r="O88" s="92" t="str">
        <f t="array" aca="1" ref="O88" ca="1">IF(G88=3,CONCATENATE("R0",RIGHT(INDEX('[1]Copie fichier cim'!$A$1:$V$200,INDIRECT(K88),2),2),""),IF(G88=14,"CIM",""))</f>
        <v/>
      </c>
      <c r="P88" s="92" t="str">
        <f t="shared" si="16"/>
        <v/>
      </c>
      <c r="Q88" s="92" t="str">
        <f t="array" aca="1" ref="Q88" ca="1">IF(G88=14,CONCATENATE("R0",RIGHT(INDEX('[1]Copie fichier cim'!$A$1:$V$200,INDIRECT(K88),2),2),""),"")</f>
        <v/>
      </c>
      <c r="R88" s="92" t="str">
        <f t="shared" si="17"/>
        <v/>
      </c>
      <c r="S88" s="92"/>
      <c r="T88" s="92"/>
      <c r="U88" s="92"/>
      <c r="V88" s="107" t="str">
        <f t="shared" si="18"/>
        <v/>
      </c>
      <c r="W88" s="97">
        <f t="array" ref="W88">couleur('[1]Copie fichier cim'!B88:U88)</f>
        <v>-4142</v>
      </c>
      <c r="X88" s="97" t="str">
        <f t="shared" si="20"/>
        <v/>
      </c>
      <c r="Y88" s="97" t="str">
        <f>IF(W88=1,'[1]Copie fichier cim'!U87,"")</f>
        <v/>
      </c>
      <c r="Z88" s="117"/>
    </row>
    <row r="89" spans="1:26" x14ac:dyDescent="0.3">
      <c r="A89" s="109" t="str">
        <f>IF(LEFT('[1]Copie fichier cim'!B89,3)="Bac",'[1]Copie fichier cim'!B89,"")</f>
        <v/>
      </c>
      <c r="B89" s="110" t="str">
        <f>IF(A89&lt;&gt;"",MATCH('[1]Copie fichier cim'!B89,'[1]Copie fichier cim'!$B$1:'[1]Copie fichier cim'!$B$200,0),"")</f>
        <v/>
      </c>
      <c r="C89" s="111" t="str">
        <f>IF('[1]Copie fichier cim'!N89&lt;&gt;"",'[1]Copie fichier cim'!N89,"")</f>
        <v/>
      </c>
      <c r="D89" s="111" t="str">
        <f>IF('[1]Copie fichier cim'!O89&lt;&gt;"",'[1]Copie fichier cim'!O89,"")</f>
        <v/>
      </c>
      <c r="E89" s="103" t="str">
        <f>IF(C89&lt;&gt;"",'[1]Copie fichier cim'!K89,"")</f>
        <v/>
      </c>
      <c r="F89" s="103" t="str">
        <f t="shared" si="11"/>
        <v/>
      </c>
      <c r="G89" s="104">
        <f>couleur('[1]Copie fichier cim'!Q89)</f>
        <v>-4142</v>
      </c>
      <c r="H89" s="94" t="str">
        <f>IF(OR(G89=3,G89=14),'[1]Copie fichier cim'!Q89,"")</f>
        <v/>
      </c>
      <c r="I89" s="112" t="s">
        <v>11</v>
      </c>
      <c r="J89" s="113">
        <f t="shared" si="12"/>
        <v>81</v>
      </c>
      <c r="K89" s="113" t="str">
        <f t="shared" si="19"/>
        <v>B81</v>
      </c>
      <c r="L89" s="92" t="str">
        <f t="shared" si="13"/>
        <v/>
      </c>
      <c r="M89" s="114" t="str">
        <f t="shared" si="14"/>
        <v/>
      </c>
      <c r="N89" s="114" t="str">
        <f t="shared" si="15"/>
        <v/>
      </c>
      <c r="O89" s="92" t="str">
        <f t="array" aca="1" ref="O89" ca="1">IF(G89=3,CONCATENATE("R0",RIGHT(INDEX('[1]Copie fichier cim'!$A$1:$V$200,INDIRECT(K89),2),2),""),IF(G89=14,"CIM",""))</f>
        <v/>
      </c>
      <c r="P89" s="92" t="str">
        <f t="shared" si="16"/>
        <v/>
      </c>
      <c r="Q89" s="92" t="str">
        <f t="array" aca="1" ref="Q89" ca="1">IF(G89=14,CONCATENATE("R0",RIGHT(INDEX('[1]Copie fichier cim'!$A$1:$V$200,INDIRECT(K89),2),2),""),"")</f>
        <v/>
      </c>
      <c r="R89" s="92" t="str">
        <f t="shared" si="17"/>
        <v/>
      </c>
      <c r="S89" s="92"/>
      <c r="T89" s="92"/>
      <c r="U89" s="92"/>
      <c r="V89" s="107" t="str">
        <f t="shared" si="18"/>
        <v/>
      </c>
      <c r="W89" s="97">
        <f t="array" ref="W89">couleur('[1]Copie fichier cim'!B89:U89)</f>
        <v>-4142</v>
      </c>
      <c r="X89" s="97" t="str">
        <f t="shared" si="20"/>
        <v/>
      </c>
      <c r="Y89" s="97" t="str">
        <f>IF(W89=1,'[1]Copie fichier cim'!U88,"")</f>
        <v/>
      </c>
      <c r="Z89" s="117"/>
    </row>
    <row r="90" spans="1:26" x14ac:dyDescent="0.3">
      <c r="A90" s="109" t="str">
        <f>IF(LEFT('[1]Copie fichier cim'!B90,3)="Bac",'[1]Copie fichier cim'!B90,"")</f>
        <v/>
      </c>
      <c r="B90" s="110" t="str">
        <f>IF(A90&lt;&gt;"",MATCH('[1]Copie fichier cim'!B90,'[1]Copie fichier cim'!$B$1:'[1]Copie fichier cim'!$B$200,0),"")</f>
        <v/>
      </c>
      <c r="C90" s="111" t="str">
        <f>IF('[1]Copie fichier cim'!N90&lt;&gt;"",'[1]Copie fichier cim'!N90,"")</f>
        <v/>
      </c>
      <c r="D90" s="111" t="str">
        <f>IF('[1]Copie fichier cim'!O90&lt;&gt;"",'[1]Copie fichier cim'!O90,"")</f>
        <v/>
      </c>
      <c r="E90" s="103" t="str">
        <f>IF(C90&lt;&gt;"",'[1]Copie fichier cim'!K90,"")</f>
        <v/>
      </c>
      <c r="F90" s="103" t="str">
        <f t="shared" si="11"/>
        <v/>
      </c>
      <c r="G90" s="104">
        <f>couleur('[1]Copie fichier cim'!Q90)</f>
        <v>-4142</v>
      </c>
      <c r="H90" s="94" t="str">
        <f>IF(OR(G90=3,G90=14),'[1]Copie fichier cim'!Q90,"")</f>
        <v/>
      </c>
      <c r="I90" s="112" t="s">
        <v>11</v>
      </c>
      <c r="J90" s="113">
        <f t="shared" si="12"/>
        <v>81</v>
      </c>
      <c r="K90" s="113" t="str">
        <f t="shared" si="19"/>
        <v>B81</v>
      </c>
      <c r="L90" s="92" t="str">
        <f t="shared" si="13"/>
        <v/>
      </c>
      <c r="M90" s="114" t="str">
        <f t="shared" si="14"/>
        <v/>
      </c>
      <c r="N90" s="114" t="str">
        <f t="shared" si="15"/>
        <v/>
      </c>
      <c r="O90" s="92" t="str">
        <f t="array" aca="1" ref="O90" ca="1">IF(G90=3,CONCATENATE("R0",RIGHT(INDEX('[1]Copie fichier cim'!$A$1:$V$200,INDIRECT(K90),2),2),""),IF(G90=14,"CIM",""))</f>
        <v/>
      </c>
      <c r="P90" s="92" t="str">
        <f t="shared" si="16"/>
        <v/>
      </c>
      <c r="Q90" s="92" t="str">
        <f t="array" aca="1" ref="Q90" ca="1">IF(G90=14,CONCATENATE("R0",RIGHT(INDEX('[1]Copie fichier cim'!$A$1:$V$200,INDIRECT(K90),2),2),""),"")</f>
        <v/>
      </c>
      <c r="R90" s="92" t="str">
        <f t="shared" si="17"/>
        <v/>
      </c>
      <c r="S90" s="92"/>
      <c r="T90" s="92"/>
      <c r="U90" s="92"/>
      <c r="V90" s="107" t="str">
        <f t="shared" si="18"/>
        <v/>
      </c>
      <c r="W90" s="97">
        <f t="array" ref="W90">couleur('[1]Copie fichier cim'!B90:U90)</f>
        <v>-4142</v>
      </c>
      <c r="X90" s="97" t="str">
        <f t="shared" si="20"/>
        <v/>
      </c>
      <c r="Y90" s="97" t="str">
        <f>IF(W90=1,'[1]Copie fichier cim'!U89,"")</f>
        <v/>
      </c>
      <c r="Z90" s="117"/>
    </row>
    <row r="91" spans="1:26" x14ac:dyDescent="0.3">
      <c r="A91" s="109" t="str">
        <f>IF(LEFT('[1]Copie fichier cim'!B91,3)="Bac",'[1]Copie fichier cim'!B91,"")</f>
        <v/>
      </c>
      <c r="B91" s="110" t="str">
        <f>IF(A91&lt;&gt;"",MATCH('[1]Copie fichier cim'!B91,'[1]Copie fichier cim'!$B$1:'[1]Copie fichier cim'!$B$200,0),"")</f>
        <v/>
      </c>
      <c r="C91" s="111" t="str">
        <f>IF('[1]Copie fichier cim'!N91&lt;&gt;"",'[1]Copie fichier cim'!N91,"")</f>
        <v/>
      </c>
      <c r="D91" s="111" t="str">
        <f>IF('[1]Copie fichier cim'!O91&lt;&gt;"",'[1]Copie fichier cim'!O91,"")</f>
        <v/>
      </c>
      <c r="E91" s="103" t="str">
        <f>IF(C91&lt;&gt;"",'[1]Copie fichier cim'!K91,"")</f>
        <v/>
      </c>
      <c r="F91" s="103" t="str">
        <f t="shared" si="11"/>
        <v/>
      </c>
      <c r="G91" s="104">
        <f>couleur('[1]Copie fichier cim'!Q91)</f>
        <v>-4142</v>
      </c>
      <c r="H91" s="94" t="str">
        <f>IF(OR(G91=3,G91=14),'[1]Copie fichier cim'!Q91,"")</f>
        <v/>
      </c>
      <c r="I91" s="112" t="s">
        <v>11</v>
      </c>
      <c r="J91" s="113">
        <f t="shared" si="12"/>
        <v>81</v>
      </c>
      <c r="K91" s="113" t="str">
        <f t="shared" si="19"/>
        <v>B81</v>
      </c>
      <c r="L91" s="92" t="str">
        <f t="shared" si="13"/>
        <v/>
      </c>
      <c r="M91" s="114" t="str">
        <f t="shared" si="14"/>
        <v/>
      </c>
      <c r="N91" s="114" t="str">
        <f t="shared" si="15"/>
        <v/>
      </c>
      <c r="O91" s="92" t="str">
        <f t="array" aca="1" ref="O91" ca="1">IF(G91=3,CONCATENATE("R0",RIGHT(INDEX('[1]Copie fichier cim'!$A$1:$V$200,INDIRECT(K91),2),2),""),IF(G91=14,"CIM",""))</f>
        <v/>
      </c>
      <c r="P91" s="92" t="str">
        <f t="shared" si="16"/>
        <v/>
      </c>
      <c r="Q91" s="92" t="str">
        <f t="array" aca="1" ref="Q91" ca="1">IF(G91=14,CONCATENATE("R0",RIGHT(INDEX('[1]Copie fichier cim'!$A$1:$V$200,INDIRECT(K91),2),2),""),"")</f>
        <v/>
      </c>
      <c r="R91" s="92" t="str">
        <f t="shared" si="17"/>
        <v/>
      </c>
      <c r="S91" s="92"/>
      <c r="T91" s="92"/>
      <c r="U91" s="92"/>
      <c r="V91" s="107" t="str">
        <f t="shared" si="18"/>
        <v/>
      </c>
      <c r="W91" s="97">
        <f t="array" ref="W91">couleur('[1]Copie fichier cim'!B91:U91)</f>
        <v>-4142</v>
      </c>
      <c r="X91" s="97" t="str">
        <f t="shared" si="20"/>
        <v/>
      </c>
      <c r="Y91" s="97" t="str">
        <f>IF(W91=1,'[1]Copie fichier cim'!U90,"")</f>
        <v/>
      </c>
      <c r="Z91" s="117"/>
    </row>
    <row r="92" spans="1:26" x14ac:dyDescent="0.3">
      <c r="A92" s="109" t="str">
        <f>IF(LEFT('[1]Copie fichier cim'!B92,3)="Bac",'[1]Copie fichier cim'!B92,"")</f>
        <v/>
      </c>
      <c r="B92" s="110" t="str">
        <f>IF(A92&lt;&gt;"",MATCH('[1]Copie fichier cim'!B92,'[1]Copie fichier cim'!$B$1:'[1]Copie fichier cim'!$B$200,0),"")</f>
        <v/>
      </c>
      <c r="C92" s="111" t="str">
        <f>IF('[1]Copie fichier cim'!N92&lt;&gt;"",'[1]Copie fichier cim'!N92,"")</f>
        <v/>
      </c>
      <c r="D92" s="111" t="str">
        <f>IF('[1]Copie fichier cim'!O92&lt;&gt;"",'[1]Copie fichier cim'!O92,"")</f>
        <v/>
      </c>
      <c r="E92" s="103" t="str">
        <f>IF(C92&lt;&gt;"",'[1]Copie fichier cim'!K92,"")</f>
        <v/>
      </c>
      <c r="F92" s="103" t="str">
        <f t="shared" si="11"/>
        <v/>
      </c>
      <c r="G92" s="104">
        <f>couleur('[1]Copie fichier cim'!Q92)</f>
        <v>-4142</v>
      </c>
      <c r="H92" s="94" t="str">
        <f>IF(OR(G92=3,G92=14),'[1]Copie fichier cim'!Q92,"")</f>
        <v/>
      </c>
      <c r="I92" s="112" t="s">
        <v>11</v>
      </c>
      <c r="J92" s="113">
        <f t="shared" si="12"/>
        <v>81</v>
      </c>
      <c r="K92" s="113" t="str">
        <f t="shared" si="19"/>
        <v>B81</v>
      </c>
      <c r="L92" s="92" t="str">
        <f t="shared" si="13"/>
        <v/>
      </c>
      <c r="M92" s="114" t="str">
        <f t="shared" si="14"/>
        <v/>
      </c>
      <c r="N92" s="114" t="str">
        <f t="shared" si="15"/>
        <v/>
      </c>
      <c r="O92" s="92" t="str">
        <f t="array" aca="1" ref="O92" ca="1">IF(G92=3,CONCATENATE("R0",RIGHT(INDEX('[1]Copie fichier cim'!$A$1:$V$200,INDIRECT(K92),2),2),""),IF(G92=14,"CIM",""))</f>
        <v/>
      </c>
      <c r="P92" s="92" t="str">
        <f t="shared" si="16"/>
        <v/>
      </c>
      <c r="Q92" s="92" t="str">
        <f t="array" aca="1" ref="Q92" ca="1">IF(G92=14,CONCATENATE("R0",RIGHT(INDEX('[1]Copie fichier cim'!$A$1:$V$200,INDIRECT(K92),2),2),""),"")</f>
        <v/>
      </c>
      <c r="R92" s="92" t="str">
        <f t="shared" si="17"/>
        <v/>
      </c>
      <c r="S92" s="92"/>
      <c r="T92" s="92"/>
      <c r="U92" s="92"/>
      <c r="V92" s="107" t="str">
        <f t="shared" si="18"/>
        <v/>
      </c>
      <c r="W92" s="97">
        <f t="array" ref="W92">couleur('[1]Copie fichier cim'!B92:U92)</f>
        <v>-4142</v>
      </c>
      <c r="X92" s="97" t="str">
        <f t="shared" si="20"/>
        <v/>
      </c>
      <c r="Y92" s="97" t="str">
        <f>IF(W92=1,'[1]Copie fichier cim'!U91,"")</f>
        <v/>
      </c>
      <c r="Z92" s="117"/>
    </row>
    <row r="93" spans="1:26" x14ac:dyDescent="0.3">
      <c r="A93" s="109" t="str">
        <f>IF(LEFT('[1]Copie fichier cim'!B93,3)="Bac",'[1]Copie fichier cim'!B93,"")</f>
        <v/>
      </c>
      <c r="B93" s="110" t="str">
        <f>IF(A93&lt;&gt;"",MATCH('[1]Copie fichier cim'!B93,'[1]Copie fichier cim'!$B$1:'[1]Copie fichier cim'!$B$200,0),"")</f>
        <v/>
      </c>
      <c r="C93" s="111" t="str">
        <f>IF('[1]Copie fichier cim'!N93&lt;&gt;"",'[1]Copie fichier cim'!N93,"")</f>
        <v/>
      </c>
      <c r="D93" s="111" t="str">
        <f>IF('[1]Copie fichier cim'!O93&lt;&gt;"",'[1]Copie fichier cim'!O93,"")</f>
        <v/>
      </c>
      <c r="E93" s="103" t="str">
        <f>IF(C93&lt;&gt;"",'[1]Copie fichier cim'!K93,"")</f>
        <v/>
      </c>
      <c r="F93" s="103" t="str">
        <f t="shared" si="11"/>
        <v/>
      </c>
      <c r="G93" s="104">
        <f>couleur('[1]Copie fichier cim'!Q93)</f>
        <v>-4142</v>
      </c>
      <c r="H93" s="94" t="str">
        <f>IF(OR(G93=3,G93=14),'[1]Copie fichier cim'!Q93,"")</f>
        <v/>
      </c>
      <c r="I93" s="112" t="s">
        <v>11</v>
      </c>
      <c r="J93" s="113">
        <f t="shared" si="12"/>
        <v>81</v>
      </c>
      <c r="K93" s="113" t="str">
        <f t="shared" si="19"/>
        <v>B81</v>
      </c>
      <c r="L93" s="92" t="str">
        <f t="shared" si="13"/>
        <v/>
      </c>
      <c r="M93" s="114" t="str">
        <f t="shared" si="14"/>
        <v/>
      </c>
      <c r="N93" s="114" t="str">
        <f t="shared" si="15"/>
        <v/>
      </c>
      <c r="O93" s="92" t="str">
        <f t="array" aca="1" ref="O93" ca="1">IF(G93=3,CONCATENATE("R0",RIGHT(INDEX('[1]Copie fichier cim'!$A$1:$V$200,INDIRECT(K93),2),2),""),IF(G93=14,"CIM",""))</f>
        <v/>
      </c>
      <c r="P93" s="92" t="str">
        <f t="shared" si="16"/>
        <v/>
      </c>
      <c r="Q93" s="92" t="str">
        <f t="array" aca="1" ref="Q93" ca="1">IF(G93=14,CONCATENATE("R0",RIGHT(INDEX('[1]Copie fichier cim'!$A$1:$V$200,INDIRECT(K93),2),2),""),"")</f>
        <v/>
      </c>
      <c r="R93" s="92" t="str">
        <f t="shared" si="17"/>
        <v/>
      </c>
      <c r="S93" s="92"/>
      <c r="T93" s="92"/>
      <c r="U93" s="92"/>
      <c r="V93" s="107" t="str">
        <f t="shared" si="18"/>
        <v/>
      </c>
      <c r="W93" s="97">
        <f t="array" ref="W93">couleur('[1]Copie fichier cim'!B93:U93)</f>
        <v>-4142</v>
      </c>
      <c r="X93" s="97" t="str">
        <f t="shared" si="20"/>
        <v/>
      </c>
      <c r="Y93" s="97" t="str">
        <f>IF(W93=1,'[1]Copie fichier cim'!U92,"")</f>
        <v/>
      </c>
      <c r="Z93" s="117"/>
    </row>
    <row r="94" spans="1:26" x14ac:dyDescent="0.3">
      <c r="A94" s="109" t="str">
        <f>IF(LEFT('[1]Copie fichier cim'!B94,3)="Bac",'[1]Copie fichier cim'!B94,"")</f>
        <v/>
      </c>
      <c r="B94" s="110" t="str">
        <f>IF(A94&lt;&gt;"",MATCH('[1]Copie fichier cim'!B94,'[1]Copie fichier cim'!$B$1:'[1]Copie fichier cim'!$B$200,0),"")</f>
        <v/>
      </c>
      <c r="C94" s="111" t="str">
        <f>IF('[1]Copie fichier cim'!N94&lt;&gt;"",'[1]Copie fichier cim'!N94,"")</f>
        <v/>
      </c>
      <c r="D94" s="111" t="str">
        <f>IF('[1]Copie fichier cim'!O94&lt;&gt;"",'[1]Copie fichier cim'!O94,"")</f>
        <v/>
      </c>
      <c r="E94" s="103" t="str">
        <f>IF(C94&lt;&gt;"",'[1]Copie fichier cim'!K94,"")</f>
        <v/>
      </c>
      <c r="F94" s="103" t="str">
        <f t="shared" si="11"/>
        <v/>
      </c>
      <c r="G94" s="104">
        <f>couleur('[1]Copie fichier cim'!Q94)</f>
        <v>-4142</v>
      </c>
      <c r="H94" s="94" t="str">
        <f>IF(OR(G94=3,G94=14),'[1]Copie fichier cim'!Q94,"")</f>
        <v/>
      </c>
      <c r="I94" s="112" t="s">
        <v>11</v>
      </c>
      <c r="J94" s="113">
        <f t="shared" si="12"/>
        <v>81</v>
      </c>
      <c r="K94" s="113" t="str">
        <f t="shared" si="19"/>
        <v>B81</v>
      </c>
      <c r="L94" s="92" t="str">
        <f t="shared" si="13"/>
        <v/>
      </c>
      <c r="M94" s="114" t="str">
        <f t="shared" si="14"/>
        <v/>
      </c>
      <c r="N94" s="114" t="str">
        <f t="shared" si="15"/>
        <v/>
      </c>
      <c r="O94" s="92" t="str">
        <f t="array" aca="1" ref="O94" ca="1">IF(G94=3,CONCATENATE("R0",RIGHT(INDEX('[1]Copie fichier cim'!$A$1:$V$200,INDIRECT(K94),2),2),""),IF(G94=14,"CIM",""))</f>
        <v/>
      </c>
      <c r="P94" s="92" t="str">
        <f t="shared" si="16"/>
        <v/>
      </c>
      <c r="Q94" s="92" t="str">
        <f t="array" aca="1" ref="Q94" ca="1">IF(G94=14,CONCATENATE("R0",RIGHT(INDEX('[1]Copie fichier cim'!$A$1:$V$200,INDIRECT(K94),2),2),""),"")</f>
        <v/>
      </c>
      <c r="R94" s="92" t="str">
        <f t="shared" si="17"/>
        <v/>
      </c>
      <c r="S94" s="92"/>
      <c r="T94" s="92"/>
      <c r="U94" s="92"/>
      <c r="V94" s="107" t="str">
        <f t="shared" si="18"/>
        <v/>
      </c>
      <c r="W94" s="97">
        <f t="array" ref="W94">couleur('[1]Copie fichier cim'!B94:U94)</f>
        <v>-4142</v>
      </c>
      <c r="X94" s="97" t="str">
        <f t="shared" si="20"/>
        <v/>
      </c>
      <c r="Y94" s="97" t="str">
        <f>IF(W94=1,'[1]Copie fichier cim'!U93,"")</f>
        <v/>
      </c>
      <c r="Z94" s="117"/>
    </row>
    <row r="95" spans="1:26" x14ac:dyDescent="0.3">
      <c r="A95" s="109" t="str">
        <f>IF(LEFT('[1]Copie fichier cim'!B95,3)="Bac",'[1]Copie fichier cim'!B95,"")</f>
        <v/>
      </c>
      <c r="B95" s="110" t="str">
        <f>IF(A95&lt;&gt;"",MATCH('[1]Copie fichier cim'!B95,'[1]Copie fichier cim'!$B$1:'[1]Copie fichier cim'!$B$200,0),"")</f>
        <v/>
      </c>
      <c r="C95" s="111" t="str">
        <f>IF('[1]Copie fichier cim'!N95&lt;&gt;"",'[1]Copie fichier cim'!N95,"")</f>
        <v/>
      </c>
      <c r="D95" s="111" t="str">
        <f>IF('[1]Copie fichier cim'!O95&lt;&gt;"",'[1]Copie fichier cim'!O95,"")</f>
        <v/>
      </c>
      <c r="E95" s="103" t="str">
        <f>IF(C95&lt;&gt;"",'[1]Copie fichier cim'!K95,"")</f>
        <v/>
      </c>
      <c r="F95" s="103" t="str">
        <f t="shared" si="11"/>
        <v/>
      </c>
      <c r="G95" s="104">
        <f>couleur('[1]Copie fichier cim'!Q95)</f>
        <v>-4142</v>
      </c>
      <c r="H95" s="94" t="str">
        <f>IF(OR(G95=3,G95=14),'[1]Copie fichier cim'!Q95,"")</f>
        <v/>
      </c>
      <c r="I95" s="112" t="s">
        <v>11</v>
      </c>
      <c r="J95" s="113">
        <f t="shared" si="12"/>
        <v>81</v>
      </c>
      <c r="K95" s="113" t="str">
        <f t="shared" si="19"/>
        <v>B81</v>
      </c>
      <c r="L95" s="92" t="str">
        <f t="shared" si="13"/>
        <v/>
      </c>
      <c r="M95" s="114" t="str">
        <f t="shared" si="14"/>
        <v/>
      </c>
      <c r="N95" s="114" t="str">
        <f t="shared" si="15"/>
        <v/>
      </c>
      <c r="O95" s="92" t="str">
        <f t="array" aca="1" ref="O95" ca="1">IF(G95=3,CONCATENATE("R0",RIGHT(INDEX('[1]Copie fichier cim'!$A$1:$V$200,INDIRECT(K95),2),2),""),IF(G95=14,"CIM",""))</f>
        <v/>
      </c>
      <c r="P95" s="92" t="str">
        <f t="shared" si="16"/>
        <v/>
      </c>
      <c r="Q95" s="92" t="str">
        <f t="array" aca="1" ref="Q95" ca="1">IF(G95=14,CONCATENATE("R0",RIGHT(INDEX('[1]Copie fichier cim'!$A$1:$V$200,INDIRECT(K95),2),2),""),"")</f>
        <v/>
      </c>
      <c r="R95" s="92" t="str">
        <f t="shared" si="17"/>
        <v/>
      </c>
      <c r="S95" s="92"/>
      <c r="T95" s="92"/>
      <c r="U95" s="92"/>
      <c r="V95" s="107" t="str">
        <f t="shared" si="18"/>
        <v/>
      </c>
      <c r="W95" s="97">
        <f t="array" ref="W95">couleur('[1]Copie fichier cim'!B95:U95)</f>
        <v>-4142</v>
      </c>
      <c r="X95" s="97" t="str">
        <f t="shared" si="20"/>
        <v/>
      </c>
      <c r="Y95" s="97" t="str">
        <f>IF(W95=1,'[1]Copie fichier cim'!U94,"")</f>
        <v/>
      </c>
      <c r="Z95" s="117"/>
    </row>
    <row r="96" spans="1:26" x14ac:dyDescent="0.3">
      <c r="A96" s="109" t="str">
        <f>IF(LEFT('[1]Copie fichier cim'!B96,3)="Bac",'[1]Copie fichier cim'!B96,"")</f>
        <v/>
      </c>
      <c r="B96" s="110" t="str">
        <f>IF(A96&lt;&gt;"",MATCH('[1]Copie fichier cim'!B96,'[1]Copie fichier cim'!$B$1:'[1]Copie fichier cim'!$B$200,0),"")</f>
        <v/>
      </c>
      <c r="C96" s="111" t="str">
        <f>IF('[1]Copie fichier cim'!N96&lt;&gt;"",'[1]Copie fichier cim'!N96,"")</f>
        <v/>
      </c>
      <c r="D96" s="111" t="str">
        <f>IF('[1]Copie fichier cim'!O96&lt;&gt;"",'[1]Copie fichier cim'!O96,"")</f>
        <v/>
      </c>
      <c r="E96" s="103" t="str">
        <f>IF(C96&lt;&gt;"",'[1]Copie fichier cim'!K96,"")</f>
        <v/>
      </c>
      <c r="F96" s="103" t="str">
        <f t="shared" si="11"/>
        <v/>
      </c>
      <c r="G96" s="104">
        <f>couleur('[1]Copie fichier cim'!Q96)</f>
        <v>-4142</v>
      </c>
      <c r="H96" s="94" t="str">
        <f>IF(OR(G96=3,G96=14),'[1]Copie fichier cim'!Q96,"")</f>
        <v/>
      </c>
      <c r="I96" s="112" t="s">
        <v>11</v>
      </c>
      <c r="J96" s="113">
        <f t="shared" si="12"/>
        <v>81</v>
      </c>
      <c r="K96" s="113" t="str">
        <f t="shared" si="19"/>
        <v>B81</v>
      </c>
      <c r="L96" s="92" t="str">
        <f t="shared" si="13"/>
        <v/>
      </c>
      <c r="M96" s="114" t="str">
        <f t="shared" si="14"/>
        <v/>
      </c>
      <c r="N96" s="114" t="str">
        <f t="shared" si="15"/>
        <v/>
      </c>
      <c r="O96" s="92" t="str">
        <f t="array" aca="1" ref="O96" ca="1">IF(G96=3,CONCATENATE("R0",RIGHT(INDEX('[1]Copie fichier cim'!$A$1:$V$200,INDIRECT(K96),2),2),""),IF(G96=14,"CIM",""))</f>
        <v/>
      </c>
      <c r="P96" s="92" t="str">
        <f t="shared" si="16"/>
        <v/>
      </c>
      <c r="Q96" s="92" t="str">
        <f t="array" aca="1" ref="Q96" ca="1">IF(G96=14,CONCATENATE("R0",RIGHT(INDEX('[1]Copie fichier cim'!$A$1:$V$200,INDIRECT(K96),2),2),""),"")</f>
        <v/>
      </c>
      <c r="R96" s="92" t="str">
        <f t="shared" si="17"/>
        <v/>
      </c>
      <c r="S96" s="92"/>
      <c r="T96" s="92"/>
      <c r="U96" s="92"/>
      <c r="V96" s="107" t="str">
        <f t="shared" si="18"/>
        <v/>
      </c>
      <c r="W96" s="97">
        <f t="array" ref="W96">couleur('[1]Copie fichier cim'!B96:U96)</f>
        <v>-4142</v>
      </c>
      <c r="X96" s="97" t="str">
        <f t="shared" si="20"/>
        <v/>
      </c>
      <c r="Y96" s="97" t="str">
        <f>IF(W96=1,'[1]Copie fichier cim'!U95,"")</f>
        <v/>
      </c>
      <c r="Z96" s="117"/>
    </row>
    <row r="97" spans="1:26" x14ac:dyDescent="0.3">
      <c r="A97" s="109" t="str">
        <f>IF(LEFT('[1]Copie fichier cim'!B97,3)="Bac",'[1]Copie fichier cim'!B97,"")</f>
        <v/>
      </c>
      <c r="B97" s="110" t="str">
        <f>IF(A97&lt;&gt;"",MATCH('[1]Copie fichier cim'!B97,'[1]Copie fichier cim'!$B$1:'[1]Copie fichier cim'!$B$200,0),"")</f>
        <v/>
      </c>
      <c r="C97" s="111" t="str">
        <f>IF('[1]Copie fichier cim'!N97&lt;&gt;"",'[1]Copie fichier cim'!N97,"")</f>
        <v/>
      </c>
      <c r="D97" s="111" t="str">
        <f>IF('[1]Copie fichier cim'!O97&lt;&gt;"",'[1]Copie fichier cim'!O97,"")</f>
        <v/>
      </c>
      <c r="E97" s="103" t="str">
        <f>IF(C97&lt;&gt;"",'[1]Copie fichier cim'!K97,"")</f>
        <v/>
      </c>
      <c r="F97" s="103" t="str">
        <f t="shared" si="11"/>
        <v/>
      </c>
      <c r="G97" s="104">
        <f>couleur('[1]Copie fichier cim'!Q97)</f>
        <v>-4142</v>
      </c>
      <c r="H97" s="94" t="str">
        <f>IF(OR(G97=3,G97=14),'[1]Copie fichier cim'!Q97,"")</f>
        <v/>
      </c>
      <c r="I97" s="112" t="s">
        <v>11</v>
      </c>
      <c r="J97" s="113">
        <f t="shared" si="12"/>
        <v>81</v>
      </c>
      <c r="K97" s="113" t="str">
        <f t="shared" si="19"/>
        <v>B81</v>
      </c>
      <c r="L97" s="92" t="str">
        <f t="shared" si="13"/>
        <v/>
      </c>
      <c r="M97" s="114" t="str">
        <f t="shared" si="14"/>
        <v/>
      </c>
      <c r="N97" s="114" t="str">
        <f t="shared" si="15"/>
        <v/>
      </c>
      <c r="O97" s="92" t="str">
        <f t="array" aca="1" ref="O97" ca="1">IF(G97=3,CONCATENATE("R0",RIGHT(INDEX('[1]Copie fichier cim'!$A$1:$V$200,INDIRECT(K97),2),2),""),IF(G97=14,"CIM",""))</f>
        <v/>
      </c>
      <c r="P97" s="92" t="str">
        <f t="shared" si="16"/>
        <v/>
      </c>
      <c r="Q97" s="92" t="str">
        <f t="array" aca="1" ref="Q97" ca="1">IF(G97=14,CONCATENATE("R0",RIGHT(INDEX('[1]Copie fichier cim'!$A$1:$V$200,INDIRECT(K97),2),2),""),"")</f>
        <v/>
      </c>
      <c r="R97" s="92" t="str">
        <f t="shared" si="17"/>
        <v/>
      </c>
      <c r="S97" s="92"/>
      <c r="T97" s="92"/>
      <c r="U97" s="92"/>
      <c r="V97" s="107" t="str">
        <f t="shared" si="18"/>
        <v/>
      </c>
      <c r="W97" s="97">
        <f t="array" ref="W97">couleur('[1]Copie fichier cim'!B97:U97)</f>
        <v>-4142</v>
      </c>
      <c r="X97" s="97" t="str">
        <f t="shared" si="20"/>
        <v/>
      </c>
      <c r="Y97" s="97" t="str">
        <f>IF(W97=1,'[1]Copie fichier cim'!U96,"")</f>
        <v/>
      </c>
      <c r="Z97" s="117"/>
    </row>
    <row r="98" spans="1:26" x14ac:dyDescent="0.3">
      <c r="A98" s="109" t="str">
        <f>IF(LEFT('[1]Copie fichier cim'!B98,3)="Bac",'[1]Copie fichier cim'!B98,"")</f>
        <v/>
      </c>
      <c r="B98" s="110" t="str">
        <f>IF(A98&lt;&gt;"",MATCH('[1]Copie fichier cim'!B98,'[1]Copie fichier cim'!$B$1:'[1]Copie fichier cim'!$B$200,0),"")</f>
        <v/>
      </c>
      <c r="C98" s="111" t="str">
        <f>IF('[1]Copie fichier cim'!N98&lt;&gt;"",'[1]Copie fichier cim'!N98,"")</f>
        <v/>
      </c>
      <c r="D98" s="111" t="str">
        <f>IF('[1]Copie fichier cim'!O98&lt;&gt;"",'[1]Copie fichier cim'!O98,"")</f>
        <v/>
      </c>
      <c r="E98" s="103" t="str">
        <f>IF(C98&lt;&gt;"",'[1]Copie fichier cim'!K98,"")</f>
        <v/>
      </c>
      <c r="F98" s="103" t="str">
        <f t="shared" si="11"/>
        <v/>
      </c>
      <c r="G98" s="104">
        <f>couleur('[1]Copie fichier cim'!Q98)</f>
        <v>-4142</v>
      </c>
      <c r="H98" s="94" t="str">
        <f>IF(OR(G98=3,G98=14),'[1]Copie fichier cim'!Q98,"")</f>
        <v/>
      </c>
      <c r="I98" s="112" t="s">
        <v>11</v>
      </c>
      <c r="J98" s="113">
        <f t="shared" si="12"/>
        <v>81</v>
      </c>
      <c r="K98" s="113" t="str">
        <f t="shared" si="19"/>
        <v>B81</v>
      </c>
      <c r="L98" s="92" t="str">
        <f t="shared" si="13"/>
        <v/>
      </c>
      <c r="M98" s="114" t="str">
        <f t="shared" si="14"/>
        <v/>
      </c>
      <c r="N98" s="114" t="str">
        <f t="shared" si="15"/>
        <v/>
      </c>
      <c r="O98" s="92" t="str">
        <f t="array" aca="1" ref="O98" ca="1">IF(G98=3,CONCATENATE("R0",RIGHT(INDEX('[1]Copie fichier cim'!$A$1:$V$200,INDIRECT(K98),2),2),""),IF(G98=14,"CIM",""))</f>
        <v/>
      </c>
      <c r="P98" s="92" t="str">
        <f t="shared" si="16"/>
        <v/>
      </c>
      <c r="Q98" s="92" t="str">
        <f t="array" aca="1" ref="Q98" ca="1">IF(G98=14,CONCATENATE("R0",RIGHT(INDEX('[1]Copie fichier cim'!$A$1:$V$200,INDIRECT(K98),2),2),""),"")</f>
        <v/>
      </c>
      <c r="R98" s="92" t="str">
        <f t="shared" si="17"/>
        <v/>
      </c>
      <c r="S98" s="92"/>
      <c r="T98" s="92"/>
      <c r="U98" s="92"/>
      <c r="V98" s="107" t="str">
        <f t="shared" si="18"/>
        <v/>
      </c>
      <c r="W98" s="97">
        <f t="array" ref="W98">couleur('[1]Copie fichier cim'!B98:U98)</f>
        <v>-4142</v>
      </c>
      <c r="X98" s="97" t="str">
        <f t="shared" si="20"/>
        <v/>
      </c>
      <c r="Y98" s="97" t="str">
        <f>IF(W98=1,'[1]Copie fichier cim'!U97,"")</f>
        <v/>
      </c>
      <c r="Z98" s="117"/>
    </row>
    <row r="99" spans="1:26" x14ac:dyDescent="0.3">
      <c r="A99" s="109" t="str">
        <f>IF(LEFT('[1]Copie fichier cim'!B99,3)="Bac",'[1]Copie fichier cim'!B99,"")</f>
        <v/>
      </c>
      <c r="B99" s="110" t="str">
        <f>IF(A99&lt;&gt;"",MATCH('[1]Copie fichier cim'!B99,'[1]Copie fichier cim'!$B$1:'[1]Copie fichier cim'!$B$200,0),"")</f>
        <v/>
      </c>
      <c r="C99" s="111" t="str">
        <f>IF('[1]Copie fichier cim'!N99&lt;&gt;"",'[1]Copie fichier cim'!N99,"")</f>
        <v/>
      </c>
      <c r="D99" s="111" t="str">
        <f>IF('[1]Copie fichier cim'!O99&lt;&gt;"",'[1]Copie fichier cim'!O99,"")</f>
        <v/>
      </c>
      <c r="E99" s="103" t="str">
        <f>IF(C99&lt;&gt;"",'[1]Copie fichier cim'!K99,"")</f>
        <v/>
      </c>
      <c r="F99" s="103" t="str">
        <f t="shared" si="11"/>
        <v/>
      </c>
      <c r="G99" s="104">
        <f>couleur('[1]Copie fichier cim'!Q99)</f>
        <v>-4142</v>
      </c>
      <c r="H99" s="94" t="str">
        <f>IF(OR(G99=3,G99=14),'[1]Copie fichier cim'!Q99,"")</f>
        <v/>
      </c>
      <c r="I99" s="112" t="s">
        <v>11</v>
      </c>
      <c r="J99" s="113">
        <f t="shared" si="12"/>
        <v>81</v>
      </c>
      <c r="K99" s="113" t="str">
        <f t="shared" si="19"/>
        <v>B81</v>
      </c>
      <c r="L99" s="92" t="str">
        <f t="shared" si="13"/>
        <v/>
      </c>
      <c r="M99" s="114" t="str">
        <f t="shared" si="14"/>
        <v/>
      </c>
      <c r="N99" s="114" t="str">
        <f t="shared" si="15"/>
        <v/>
      </c>
      <c r="O99" s="92" t="str">
        <f t="array" aca="1" ref="O99" ca="1">IF(G99=3,CONCATENATE("R0",RIGHT(INDEX('[1]Copie fichier cim'!$A$1:$V$200,INDIRECT(K99),2),2),""),IF(G99=14,"CIM",""))</f>
        <v/>
      </c>
      <c r="P99" s="92" t="str">
        <f t="shared" si="16"/>
        <v/>
      </c>
      <c r="Q99" s="92" t="str">
        <f t="array" aca="1" ref="Q99" ca="1">IF(G99=14,CONCATENATE("R0",RIGHT(INDEX('[1]Copie fichier cim'!$A$1:$V$200,INDIRECT(K99),2),2),""),"")</f>
        <v/>
      </c>
      <c r="R99" s="92" t="str">
        <f t="shared" si="17"/>
        <v/>
      </c>
      <c r="S99" s="92"/>
      <c r="T99" s="92"/>
      <c r="U99" s="92"/>
      <c r="V99" s="107" t="str">
        <f t="shared" si="18"/>
        <v/>
      </c>
      <c r="W99" s="97">
        <f t="array" ref="W99">couleur('[1]Copie fichier cim'!B99:U99)</f>
        <v>-4142</v>
      </c>
      <c r="X99" s="97" t="str">
        <f t="shared" si="20"/>
        <v/>
      </c>
      <c r="Y99" s="97" t="str">
        <f>IF(W99=1,'[1]Copie fichier cim'!U98,"")</f>
        <v/>
      </c>
      <c r="Z99" s="117"/>
    </row>
    <row r="100" spans="1:26" x14ac:dyDescent="0.3">
      <c r="A100" s="109" t="str">
        <f>IF(LEFT('[1]Copie fichier cim'!B100,3)="Bac",'[1]Copie fichier cim'!B100,"")</f>
        <v/>
      </c>
      <c r="B100" s="110" t="str">
        <f>IF(A100&lt;&gt;"",MATCH('[1]Copie fichier cim'!B100,'[1]Copie fichier cim'!$B$1:'[1]Copie fichier cim'!$B$200,0),"")</f>
        <v/>
      </c>
      <c r="C100" s="111" t="str">
        <f>IF('[1]Copie fichier cim'!N100&lt;&gt;"",'[1]Copie fichier cim'!N100,"")</f>
        <v/>
      </c>
      <c r="D100" s="111" t="str">
        <f>IF('[1]Copie fichier cim'!O100&lt;&gt;"",'[1]Copie fichier cim'!O100,"")</f>
        <v/>
      </c>
      <c r="E100" s="103" t="str">
        <f>IF(C100&lt;&gt;"",'[1]Copie fichier cim'!K100,"")</f>
        <v/>
      </c>
      <c r="F100" s="103" t="str">
        <f t="shared" si="11"/>
        <v/>
      </c>
      <c r="G100" s="104">
        <f>couleur('[1]Copie fichier cim'!Q100)</f>
        <v>-4142</v>
      </c>
      <c r="H100" s="94" t="str">
        <f>IF(OR(G100=3,G100=14),'[1]Copie fichier cim'!Q100,"")</f>
        <v/>
      </c>
      <c r="I100" s="112" t="s">
        <v>11</v>
      </c>
      <c r="J100" s="113">
        <f t="shared" si="12"/>
        <v>81</v>
      </c>
      <c r="K100" s="113" t="str">
        <f t="shared" si="19"/>
        <v>B81</v>
      </c>
      <c r="L100" s="92" t="str">
        <f t="shared" si="13"/>
        <v/>
      </c>
      <c r="M100" s="114" t="str">
        <f t="shared" si="14"/>
        <v/>
      </c>
      <c r="N100" s="114" t="str">
        <f t="shared" si="15"/>
        <v/>
      </c>
      <c r="O100" s="92" t="str">
        <f t="array" aca="1" ref="O100" ca="1">IF(G100=3,CONCATENATE("R0",RIGHT(INDEX('[1]Copie fichier cim'!$A$1:$V$200,INDIRECT(K100),2),2),""),IF(G100=14,"CIM",""))</f>
        <v/>
      </c>
      <c r="P100" s="92" t="str">
        <f t="shared" si="16"/>
        <v/>
      </c>
      <c r="Q100" s="92" t="str">
        <f t="array" aca="1" ref="Q100" ca="1">IF(G100=14,CONCATENATE("R0",RIGHT(INDEX('[1]Copie fichier cim'!$A$1:$V$200,INDIRECT(K100),2),2),""),"")</f>
        <v/>
      </c>
      <c r="R100" s="92" t="str">
        <f t="shared" si="17"/>
        <v/>
      </c>
      <c r="S100" s="92"/>
      <c r="T100" s="92"/>
      <c r="U100" s="92"/>
      <c r="V100" s="107" t="str">
        <f t="shared" si="18"/>
        <v/>
      </c>
      <c r="W100" s="97">
        <f t="array" ref="W100">couleur('[1]Copie fichier cim'!B100:U100)</f>
        <v>-4142</v>
      </c>
      <c r="X100" s="97" t="str">
        <f t="shared" si="20"/>
        <v/>
      </c>
      <c r="Y100" s="97" t="str">
        <f>IF(W100=1,'[1]Copie fichier cim'!U99,"")</f>
        <v/>
      </c>
      <c r="Z100" s="117"/>
    </row>
    <row r="101" spans="1:26" x14ac:dyDescent="0.3">
      <c r="A101" s="109" t="str">
        <f>IF(LEFT('[1]Copie fichier cim'!B101,3)="Bac",'[1]Copie fichier cim'!B101,"")</f>
        <v/>
      </c>
      <c r="B101" s="110" t="str">
        <f>IF(A101&lt;&gt;"",MATCH('[1]Copie fichier cim'!B101,'[1]Copie fichier cim'!$B$1:'[1]Copie fichier cim'!$B$200,0),"")</f>
        <v/>
      </c>
      <c r="C101" s="111" t="str">
        <f>IF('[1]Copie fichier cim'!N101&lt;&gt;"",'[1]Copie fichier cim'!N101,"")</f>
        <v/>
      </c>
      <c r="D101" s="111" t="str">
        <f>IF('[1]Copie fichier cim'!O101&lt;&gt;"",'[1]Copie fichier cim'!O101,"")</f>
        <v/>
      </c>
      <c r="E101" s="103" t="str">
        <f>IF(C101&lt;&gt;"",'[1]Copie fichier cim'!K101,"")</f>
        <v/>
      </c>
      <c r="F101" s="103" t="str">
        <f t="shared" si="11"/>
        <v/>
      </c>
      <c r="G101" s="104">
        <f>couleur('[1]Copie fichier cim'!Q101)</f>
        <v>-4142</v>
      </c>
      <c r="H101" s="94" t="str">
        <f>IF(OR(G101=3,G101=14),'[1]Copie fichier cim'!Q101,"")</f>
        <v/>
      </c>
      <c r="I101" s="112" t="s">
        <v>11</v>
      </c>
      <c r="J101" s="113">
        <f t="shared" si="12"/>
        <v>81</v>
      </c>
      <c r="K101" s="113" t="str">
        <f t="shared" si="19"/>
        <v>B81</v>
      </c>
      <c r="L101" s="92" t="str">
        <f t="shared" si="13"/>
        <v/>
      </c>
      <c r="M101" s="114" t="str">
        <f t="shared" si="14"/>
        <v/>
      </c>
      <c r="N101" s="114" t="str">
        <f t="shared" si="15"/>
        <v/>
      </c>
      <c r="O101" s="92" t="str">
        <f t="array" aca="1" ref="O101" ca="1">IF(G101=3,CONCATENATE("R0",RIGHT(INDEX('[1]Copie fichier cim'!$A$1:$V$200,INDIRECT(K101),2),2),""),IF(G101=14,"CIM",""))</f>
        <v/>
      </c>
      <c r="P101" s="92" t="str">
        <f t="shared" si="16"/>
        <v/>
      </c>
      <c r="Q101" s="92" t="str">
        <f t="array" aca="1" ref="Q101" ca="1">IF(G101=14,CONCATENATE("R0",RIGHT(INDEX('[1]Copie fichier cim'!$A$1:$V$200,INDIRECT(K101),2),2),""),"")</f>
        <v/>
      </c>
      <c r="R101" s="92" t="str">
        <f t="shared" si="17"/>
        <v/>
      </c>
      <c r="S101" s="92"/>
      <c r="T101" s="92"/>
      <c r="U101" s="92"/>
      <c r="V101" s="107" t="str">
        <f t="shared" si="18"/>
        <v/>
      </c>
      <c r="W101" s="97">
        <f t="array" ref="W101">couleur('[1]Copie fichier cim'!B101:U101)</f>
        <v>-4142</v>
      </c>
      <c r="X101" s="97" t="str">
        <f t="shared" si="20"/>
        <v/>
      </c>
      <c r="Y101" s="97" t="str">
        <f>IF(W101=1,'[1]Copie fichier cim'!U100,"")</f>
        <v/>
      </c>
      <c r="Z101" s="117"/>
    </row>
    <row r="102" spans="1:26" x14ac:dyDescent="0.3">
      <c r="A102" s="109" t="str">
        <f>IF(LEFT('[1]Copie fichier cim'!B102,3)="Bac",'[1]Copie fichier cim'!B102,"")</f>
        <v/>
      </c>
      <c r="B102" s="110" t="str">
        <f>IF(A102&lt;&gt;"",MATCH('[1]Copie fichier cim'!B102,'[1]Copie fichier cim'!$B$1:'[1]Copie fichier cim'!$B$200,0),"")</f>
        <v/>
      </c>
      <c r="C102" s="111" t="str">
        <f>IF('[1]Copie fichier cim'!N102&lt;&gt;"",'[1]Copie fichier cim'!N102,"")</f>
        <v/>
      </c>
      <c r="D102" s="111" t="str">
        <f>IF('[1]Copie fichier cim'!O102&lt;&gt;"",'[1]Copie fichier cim'!O102,"")</f>
        <v/>
      </c>
      <c r="E102" s="103" t="str">
        <f>IF(C102&lt;&gt;"",'[1]Copie fichier cim'!K102,"")</f>
        <v/>
      </c>
      <c r="F102" s="103" t="str">
        <f t="shared" si="11"/>
        <v/>
      </c>
      <c r="G102" s="104">
        <f>couleur('[1]Copie fichier cim'!Q102)</f>
        <v>-4142</v>
      </c>
      <c r="H102" s="94" t="str">
        <f>IF(OR(G102=3,G102=14),'[1]Copie fichier cim'!Q102,"")</f>
        <v/>
      </c>
      <c r="I102" s="112" t="s">
        <v>11</v>
      </c>
      <c r="J102" s="113">
        <f t="shared" si="12"/>
        <v>81</v>
      </c>
      <c r="K102" s="113" t="str">
        <f t="shared" si="19"/>
        <v>B81</v>
      </c>
      <c r="L102" s="92" t="str">
        <f t="shared" si="13"/>
        <v/>
      </c>
      <c r="M102" s="114" t="str">
        <f t="shared" si="14"/>
        <v/>
      </c>
      <c r="N102" s="114" t="str">
        <f t="shared" si="15"/>
        <v/>
      </c>
      <c r="O102" s="92" t="str">
        <f t="array" aca="1" ref="O102" ca="1">IF(G102=3,CONCATENATE("R0",RIGHT(INDEX('[1]Copie fichier cim'!$A$1:$V$200,INDIRECT(K102),2),2),""),IF(G102=14,"CIM",""))</f>
        <v/>
      </c>
      <c r="P102" s="92" t="str">
        <f t="shared" si="16"/>
        <v/>
      </c>
      <c r="Q102" s="92" t="str">
        <f t="array" aca="1" ref="Q102" ca="1">IF(G102=14,CONCATENATE("R0",RIGHT(INDEX('[1]Copie fichier cim'!$A$1:$V$200,INDIRECT(K102),2),2),""),"")</f>
        <v/>
      </c>
      <c r="R102" s="92" t="str">
        <f t="shared" si="17"/>
        <v/>
      </c>
      <c r="S102" s="92"/>
      <c r="T102" s="92"/>
      <c r="U102" s="92"/>
      <c r="V102" s="107" t="str">
        <f t="shared" si="18"/>
        <v/>
      </c>
      <c r="W102" s="97">
        <f t="array" ref="W102">couleur('[1]Copie fichier cim'!B102:U102)</f>
        <v>-4142</v>
      </c>
      <c r="X102" s="97" t="str">
        <f t="shared" si="20"/>
        <v/>
      </c>
      <c r="Y102" s="97" t="str">
        <f>IF(W102=1,'[1]Copie fichier cim'!U101,"")</f>
        <v/>
      </c>
      <c r="Z102" s="117"/>
    </row>
    <row r="103" spans="1:26" x14ac:dyDescent="0.3">
      <c r="A103" s="109" t="str">
        <f>IF(LEFT('[1]Copie fichier cim'!B103,3)="Bac",'[1]Copie fichier cim'!B103,"")</f>
        <v/>
      </c>
      <c r="B103" s="110" t="str">
        <f>IF(A103&lt;&gt;"",MATCH('[1]Copie fichier cim'!B103,'[1]Copie fichier cim'!$B$1:'[1]Copie fichier cim'!$B$200,0),"")</f>
        <v/>
      </c>
      <c r="C103" s="111" t="str">
        <f>IF('[1]Copie fichier cim'!N103&lt;&gt;"",'[1]Copie fichier cim'!N103,"")</f>
        <v/>
      </c>
      <c r="D103" s="111" t="str">
        <f>IF('[1]Copie fichier cim'!O103&lt;&gt;"",'[1]Copie fichier cim'!O103,"")</f>
        <v/>
      </c>
      <c r="E103" s="103" t="str">
        <f>IF(C103&lt;&gt;"",'[1]Copie fichier cim'!K103,"")</f>
        <v/>
      </c>
      <c r="F103" s="103" t="str">
        <f t="shared" si="11"/>
        <v/>
      </c>
      <c r="G103" s="104">
        <f>couleur('[1]Copie fichier cim'!Q103)</f>
        <v>-4142</v>
      </c>
      <c r="H103" s="94" t="str">
        <f>IF(OR(G103=3,G103=14),'[1]Copie fichier cim'!Q103,"")</f>
        <v/>
      </c>
      <c r="I103" s="112" t="s">
        <v>11</v>
      </c>
      <c r="J103" s="113">
        <f t="shared" si="12"/>
        <v>81</v>
      </c>
      <c r="K103" s="113" t="str">
        <f t="shared" si="19"/>
        <v>B81</v>
      </c>
      <c r="L103" s="92" t="str">
        <f t="shared" si="13"/>
        <v/>
      </c>
      <c r="M103" s="114" t="str">
        <f t="shared" si="14"/>
        <v/>
      </c>
      <c r="N103" s="114" t="str">
        <f t="shared" si="15"/>
        <v/>
      </c>
      <c r="O103" s="92" t="str">
        <f t="array" aca="1" ref="O103" ca="1">IF(G103=3,CONCATENATE("R0",RIGHT(INDEX('[1]Copie fichier cim'!$A$1:$V$200,INDIRECT(K103),2),2),""),IF(G103=14,"CIM",""))</f>
        <v/>
      </c>
      <c r="P103" s="92" t="str">
        <f t="shared" si="16"/>
        <v/>
      </c>
      <c r="Q103" s="92" t="str">
        <f t="array" aca="1" ref="Q103" ca="1">IF(G103=14,CONCATENATE("R0",RIGHT(INDEX('[1]Copie fichier cim'!$A$1:$V$200,INDIRECT(K103),2),2),""),"")</f>
        <v/>
      </c>
      <c r="R103" s="92" t="str">
        <f t="shared" si="17"/>
        <v/>
      </c>
      <c r="S103" s="92"/>
      <c r="T103" s="92"/>
      <c r="U103" s="92"/>
      <c r="V103" s="107" t="str">
        <f t="shared" si="18"/>
        <v/>
      </c>
      <c r="W103" s="97">
        <f t="array" ref="W103">couleur('[1]Copie fichier cim'!B103:U103)</f>
        <v>-4142</v>
      </c>
      <c r="X103" s="97" t="str">
        <f t="shared" si="20"/>
        <v/>
      </c>
      <c r="Y103" s="97" t="str">
        <f>IF(W103=1,'[1]Copie fichier cim'!U102,"")</f>
        <v/>
      </c>
      <c r="Z103" s="117"/>
    </row>
    <row r="104" spans="1:26" x14ac:dyDescent="0.3">
      <c r="A104" s="109" t="str">
        <f>IF(LEFT('[1]Copie fichier cim'!B104,3)="Bac",'[1]Copie fichier cim'!B104,"")</f>
        <v/>
      </c>
      <c r="B104" s="110" t="str">
        <f>IF(A104&lt;&gt;"",MATCH('[1]Copie fichier cim'!B104,'[1]Copie fichier cim'!$B$1:'[1]Copie fichier cim'!$B$200,0),"")</f>
        <v/>
      </c>
      <c r="C104" s="111" t="str">
        <f>IF('[1]Copie fichier cim'!N104&lt;&gt;"",'[1]Copie fichier cim'!N104,"")</f>
        <v/>
      </c>
      <c r="D104" s="111" t="str">
        <f>IF('[1]Copie fichier cim'!O104&lt;&gt;"",'[1]Copie fichier cim'!O104,"")</f>
        <v/>
      </c>
      <c r="E104" s="103" t="str">
        <f>IF(C104&lt;&gt;"",'[1]Copie fichier cim'!K104,"")</f>
        <v/>
      </c>
      <c r="F104" s="103" t="str">
        <f t="shared" si="11"/>
        <v/>
      </c>
      <c r="G104" s="104">
        <f>couleur('[1]Copie fichier cim'!Q104)</f>
        <v>-4142</v>
      </c>
      <c r="H104" s="94" t="str">
        <f>IF(OR(G104=3,G104=14),'[1]Copie fichier cim'!Q104,"")</f>
        <v/>
      </c>
      <c r="I104" s="112" t="s">
        <v>11</v>
      </c>
      <c r="J104" s="113">
        <f t="shared" si="12"/>
        <v>81</v>
      </c>
      <c r="K104" s="113" t="str">
        <f t="shared" si="19"/>
        <v>B81</v>
      </c>
      <c r="L104" s="92" t="str">
        <f t="shared" si="13"/>
        <v/>
      </c>
      <c r="M104" s="114" t="str">
        <f t="shared" si="14"/>
        <v/>
      </c>
      <c r="N104" s="114" t="str">
        <f t="shared" si="15"/>
        <v/>
      </c>
      <c r="O104" s="92" t="str">
        <f t="array" aca="1" ref="O104" ca="1">IF(G104=3,CONCATENATE("R0",RIGHT(INDEX('[1]Copie fichier cim'!$A$1:$V$200,INDIRECT(K104),2),2),""),IF(G104=14,"CIM",""))</f>
        <v/>
      </c>
      <c r="P104" s="92" t="str">
        <f t="shared" si="16"/>
        <v/>
      </c>
      <c r="Q104" s="92" t="str">
        <f t="array" aca="1" ref="Q104" ca="1">IF(G104=14,CONCATENATE("R0",RIGHT(INDEX('[1]Copie fichier cim'!$A$1:$V$200,INDIRECT(K104),2),2),""),"")</f>
        <v/>
      </c>
      <c r="R104" s="92" t="str">
        <f t="shared" si="17"/>
        <v/>
      </c>
      <c r="S104" s="92"/>
      <c r="T104" s="92"/>
      <c r="U104" s="92"/>
      <c r="V104" s="107" t="str">
        <f t="shared" si="18"/>
        <v/>
      </c>
      <c r="W104" s="97">
        <f t="array" ref="W104">couleur('[1]Copie fichier cim'!B104:U104)</f>
        <v>-4142</v>
      </c>
      <c r="X104" s="97" t="str">
        <f t="shared" si="20"/>
        <v/>
      </c>
      <c r="Y104" s="97" t="str">
        <f>IF(W104=1,'[1]Copie fichier cim'!U103,"")</f>
        <v/>
      </c>
      <c r="Z104" s="117"/>
    </row>
    <row r="105" spans="1:26" x14ac:dyDescent="0.3">
      <c r="A105" s="109" t="str">
        <f>IF(LEFT('[1]Copie fichier cim'!B105,3)="Bac",'[1]Copie fichier cim'!B105,"")</f>
        <v/>
      </c>
      <c r="B105" s="110" t="str">
        <f>IF(A105&lt;&gt;"",MATCH('[1]Copie fichier cim'!B105,'[1]Copie fichier cim'!$B$1:'[1]Copie fichier cim'!$B$200,0),"")</f>
        <v/>
      </c>
      <c r="C105" s="111" t="str">
        <f>IF('[1]Copie fichier cim'!N105&lt;&gt;"",'[1]Copie fichier cim'!N105,"")</f>
        <v/>
      </c>
      <c r="D105" s="111" t="str">
        <f>IF('[1]Copie fichier cim'!O105&lt;&gt;"",'[1]Copie fichier cim'!O105,"")</f>
        <v/>
      </c>
      <c r="E105" s="103" t="str">
        <f>IF(C105&lt;&gt;"",'[1]Copie fichier cim'!K105,"")</f>
        <v/>
      </c>
      <c r="F105" s="103" t="str">
        <f t="shared" si="11"/>
        <v/>
      </c>
      <c r="G105" s="104">
        <f>couleur('[1]Copie fichier cim'!Q105)</f>
        <v>-4142</v>
      </c>
      <c r="H105" s="94" t="str">
        <f>IF(OR(G105=3,G105=14),'[1]Copie fichier cim'!Q105,"")</f>
        <v/>
      </c>
      <c r="I105" s="112" t="s">
        <v>11</v>
      </c>
      <c r="J105" s="113">
        <f t="shared" si="12"/>
        <v>81</v>
      </c>
      <c r="K105" s="113" t="str">
        <f t="shared" si="19"/>
        <v>B81</v>
      </c>
      <c r="L105" s="92" t="str">
        <f t="shared" si="13"/>
        <v/>
      </c>
      <c r="M105" s="114" t="str">
        <f t="shared" si="14"/>
        <v/>
      </c>
      <c r="N105" s="114" t="str">
        <f t="shared" si="15"/>
        <v/>
      </c>
      <c r="O105" s="92" t="str">
        <f t="array" aca="1" ref="O105" ca="1">IF(G105=3,CONCATENATE("R0",RIGHT(INDEX('[1]Copie fichier cim'!$A$1:$V$200,INDIRECT(K105),2),2),""),IF(G105=14,"CIM",""))</f>
        <v/>
      </c>
      <c r="P105" s="92" t="str">
        <f t="shared" si="16"/>
        <v/>
      </c>
      <c r="Q105" s="92" t="str">
        <f t="array" aca="1" ref="Q105" ca="1">IF(G105=14,CONCATENATE("R0",RIGHT(INDEX('[1]Copie fichier cim'!$A$1:$V$200,INDIRECT(K105),2),2),""),"")</f>
        <v/>
      </c>
      <c r="R105" s="92" t="str">
        <f t="shared" si="17"/>
        <v/>
      </c>
      <c r="S105" s="92"/>
      <c r="T105" s="92"/>
      <c r="U105" s="92"/>
      <c r="V105" s="107" t="str">
        <f t="shared" si="18"/>
        <v/>
      </c>
      <c r="W105" s="97">
        <f t="array" ref="W105">couleur('[1]Copie fichier cim'!B105:U105)</f>
        <v>-4142</v>
      </c>
      <c r="X105" s="97" t="str">
        <f t="shared" si="20"/>
        <v/>
      </c>
      <c r="Y105" s="97" t="str">
        <f>IF(W105=1,'[1]Copie fichier cim'!U104,"")</f>
        <v/>
      </c>
      <c r="Z105" s="117"/>
    </row>
    <row r="106" spans="1:26" x14ac:dyDescent="0.3">
      <c r="A106" s="109" t="str">
        <f>IF(LEFT('[1]Copie fichier cim'!B106,3)="Bac",'[1]Copie fichier cim'!B106,"")</f>
        <v/>
      </c>
      <c r="B106" s="110" t="str">
        <f>IF(A106&lt;&gt;"",MATCH('[1]Copie fichier cim'!B106,'[1]Copie fichier cim'!$B$1:'[1]Copie fichier cim'!$B$200,0),"")</f>
        <v/>
      </c>
      <c r="C106" s="111" t="str">
        <f>IF('[1]Copie fichier cim'!N106&lt;&gt;"",'[1]Copie fichier cim'!N106,"")</f>
        <v/>
      </c>
      <c r="D106" s="111" t="str">
        <f>IF('[1]Copie fichier cim'!O106&lt;&gt;"",'[1]Copie fichier cim'!O106,"")</f>
        <v/>
      </c>
      <c r="E106" s="103" t="str">
        <f>IF(C106&lt;&gt;"",'[1]Copie fichier cim'!K106,"")</f>
        <v/>
      </c>
      <c r="F106" s="103" t="str">
        <f t="shared" si="11"/>
        <v/>
      </c>
      <c r="G106" s="104">
        <f>couleur('[1]Copie fichier cim'!Q106)</f>
        <v>-4142</v>
      </c>
      <c r="H106" s="94" t="str">
        <f>IF(OR(G106=3,G106=14),'[1]Copie fichier cim'!Q106,"")</f>
        <v/>
      </c>
      <c r="I106" s="112" t="s">
        <v>11</v>
      </c>
      <c r="J106" s="113">
        <f t="shared" si="12"/>
        <v>81</v>
      </c>
      <c r="K106" s="113" t="str">
        <f t="shared" si="19"/>
        <v>B81</v>
      </c>
      <c r="L106" s="92" t="str">
        <f t="shared" si="13"/>
        <v/>
      </c>
      <c r="M106" s="114" t="str">
        <f t="shared" si="14"/>
        <v/>
      </c>
      <c r="N106" s="114" t="str">
        <f t="shared" si="15"/>
        <v/>
      </c>
      <c r="O106" s="92" t="str">
        <f t="array" aca="1" ref="O106" ca="1">IF(G106=3,CONCATENATE("R0",RIGHT(INDEX('[1]Copie fichier cim'!$A$1:$V$200,INDIRECT(K106),2),2),""),IF(G106=14,"CIM",""))</f>
        <v/>
      </c>
      <c r="P106" s="92" t="str">
        <f t="shared" si="16"/>
        <v/>
      </c>
      <c r="Q106" s="92" t="str">
        <f t="array" aca="1" ref="Q106" ca="1">IF(G106=14,CONCATENATE("R0",RIGHT(INDEX('[1]Copie fichier cim'!$A$1:$V$200,INDIRECT(K106),2),2),""),"")</f>
        <v/>
      </c>
      <c r="R106" s="92" t="str">
        <f t="shared" si="17"/>
        <v/>
      </c>
      <c r="S106" s="92"/>
      <c r="T106" s="92"/>
      <c r="U106" s="92"/>
      <c r="V106" s="107" t="str">
        <f t="shared" si="18"/>
        <v/>
      </c>
      <c r="W106" s="97">
        <f t="array" ref="W106">couleur('[1]Copie fichier cim'!B106:U106)</f>
        <v>-4142</v>
      </c>
      <c r="X106" s="97" t="str">
        <f t="shared" si="20"/>
        <v/>
      </c>
      <c r="Y106" s="97" t="str">
        <f>IF(W106=1,'[1]Copie fichier cim'!U105,"")</f>
        <v/>
      </c>
      <c r="Z106" s="117"/>
    </row>
    <row r="107" spans="1:26" x14ac:dyDescent="0.3">
      <c r="A107" s="109" t="str">
        <f>IF(LEFT('[1]Copie fichier cim'!B107,3)="Bac",'[1]Copie fichier cim'!B107,"")</f>
        <v/>
      </c>
      <c r="B107" s="110" t="str">
        <f>IF(A107&lt;&gt;"",MATCH('[1]Copie fichier cim'!B107,'[1]Copie fichier cim'!$B$1:'[1]Copie fichier cim'!$B$200,0),"")</f>
        <v/>
      </c>
      <c r="C107" s="111" t="str">
        <f>IF('[1]Copie fichier cim'!N107&lt;&gt;"",'[1]Copie fichier cim'!N107,"")</f>
        <v/>
      </c>
      <c r="D107" s="111" t="str">
        <f>IF('[1]Copie fichier cim'!O107&lt;&gt;"",'[1]Copie fichier cim'!O107,"")</f>
        <v/>
      </c>
      <c r="E107" s="103" t="str">
        <f>IF(C107&lt;&gt;"",'[1]Copie fichier cim'!K107,"")</f>
        <v/>
      </c>
      <c r="F107" s="103" t="str">
        <f t="shared" si="11"/>
        <v/>
      </c>
      <c r="G107" s="104">
        <f>couleur('[1]Copie fichier cim'!Q107)</f>
        <v>-4142</v>
      </c>
      <c r="H107" s="94" t="str">
        <f>IF(OR(G107=3,G107=14),'[1]Copie fichier cim'!Q107,"")</f>
        <v/>
      </c>
      <c r="I107" s="112" t="s">
        <v>11</v>
      </c>
      <c r="J107" s="113">
        <f t="shared" si="12"/>
        <v>81</v>
      </c>
      <c r="K107" s="113" t="str">
        <f t="shared" si="19"/>
        <v>B81</v>
      </c>
      <c r="L107" s="92" t="str">
        <f t="shared" si="13"/>
        <v/>
      </c>
      <c r="M107" s="114" t="str">
        <f t="shared" si="14"/>
        <v/>
      </c>
      <c r="N107" s="114" t="str">
        <f t="shared" si="15"/>
        <v/>
      </c>
      <c r="O107" s="92" t="str">
        <f t="array" aca="1" ref="O107" ca="1">IF(G107=3,CONCATENATE("R0",RIGHT(INDEX('[1]Copie fichier cim'!$A$1:$V$200,INDIRECT(K107),2),2),""),IF(G107=14,"CIM",""))</f>
        <v/>
      </c>
      <c r="P107" s="92" t="str">
        <f t="shared" si="16"/>
        <v/>
      </c>
      <c r="Q107" s="92" t="str">
        <f t="array" aca="1" ref="Q107" ca="1">IF(G107=14,CONCATENATE("R0",RIGHT(INDEX('[1]Copie fichier cim'!$A$1:$V$200,INDIRECT(K107),2),2),""),"")</f>
        <v/>
      </c>
      <c r="R107" s="92" t="str">
        <f t="shared" si="17"/>
        <v/>
      </c>
      <c r="S107" s="92"/>
      <c r="T107" s="92"/>
      <c r="U107" s="92"/>
      <c r="V107" s="107" t="str">
        <f t="shared" si="18"/>
        <v/>
      </c>
      <c r="W107" s="97">
        <f t="array" ref="W107">couleur('[1]Copie fichier cim'!B107:U107)</f>
        <v>-4142</v>
      </c>
      <c r="X107" s="97" t="str">
        <f t="shared" si="20"/>
        <v/>
      </c>
      <c r="Y107" s="97" t="str">
        <f>IF(W107=1,'[1]Copie fichier cim'!U106,"")</f>
        <v/>
      </c>
      <c r="Z107" s="117"/>
    </row>
    <row r="108" spans="1:26" x14ac:dyDescent="0.3">
      <c r="A108" s="109" t="str">
        <f>IF(LEFT('[1]Copie fichier cim'!B108,3)="Bac",'[1]Copie fichier cim'!B108,"")</f>
        <v/>
      </c>
      <c r="B108" s="110" t="str">
        <f>IF(A108&lt;&gt;"",MATCH('[1]Copie fichier cim'!B108,'[1]Copie fichier cim'!$B$1:'[1]Copie fichier cim'!$B$200,0),"")</f>
        <v/>
      </c>
      <c r="C108" s="111" t="str">
        <f>IF('[1]Copie fichier cim'!N108&lt;&gt;"",'[1]Copie fichier cim'!N108,"")</f>
        <v/>
      </c>
      <c r="D108" s="111" t="str">
        <f>IF('[1]Copie fichier cim'!O108&lt;&gt;"",'[1]Copie fichier cim'!O108,"")</f>
        <v/>
      </c>
      <c r="E108" s="103" t="str">
        <f>IF(C108&lt;&gt;"",'[1]Copie fichier cim'!K108,"")</f>
        <v/>
      </c>
      <c r="F108" s="103" t="str">
        <f t="shared" si="11"/>
        <v/>
      </c>
      <c r="G108" s="104">
        <f>couleur('[1]Copie fichier cim'!Q108)</f>
        <v>-4142</v>
      </c>
      <c r="H108" s="94" t="str">
        <f>IF(OR(G108=3,G108=14),'[1]Copie fichier cim'!Q108,"")</f>
        <v/>
      </c>
      <c r="I108" s="112" t="s">
        <v>11</v>
      </c>
      <c r="J108" s="113">
        <f t="shared" si="12"/>
        <v>81</v>
      </c>
      <c r="K108" s="113" t="str">
        <f t="shared" si="19"/>
        <v>B81</v>
      </c>
      <c r="L108" s="92" t="str">
        <f t="shared" si="13"/>
        <v/>
      </c>
      <c r="M108" s="114" t="str">
        <f t="shared" si="14"/>
        <v/>
      </c>
      <c r="N108" s="114" t="str">
        <f t="shared" si="15"/>
        <v/>
      </c>
      <c r="O108" s="92" t="str">
        <f t="array" aca="1" ref="O108" ca="1">IF(G108=3,CONCATENATE("R0",RIGHT(INDEX('[1]Copie fichier cim'!$A$1:$V$200,INDIRECT(K108),2),2),""),IF(G108=14,"CIM",""))</f>
        <v/>
      </c>
      <c r="P108" s="92" t="str">
        <f t="shared" si="16"/>
        <v/>
      </c>
      <c r="Q108" s="92" t="str">
        <f t="array" aca="1" ref="Q108" ca="1">IF(G108=14,CONCATENATE("R0",RIGHT(INDEX('[1]Copie fichier cim'!$A$1:$V$200,INDIRECT(K108),2),2),""),"")</f>
        <v/>
      </c>
      <c r="R108" s="92" t="str">
        <f t="shared" si="17"/>
        <v/>
      </c>
      <c r="S108" s="92"/>
      <c r="T108" s="92"/>
      <c r="U108" s="92"/>
      <c r="V108" s="107" t="str">
        <f t="shared" si="18"/>
        <v/>
      </c>
      <c r="W108" s="97">
        <f t="array" ref="W108">couleur('[1]Copie fichier cim'!B108:U108)</f>
        <v>-4142</v>
      </c>
      <c r="X108" s="97" t="str">
        <f t="shared" si="20"/>
        <v/>
      </c>
      <c r="Y108" s="97" t="str">
        <f>IF(W108=1,'[1]Copie fichier cim'!U107,"")</f>
        <v/>
      </c>
      <c r="Z108" s="117"/>
    </row>
    <row r="109" spans="1:26" x14ac:dyDescent="0.3">
      <c r="A109" s="109" t="str">
        <f>IF(LEFT('[1]Copie fichier cim'!B109,3)="Bac",'[1]Copie fichier cim'!B109,"")</f>
        <v/>
      </c>
      <c r="B109" s="110" t="str">
        <f>IF(A109&lt;&gt;"",MATCH('[1]Copie fichier cim'!B109,'[1]Copie fichier cim'!$B$1:'[1]Copie fichier cim'!$B$200,0),"")</f>
        <v/>
      </c>
      <c r="C109" s="111" t="str">
        <f>IF('[1]Copie fichier cim'!N109&lt;&gt;"",'[1]Copie fichier cim'!N109,"")</f>
        <v/>
      </c>
      <c r="D109" s="111" t="str">
        <f>IF('[1]Copie fichier cim'!O109&lt;&gt;"",'[1]Copie fichier cim'!O109,"")</f>
        <v/>
      </c>
      <c r="E109" s="103" t="str">
        <f>IF(C109&lt;&gt;"",'[1]Copie fichier cim'!K109,"")</f>
        <v/>
      </c>
      <c r="F109" s="103" t="str">
        <f t="shared" si="11"/>
        <v/>
      </c>
      <c r="G109" s="104">
        <f>couleur('[1]Copie fichier cim'!Q109)</f>
        <v>-4142</v>
      </c>
      <c r="H109" s="94" t="str">
        <f>IF(OR(G109=3,G109=14),'[1]Copie fichier cim'!Q109,"")</f>
        <v/>
      </c>
      <c r="I109" s="112" t="s">
        <v>11</v>
      </c>
      <c r="J109" s="113">
        <f t="shared" si="12"/>
        <v>81</v>
      </c>
      <c r="K109" s="113" t="str">
        <f t="shared" si="19"/>
        <v>B81</v>
      </c>
      <c r="L109" s="92" t="str">
        <f t="shared" si="13"/>
        <v/>
      </c>
      <c r="M109" s="114" t="str">
        <f t="shared" si="14"/>
        <v/>
      </c>
      <c r="N109" s="114" t="str">
        <f t="shared" si="15"/>
        <v/>
      </c>
      <c r="O109" s="92" t="str">
        <f t="array" aca="1" ref="O109" ca="1">IF(G109=3,CONCATENATE("R0",RIGHT(INDEX('[1]Copie fichier cim'!$A$1:$V$200,INDIRECT(K109),2),2),""),IF(G109=14,"CIM",""))</f>
        <v/>
      </c>
      <c r="P109" s="92" t="str">
        <f t="shared" si="16"/>
        <v/>
      </c>
      <c r="Q109" s="92" t="str">
        <f t="array" aca="1" ref="Q109" ca="1">IF(G109=14,CONCATENATE("R0",RIGHT(INDEX('[1]Copie fichier cim'!$A$1:$V$200,INDIRECT(K109),2),2),""),"")</f>
        <v/>
      </c>
      <c r="R109" s="92" t="str">
        <f t="shared" si="17"/>
        <v/>
      </c>
      <c r="S109" s="92"/>
      <c r="T109" s="92"/>
      <c r="U109" s="92"/>
      <c r="V109" s="107" t="str">
        <f t="shared" si="18"/>
        <v/>
      </c>
      <c r="W109" s="97">
        <f t="array" ref="W109">couleur('[1]Copie fichier cim'!B109:U109)</f>
        <v>-4142</v>
      </c>
      <c r="X109" s="97" t="str">
        <f t="shared" si="20"/>
        <v/>
      </c>
      <c r="Y109" s="97" t="str">
        <f>IF(W109=1,'[1]Copie fichier cim'!U108,"")</f>
        <v/>
      </c>
      <c r="Z109" s="117"/>
    </row>
    <row r="110" spans="1:26" x14ac:dyDescent="0.3">
      <c r="A110" s="109" t="str">
        <f>IF(LEFT('[1]Copie fichier cim'!B110,3)="Bac",'[1]Copie fichier cim'!B110,"")</f>
        <v/>
      </c>
      <c r="B110" s="110" t="str">
        <f>IF(A110&lt;&gt;"",MATCH('[1]Copie fichier cim'!B110,'[1]Copie fichier cim'!$B$1:'[1]Copie fichier cim'!$B$200,0),"")</f>
        <v/>
      </c>
      <c r="C110" s="111" t="str">
        <f>IF('[1]Copie fichier cim'!N110&lt;&gt;"",'[1]Copie fichier cim'!N110,"")</f>
        <v/>
      </c>
      <c r="D110" s="111" t="str">
        <f>IF('[1]Copie fichier cim'!O110&lt;&gt;"",'[1]Copie fichier cim'!O110,"")</f>
        <v/>
      </c>
      <c r="E110" s="103" t="str">
        <f>IF(C110&lt;&gt;"",'[1]Copie fichier cim'!K110,"")</f>
        <v/>
      </c>
      <c r="F110" s="103" t="str">
        <f t="shared" si="11"/>
        <v/>
      </c>
      <c r="G110" s="104">
        <f>couleur('[1]Copie fichier cim'!Q110)</f>
        <v>-4142</v>
      </c>
      <c r="H110" s="94" t="str">
        <f>IF(OR(G110=3,G110=14),'[1]Copie fichier cim'!Q110,"")</f>
        <v/>
      </c>
      <c r="I110" s="112" t="s">
        <v>11</v>
      </c>
      <c r="J110" s="113">
        <f t="shared" si="12"/>
        <v>81</v>
      </c>
      <c r="K110" s="113" t="str">
        <f t="shared" si="19"/>
        <v>B81</v>
      </c>
      <c r="L110" s="92" t="str">
        <f t="shared" si="13"/>
        <v/>
      </c>
      <c r="M110" s="114" t="str">
        <f t="shared" si="14"/>
        <v/>
      </c>
      <c r="N110" s="114" t="str">
        <f t="shared" si="15"/>
        <v/>
      </c>
      <c r="O110" s="92" t="str">
        <f t="array" aca="1" ref="O110" ca="1">IF(G110=3,CONCATENATE("R0",RIGHT(INDEX('[1]Copie fichier cim'!$A$1:$V$200,INDIRECT(K110),2),2),""),IF(G110=14,"CIM",""))</f>
        <v/>
      </c>
      <c r="P110" s="92" t="str">
        <f t="shared" si="16"/>
        <v/>
      </c>
      <c r="Q110" s="92" t="str">
        <f t="array" aca="1" ref="Q110" ca="1">IF(G110=14,CONCATENATE("R0",RIGHT(INDEX('[1]Copie fichier cim'!$A$1:$V$200,INDIRECT(K110),2),2),""),"")</f>
        <v/>
      </c>
      <c r="R110" s="92" t="str">
        <f t="shared" si="17"/>
        <v/>
      </c>
      <c r="S110" s="92"/>
      <c r="T110" s="92"/>
      <c r="U110" s="92"/>
      <c r="V110" s="107" t="str">
        <f t="shared" si="18"/>
        <v/>
      </c>
      <c r="W110" s="97">
        <f t="array" ref="W110">couleur('[1]Copie fichier cim'!B110:U110)</f>
        <v>-4142</v>
      </c>
      <c r="X110" s="97" t="str">
        <f t="shared" si="20"/>
        <v/>
      </c>
      <c r="Y110" s="97" t="str">
        <f>IF(W110=1,'[1]Copie fichier cim'!U109,"")</f>
        <v/>
      </c>
      <c r="Z110" s="117"/>
    </row>
    <row r="111" spans="1:26" x14ac:dyDescent="0.3">
      <c r="A111" s="109" t="str">
        <f>IF(LEFT('[1]Copie fichier cim'!B111,3)="Bac",'[1]Copie fichier cim'!B111,"")</f>
        <v/>
      </c>
      <c r="B111" s="110" t="str">
        <f>IF(A111&lt;&gt;"",MATCH('[1]Copie fichier cim'!B111,'[1]Copie fichier cim'!$B$1:'[1]Copie fichier cim'!$B$200,0),"")</f>
        <v/>
      </c>
      <c r="C111" s="111" t="str">
        <f>IF('[1]Copie fichier cim'!N111&lt;&gt;"",'[1]Copie fichier cim'!N111,"")</f>
        <v/>
      </c>
      <c r="D111" s="111" t="str">
        <f>IF('[1]Copie fichier cim'!O111&lt;&gt;"",'[1]Copie fichier cim'!O111,"")</f>
        <v/>
      </c>
      <c r="E111" s="103" t="str">
        <f>IF(C111&lt;&gt;"",'[1]Copie fichier cim'!K111,"")</f>
        <v/>
      </c>
      <c r="F111" s="103" t="str">
        <f t="shared" si="11"/>
        <v/>
      </c>
      <c r="G111" s="104">
        <f>couleur('[1]Copie fichier cim'!Q111)</f>
        <v>-4142</v>
      </c>
      <c r="H111" s="94" t="str">
        <f>IF(OR(G111=3,G111=14),'[1]Copie fichier cim'!Q111,"")</f>
        <v/>
      </c>
      <c r="I111" s="112" t="s">
        <v>11</v>
      </c>
      <c r="J111" s="113">
        <f t="shared" si="12"/>
        <v>81</v>
      </c>
      <c r="K111" s="113" t="str">
        <f t="shared" si="19"/>
        <v>B81</v>
      </c>
      <c r="L111" s="92" t="str">
        <f t="shared" si="13"/>
        <v/>
      </c>
      <c r="M111" s="114" t="str">
        <f t="shared" si="14"/>
        <v/>
      </c>
      <c r="N111" s="114" t="str">
        <f t="shared" si="15"/>
        <v/>
      </c>
      <c r="O111" s="92" t="str">
        <f t="array" aca="1" ref="O111" ca="1">IF(G111=3,CONCATENATE("R0",RIGHT(INDEX('[1]Copie fichier cim'!$A$1:$V$200,INDIRECT(K111),2),2),""),IF(G111=14,"CIM",""))</f>
        <v/>
      </c>
      <c r="P111" s="92" t="str">
        <f t="shared" si="16"/>
        <v/>
      </c>
      <c r="Q111" s="92" t="str">
        <f t="array" aca="1" ref="Q111" ca="1">IF(G111=14,CONCATENATE("R0",RIGHT(INDEX('[1]Copie fichier cim'!$A$1:$V$200,INDIRECT(K111),2),2),""),"")</f>
        <v/>
      </c>
      <c r="R111" s="92" t="str">
        <f t="shared" si="17"/>
        <v/>
      </c>
      <c r="S111" s="92"/>
      <c r="T111" s="92"/>
      <c r="U111" s="92"/>
      <c r="V111" s="107" t="str">
        <f t="shared" si="18"/>
        <v/>
      </c>
      <c r="W111" s="97">
        <f t="array" ref="W111">couleur('[1]Copie fichier cim'!B111:U111)</f>
        <v>-4142</v>
      </c>
      <c r="X111" s="97" t="str">
        <f t="shared" si="20"/>
        <v/>
      </c>
      <c r="Y111" s="97" t="str">
        <f>IF(W111=1,'[1]Copie fichier cim'!U110,"")</f>
        <v/>
      </c>
      <c r="Z111" s="117"/>
    </row>
    <row r="112" spans="1:26" x14ac:dyDescent="0.3">
      <c r="A112" s="109" t="str">
        <f>IF(LEFT('[1]Copie fichier cim'!B112,3)="Bac",'[1]Copie fichier cim'!B112,"")</f>
        <v/>
      </c>
      <c r="B112" s="110" t="str">
        <f>IF(A112&lt;&gt;"",MATCH('[1]Copie fichier cim'!B112,'[1]Copie fichier cim'!$B$1:'[1]Copie fichier cim'!$B$200,0),"")</f>
        <v/>
      </c>
      <c r="C112" s="111" t="str">
        <f>IF('[1]Copie fichier cim'!N112&lt;&gt;"",'[1]Copie fichier cim'!N112,"")</f>
        <v/>
      </c>
      <c r="D112" s="111" t="str">
        <f>IF('[1]Copie fichier cim'!O112&lt;&gt;"",'[1]Copie fichier cim'!O112,"")</f>
        <v/>
      </c>
      <c r="E112" s="103" t="str">
        <f>IF(C112&lt;&gt;"",'[1]Copie fichier cim'!K112,"")</f>
        <v/>
      </c>
      <c r="F112" s="103" t="str">
        <f t="shared" si="11"/>
        <v/>
      </c>
      <c r="G112" s="104">
        <f>couleur('[1]Copie fichier cim'!Q112)</f>
        <v>-4142</v>
      </c>
      <c r="H112" s="94" t="str">
        <f>IF(OR(G112=3,G112=14),'[1]Copie fichier cim'!Q112,"")</f>
        <v/>
      </c>
      <c r="I112" s="112" t="s">
        <v>11</v>
      </c>
      <c r="J112" s="113">
        <f t="shared" si="12"/>
        <v>81</v>
      </c>
      <c r="K112" s="113" t="str">
        <f t="shared" si="19"/>
        <v>B81</v>
      </c>
      <c r="L112" s="92" t="str">
        <f t="shared" si="13"/>
        <v/>
      </c>
      <c r="M112" s="114" t="str">
        <f t="shared" si="14"/>
        <v/>
      </c>
      <c r="N112" s="114" t="str">
        <f t="shared" si="15"/>
        <v/>
      </c>
      <c r="O112" s="92" t="str">
        <f t="array" aca="1" ref="O112" ca="1">IF(G112=3,CONCATENATE("R0",RIGHT(INDEX('[1]Copie fichier cim'!$A$1:$V$200,INDIRECT(K112),2),2),""),IF(G112=14,"CIM",""))</f>
        <v/>
      </c>
      <c r="P112" s="92" t="str">
        <f t="shared" si="16"/>
        <v/>
      </c>
      <c r="Q112" s="92" t="str">
        <f t="array" aca="1" ref="Q112" ca="1">IF(G112=14,CONCATENATE("R0",RIGHT(INDEX('[1]Copie fichier cim'!$A$1:$V$200,INDIRECT(K112),2),2),""),"")</f>
        <v/>
      </c>
      <c r="R112" s="92" t="str">
        <f t="shared" si="17"/>
        <v/>
      </c>
      <c r="S112" s="92"/>
      <c r="T112" s="92"/>
      <c r="U112" s="92"/>
      <c r="V112" s="107" t="str">
        <f t="shared" si="18"/>
        <v/>
      </c>
      <c r="W112" s="97">
        <f t="array" ref="W112">couleur('[1]Copie fichier cim'!B112:U112)</f>
        <v>-4142</v>
      </c>
      <c r="X112" s="97" t="str">
        <f t="shared" si="20"/>
        <v/>
      </c>
      <c r="Y112" s="97" t="str">
        <f>IF(W112=1,'[1]Copie fichier cim'!U111,"")</f>
        <v/>
      </c>
      <c r="Z112" s="117"/>
    </row>
    <row r="113" spans="1:26" x14ac:dyDescent="0.3">
      <c r="A113" s="109" t="str">
        <f>IF(LEFT('[1]Copie fichier cim'!B113,3)="Bac",'[1]Copie fichier cim'!B113,"")</f>
        <v/>
      </c>
      <c r="B113" s="110" t="str">
        <f>IF(A113&lt;&gt;"",MATCH('[1]Copie fichier cim'!B113,'[1]Copie fichier cim'!$B$1:'[1]Copie fichier cim'!$B$200,0),"")</f>
        <v/>
      </c>
      <c r="C113" s="111" t="str">
        <f>IF('[1]Copie fichier cim'!N113&lt;&gt;"",'[1]Copie fichier cim'!N113,"")</f>
        <v/>
      </c>
      <c r="D113" s="111" t="str">
        <f>IF('[1]Copie fichier cim'!O113&lt;&gt;"",'[1]Copie fichier cim'!O113,"")</f>
        <v/>
      </c>
      <c r="E113" s="103" t="str">
        <f>IF(C113&lt;&gt;"",'[1]Copie fichier cim'!K113,"")</f>
        <v/>
      </c>
      <c r="F113" s="103" t="str">
        <f t="shared" si="11"/>
        <v/>
      </c>
      <c r="G113" s="104">
        <f>couleur('[1]Copie fichier cim'!Q113)</f>
        <v>-4142</v>
      </c>
      <c r="H113" s="94" t="str">
        <f>IF(OR(G113=3,G113=14),'[1]Copie fichier cim'!Q113,"")</f>
        <v/>
      </c>
      <c r="I113" s="112" t="s">
        <v>11</v>
      </c>
      <c r="J113" s="113">
        <f t="shared" si="12"/>
        <v>81</v>
      </c>
      <c r="K113" s="113" t="str">
        <f t="shared" si="19"/>
        <v>B81</v>
      </c>
      <c r="L113" s="92" t="str">
        <f t="shared" si="13"/>
        <v/>
      </c>
      <c r="M113" s="114" t="str">
        <f t="shared" si="14"/>
        <v/>
      </c>
      <c r="N113" s="114" t="str">
        <f t="shared" si="15"/>
        <v/>
      </c>
      <c r="O113" s="92" t="str">
        <f t="array" aca="1" ref="O113" ca="1">IF(G113=3,CONCATENATE("R0",RIGHT(INDEX('[1]Copie fichier cim'!$A$1:$V$200,INDIRECT(K113),2),2),""),IF(G113=14,"CIM",""))</f>
        <v/>
      </c>
      <c r="P113" s="92" t="str">
        <f t="shared" si="16"/>
        <v/>
      </c>
      <c r="Q113" s="92" t="str">
        <f t="array" aca="1" ref="Q113" ca="1">IF(G113=14,CONCATENATE("R0",RIGHT(INDEX('[1]Copie fichier cim'!$A$1:$V$200,INDIRECT(K113),2),2),""),"")</f>
        <v/>
      </c>
      <c r="R113" s="92" t="str">
        <f t="shared" si="17"/>
        <v/>
      </c>
      <c r="S113" s="92"/>
      <c r="T113" s="92"/>
      <c r="U113" s="92"/>
      <c r="V113" s="107" t="str">
        <f t="shared" si="18"/>
        <v/>
      </c>
      <c r="W113" s="97">
        <f t="array" ref="W113">couleur('[1]Copie fichier cim'!B113:U113)</f>
        <v>-4142</v>
      </c>
      <c r="X113" s="97" t="str">
        <f t="shared" si="20"/>
        <v/>
      </c>
      <c r="Y113" s="97" t="str">
        <f>IF(W113=1,'[1]Copie fichier cim'!U112,"")</f>
        <v/>
      </c>
      <c r="Z113" s="117"/>
    </row>
    <row r="114" spans="1:26" x14ac:dyDescent="0.3">
      <c r="A114" s="109" t="str">
        <f>IF(LEFT('[1]Copie fichier cim'!B114,3)="Bac",'[1]Copie fichier cim'!B114,"")</f>
        <v/>
      </c>
      <c r="B114" s="110" t="str">
        <f>IF(A114&lt;&gt;"",MATCH('[1]Copie fichier cim'!B114,'[1]Copie fichier cim'!$B$1:'[1]Copie fichier cim'!$B$200,0),"")</f>
        <v/>
      </c>
      <c r="C114" s="111" t="str">
        <f>IF('[1]Copie fichier cim'!N114&lt;&gt;"",'[1]Copie fichier cim'!N114,"")</f>
        <v/>
      </c>
      <c r="D114" s="111" t="str">
        <f>IF('[1]Copie fichier cim'!O114&lt;&gt;"",'[1]Copie fichier cim'!O114,"")</f>
        <v/>
      </c>
      <c r="E114" s="103" t="str">
        <f>IF(C114&lt;&gt;"",'[1]Copie fichier cim'!K114,"")</f>
        <v/>
      </c>
      <c r="F114" s="103" t="str">
        <f t="shared" si="11"/>
        <v/>
      </c>
      <c r="G114" s="104">
        <f>couleur('[1]Copie fichier cim'!Q114)</f>
        <v>-4142</v>
      </c>
      <c r="H114" s="94" t="str">
        <f>IF(OR(G114=3,G114=14),'[1]Copie fichier cim'!Q114,"")</f>
        <v/>
      </c>
      <c r="I114" s="112" t="s">
        <v>11</v>
      </c>
      <c r="J114" s="113">
        <f t="shared" si="12"/>
        <v>81</v>
      </c>
      <c r="K114" s="113" t="str">
        <f t="shared" si="19"/>
        <v>B81</v>
      </c>
      <c r="L114" s="92" t="str">
        <f t="shared" si="13"/>
        <v/>
      </c>
      <c r="M114" s="114" t="str">
        <f t="shared" si="14"/>
        <v/>
      </c>
      <c r="N114" s="114" t="str">
        <f t="shared" si="15"/>
        <v/>
      </c>
      <c r="O114" s="92" t="str">
        <f t="array" aca="1" ref="O114" ca="1">IF(G114=3,CONCATENATE("R0",RIGHT(INDEX('[1]Copie fichier cim'!$A$1:$V$200,INDIRECT(K114),2),2),""),IF(G114=14,"CIM",""))</f>
        <v/>
      </c>
      <c r="P114" s="92" t="str">
        <f t="shared" si="16"/>
        <v/>
      </c>
      <c r="Q114" s="92" t="str">
        <f t="array" aca="1" ref="Q114" ca="1">IF(G114=14,CONCATENATE("R0",RIGHT(INDEX('[1]Copie fichier cim'!$A$1:$V$200,INDIRECT(K114),2),2),""),"")</f>
        <v/>
      </c>
      <c r="R114" s="92" t="str">
        <f t="shared" si="17"/>
        <v/>
      </c>
      <c r="S114" s="92"/>
      <c r="T114" s="92"/>
      <c r="U114" s="92"/>
      <c r="V114" s="107" t="str">
        <f t="shared" si="18"/>
        <v/>
      </c>
      <c r="W114" s="97">
        <f t="array" ref="W114">couleur('[1]Copie fichier cim'!B114:U114)</f>
        <v>-4142</v>
      </c>
      <c r="X114" s="97" t="str">
        <f t="shared" si="20"/>
        <v/>
      </c>
      <c r="Y114" s="97" t="str">
        <f>IF(W114=1,'[1]Copie fichier cim'!U113,"")</f>
        <v/>
      </c>
      <c r="Z114" s="117"/>
    </row>
    <row r="115" spans="1:26" x14ac:dyDescent="0.3">
      <c r="A115" s="109" t="str">
        <f>IF(LEFT('[1]Copie fichier cim'!B115,3)="Bac",'[1]Copie fichier cim'!B115,"")</f>
        <v/>
      </c>
      <c r="B115" s="110" t="str">
        <f>IF(A115&lt;&gt;"",MATCH('[1]Copie fichier cim'!B115,'[1]Copie fichier cim'!$B$1:'[1]Copie fichier cim'!$B$200,0),"")</f>
        <v/>
      </c>
      <c r="C115" s="111" t="str">
        <f>IF('[1]Copie fichier cim'!N115&lt;&gt;"",'[1]Copie fichier cim'!N115,"")</f>
        <v/>
      </c>
      <c r="D115" s="111" t="str">
        <f>IF('[1]Copie fichier cim'!O115&lt;&gt;"",'[1]Copie fichier cim'!O115,"")</f>
        <v/>
      </c>
      <c r="E115" s="103" t="str">
        <f>IF(C115&lt;&gt;"",'[1]Copie fichier cim'!K115,"")</f>
        <v/>
      </c>
      <c r="F115" s="103" t="str">
        <f t="shared" si="11"/>
        <v/>
      </c>
      <c r="G115" s="104">
        <f>couleur('[1]Copie fichier cim'!Q115)</f>
        <v>-4142</v>
      </c>
      <c r="H115" s="94" t="str">
        <f>IF(OR(G115=3,G115=14),'[1]Copie fichier cim'!Q115,"")</f>
        <v/>
      </c>
      <c r="I115" s="112" t="s">
        <v>11</v>
      </c>
      <c r="J115" s="113">
        <f t="shared" si="12"/>
        <v>81</v>
      </c>
      <c r="K115" s="113" t="str">
        <f t="shared" si="19"/>
        <v>B81</v>
      </c>
      <c r="L115" s="92" t="str">
        <f t="shared" si="13"/>
        <v/>
      </c>
      <c r="M115" s="114" t="str">
        <f t="shared" si="14"/>
        <v/>
      </c>
      <c r="N115" s="114" t="str">
        <f t="shared" si="15"/>
        <v/>
      </c>
      <c r="O115" s="92" t="str">
        <f t="array" aca="1" ref="O115" ca="1">IF(G115=3,CONCATENATE("R0",RIGHT(INDEX('[1]Copie fichier cim'!$A$1:$V$200,INDIRECT(K115),2),2),""),IF(G115=14,"CIM",""))</f>
        <v/>
      </c>
      <c r="P115" s="92" t="str">
        <f t="shared" si="16"/>
        <v/>
      </c>
      <c r="Q115" s="92" t="str">
        <f t="array" aca="1" ref="Q115" ca="1">IF(G115=14,CONCATENATE("R0",RIGHT(INDEX('[1]Copie fichier cim'!$A$1:$V$200,INDIRECT(K115),2),2),""),"")</f>
        <v/>
      </c>
      <c r="R115" s="92" t="str">
        <f t="shared" si="17"/>
        <v/>
      </c>
      <c r="S115" s="92"/>
      <c r="T115" s="92"/>
      <c r="U115" s="92"/>
      <c r="V115" s="107" t="str">
        <f t="shared" si="18"/>
        <v/>
      </c>
      <c r="W115" s="97">
        <f t="array" ref="W115">couleur('[1]Copie fichier cim'!B115:U115)</f>
        <v>-4142</v>
      </c>
      <c r="X115" s="97" t="str">
        <f t="shared" si="20"/>
        <v/>
      </c>
      <c r="Y115" s="97" t="str">
        <f>IF(W115=1,'[1]Copie fichier cim'!U114,"")</f>
        <v/>
      </c>
      <c r="Z115" s="117"/>
    </row>
    <row r="116" spans="1:26" x14ac:dyDescent="0.3">
      <c r="A116" s="109" t="str">
        <f>IF(LEFT('[1]Copie fichier cim'!B116,3)="Bac",'[1]Copie fichier cim'!B116,"")</f>
        <v/>
      </c>
      <c r="B116" s="110" t="str">
        <f>IF(A116&lt;&gt;"",MATCH('[1]Copie fichier cim'!B116,'[1]Copie fichier cim'!$B$1:'[1]Copie fichier cim'!$B$200,0),"")</f>
        <v/>
      </c>
      <c r="C116" s="111" t="str">
        <f>IF('[1]Copie fichier cim'!N116&lt;&gt;"",'[1]Copie fichier cim'!N116,"")</f>
        <v/>
      </c>
      <c r="D116" s="111" t="str">
        <f>IF('[1]Copie fichier cim'!O116&lt;&gt;"",'[1]Copie fichier cim'!O116,"")</f>
        <v/>
      </c>
      <c r="E116" s="103" t="str">
        <f>IF(C116&lt;&gt;"",'[1]Copie fichier cim'!K116,"")</f>
        <v/>
      </c>
      <c r="F116" s="103" t="str">
        <f t="shared" si="11"/>
        <v/>
      </c>
      <c r="G116" s="104">
        <f>couleur('[1]Copie fichier cim'!Q116)</f>
        <v>-4142</v>
      </c>
      <c r="H116" s="94" t="str">
        <f>IF(OR(G116=3,G116=14),'[1]Copie fichier cim'!Q116,"")</f>
        <v/>
      </c>
      <c r="I116" s="112" t="s">
        <v>11</v>
      </c>
      <c r="J116" s="113">
        <f t="shared" si="12"/>
        <v>81</v>
      </c>
      <c r="K116" s="113" t="str">
        <f t="shared" si="19"/>
        <v>B81</v>
      </c>
      <c r="L116" s="92" t="str">
        <f t="shared" si="13"/>
        <v/>
      </c>
      <c r="M116" s="114" t="str">
        <f t="shared" si="14"/>
        <v/>
      </c>
      <c r="N116" s="114" t="str">
        <f t="shared" si="15"/>
        <v/>
      </c>
      <c r="O116" s="92" t="str">
        <f t="array" aca="1" ref="O116" ca="1">IF(G116=3,CONCATENATE("R0",RIGHT(INDEX('[1]Copie fichier cim'!$A$1:$V$200,INDIRECT(K116),2),2),""),IF(G116=14,"CIM",""))</f>
        <v/>
      </c>
      <c r="P116" s="92" t="str">
        <f t="shared" si="16"/>
        <v/>
      </c>
      <c r="Q116" s="92" t="str">
        <f t="array" aca="1" ref="Q116" ca="1">IF(G116=14,CONCATENATE("R0",RIGHT(INDEX('[1]Copie fichier cim'!$A$1:$V$200,INDIRECT(K116),2),2),""),"")</f>
        <v/>
      </c>
      <c r="R116" s="92" t="str">
        <f t="shared" si="17"/>
        <v/>
      </c>
      <c r="S116" s="92"/>
      <c r="T116" s="92"/>
      <c r="U116" s="92"/>
      <c r="V116" s="107" t="str">
        <f t="shared" si="18"/>
        <v/>
      </c>
      <c r="W116" s="97">
        <f t="array" ref="W116">couleur('[1]Copie fichier cim'!B116:U116)</f>
        <v>-4142</v>
      </c>
      <c r="X116" s="97" t="str">
        <f t="shared" si="20"/>
        <v/>
      </c>
      <c r="Y116" s="97" t="str">
        <f>IF(W116=1,'[1]Copie fichier cim'!U115,"")</f>
        <v/>
      </c>
      <c r="Z116" s="117"/>
    </row>
    <row r="117" spans="1:26" x14ac:dyDescent="0.3">
      <c r="A117" s="109" t="str">
        <f>IF(LEFT('[1]Copie fichier cim'!B117,3)="Bac",'[1]Copie fichier cim'!B117,"")</f>
        <v/>
      </c>
      <c r="B117" s="110" t="str">
        <f>IF(A117&lt;&gt;"",MATCH('[1]Copie fichier cim'!B117,'[1]Copie fichier cim'!$B$1:'[1]Copie fichier cim'!$B$200,0),"")</f>
        <v/>
      </c>
      <c r="C117" s="111" t="str">
        <f>IF('[1]Copie fichier cim'!N117&lt;&gt;"",'[1]Copie fichier cim'!N117,"")</f>
        <v/>
      </c>
      <c r="D117" s="111" t="str">
        <f>IF('[1]Copie fichier cim'!O117&lt;&gt;"",'[1]Copie fichier cim'!O117,"")</f>
        <v/>
      </c>
      <c r="E117" s="103" t="str">
        <f>IF(C117&lt;&gt;"",'[1]Copie fichier cim'!K117,"")</f>
        <v/>
      </c>
      <c r="F117" s="103" t="str">
        <f t="shared" si="11"/>
        <v/>
      </c>
      <c r="G117" s="104">
        <f>couleur('[1]Copie fichier cim'!Q117)</f>
        <v>-4142</v>
      </c>
      <c r="H117" s="94" t="str">
        <f>IF(OR(G117=3,G117=14),'[1]Copie fichier cim'!Q117,"")</f>
        <v/>
      </c>
      <c r="I117" s="112" t="s">
        <v>11</v>
      </c>
      <c r="J117" s="113">
        <f t="shared" si="12"/>
        <v>81</v>
      </c>
      <c r="K117" s="113" t="str">
        <f t="shared" si="19"/>
        <v>B81</v>
      </c>
      <c r="L117" s="92" t="str">
        <f t="shared" si="13"/>
        <v/>
      </c>
      <c r="M117" s="114" t="str">
        <f t="shared" si="14"/>
        <v/>
      </c>
      <c r="N117" s="114" t="str">
        <f t="shared" si="15"/>
        <v/>
      </c>
      <c r="O117" s="92" t="str">
        <f t="array" aca="1" ref="O117" ca="1">IF(G117=3,CONCATENATE("R0",RIGHT(INDEX('[1]Copie fichier cim'!$A$1:$V$200,INDIRECT(K117),2),2),""),IF(G117=14,"CIM",""))</f>
        <v/>
      </c>
      <c r="P117" s="92" t="str">
        <f t="shared" si="16"/>
        <v/>
      </c>
      <c r="Q117" s="92" t="str">
        <f t="array" aca="1" ref="Q117" ca="1">IF(G117=14,CONCATENATE("R0",RIGHT(INDEX('[1]Copie fichier cim'!$A$1:$V$200,INDIRECT(K117),2),2),""),"")</f>
        <v/>
      </c>
      <c r="R117" s="92" t="str">
        <f t="shared" si="17"/>
        <v/>
      </c>
      <c r="S117" s="92"/>
      <c r="T117" s="92"/>
      <c r="U117" s="92"/>
      <c r="V117" s="107" t="str">
        <f t="shared" si="18"/>
        <v/>
      </c>
      <c r="W117" s="97">
        <f t="array" ref="W117">couleur('[1]Copie fichier cim'!B117:U117)</f>
        <v>-4142</v>
      </c>
      <c r="X117" s="97" t="str">
        <f t="shared" si="20"/>
        <v/>
      </c>
      <c r="Y117" s="97" t="str">
        <f>IF(W117=1,'[1]Copie fichier cim'!U116,"")</f>
        <v/>
      </c>
      <c r="Z117" s="117"/>
    </row>
    <row r="118" spans="1:26" x14ac:dyDescent="0.3">
      <c r="A118" s="109" t="str">
        <f>IF(LEFT('[1]Copie fichier cim'!B118,3)="Bac",'[1]Copie fichier cim'!B118,"")</f>
        <v/>
      </c>
      <c r="B118" s="110" t="str">
        <f>IF(A118&lt;&gt;"",MATCH('[1]Copie fichier cim'!B118,'[1]Copie fichier cim'!$B$1:'[1]Copie fichier cim'!$B$200,0),"")</f>
        <v/>
      </c>
      <c r="C118" s="111" t="str">
        <f>IF('[1]Copie fichier cim'!N118&lt;&gt;"",'[1]Copie fichier cim'!N118,"")</f>
        <v/>
      </c>
      <c r="D118" s="111" t="str">
        <f>IF('[1]Copie fichier cim'!O118&lt;&gt;"",'[1]Copie fichier cim'!O118,"")</f>
        <v/>
      </c>
      <c r="E118" s="103" t="str">
        <f>IF(C118&lt;&gt;"",'[1]Copie fichier cim'!K118,"")</f>
        <v/>
      </c>
      <c r="F118" s="103" t="str">
        <f t="shared" si="11"/>
        <v/>
      </c>
      <c r="G118" s="104">
        <f>couleur('[1]Copie fichier cim'!Q118)</f>
        <v>-4142</v>
      </c>
      <c r="H118" s="94" t="str">
        <f>IF(OR(G118=3,G118=14),'[1]Copie fichier cim'!Q118,"")</f>
        <v/>
      </c>
      <c r="I118" s="112" t="s">
        <v>11</v>
      </c>
      <c r="J118" s="113">
        <f t="shared" si="12"/>
        <v>81</v>
      </c>
      <c r="K118" s="113" t="str">
        <f t="shared" si="19"/>
        <v>B81</v>
      </c>
      <c r="L118" s="92" t="str">
        <f t="shared" si="13"/>
        <v/>
      </c>
      <c r="M118" s="114" t="str">
        <f t="shared" si="14"/>
        <v/>
      </c>
      <c r="N118" s="114" t="str">
        <f t="shared" si="15"/>
        <v/>
      </c>
      <c r="O118" s="92" t="str">
        <f t="array" aca="1" ref="O118" ca="1">IF(G118=3,CONCATENATE("R0",RIGHT(INDEX('[1]Copie fichier cim'!$A$1:$V$200,INDIRECT(K118),2),2),""),IF(G118=14,"CIM",""))</f>
        <v/>
      </c>
      <c r="P118" s="92" t="str">
        <f t="shared" si="16"/>
        <v/>
      </c>
      <c r="Q118" s="92" t="str">
        <f t="array" aca="1" ref="Q118" ca="1">IF(G118=14,CONCATENATE("R0",RIGHT(INDEX('[1]Copie fichier cim'!$A$1:$V$200,INDIRECT(K118),2),2),""),"")</f>
        <v/>
      </c>
      <c r="R118" s="92" t="str">
        <f t="shared" si="17"/>
        <v/>
      </c>
      <c r="S118" s="92"/>
      <c r="T118" s="92"/>
      <c r="U118" s="92"/>
      <c r="V118" s="107" t="str">
        <f t="shared" si="18"/>
        <v/>
      </c>
      <c r="W118" s="97">
        <f t="array" ref="W118">couleur('[1]Copie fichier cim'!B118:U118)</f>
        <v>-4142</v>
      </c>
      <c r="X118" s="97" t="str">
        <f t="shared" si="20"/>
        <v/>
      </c>
      <c r="Y118" s="97" t="str">
        <f>IF(W118=1,'[1]Copie fichier cim'!U117,"")</f>
        <v/>
      </c>
      <c r="Z118" s="117"/>
    </row>
    <row r="119" spans="1:26" x14ac:dyDescent="0.3">
      <c r="A119" s="109" t="str">
        <f>IF(LEFT('[1]Copie fichier cim'!B119,3)="Bac",'[1]Copie fichier cim'!B119,"")</f>
        <v/>
      </c>
      <c r="B119" s="110" t="str">
        <f>IF(A119&lt;&gt;"",MATCH('[1]Copie fichier cim'!B119,'[1]Copie fichier cim'!$B$1:'[1]Copie fichier cim'!$B$200,0),"")</f>
        <v/>
      </c>
      <c r="C119" s="111" t="str">
        <f>IF('[1]Copie fichier cim'!N119&lt;&gt;"",'[1]Copie fichier cim'!N119,"")</f>
        <v/>
      </c>
      <c r="D119" s="111" t="str">
        <f>IF('[1]Copie fichier cim'!O119&lt;&gt;"",'[1]Copie fichier cim'!O119,"")</f>
        <v/>
      </c>
      <c r="E119" s="103" t="str">
        <f>IF(C119&lt;&gt;"",'[1]Copie fichier cim'!K119,"")</f>
        <v/>
      </c>
      <c r="F119" s="103" t="str">
        <f t="shared" si="11"/>
        <v/>
      </c>
      <c r="G119" s="104">
        <f>couleur('[1]Copie fichier cim'!Q119)</f>
        <v>-4142</v>
      </c>
      <c r="H119" s="94" t="str">
        <f>IF(OR(G119=3,G119=14),'[1]Copie fichier cim'!Q119,"")</f>
        <v/>
      </c>
      <c r="I119" s="112" t="s">
        <v>11</v>
      </c>
      <c r="J119" s="113">
        <f t="shared" si="12"/>
        <v>81</v>
      </c>
      <c r="K119" s="113" t="str">
        <f t="shared" si="19"/>
        <v>B81</v>
      </c>
      <c r="L119" s="92" t="str">
        <f t="shared" si="13"/>
        <v/>
      </c>
      <c r="M119" s="114" t="str">
        <f t="shared" si="14"/>
        <v/>
      </c>
      <c r="N119" s="114" t="str">
        <f t="shared" si="15"/>
        <v/>
      </c>
      <c r="O119" s="92" t="str">
        <f t="array" aca="1" ref="O119" ca="1">IF(G119=3,CONCATENATE("R0",RIGHT(INDEX('[1]Copie fichier cim'!$A$1:$V$200,INDIRECT(K119),2),2),""),IF(G119=14,"CIM",""))</f>
        <v/>
      </c>
      <c r="P119" s="92" t="str">
        <f t="shared" si="16"/>
        <v/>
      </c>
      <c r="Q119" s="92" t="str">
        <f t="array" aca="1" ref="Q119" ca="1">IF(G119=14,CONCATENATE("R0",RIGHT(INDEX('[1]Copie fichier cim'!$A$1:$V$200,INDIRECT(K119),2),2),""),"")</f>
        <v/>
      </c>
      <c r="R119" s="92" t="str">
        <f t="shared" si="17"/>
        <v/>
      </c>
      <c r="S119" s="92"/>
      <c r="T119" s="92"/>
      <c r="U119" s="92"/>
      <c r="V119" s="107" t="str">
        <f t="shared" si="18"/>
        <v/>
      </c>
      <c r="W119" s="97">
        <f t="array" ref="W119">couleur('[1]Copie fichier cim'!B119:U119)</f>
        <v>-4142</v>
      </c>
      <c r="X119" s="97" t="str">
        <f t="shared" si="20"/>
        <v/>
      </c>
      <c r="Y119" s="97" t="str">
        <f>IF(W119=1,'[1]Copie fichier cim'!U118,"")</f>
        <v/>
      </c>
      <c r="Z119" s="117"/>
    </row>
    <row r="120" spans="1:26" x14ac:dyDescent="0.3">
      <c r="A120" s="109" t="str">
        <f>IF(LEFT('[1]Copie fichier cim'!B120,3)="Bac",'[1]Copie fichier cim'!B120,"")</f>
        <v/>
      </c>
      <c r="B120" s="110" t="str">
        <f>IF(A120&lt;&gt;"",MATCH('[1]Copie fichier cim'!B120,'[1]Copie fichier cim'!$B$1:'[1]Copie fichier cim'!$B$200,0),"")</f>
        <v/>
      </c>
      <c r="C120" s="111" t="str">
        <f>IF('[1]Copie fichier cim'!N120&lt;&gt;"",'[1]Copie fichier cim'!N120,"")</f>
        <v/>
      </c>
      <c r="D120" s="111" t="str">
        <f>IF('[1]Copie fichier cim'!O120&lt;&gt;"",'[1]Copie fichier cim'!O120,"")</f>
        <v/>
      </c>
      <c r="E120" s="103" t="str">
        <f>IF(C120&lt;&gt;"",'[1]Copie fichier cim'!K120,"")</f>
        <v/>
      </c>
      <c r="F120" s="103" t="str">
        <f t="shared" si="11"/>
        <v/>
      </c>
      <c r="G120" s="104">
        <f>couleur('[1]Copie fichier cim'!Q120)</f>
        <v>-4142</v>
      </c>
      <c r="H120" s="94" t="str">
        <f>IF(OR(G120=3,G120=14),'[1]Copie fichier cim'!Q120,"")</f>
        <v/>
      </c>
      <c r="I120" s="112" t="s">
        <v>11</v>
      </c>
      <c r="J120" s="113">
        <f t="shared" si="12"/>
        <v>81</v>
      </c>
      <c r="K120" s="113" t="str">
        <f t="shared" si="19"/>
        <v>B81</v>
      </c>
      <c r="L120" s="92" t="str">
        <f t="shared" si="13"/>
        <v/>
      </c>
      <c r="M120" s="114" t="str">
        <f t="shared" si="14"/>
        <v/>
      </c>
      <c r="N120" s="114" t="str">
        <f t="shared" si="15"/>
        <v/>
      </c>
      <c r="O120" s="92" t="str">
        <f t="array" aca="1" ref="O120" ca="1">IF(G120=3,CONCATENATE("R0",RIGHT(INDEX('[1]Copie fichier cim'!$A$1:$V$200,INDIRECT(K120),2),2),""),IF(G120=14,"CIM",""))</f>
        <v/>
      </c>
      <c r="P120" s="92" t="str">
        <f t="shared" si="16"/>
        <v/>
      </c>
      <c r="Q120" s="92" t="str">
        <f t="array" aca="1" ref="Q120" ca="1">IF(G120=14,CONCATENATE("R0",RIGHT(INDEX('[1]Copie fichier cim'!$A$1:$V$200,INDIRECT(K120),2),2),""),"")</f>
        <v/>
      </c>
      <c r="R120" s="92" t="str">
        <f t="shared" si="17"/>
        <v/>
      </c>
      <c r="S120" s="92"/>
      <c r="T120" s="92"/>
      <c r="U120" s="92"/>
      <c r="V120" s="107" t="str">
        <f t="shared" si="18"/>
        <v/>
      </c>
      <c r="W120" s="97">
        <f t="array" ref="W120">couleur('[1]Copie fichier cim'!B120:U120)</f>
        <v>-4142</v>
      </c>
      <c r="X120" s="97" t="str">
        <f t="shared" si="20"/>
        <v/>
      </c>
      <c r="Y120" s="97" t="str">
        <f>IF(W120=1,'[1]Copie fichier cim'!U119,"")</f>
        <v/>
      </c>
      <c r="Z120" s="117"/>
    </row>
    <row r="121" spans="1:26" x14ac:dyDescent="0.3">
      <c r="A121" s="109" t="str">
        <f>IF(LEFT('[1]Copie fichier cim'!B121,3)="Bac",'[1]Copie fichier cim'!B121,"")</f>
        <v/>
      </c>
      <c r="B121" s="110" t="str">
        <f>IF(A121&lt;&gt;"",MATCH('[1]Copie fichier cim'!B121,'[1]Copie fichier cim'!$B$1:'[1]Copie fichier cim'!$B$200,0),"")</f>
        <v/>
      </c>
      <c r="C121" s="111" t="str">
        <f>IF('[1]Copie fichier cim'!N121&lt;&gt;"",'[1]Copie fichier cim'!N121,"")</f>
        <v/>
      </c>
      <c r="D121" s="111" t="str">
        <f>IF('[1]Copie fichier cim'!O121&lt;&gt;"",'[1]Copie fichier cim'!O121,"")</f>
        <v/>
      </c>
      <c r="E121" s="103" t="str">
        <f>IF(C121&lt;&gt;"",'[1]Copie fichier cim'!K121,"")</f>
        <v/>
      </c>
      <c r="F121" s="103" t="str">
        <f t="shared" si="11"/>
        <v/>
      </c>
      <c r="G121" s="104">
        <f>couleur('[1]Copie fichier cim'!Q121)</f>
        <v>-4142</v>
      </c>
      <c r="H121" s="94" t="str">
        <f>IF(OR(G121=3,G121=14),'[1]Copie fichier cim'!Q121,"")</f>
        <v/>
      </c>
      <c r="I121" s="112" t="s">
        <v>11</v>
      </c>
      <c r="J121" s="113">
        <f t="shared" si="12"/>
        <v>81</v>
      </c>
      <c r="K121" s="113" t="str">
        <f t="shared" si="19"/>
        <v>B81</v>
      </c>
      <c r="L121" s="92" t="str">
        <f t="shared" si="13"/>
        <v/>
      </c>
      <c r="M121" s="114" t="str">
        <f t="shared" si="14"/>
        <v/>
      </c>
      <c r="N121" s="114" t="str">
        <f t="shared" si="15"/>
        <v/>
      </c>
      <c r="O121" s="92" t="str">
        <f t="array" aca="1" ref="O121" ca="1">IF(G121=3,CONCATENATE("R0",RIGHT(INDEX('[1]Copie fichier cim'!$A$1:$V$200,INDIRECT(K121),2),2),""),IF(G121=14,"CIM",""))</f>
        <v/>
      </c>
      <c r="P121" s="92" t="str">
        <f t="shared" si="16"/>
        <v/>
      </c>
      <c r="Q121" s="92" t="str">
        <f t="array" aca="1" ref="Q121" ca="1">IF(G121=14,CONCATENATE("R0",RIGHT(INDEX('[1]Copie fichier cim'!$A$1:$V$200,INDIRECT(K121),2),2),""),"")</f>
        <v/>
      </c>
      <c r="R121" s="92" t="str">
        <f t="shared" si="17"/>
        <v/>
      </c>
      <c r="S121" s="92"/>
      <c r="T121" s="92"/>
      <c r="U121" s="92"/>
      <c r="V121" s="107" t="str">
        <f t="shared" si="18"/>
        <v/>
      </c>
      <c r="W121" s="97">
        <f t="array" ref="W121">couleur('[1]Copie fichier cim'!B121:U121)</f>
        <v>-4142</v>
      </c>
      <c r="X121" s="97" t="str">
        <f t="shared" si="20"/>
        <v/>
      </c>
      <c r="Y121" s="97" t="str">
        <f>IF(W121=1,'[1]Copie fichier cim'!U120,"")</f>
        <v/>
      </c>
      <c r="Z121" s="117"/>
    </row>
    <row r="122" spans="1:26" x14ac:dyDescent="0.3">
      <c r="A122" s="109" t="str">
        <f>IF(LEFT('[1]Copie fichier cim'!B122,3)="Bac",'[1]Copie fichier cim'!B122,"")</f>
        <v/>
      </c>
      <c r="B122" s="110" t="str">
        <f>IF(A122&lt;&gt;"",MATCH('[1]Copie fichier cim'!B122,'[1]Copie fichier cim'!$B$1:'[1]Copie fichier cim'!$B$200,0),"")</f>
        <v/>
      </c>
      <c r="C122" s="111" t="str">
        <f>IF('[1]Copie fichier cim'!N122&lt;&gt;"",'[1]Copie fichier cim'!N122,"")</f>
        <v/>
      </c>
      <c r="D122" s="111" t="str">
        <f>IF('[1]Copie fichier cim'!O122&lt;&gt;"",'[1]Copie fichier cim'!O122,"")</f>
        <v/>
      </c>
      <c r="E122" s="103" t="str">
        <f>IF(C122&lt;&gt;"",'[1]Copie fichier cim'!K122,"")</f>
        <v/>
      </c>
      <c r="F122" s="103" t="str">
        <f t="shared" si="11"/>
        <v/>
      </c>
      <c r="G122" s="104">
        <f>couleur('[1]Copie fichier cim'!Q122)</f>
        <v>-4142</v>
      </c>
      <c r="H122" s="94" t="str">
        <f>IF(OR(G122=3,G122=14),'[1]Copie fichier cim'!Q122,"")</f>
        <v/>
      </c>
      <c r="I122" s="112" t="s">
        <v>11</v>
      </c>
      <c r="J122" s="113">
        <f t="shared" si="12"/>
        <v>81</v>
      </c>
      <c r="K122" s="113" t="str">
        <f t="shared" si="19"/>
        <v>B81</v>
      </c>
      <c r="L122" s="92" t="str">
        <f t="shared" si="13"/>
        <v/>
      </c>
      <c r="M122" s="114" t="str">
        <f t="shared" si="14"/>
        <v/>
      </c>
      <c r="N122" s="114" t="str">
        <f t="shared" si="15"/>
        <v/>
      </c>
      <c r="O122" s="92" t="str">
        <f t="array" aca="1" ref="O122" ca="1">IF(G122=3,CONCATENATE("R0",RIGHT(INDEX('[1]Copie fichier cim'!$A$1:$V$200,INDIRECT(K122),2),2),""),IF(G122=14,"CIM",""))</f>
        <v/>
      </c>
      <c r="P122" s="92" t="str">
        <f t="shared" si="16"/>
        <v/>
      </c>
      <c r="Q122" s="92" t="str">
        <f t="array" aca="1" ref="Q122" ca="1">IF(G122=14,CONCATENATE("R0",RIGHT(INDEX('[1]Copie fichier cim'!$A$1:$V$200,INDIRECT(K122),2),2),""),"")</f>
        <v/>
      </c>
      <c r="R122" s="92" t="str">
        <f t="shared" si="17"/>
        <v/>
      </c>
      <c r="S122" s="92"/>
      <c r="T122" s="92"/>
      <c r="U122" s="92"/>
      <c r="V122" s="107" t="str">
        <f t="shared" si="18"/>
        <v/>
      </c>
      <c r="W122" s="97">
        <f t="array" ref="W122">couleur('[1]Copie fichier cim'!B122:U122)</f>
        <v>-4142</v>
      </c>
      <c r="X122" s="97" t="str">
        <f t="shared" si="20"/>
        <v/>
      </c>
      <c r="Y122" s="97" t="str">
        <f>IF(W122=1,'[1]Copie fichier cim'!U121,"")</f>
        <v/>
      </c>
      <c r="Z122" s="117"/>
    </row>
    <row r="123" spans="1:26" x14ac:dyDescent="0.3">
      <c r="A123" s="109" t="str">
        <f>IF(LEFT('[1]Copie fichier cim'!B123,3)="Bac",'[1]Copie fichier cim'!B123,"")</f>
        <v/>
      </c>
      <c r="B123" s="110" t="str">
        <f>IF(A123&lt;&gt;"",MATCH('[1]Copie fichier cim'!B123,'[1]Copie fichier cim'!$B$1:'[1]Copie fichier cim'!$B$200,0),"")</f>
        <v/>
      </c>
      <c r="C123" s="111" t="str">
        <f>IF('[1]Copie fichier cim'!N123&lt;&gt;"",'[1]Copie fichier cim'!N123,"")</f>
        <v/>
      </c>
      <c r="D123" s="111" t="str">
        <f>IF('[1]Copie fichier cim'!O123&lt;&gt;"",'[1]Copie fichier cim'!O123,"")</f>
        <v/>
      </c>
      <c r="E123" s="103" t="str">
        <f>IF(C123&lt;&gt;"",'[1]Copie fichier cim'!K123,"")</f>
        <v/>
      </c>
      <c r="F123" s="103" t="str">
        <f t="shared" si="11"/>
        <v/>
      </c>
      <c r="G123" s="104">
        <f>couleur('[1]Copie fichier cim'!Q123)</f>
        <v>-4142</v>
      </c>
      <c r="H123" s="94" t="str">
        <f>IF(OR(G123=3,G123=14),'[1]Copie fichier cim'!Q123,"")</f>
        <v/>
      </c>
      <c r="I123" s="112" t="s">
        <v>11</v>
      </c>
      <c r="J123" s="113">
        <f t="shared" si="12"/>
        <v>81</v>
      </c>
      <c r="K123" s="113" t="str">
        <f t="shared" si="19"/>
        <v>B81</v>
      </c>
      <c r="L123" s="92" t="str">
        <f t="shared" si="13"/>
        <v/>
      </c>
      <c r="M123" s="114" t="str">
        <f t="shared" si="14"/>
        <v/>
      </c>
      <c r="N123" s="114" t="str">
        <f t="shared" si="15"/>
        <v/>
      </c>
      <c r="O123" s="92" t="str">
        <f t="array" aca="1" ref="O123" ca="1">IF(G123=3,CONCATENATE("R0",RIGHT(INDEX('[1]Copie fichier cim'!$A$1:$V$200,INDIRECT(K123),2),2),""),IF(G123=14,"CIM",""))</f>
        <v/>
      </c>
      <c r="P123" s="92" t="str">
        <f t="shared" si="16"/>
        <v/>
      </c>
      <c r="Q123" s="92" t="str">
        <f t="array" aca="1" ref="Q123" ca="1">IF(G123=14,CONCATENATE("R0",RIGHT(INDEX('[1]Copie fichier cim'!$A$1:$V$200,INDIRECT(K123),2),2),""),"")</f>
        <v/>
      </c>
      <c r="R123" s="92" t="str">
        <f t="shared" si="17"/>
        <v/>
      </c>
      <c r="S123" s="92"/>
      <c r="T123" s="92"/>
      <c r="U123" s="92"/>
      <c r="V123" s="107" t="str">
        <f t="shared" si="18"/>
        <v/>
      </c>
      <c r="W123" s="97">
        <f t="array" ref="W123">couleur('[1]Copie fichier cim'!B123:U123)</f>
        <v>-4142</v>
      </c>
      <c r="X123" s="97" t="str">
        <f t="shared" si="20"/>
        <v/>
      </c>
      <c r="Y123" s="97" t="str">
        <f>IF(W123=1,'[1]Copie fichier cim'!U122,"")</f>
        <v/>
      </c>
      <c r="Z123" s="117"/>
    </row>
    <row r="124" spans="1:26" x14ac:dyDescent="0.3">
      <c r="A124" s="109" t="str">
        <f>IF(LEFT('[1]Copie fichier cim'!B124,3)="Bac",'[1]Copie fichier cim'!B124,"")</f>
        <v/>
      </c>
      <c r="B124" s="110" t="str">
        <f>IF(A124&lt;&gt;"",MATCH('[1]Copie fichier cim'!B124,'[1]Copie fichier cim'!$B$1:'[1]Copie fichier cim'!$B$200,0),"")</f>
        <v/>
      </c>
      <c r="C124" s="111" t="str">
        <f>IF('[1]Copie fichier cim'!N124&lt;&gt;"",'[1]Copie fichier cim'!N124,"")</f>
        <v/>
      </c>
      <c r="D124" s="111" t="str">
        <f>IF('[1]Copie fichier cim'!O124&lt;&gt;"",'[1]Copie fichier cim'!O124,"")</f>
        <v/>
      </c>
      <c r="E124" s="103" t="str">
        <f>IF(C124&lt;&gt;"",'[1]Copie fichier cim'!K124,"")</f>
        <v/>
      </c>
      <c r="F124" s="103" t="str">
        <f t="shared" si="11"/>
        <v/>
      </c>
      <c r="G124" s="104">
        <f>couleur('[1]Copie fichier cim'!Q124)</f>
        <v>-4142</v>
      </c>
      <c r="H124" s="94" t="str">
        <f>IF(OR(G124=3,G124=14),'[1]Copie fichier cim'!Q124,"")</f>
        <v/>
      </c>
      <c r="I124" s="112" t="s">
        <v>11</v>
      </c>
      <c r="J124" s="113">
        <f t="shared" si="12"/>
        <v>81</v>
      </c>
      <c r="K124" s="113" t="str">
        <f t="shared" si="19"/>
        <v>B81</v>
      </c>
      <c r="L124" s="92" t="str">
        <f t="shared" si="13"/>
        <v/>
      </c>
      <c r="M124" s="114" t="str">
        <f t="shared" si="14"/>
        <v/>
      </c>
      <c r="N124" s="114" t="str">
        <f t="shared" si="15"/>
        <v/>
      </c>
      <c r="O124" s="92" t="str">
        <f t="array" aca="1" ref="O124" ca="1">IF(G124=3,CONCATENATE("R0",RIGHT(INDEX('[1]Copie fichier cim'!$A$1:$V$200,INDIRECT(K124),2),2),""),IF(G124=14,"CIM",""))</f>
        <v/>
      </c>
      <c r="P124" s="92" t="str">
        <f t="shared" si="16"/>
        <v/>
      </c>
      <c r="Q124" s="92" t="str">
        <f t="array" aca="1" ref="Q124" ca="1">IF(G124=14,CONCATENATE("R0",RIGHT(INDEX('[1]Copie fichier cim'!$A$1:$V$200,INDIRECT(K124),2),2),""),"")</f>
        <v/>
      </c>
      <c r="R124" s="92" t="str">
        <f t="shared" si="17"/>
        <v/>
      </c>
      <c r="S124" s="92"/>
      <c r="T124" s="92"/>
      <c r="U124" s="92"/>
      <c r="V124" s="107" t="str">
        <f t="shared" si="18"/>
        <v/>
      </c>
      <c r="W124" s="97">
        <f t="array" ref="W124">couleur('[1]Copie fichier cim'!B124:U124)</f>
        <v>-4142</v>
      </c>
      <c r="X124" s="97" t="str">
        <f t="shared" si="20"/>
        <v/>
      </c>
      <c r="Y124" s="97" t="str">
        <f>IF(W124=1,'[1]Copie fichier cim'!U123,"")</f>
        <v/>
      </c>
      <c r="Z124" s="117"/>
    </row>
    <row r="125" spans="1:26" x14ac:dyDescent="0.3">
      <c r="A125" s="109" t="str">
        <f>IF(LEFT('[1]Copie fichier cim'!B125,3)="Bac",'[1]Copie fichier cim'!B125,"")</f>
        <v/>
      </c>
      <c r="B125" s="110" t="str">
        <f>IF(A125&lt;&gt;"",MATCH('[1]Copie fichier cim'!B125,'[1]Copie fichier cim'!$B$1:'[1]Copie fichier cim'!$B$200,0),"")</f>
        <v/>
      </c>
      <c r="C125" s="111" t="str">
        <f>IF('[1]Copie fichier cim'!N125&lt;&gt;"",'[1]Copie fichier cim'!N125,"")</f>
        <v/>
      </c>
      <c r="D125" s="111" t="str">
        <f>IF('[1]Copie fichier cim'!O125&lt;&gt;"",'[1]Copie fichier cim'!O125,"")</f>
        <v/>
      </c>
      <c r="E125" s="103" t="str">
        <f>IF(C125&lt;&gt;"",'[1]Copie fichier cim'!K125,"")</f>
        <v/>
      </c>
      <c r="F125" s="103" t="str">
        <f t="shared" si="11"/>
        <v/>
      </c>
      <c r="G125" s="104">
        <f>couleur('[1]Copie fichier cim'!Q125)</f>
        <v>-4142</v>
      </c>
      <c r="H125" s="94" t="str">
        <f>IF(OR(G125=3,G125=14),'[1]Copie fichier cim'!Q125,"")</f>
        <v/>
      </c>
      <c r="I125" s="112" t="s">
        <v>11</v>
      </c>
      <c r="J125" s="113">
        <f t="shared" si="12"/>
        <v>81</v>
      </c>
      <c r="K125" s="113" t="str">
        <f t="shared" si="19"/>
        <v>B81</v>
      </c>
      <c r="L125" s="92" t="str">
        <f t="shared" si="13"/>
        <v/>
      </c>
      <c r="M125" s="114" t="str">
        <f t="shared" si="14"/>
        <v/>
      </c>
      <c r="N125" s="114" t="str">
        <f t="shared" si="15"/>
        <v/>
      </c>
      <c r="O125" s="92" t="str">
        <f t="array" aca="1" ref="O125" ca="1">IF(G125=3,CONCATENATE("R0",RIGHT(INDEX('[1]Copie fichier cim'!$A$1:$V$200,INDIRECT(K125),2),2),""),IF(G125=14,"CIM",""))</f>
        <v/>
      </c>
      <c r="P125" s="92" t="str">
        <f t="shared" si="16"/>
        <v/>
      </c>
      <c r="Q125" s="92" t="str">
        <f t="array" aca="1" ref="Q125" ca="1">IF(G125=14,CONCATENATE("R0",RIGHT(INDEX('[1]Copie fichier cim'!$A$1:$V$200,INDIRECT(K125),2),2),""),"")</f>
        <v/>
      </c>
      <c r="R125" s="92" t="str">
        <f t="shared" si="17"/>
        <v/>
      </c>
      <c r="S125" s="92"/>
      <c r="T125" s="92"/>
      <c r="U125" s="92"/>
      <c r="V125" s="107" t="str">
        <f t="shared" si="18"/>
        <v/>
      </c>
      <c r="W125" s="97">
        <f t="array" ref="W125">couleur('[1]Copie fichier cim'!B125:U125)</f>
        <v>-4142</v>
      </c>
      <c r="X125" s="97" t="str">
        <f t="shared" si="20"/>
        <v/>
      </c>
      <c r="Y125" s="97" t="str">
        <f>IF(W125=1,'[1]Copie fichier cim'!U124,"")</f>
        <v/>
      </c>
      <c r="Z125" s="117"/>
    </row>
    <row r="126" spans="1:26" x14ac:dyDescent="0.3">
      <c r="A126" s="109" t="str">
        <f>IF(LEFT('[1]Copie fichier cim'!B126,3)="Bac",'[1]Copie fichier cim'!B126,"")</f>
        <v/>
      </c>
      <c r="B126" s="110" t="str">
        <f>IF(A126&lt;&gt;"",MATCH('[1]Copie fichier cim'!B126,'[1]Copie fichier cim'!$B$1:'[1]Copie fichier cim'!$B$200,0),"")</f>
        <v/>
      </c>
      <c r="C126" s="111" t="str">
        <f>IF('[1]Copie fichier cim'!N126&lt;&gt;"",'[1]Copie fichier cim'!N126,"")</f>
        <v/>
      </c>
      <c r="D126" s="111" t="str">
        <f>IF('[1]Copie fichier cim'!O126&lt;&gt;"",'[1]Copie fichier cim'!O126,"")</f>
        <v/>
      </c>
      <c r="E126" s="103" t="str">
        <f>IF(C126&lt;&gt;"",'[1]Copie fichier cim'!K126,"")</f>
        <v/>
      </c>
      <c r="F126" s="103" t="str">
        <f t="shared" si="11"/>
        <v/>
      </c>
      <c r="G126" s="104">
        <f>couleur('[1]Copie fichier cim'!Q126)</f>
        <v>-4142</v>
      </c>
      <c r="H126" s="94" t="str">
        <f>IF(OR(G126=3,G126=14),'[1]Copie fichier cim'!Q126,"")</f>
        <v/>
      </c>
      <c r="I126" s="112" t="s">
        <v>11</v>
      </c>
      <c r="J126" s="113">
        <f t="shared" si="12"/>
        <v>81</v>
      </c>
      <c r="K126" s="113" t="str">
        <f t="shared" si="19"/>
        <v>B81</v>
      </c>
      <c r="L126" s="92" t="str">
        <f t="shared" si="13"/>
        <v/>
      </c>
      <c r="M126" s="114" t="str">
        <f t="shared" si="14"/>
        <v/>
      </c>
      <c r="N126" s="114" t="str">
        <f t="shared" si="15"/>
        <v/>
      </c>
      <c r="O126" s="92" t="str">
        <f t="array" aca="1" ref="O126" ca="1">IF(G126=3,CONCATENATE("R0",RIGHT(INDEX('[1]Copie fichier cim'!$A$1:$V$200,INDIRECT(K126),2),2),""),IF(G126=14,"CIM",""))</f>
        <v/>
      </c>
      <c r="P126" s="92" t="str">
        <f t="shared" si="16"/>
        <v/>
      </c>
      <c r="Q126" s="92" t="str">
        <f t="array" aca="1" ref="Q126" ca="1">IF(G126=14,CONCATENATE("R0",RIGHT(INDEX('[1]Copie fichier cim'!$A$1:$V$200,INDIRECT(K126),2),2),""),"")</f>
        <v/>
      </c>
      <c r="R126" s="92" t="str">
        <f t="shared" si="17"/>
        <v/>
      </c>
      <c r="S126" s="92"/>
      <c r="T126" s="92"/>
      <c r="U126" s="92"/>
      <c r="V126" s="107" t="str">
        <f t="shared" si="18"/>
        <v/>
      </c>
      <c r="W126" s="97">
        <f t="array" ref="W126">couleur('[1]Copie fichier cim'!B126:U126)</f>
        <v>-4142</v>
      </c>
      <c r="X126" s="97" t="str">
        <f t="shared" si="20"/>
        <v/>
      </c>
      <c r="Y126" s="97" t="str">
        <f>IF(W126=1,'[1]Copie fichier cim'!U125,"")</f>
        <v/>
      </c>
      <c r="Z126" s="117"/>
    </row>
    <row r="127" spans="1:26" x14ac:dyDescent="0.3">
      <c r="A127" s="109" t="str">
        <f>IF(LEFT('[1]Copie fichier cim'!B127,3)="Bac",'[1]Copie fichier cim'!B127,"")</f>
        <v/>
      </c>
      <c r="B127" s="110" t="str">
        <f>IF(A127&lt;&gt;"",MATCH('[1]Copie fichier cim'!B127,'[1]Copie fichier cim'!$B$1:'[1]Copie fichier cim'!$B$200,0),"")</f>
        <v/>
      </c>
      <c r="C127" s="111" t="str">
        <f>IF('[1]Copie fichier cim'!N127&lt;&gt;"",'[1]Copie fichier cim'!N127,"")</f>
        <v/>
      </c>
      <c r="D127" s="111" t="str">
        <f>IF('[1]Copie fichier cim'!O127&lt;&gt;"",'[1]Copie fichier cim'!O127,"")</f>
        <v/>
      </c>
      <c r="E127" s="103" t="str">
        <f>IF(C127&lt;&gt;"",'[1]Copie fichier cim'!K127,"")</f>
        <v/>
      </c>
      <c r="F127" s="103" t="str">
        <f t="shared" si="11"/>
        <v/>
      </c>
      <c r="G127" s="104">
        <f>couleur('[1]Copie fichier cim'!Q127)</f>
        <v>-4142</v>
      </c>
      <c r="H127" s="94" t="str">
        <f>IF(OR(G127=3,G127=14),'[1]Copie fichier cim'!Q127,"")</f>
        <v/>
      </c>
      <c r="I127" s="112" t="s">
        <v>11</v>
      </c>
      <c r="J127" s="113">
        <f t="shared" si="12"/>
        <v>81</v>
      </c>
      <c r="K127" s="113" t="str">
        <f t="shared" si="19"/>
        <v>B81</v>
      </c>
      <c r="L127" s="92" t="str">
        <f t="shared" si="13"/>
        <v/>
      </c>
      <c r="M127" s="114" t="str">
        <f t="shared" si="14"/>
        <v/>
      </c>
      <c r="N127" s="114" t="str">
        <f t="shared" si="15"/>
        <v/>
      </c>
      <c r="O127" s="92" t="str">
        <f t="array" aca="1" ref="O127" ca="1">IF(G127=3,CONCATENATE("R0",RIGHT(INDEX('[1]Copie fichier cim'!$A$1:$V$200,INDIRECT(K127),2),2),""),IF(G127=14,"CIM",""))</f>
        <v/>
      </c>
      <c r="P127" s="92" t="str">
        <f t="shared" si="16"/>
        <v/>
      </c>
      <c r="Q127" s="92" t="str">
        <f t="array" aca="1" ref="Q127" ca="1">IF(G127=14,CONCATENATE("R0",RIGHT(INDEX('[1]Copie fichier cim'!$A$1:$V$200,INDIRECT(K127),2),2),""),"")</f>
        <v/>
      </c>
      <c r="R127" s="92" t="str">
        <f t="shared" si="17"/>
        <v/>
      </c>
      <c r="S127" s="92"/>
      <c r="T127" s="92"/>
      <c r="U127" s="92"/>
      <c r="V127" s="107" t="str">
        <f t="shared" si="18"/>
        <v/>
      </c>
      <c r="W127" s="97">
        <f t="array" ref="W127">couleur('[1]Copie fichier cim'!B127:U127)</f>
        <v>-4142</v>
      </c>
      <c r="X127" s="97" t="str">
        <f t="shared" si="20"/>
        <v/>
      </c>
      <c r="Y127" s="97" t="str">
        <f>IF(W127=1,'[1]Copie fichier cim'!U126,"")</f>
        <v/>
      </c>
      <c r="Z127" s="117"/>
    </row>
    <row r="128" spans="1:26" x14ac:dyDescent="0.3">
      <c r="A128" s="109" t="str">
        <f>IF(LEFT('[1]Copie fichier cim'!B128,3)="Bac",'[1]Copie fichier cim'!B128,"")</f>
        <v/>
      </c>
      <c r="B128" s="110" t="str">
        <f>IF(A128&lt;&gt;"",MATCH('[1]Copie fichier cim'!B128,'[1]Copie fichier cim'!$B$1:'[1]Copie fichier cim'!$B$200,0),"")</f>
        <v/>
      </c>
      <c r="C128" s="111" t="str">
        <f>IF('[1]Copie fichier cim'!N128&lt;&gt;"",'[1]Copie fichier cim'!N128,"")</f>
        <v/>
      </c>
      <c r="D128" s="111" t="str">
        <f>IF('[1]Copie fichier cim'!O128&lt;&gt;"",'[1]Copie fichier cim'!O128,"")</f>
        <v/>
      </c>
      <c r="E128" s="103" t="str">
        <f>IF(C128&lt;&gt;"",'[1]Copie fichier cim'!K128,"")</f>
        <v/>
      </c>
      <c r="F128" s="103" t="str">
        <f t="shared" si="11"/>
        <v/>
      </c>
      <c r="G128" s="104">
        <f>couleur('[1]Copie fichier cim'!Q128)</f>
        <v>-4142</v>
      </c>
      <c r="H128" s="94" t="str">
        <f>IF(OR(G128=3,G128=14),'[1]Copie fichier cim'!Q128,"")</f>
        <v/>
      </c>
      <c r="I128" s="112" t="s">
        <v>11</v>
      </c>
      <c r="J128" s="113">
        <f t="shared" si="12"/>
        <v>81</v>
      </c>
      <c r="K128" s="113" t="str">
        <f t="shared" si="19"/>
        <v>B81</v>
      </c>
      <c r="L128" s="92" t="str">
        <f t="shared" si="13"/>
        <v/>
      </c>
      <c r="M128" s="114" t="str">
        <f t="shared" si="14"/>
        <v/>
      </c>
      <c r="N128" s="114" t="str">
        <f t="shared" si="15"/>
        <v/>
      </c>
      <c r="O128" s="92" t="str">
        <f t="array" aca="1" ref="O128" ca="1">IF(G128=3,CONCATENATE("R0",RIGHT(INDEX('[1]Copie fichier cim'!$A$1:$V$200,INDIRECT(K128),2),2),""),IF(G128=14,"CIM",""))</f>
        <v/>
      </c>
      <c r="P128" s="92" t="str">
        <f t="shared" si="16"/>
        <v/>
      </c>
      <c r="Q128" s="92" t="str">
        <f t="array" aca="1" ref="Q128" ca="1">IF(G128=14,CONCATENATE("R0",RIGHT(INDEX('[1]Copie fichier cim'!$A$1:$V$200,INDIRECT(K128),2),2),""),"")</f>
        <v/>
      </c>
      <c r="R128" s="92" t="str">
        <f t="shared" si="17"/>
        <v/>
      </c>
      <c r="S128" s="92"/>
      <c r="T128" s="92"/>
      <c r="U128" s="92"/>
      <c r="V128" s="107" t="str">
        <f t="shared" si="18"/>
        <v/>
      </c>
      <c r="W128" s="97">
        <f t="array" ref="W128">couleur('[1]Copie fichier cim'!B128:U128)</f>
        <v>-4142</v>
      </c>
      <c r="X128" s="97" t="str">
        <f t="shared" si="20"/>
        <v/>
      </c>
      <c r="Y128" s="97" t="str">
        <f>IF(W128=1,'[1]Copie fichier cim'!U127,"")</f>
        <v/>
      </c>
      <c r="Z128" s="117"/>
    </row>
    <row r="129" spans="1:26" x14ac:dyDescent="0.3">
      <c r="A129" s="109" t="str">
        <f>IF(LEFT('[1]Copie fichier cim'!B129,3)="Bac",'[1]Copie fichier cim'!B129,"")</f>
        <v/>
      </c>
      <c r="B129" s="110" t="str">
        <f>IF(A129&lt;&gt;"",MATCH('[1]Copie fichier cim'!B129,'[1]Copie fichier cim'!$B$1:'[1]Copie fichier cim'!$B$200,0),"")</f>
        <v/>
      </c>
      <c r="C129" s="111" t="str">
        <f>IF('[1]Copie fichier cim'!N129&lt;&gt;"",'[1]Copie fichier cim'!N129,"")</f>
        <v/>
      </c>
      <c r="D129" s="111" t="str">
        <f>IF('[1]Copie fichier cim'!O129&lt;&gt;"",'[1]Copie fichier cim'!O129,"")</f>
        <v/>
      </c>
      <c r="E129" s="103" t="str">
        <f>IF(C129&lt;&gt;"",'[1]Copie fichier cim'!K129,"")</f>
        <v/>
      </c>
      <c r="F129" s="103" t="str">
        <f t="shared" si="11"/>
        <v/>
      </c>
      <c r="G129" s="104">
        <f>couleur('[1]Copie fichier cim'!Q129)</f>
        <v>-4142</v>
      </c>
      <c r="H129" s="94" t="str">
        <f>IF(OR(G129=3,G129=14),'[1]Copie fichier cim'!Q129,"")</f>
        <v/>
      </c>
      <c r="I129" s="112" t="s">
        <v>11</v>
      </c>
      <c r="J129" s="113">
        <f t="shared" si="12"/>
        <v>81</v>
      </c>
      <c r="K129" s="113" t="str">
        <f t="shared" si="19"/>
        <v>B81</v>
      </c>
      <c r="L129" s="92" t="str">
        <f t="shared" si="13"/>
        <v/>
      </c>
      <c r="M129" s="114" t="str">
        <f t="shared" si="14"/>
        <v/>
      </c>
      <c r="N129" s="114" t="str">
        <f t="shared" si="15"/>
        <v/>
      </c>
      <c r="O129" s="92" t="str">
        <f t="array" aca="1" ref="O129" ca="1">IF(G129=3,CONCATENATE("R0",RIGHT(INDEX('[1]Copie fichier cim'!$A$1:$V$200,INDIRECT(K129),2),2),""),IF(G129=14,"CIM",""))</f>
        <v/>
      </c>
      <c r="P129" s="92" t="str">
        <f t="shared" si="16"/>
        <v/>
      </c>
      <c r="Q129" s="92" t="str">
        <f t="array" aca="1" ref="Q129" ca="1">IF(G129=14,CONCATENATE("R0",RIGHT(INDEX('[1]Copie fichier cim'!$A$1:$V$200,INDIRECT(K129),2),2),""),"")</f>
        <v/>
      </c>
      <c r="R129" s="92" t="str">
        <f t="shared" si="17"/>
        <v/>
      </c>
      <c r="S129" s="92"/>
      <c r="T129" s="92"/>
      <c r="U129" s="92"/>
      <c r="V129" s="107" t="str">
        <f t="shared" si="18"/>
        <v/>
      </c>
      <c r="W129" s="97">
        <f t="array" ref="W129">couleur('[1]Copie fichier cim'!B129:U129)</f>
        <v>-4142</v>
      </c>
      <c r="X129" s="97" t="str">
        <f t="shared" si="20"/>
        <v/>
      </c>
      <c r="Y129" s="97" t="str">
        <f>IF(W129=1,'[1]Copie fichier cim'!U128,"")</f>
        <v/>
      </c>
      <c r="Z129" s="117"/>
    </row>
    <row r="130" spans="1:26" x14ac:dyDescent="0.3">
      <c r="A130" s="109" t="str">
        <f>IF(LEFT('[1]Copie fichier cim'!B130,3)="Bac",'[1]Copie fichier cim'!B130,"")</f>
        <v/>
      </c>
      <c r="B130" s="110" t="str">
        <f>IF(A130&lt;&gt;"",MATCH('[1]Copie fichier cim'!B130,'[1]Copie fichier cim'!$B$1:'[1]Copie fichier cim'!$B$200,0),"")</f>
        <v/>
      </c>
      <c r="C130" s="111" t="str">
        <f>IF('[1]Copie fichier cim'!N130&lt;&gt;"",'[1]Copie fichier cim'!N130,"")</f>
        <v/>
      </c>
      <c r="D130" s="111" t="str">
        <f>IF('[1]Copie fichier cim'!O130&lt;&gt;"",'[1]Copie fichier cim'!O130,"")</f>
        <v/>
      </c>
      <c r="E130" s="103" t="str">
        <f>IF(C130&lt;&gt;"",'[1]Copie fichier cim'!K130,"")</f>
        <v/>
      </c>
      <c r="F130" s="103" t="str">
        <f t="shared" si="11"/>
        <v/>
      </c>
      <c r="G130" s="104">
        <f>couleur('[1]Copie fichier cim'!Q130)</f>
        <v>-4142</v>
      </c>
      <c r="H130" s="94" t="str">
        <f>IF(OR(G130=3,G130=14),'[1]Copie fichier cim'!Q130,"")</f>
        <v/>
      </c>
      <c r="I130" s="112" t="s">
        <v>11</v>
      </c>
      <c r="J130" s="113">
        <f t="shared" si="12"/>
        <v>81</v>
      </c>
      <c r="K130" s="113" t="str">
        <f t="shared" si="19"/>
        <v>B81</v>
      </c>
      <c r="L130" s="92" t="str">
        <f t="shared" si="13"/>
        <v/>
      </c>
      <c r="M130" s="114" t="str">
        <f t="shared" si="14"/>
        <v/>
      </c>
      <c r="N130" s="114" t="str">
        <f t="shared" si="15"/>
        <v/>
      </c>
      <c r="O130" s="92" t="str">
        <f t="array" aca="1" ref="O130" ca="1">IF(G130=3,CONCATENATE("R0",RIGHT(INDEX('[1]Copie fichier cim'!$A$1:$V$200,INDIRECT(K130),2),2),""),IF(G130=14,"CIM",""))</f>
        <v/>
      </c>
      <c r="P130" s="92" t="str">
        <f t="shared" si="16"/>
        <v/>
      </c>
      <c r="Q130" s="92" t="str">
        <f t="array" aca="1" ref="Q130" ca="1">IF(G130=14,CONCATENATE("R0",RIGHT(INDEX('[1]Copie fichier cim'!$A$1:$V$200,INDIRECT(K130),2),2),""),"")</f>
        <v/>
      </c>
      <c r="R130" s="92" t="str">
        <f t="shared" si="17"/>
        <v/>
      </c>
      <c r="S130" s="92"/>
      <c r="T130" s="92"/>
      <c r="U130" s="92"/>
      <c r="V130" s="107" t="str">
        <f t="shared" si="18"/>
        <v/>
      </c>
      <c r="W130" s="97">
        <f t="array" ref="W130">couleur('[1]Copie fichier cim'!B130:U130)</f>
        <v>-4142</v>
      </c>
      <c r="X130" s="97" t="str">
        <f t="shared" si="20"/>
        <v/>
      </c>
      <c r="Y130" s="97" t="str">
        <f>IF(W130=1,'[1]Copie fichier cim'!U129,"")</f>
        <v/>
      </c>
      <c r="Z130" s="117"/>
    </row>
    <row r="131" spans="1:26" x14ac:dyDescent="0.3">
      <c r="A131" s="109" t="str">
        <f>IF(LEFT('[1]Copie fichier cim'!B131,3)="Bac",'[1]Copie fichier cim'!B131,"")</f>
        <v/>
      </c>
      <c r="B131" s="110" t="str">
        <f>IF(A131&lt;&gt;"",MATCH('[1]Copie fichier cim'!B131,'[1]Copie fichier cim'!$B$1:'[1]Copie fichier cim'!$B$200,0),"")</f>
        <v/>
      </c>
      <c r="C131" s="111" t="str">
        <f>IF('[1]Copie fichier cim'!N131&lt;&gt;"",'[1]Copie fichier cim'!N131,"")</f>
        <v/>
      </c>
      <c r="D131" s="111" t="str">
        <f>IF('[1]Copie fichier cim'!O131&lt;&gt;"",'[1]Copie fichier cim'!O131,"")</f>
        <v/>
      </c>
      <c r="E131" s="103" t="str">
        <f>IF(C131&lt;&gt;"",'[1]Copie fichier cim'!K131,"")</f>
        <v/>
      </c>
      <c r="F131" s="103" t="str">
        <f t="shared" si="11"/>
        <v/>
      </c>
      <c r="G131" s="104">
        <f>couleur('[1]Copie fichier cim'!Q131)</f>
        <v>-4142</v>
      </c>
      <c r="H131" s="94" t="str">
        <f>IF(OR(G131=3,G131=14),'[1]Copie fichier cim'!Q131,"")</f>
        <v/>
      </c>
      <c r="I131" s="112" t="s">
        <v>11</v>
      </c>
      <c r="J131" s="113">
        <f t="shared" si="12"/>
        <v>81</v>
      </c>
      <c r="K131" s="113" t="str">
        <f t="shared" si="19"/>
        <v>B81</v>
      </c>
      <c r="L131" s="92" t="str">
        <f t="shared" si="13"/>
        <v/>
      </c>
      <c r="M131" s="114" t="str">
        <f t="shared" si="14"/>
        <v/>
      </c>
      <c r="N131" s="114" t="str">
        <f t="shared" si="15"/>
        <v/>
      </c>
      <c r="O131" s="92" t="str">
        <f t="array" aca="1" ref="O131" ca="1">IF(G131=3,CONCATENATE("R0",RIGHT(INDEX('[1]Copie fichier cim'!$A$1:$V$200,INDIRECT(K131),2),2),""),IF(G131=14,"CIM",""))</f>
        <v/>
      </c>
      <c r="P131" s="92" t="str">
        <f t="shared" si="16"/>
        <v/>
      </c>
      <c r="Q131" s="92" t="str">
        <f t="array" aca="1" ref="Q131" ca="1">IF(G131=14,CONCATENATE("R0",RIGHT(INDEX('[1]Copie fichier cim'!$A$1:$V$200,INDIRECT(K131),2),2),""),"")</f>
        <v/>
      </c>
      <c r="R131" s="92" t="str">
        <f t="shared" si="17"/>
        <v/>
      </c>
      <c r="S131" s="92"/>
      <c r="T131" s="92"/>
      <c r="U131" s="92"/>
      <c r="V131" s="107" t="str">
        <f t="shared" si="18"/>
        <v/>
      </c>
      <c r="W131" s="97">
        <f t="array" ref="W131">couleur('[1]Copie fichier cim'!B131:U131)</f>
        <v>-4142</v>
      </c>
      <c r="X131" s="97" t="str">
        <f t="shared" si="20"/>
        <v/>
      </c>
      <c r="Y131" s="97" t="str">
        <f>IF(W131=1,'[1]Copie fichier cim'!U130,"")</f>
        <v/>
      </c>
      <c r="Z131" s="117"/>
    </row>
    <row r="132" spans="1:26" x14ac:dyDescent="0.3">
      <c r="A132" s="109" t="str">
        <f>IF(LEFT('[1]Copie fichier cim'!B132,3)="Bac",'[1]Copie fichier cim'!B132,"")</f>
        <v/>
      </c>
      <c r="B132" s="110" t="str">
        <f>IF(A132&lt;&gt;"",MATCH('[1]Copie fichier cim'!B132,'[1]Copie fichier cim'!$B$1:'[1]Copie fichier cim'!$B$200,0),"")</f>
        <v/>
      </c>
      <c r="C132" s="111" t="str">
        <f>IF('[1]Copie fichier cim'!N132&lt;&gt;"",'[1]Copie fichier cim'!N132,"")</f>
        <v/>
      </c>
      <c r="D132" s="111" t="str">
        <f>IF('[1]Copie fichier cim'!O132&lt;&gt;"",'[1]Copie fichier cim'!O132,"")</f>
        <v/>
      </c>
      <c r="E132" s="103" t="str">
        <f>IF(C132&lt;&gt;"",'[1]Copie fichier cim'!K132,"")</f>
        <v/>
      </c>
      <c r="F132" s="103" t="str">
        <f t="shared" ref="F132:F195" si="21">IF(AND(E132=0,E132&lt;&gt;""),F131,E132)</f>
        <v/>
      </c>
      <c r="G132" s="104">
        <f>couleur('[1]Copie fichier cim'!Q132)</f>
        <v>-4142</v>
      </c>
      <c r="H132" s="94" t="str">
        <f>IF(OR(G132=3,G132=14),'[1]Copie fichier cim'!Q132,"")</f>
        <v/>
      </c>
      <c r="I132" s="112" t="s">
        <v>11</v>
      </c>
      <c r="J132" s="113">
        <f t="shared" ref="J132:J195" si="22">IF(B132&lt;&gt;"",B132,J131)</f>
        <v>81</v>
      </c>
      <c r="K132" s="113" t="str">
        <f t="shared" si="19"/>
        <v>B81</v>
      </c>
      <c r="L132" s="92" t="str">
        <f t="shared" ref="L132:L195" si="23">IF(G132=3,"TR",IF(G132=14,"RE",""))</f>
        <v/>
      </c>
      <c r="M132" s="114" t="str">
        <f t="shared" ref="M132:M195" si="24">IF(OR(G132=3,G132=14),C131,"")</f>
        <v/>
      </c>
      <c r="N132" s="114" t="str">
        <f t="shared" ref="N132:N195" si="25">IF(OR(G132=3,G132=14),D131,"")</f>
        <v/>
      </c>
      <c r="O132" s="92" t="str">
        <f t="array" aca="1" ref="O132" ca="1">IF(G132=3,CONCATENATE("R0",RIGHT(INDEX('[1]Copie fichier cim'!$A$1:$V$200,INDIRECT(K132),2),2),""),IF(G132=14,"CIM",""))</f>
        <v/>
      </c>
      <c r="P132" s="92" t="str">
        <f t="shared" ref="P132:P195" si="26">IF(G132=3,"F345","")</f>
        <v/>
      </c>
      <c r="Q132" s="92" t="str">
        <f t="array" aca="1" ref="Q132" ca="1">IF(G132=14,CONCATENATE("R0",RIGHT(INDEX('[1]Copie fichier cim'!$A$1:$V$200,INDIRECT(K132),2),2),""),"")</f>
        <v/>
      </c>
      <c r="R132" s="92" t="str">
        <f t="shared" ref="R132:R195" si="27">IF(OR(G132=3,G132=14),H132,"")</f>
        <v/>
      </c>
      <c r="S132" s="92"/>
      <c r="T132" s="92"/>
      <c r="U132" s="92"/>
      <c r="V132" s="107" t="str">
        <f t="shared" ref="V132:V195" si="28">IF(F131&lt;&gt;"Intitulé de
l'opération",F131,"")</f>
        <v/>
      </c>
      <c r="W132" s="97">
        <f t="array" ref="W132">couleur('[1]Copie fichier cim'!B132:U132)</f>
        <v>-4142</v>
      </c>
      <c r="X132" s="97" t="str">
        <f t="shared" si="20"/>
        <v/>
      </c>
      <c r="Y132" s="97" t="str">
        <f>IF(W132=1,'[1]Copie fichier cim'!U131,"")</f>
        <v/>
      </c>
      <c r="Z132" s="117"/>
    </row>
    <row r="133" spans="1:26" x14ac:dyDescent="0.3">
      <c r="A133" s="109" t="str">
        <f>IF(LEFT('[1]Copie fichier cim'!B133,3)="Bac",'[1]Copie fichier cim'!B133,"")</f>
        <v/>
      </c>
      <c r="B133" s="110" t="str">
        <f>IF(A133&lt;&gt;"",MATCH('[1]Copie fichier cim'!B133,'[1]Copie fichier cim'!$B$1:'[1]Copie fichier cim'!$B$200,0),"")</f>
        <v/>
      </c>
      <c r="C133" s="111" t="str">
        <f>IF('[1]Copie fichier cim'!N133&lt;&gt;"",'[1]Copie fichier cim'!N133,"")</f>
        <v/>
      </c>
      <c r="D133" s="111" t="str">
        <f>IF('[1]Copie fichier cim'!O133&lt;&gt;"",'[1]Copie fichier cim'!O133,"")</f>
        <v/>
      </c>
      <c r="E133" s="103" t="str">
        <f>IF(C133&lt;&gt;"",'[1]Copie fichier cim'!K133,"")</f>
        <v/>
      </c>
      <c r="F133" s="103" t="str">
        <f t="shared" si="21"/>
        <v/>
      </c>
      <c r="G133" s="104">
        <f>couleur('[1]Copie fichier cim'!Q133)</f>
        <v>-4142</v>
      </c>
      <c r="H133" s="94" t="str">
        <f>IF(OR(G133=3,G133=14),'[1]Copie fichier cim'!Q133,"")</f>
        <v/>
      </c>
      <c r="I133" s="112" t="s">
        <v>11</v>
      </c>
      <c r="J133" s="113">
        <f t="shared" si="22"/>
        <v>81</v>
      </c>
      <c r="K133" s="113" t="str">
        <f t="shared" ref="K133:K196" si="29">CONCATENATE(I133,J133)</f>
        <v>B81</v>
      </c>
      <c r="L133" s="92" t="str">
        <f t="shared" si="23"/>
        <v/>
      </c>
      <c r="M133" s="114" t="str">
        <f t="shared" si="24"/>
        <v/>
      </c>
      <c r="N133" s="114" t="str">
        <f t="shared" si="25"/>
        <v/>
      </c>
      <c r="O133" s="92" t="str">
        <f t="array" aca="1" ref="O133" ca="1">IF(G133=3,CONCATENATE("R0",RIGHT(INDEX('[1]Copie fichier cim'!$A$1:$V$200,INDIRECT(K133),2),2),""),IF(G133=14,"CIM",""))</f>
        <v/>
      </c>
      <c r="P133" s="92" t="str">
        <f t="shared" si="26"/>
        <v/>
      </c>
      <c r="Q133" s="92" t="str">
        <f t="array" aca="1" ref="Q133" ca="1">IF(G133=14,CONCATENATE("R0",RIGHT(INDEX('[1]Copie fichier cim'!$A$1:$V$200,INDIRECT(K133),2),2),""),"")</f>
        <v/>
      </c>
      <c r="R133" s="92" t="str">
        <f t="shared" si="27"/>
        <v/>
      </c>
      <c r="S133" s="92"/>
      <c r="T133" s="92"/>
      <c r="U133" s="92"/>
      <c r="V133" s="107" t="str">
        <f t="shared" si="28"/>
        <v/>
      </c>
      <c r="W133" s="97">
        <f t="array" ref="W133">couleur('[1]Copie fichier cim'!B133:U133)</f>
        <v>-4142</v>
      </c>
      <c r="X133" s="97" t="str">
        <f t="shared" ref="X133:X196" si="30">IF(A133&lt;&gt;"",CONCATENATE("R0",RIGHT(A133,2)),"")</f>
        <v/>
      </c>
      <c r="Y133" s="97" t="str">
        <f>IF(W133=1,'[1]Copie fichier cim'!U132,"")</f>
        <v/>
      </c>
      <c r="Z133" s="117"/>
    </row>
    <row r="134" spans="1:26" x14ac:dyDescent="0.3">
      <c r="A134" s="109" t="str">
        <f>IF(LEFT('[1]Copie fichier cim'!B134,3)="Bac",'[1]Copie fichier cim'!B134,"")</f>
        <v/>
      </c>
      <c r="B134" s="110" t="str">
        <f>IF(A134&lt;&gt;"",MATCH('[1]Copie fichier cim'!B134,'[1]Copie fichier cim'!$B$1:'[1]Copie fichier cim'!$B$200,0),"")</f>
        <v/>
      </c>
      <c r="C134" s="111" t="str">
        <f>IF('[1]Copie fichier cim'!N134&lt;&gt;"",'[1]Copie fichier cim'!N134,"")</f>
        <v/>
      </c>
      <c r="D134" s="111" t="str">
        <f>IF('[1]Copie fichier cim'!O134&lt;&gt;"",'[1]Copie fichier cim'!O134,"")</f>
        <v/>
      </c>
      <c r="E134" s="103" t="str">
        <f>IF(C134&lt;&gt;"",'[1]Copie fichier cim'!K134,"")</f>
        <v/>
      </c>
      <c r="F134" s="103" t="str">
        <f t="shared" si="21"/>
        <v/>
      </c>
      <c r="G134" s="104">
        <f>couleur('[1]Copie fichier cim'!Q134)</f>
        <v>-4142</v>
      </c>
      <c r="H134" s="94" t="str">
        <f>IF(OR(G134=3,G134=14),'[1]Copie fichier cim'!Q134,"")</f>
        <v/>
      </c>
      <c r="I134" s="112" t="s">
        <v>11</v>
      </c>
      <c r="J134" s="113">
        <f t="shared" si="22"/>
        <v>81</v>
      </c>
      <c r="K134" s="113" t="str">
        <f t="shared" si="29"/>
        <v>B81</v>
      </c>
      <c r="L134" s="92" t="str">
        <f t="shared" si="23"/>
        <v/>
      </c>
      <c r="M134" s="114" t="str">
        <f t="shared" si="24"/>
        <v/>
      </c>
      <c r="N134" s="114" t="str">
        <f t="shared" si="25"/>
        <v/>
      </c>
      <c r="O134" s="92" t="str">
        <f t="array" aca="1" ref="O134" ca="1">IF(G134=3,CONCATENATE("R0",RIGHT(INDEX('[1]Copie fichier cim'!$A$1:$V$200,INDIRECT(K134),2),2),""),IF(G134=14,"CIM",""))</f>
        <v/>
      </c>
      <c r="P134" s="92" t="str">
        <f t="shared" si="26"/>
        <v/>
      </c>
      <c r="Q134" s="92" t="str">
        <f t="array" aca="1" ref="Q134" ca="1">IF(G134=14,CONCATENATE("R0",RIGHT(INDEX('[1]Copie fichier cim'!$A$1:$V$200,INDIRECT(K134),2),2),""),"")</f>
        <v/>
      </c>
      <c r="R134" s="92" t="str">
        <f t="shared" si="27"/>
        <v/>
      </c>
      <c r="S134" s="92"/>
      <c r="T134" s="92"/>
      <c r="U134" s="92"/>
      <c r="V134" s="107" t="str">
        <f t="shared" si="28"/>
        <v/>
      </c>
      <c r="W134" s="97">
        <f t="array" ref="W134">couleur('[1]Copie fichier cim'!B134:U134)</f>
        <v>-4142</v>
      </c>
      <c r="X134" s="97" t="str">
        <f t="shared" si="30"/>
        <v/>
      </c>
      <c r="Y134" s="97" t="str">
        <f>IF(W134=1,'[1]Copie fichier cim'!U133,"")</f>
        <v/>
      </c>
      <c r="Z134" s="117"/>
    </row>
    <row r="135" spans="1:26" x14ac:dyDescent="0.3">
      <c r="A135" s="109" t="str">
        <f>IF(LEFT('[1]Copie fichier cim'!B135,3)="Bac",'[1]Copie fichier cim'!B135,"")</f>
        <v/>
      </c>
      <c r="B135" s="110" t="str">
        <f>IF(A135&lt;&gt;"",MATCH('[1]Copie fichier cim'!B135,'[1]Copie fichier cim'!$B$1:'[1]Copie fichier cim'!$B$200,0),"")</f>
        <v/>
      </c>
      <c r="C135" s="111" t="str">
        <f>IF('[1]Copie fichier cim'!N135&lt;&gt;"",'[1]Copie fichier cim'!N135,"")</f>
        <v/>
      </c>
      <c r="D135" s="111" t="str">
        <f>IF('[1]Copie fichier cim'!O135&lt;&gt;"",'[1]Copie fichier cim'!O135,"")</f>
        <v/>
      </c>
      <c r="E135" s="103" t="str">
        <f>IF(C135&lt;&gt;"",'[1]Copie fichier cim'!K135,"")</f>
        <v/>
      </c>
      <c r="F135" s="103" t="str">
        <f t="shared" si="21"/>
        <v/>
      </c>
      <c r="G135" s="104">
        <f>couleur('[1]Copie fichier cim'!Q135)</f>
        <v>-4142</v>
      </c>
      <c r="H135" s="94" t="str">
        <f>IF(OR(G135=3,G135=14),'[1]Copie fichier cim'!Q135,"")</f>
        <v/>
      </c>
      <c r="I135" s="112" t="s">
        <v>11</v>
      </c>
      <c r="J135" s="113">
        <f t="shared" si="22"/>
        <v>81</v>
      </c>
      <c r="K135" s="113" t="str">
        <f t="shared" si="29"/>
        <v>B81</v>
      </c>
      <c r="L135" s="92" t="str">
        <f t="shared" si="23"/>
        <v/>
      </c>
      <c r="M135" s="114" t="str">
        <f t="shared" si="24"/>
        <v/>
      </c>
      <c r="N135" s="114" t="str">
        <f t="shared" si="25"/>
        <v/>
      </c>
      <c r="O135" s="92" t="str">
        <f t="array" aca="1" ref="O135" ca="1">IF(G135=3,CONCATENATE("R0",RIGHT(INDEX('[1]Copie fichier cim'!$A$1:$V$200,INDIRECT(K135),2),2),""),IF(G135=14,"CIM",""))</f>
        <v/>
      </c>
      <c r="P135" s="92" t="str">
        <f t="shared" si="26"/>
        <v/>
      </c>
      <c r="Q135" s="92" t="str">
        <f t="array" aca="1" ref="Q135" ca="1">IF(G135=14,CONCATENATE("R0",RIGHT(INDEX('[1]Copie fichier cim'!$A$1:$V$200,INDIRECT(K135),2),2),""),"")</f>
        <v/>
      </c>
      <c r="R135" s="92" t="str">
        <f t="shared" si="27"/>
        <v/>
      </c>
      <c r="S135" s="92"/>
      <c r="T135" s="92"/>
      <c r="U135" s="92"/>
      <c r="V135" s="107" t="str">
        <f t="shared" si="28"/>
        <v/>
      </c>
      <c r="W135" s="97">
        <f t="array" ref="W135">couleur('[1]Copie fichier cim'!B135:U135)</f>
        <v>-4142</v>
      </c>
      <c r="X135" s="97" t="str">
        <f t="shared" si="30"/>
        <v/>
      </c>
      <c r="Y135" s="97" t="str">
        <f>IF(W135=1,'[1]Copie fichier cim'!U134,"")</f>
        <v/>
      </c>
      <c r="Z135" s="117"/>
    </row>
    <row r="136" spans="1:26" x14ac:dyDescent="0.3">
      <c r="A136" s="109" t="str">
        <f>IF(LEFT('[1]Copie fichier cim'!B136,3)="Bac",'[1]Copie fichier cim'!B136,"")</f>
        <v/>
      </c>
      <c r="B136" s="110" t="str">
        <f>IF(A136&lt;&gt;"",MATCH('[1]Copie fichier cim'!B136,'[1]Copie fichier cim'!$B$1:'[1]Copie fichier cim'!$B$200,0),"")</f>
        <v/>
      </c>
      <c r="C136" s="111" t="str">
        <f>IF('[1]Copie fichier cim'!N136&lt;&gt;"",'[1]Copie fichier cim'!N136,"")</f>
        <v/>
      </c>
      <c r="D136" s="111" t="str">
        <f>IF('[1]Copie fichier cim'!O136&lt;&gt;"",'[1]Copie fichier cim'!O136,"")</f>
        <v/>
      </c>
      <c r="E136" s="103" t="str">
        <f>IF(C136&lt;&gt;"",'[1]Copie fichier cim'!K136,"")</f>
        <v/>
      </c>
      <c r="F136" s="103" t="str">
        <f t="shared" si="21"/>
        <v/>
      </c>
      <c r="G136" s="104">
        <f>couleur('[1]Copie fichier cim'!Q136)</f>
        <v>-4142</v>
      </c>
      <c r="H136" s="94" t="str">
        <f>IF(OR(G136=3,G136=14),'[1]Copie fichier cim'!Q136,"")</f>
        <v/>
      </c>
      <c r="I136" s="112" t="s">
        <v>11</v>
      </c>
      <c r="J136" s="113">
        <f t="shared" si="22"/>
        <v>81</v>
      </c>
      <c r="K136" s="113" t="str">
        <f t="shared" si="29"/>
        <v>B81</v>
      </c>
      <c r="L136" s="92" t="str">
        <f t="shared" si="23"/>
        <v/>
      </c>
      <c r="M136" s="114" t="str">
        <f t="shared" si="24"/>
        <v/>
      </c>
      <c r="N136" s="114" t="str">
        <f t="shared" si="25"/>
        <v/>
      </c>
      <c r="O136" s="92" t="str">
        <f t="array" aca="1" ref="O136" ca="1">IF(G136=3,CONCATENATE("R0",RIGHT(INDEX('[1]Copie fichier cim'!$A$1:$V$200,INDIRECT(K136),2),2),""),IF(G136=14,"CIM",""))</f>
        <v/>
      </c>
      <c r="P136" s="92" t="str">
        <f t="shared" si="26"/>
        <v/>
      </c>
      <c r="Q136" s="92" t="str">
        <f t="array" aca="1" ref="Q136" ca="1">IF(G136=14,CONCATENATE("R0",RIGHT(INDEX('[1]Copie fichier cim'!$A$1:$V$200,INDIRECT(K136),2),2),""),"")</f>
        <v/>
      </c>
      <c r="R136" s="92" t="str">
        <f t="shared" si="27"/>
        <v/>
      </c>
      <c r="S136" s="92"/>
      <c r="T136" s="92"/>
      <c r="U136" s="92"/>
      <c r="V136" s="107" t="str">
        <f t="shared" si="28"/>
        <v/>
      </c>
      <c r="W136" s="97">
        <f t="array" ref="W136">couleur('[1]Copie fichier cim'!B136:U136)</f>
        <v>-4142</v>
      </c>
      <c r="X136" s="97" t="str">
        <f t="shared" si="30"/>
        <v/>
      </c>
      <c r="Y136" s="97" t="str">
        <f>IF(W136=1,'[1]Copie fichier cim'!U135,"")</f>
        <v/>
      </c>
      <c r="Z136" s="117"/>
    </row>
    <row r="137" spans="1:26" x14ac:dyDescent="0.3">
      <c r="A137" s="109" t="str">
        <f>IF(LEFT('[1]Copie fichier cim'!B137,3)="Bac",'[1]Copie fichier cim'!B137,"")</f>
        <v/>
      </c>
      <c r="B137" s="110" t="str">
        <f>IF(A137&lt;&gt;"",MATCH('[1]Copie fichier cim'!B137,'[1]Copie fichier cim'!$B$1:'[1]Copie fichier cim'!$B$200,0),"")</f>
        <v/>
      </c>
      <c r="C137" s="111" t="str">
        <f>IF('[1]Copie fichier cim'!N137&lt;&gt;"",'[1]Copie fichier cim'!N137,"")</f>
        <v/>
      </c>
      <c r="D137" s="111" t="str">
        <f>IF('[1]Copie fichier cim'!O137&lt;&gt;"",'[1]Copie fichier cim'!O137,"")</f>
        <v/>
      </c>
      <c r="E137" s="103" t="str">
        <f>IF(C137&lt;&gt;"",'[1]Copie fichier cim'!K137,"")</f>
        <v/>
      </c>
      <c r="F137" s="103" t="str">
        <f t="shared" si="21"/>
        <v/>
      </c>
      <c r="G137" s="104">
        <f>couleur('[1]Copie fichier cim'!Q137)</f>
        <v>-4142</v>
      </c>
      <c r="H137" s="94" t="str">
        <f>IF(OR(G137=3,G137=14),'[1]Copie fichier cim'!Q137,"")</f>
        <v/>
      </c>
      <c r="I137" s="112" t="s">
        <v>11</v>
      </c>
      <c r="J137" s="113">
        <f t="shared" si="22"/>
        <v>81</v>
      </c>
      <c r="K137" s="113" t="str">
        <f t="shared" si="29"/>
        <v>B81</v>
      </c>
      <c r="L137" s="92" t="str">
        <f t="shared" si="23"/>
        <v/>
      </c>
      <c r="M137" s="114" t="str">
        <f t="shared" si="24"/>
        <v/>
      </c>
      <c r="N137" s="114" t="str">
        <f t="shared" si="25"/>
        <v/>
      </c>
      <c r="O137" s="92" t="str">
        <f t="array" aca="1" ref="O137" ca="1">IF(G137=3,CONCATENATE("R0",RIGHT(INDEX('[1]Copie fichier cim'!$A$1:$V$200,INDIRECT(K137),2),2),""),IF(G137=14,"CIM",""))</f>
        <v/>
      </c>
      <c r="P137" s="92" t="str">
        <f t="shared" si="26"/>
        <v/>
      </c>
      <c r="Q137" s="92" t="str">
        <f t="array" aca="1" ref="Q137" ca="1">IF(G137=14,CONCATENATE("R0",RIGHT(INDEX('[1]Copie fichier cim'!$A$1:$V$200,INDIRECT(K137),2),2),""),"")</f>
        <v/>
      </c>
      <c r="R137" s="92" t="str">
        <f t="shared" si="27"/>
        <v/>
      </c>
      <c r="S137" s="92"/>
      <c r="T137" s="92"/>
      <c r="U137" s="92"/>
      <c r="V137" s="107" t="str">
        <f t="shared" si="28"/>
        <v/>
      </c>
      <c r="W137" s="97">
        <f t="array" ref="W137">couleur('[1]Copie fichier cim'!B137:U137)</f>
        <v>-4142</v>
      </c>
      <c r="X137" s="97" t="str">
        <f t="shared" si="30"/>
        <v/>
      </c>
      <c r="Y137" s="97" t="str">
        <f>IF(W137=1,'[1]Copie fichier cim'!U136,"")</f>
        <v/>
      </c>
      <c r="Z137" s="117"/>
    </row>
    <row r="138" spans="1:26" x14ac:dyDescent="0.3">
      <c r="A138" s="109" t="str">
        <f>IF(LEFT('[1]Copie fichier cim'!B138,3)="Bac",'[1]Copie fichier cim'!B138,"")</f>
        <v/>
      </c>
      <c r="B138" s="110" t="str">
        <f>IF(A138&lt;&gt;"",MATCH('[1]Copie fichier cim'!B138,'[1]Copie fichier cim'!$B$1:'[1]Copie fichier cim'!$B$200,0),"")</f>
        <v/>
      </c>
      <c r="C138" s="111" t="str">
        <f>IF('[1]Copie fichier cim'!N138&lt;&gt;"",'[1]Copie fichier cim'!N138,"")</f>
        <v/>
      </c>
      <c r="D138" s="111" t="str">
        <f>IF('[1]Copie fichier cim'!O138&lt;&gt;"",'[1]Copie fichier cim'!O138,"")</f>
        <v/>
      </c>
      <c r="E138" s="103" t="str">
        <f>IF(C138&lt;&gt;"",'[1]Copie fichier cim'!K138,"")</f>
        <v/>
      </c>
      <c r="F138" s="103" t="str">
        <f t="shared" si="21"/>
        <v/>
      </c>
      <c r="G138" s="104">
        <f>couleur('[1]Copie fichier cim'!Q138)</f>
        <v>-4142</v>
      </c>
      <c r="H138" s="94" t="str">
        <f>IF(OR(G138=3,G138=14),'[1]Copie fichier cim'!Q138,"")</f>
        <v/>
      </c>
      <c r="I138" s="112" t="s">
        <v>11</v>
      </c>
      <c r="J138" s="113">
        <f t="shared" si="22"/>
        <v>81</v>
      </c>
      <c r="K138" s="113" t="str">
        <f t="shared" si="29"/>
        <v>B81</v>
      </c>
      <c r="L138" s="92" t="str">
        <f t="shared" si="23"/>
        <v/>
      </c>
      <c r="M138" s="114" t="str">
        <f t="shared" si="24"/>
        <v/>
      </c>
      <c r="N138" s="114" t="str">
        <f t="shared" si="25"/>
        <v/>
      </c>
      <c r="O138" s="92" t="str">
        <f t="array" aca="1" ref="O138" ca="1">IF(G138=3,CONCATENATE("R0",RIGHT(INDEX('[1]Copie fichier cim'!$A$1:$V$200,INDIRECT(K138),2),2),""),IF(G138=14,"CIM",""))</f>
        <v/>
      </c>
      <c r="P138" s="92" t="str">
        <f t="shared" si="26"/>
        <v/>
      </c>
      <c r="Q138" s="92" t="str">
        <f t="array" aca="1" ref="Q138" ca="1">IF(G138=14,CONCATENATE("R0",RIGHT(INDEX('[1]Copie fichier cim'!$A$1:$V$200,INDIRECT(K138),2),2),""),"")</f>
        <v/>
      </c>
      <c r="R138" s="92" t="str">
        <f t="shared" si="27"/>
        <v/>
      </c>
      <c r="S138" s="92"/>
      <c r="T138" s="92"/>
      <c r="U138" s="92"/>
      <c r="V138" s="107" t="str">
        <f t="shared" si="28"/>
        <v/>
      </c>
      <c r="W138" s="97">
        <f t="array" ref="W138">couleur('[1]Copie fichier cim'!B138:U138)</f>
        <v>-4142</v>
      </c>
      <c r="X138" s="97" t="str">
        <f t="shared" si="30"/>
        <v/>
      </c>
      <c r="Y138" s="97" t="str">
        <f>IF(W138=1,'[1]Copie fichier cim'!U137,"")</f>
        <v/>
      </c>
      <c r="Z138" s="117"/>
    </row>
    <row r="139" spans="1:26" x14ac:dyDescent="0.3">
      <c r="A139" s="109" t="str">
        <f>IF(LEFT('[1]Copie fichier cim'!B139,3)="Bac",'[1]Copie fichier cim'!B139,"")</f>
        <v/>
      </c>
      <c r="B139" s="110" t="str">
        <f>IF(A139&lt;&gt;"",MATCH('[1]Copie fichier cim'!B139,'[1]Copie fichier cim'!$B$1:'[1]Copie fichier cim'!$B$200,0),"")</f>
        <v/>
      </c>
      <c r="C139" s="111" t="str">
        <f>IF('[1]Copie fichier cim'!N139&lt;&gt;"",'[1]Copie fichier cim'!N139,"")</f>
        <v/>
      </c>
      <c r="D139" s="111" t="str">
        <f>IF('[1]Copie fichier cim'!O139&lt;&gt;"",'[1]Copie fichier cim'!O139,"")</f>
        <v/>
      </c>
      <c r="E139" s="103" t="str">
        <f>IF(C139&lt;&gt;"",'[1]Copie fichier cim'!K139,"")</f>
        <v/>
      </c>
      <c r="F139" s="103" t="str">
        <f t="shared" si="21"/>
        <v/>
      </c>
      <c r="G139" s="104">
        <f>couleur('[1]Copie fichier cim'!Q139)</f>
        <v>-4142</v>
      </c>
      <c r="H139" s="94" t="str">
        <f>IF(OR(G139=3,G139=14),'[1]Copie fichier cim'!Q139,"")</f>
        <v/>
      </c>
      <c r="I139" s="112" t="s">
        <v>11</v>
      </c>
      <c r="J139" s="113">
        <f t="shared" si="22"/>
        <v>81</v>
      </c>
      <c r="K139" s="113" t="str">
        <f t="shared" si="29"/>
        <v>B81</v>
      </c>
      <c r="L139" s="92" t="str">
        <f t="shared" si="23"/>
        <v/>
      </c>
      <c r="M139" s="114" t="str">
        <f t="shared" si="24"/>
        <v/>
      </c>
      <c r="N139" s="114" t="str">
        <f t="shared" si="25"/>
        <v/>
      </c>
      <c r="O139" s="92" t="str">
        <f t="array" aca="1" ref="O139" ca="1">IF(G139=3,CONCATENATE("R0",RIGHT(INDEX('[1]Copie fichier cim'!$A$1:$V$200,INDIRECT(K139),2),2),""),IF(G139=14,"CIM",""))</f>
        <v/>
      </c>
      <c r="P139" s="92" t="str">
        <f t="shared" si="26"/>
        <v/>
      </c>
      <c r="Q139" s="92" t="str">
        <f t="array" aca="1" ref="Q139" ca="1">IF(G139=14,CONCATENATE("R0",RIGHT(INDEX('[1]Copie fichier cim'!$A$1:$V$200,INDIRECT(K139),2),2),""),"")</f>
        <v/>
      </c>
      <c r="R139" s="92" t="str">
        <f t="shared" si="27"/>
        <v/>
      </c>
      <c r="S139" s="92"/>
      <c r="T139" s="92"/>
      <c r="U139" s="92"/>
      <c r="V139" s="107" t="str">
        <f t="shared" si="28"/>
        <v/>
      </c>
      <c r="W139" s="97">
        <f t="array" ref="W139">couleur('[1]Copie fichier cim'!B139:U139)</f>
        <v>-4142</v>
      </c>
      <c r="X139" s="97" t="str">
        <f t="shared" si="30"/>
        <v/>
      </c>
      <c r="Y139" s="97" t="str">
        <f>IF(W139=1,'[1]Copie fichier cim'!U138,"")</f>
        <v/>
      </c>
      <c r="Z139" s="117"/>
    </row>
    <row r="140" spans="1:26" x14ac:dyDescent="0.3">
      <c r="A140" s="109" t="str">
        <f>IF(LEFT('[1]Copie fichier cim'!B140,3)="Bac",'[1]Copie fichier cim'!B140,"")</f>
        <v/>
      </c>
      <c r="B140" s="110" t="str">
        <f>IF(A140&lt;&gt;"",MATCH('[1]Copie fichier cim'!B140,'[1]Copie fichier cim'!$B$1:'[1]Copie fichier cim'!$B$200,0),"")</f>
        <v/>
      </c>
      <c r="C140" s="111" t="str">
        <f>IF('[1]Copie fichier cim'!N140&lt;&gt;"",'[1]Copie fichier cim'!N140,"")</f>
        <v/>
      </c>
      <c r="D140" s="111" t="str">
        <f>IF('[1]Copie fichier cim'!O140&lt;&gt;"",'[1]Copie fichier cim'!O140,"")</f>
        <v/>
      </c>
      <c r="E140" s="103" t="str">
        <f>IF(C140&lt;&gt;"",'[1]Copie fichier cim'!K140,"")</f>
        <v/>
      </c>
      <c r="F140" s="103" t="str">
        <f t="shared" si="21"/>
        <v/>
      </c>
      <c r="G140" s="104">
        <f>couleur('[1]Copie fichier cim'!Q140)</f>
        <v>-4142</v>
      </c>
      <c r="H140" s="94" t="str">
        <f>IF(OR(G140=3,G140=14),'[1]Copie fichier cim'!Q140,"")</f>
        <v/>
      </c>
      <c r="I140" s="112" t="s">
        <v>11</v>
      </c>
      <c r="J140" s="113">
        <f t="shared" si="22"/>
        <v>81</v>
      </c>
      <c r="K140" s="113" t="str">
        <f t="shared" si="29"/>
        <v>B81</v>
      </c>
      <c r="L140" s="92" t="str">
        <f t="shared" si="23"/>
        <v/>
      </c>
      <c r="M140" s="114" t="str">
        <f t="shared" si="24"/>
        <v/>
      </c>
      <c r="N140" s="114" t="str">
        <f t="shared" si="25"/>
        <v/>
      </c>
      <c r="O140" s="92" t="str">
        <f t="array" aca="1" ref="O140" ca="1">IF(G140=3,CONCATENATE("R0",RIGHT(INDEX('[1]Copie fichier cim'!$A$1:$V$200,INDIRECT(K140),2),2),""),IF(G140=14,"CIM",""))</f>
        <v/>
      </c>
      <c r="P140" s="92" t="str">
        <f t="shared" si="26"/>
        <v/>
      </c>
      <c r="Q140" s="92" t="str">
        <f t="array" aca="1" ref="Q140" ca="1">IF(G140=14,CONCATENATE("R0",RIGHT(INDEX('[1]Copie fichier cim'!$A$1:$V$200,INDIRECT(K140),2),2),""),"")</f>
        <v/>
      </c>
      <c r="R140" s="92" t="str">
        <f t="shared" si="27"/>
        <v/>
      </c>
      <c r="S140" s="92"/>
      <c r="T140" s="92"/>
      <c r="U140" s="92"/>
      <c r="V140" s="107" t="str">
        <f t="shared" si="28"/>
        <v/>
      </c>
      <c r="W140" s="97">
        <f t="array" ref="W140">couleur('[1]Copie fichier cim'!B140:U140)</f>
        <v>-4142</v>
      </c>
      <c r="X140" s="97" t="str">
        <f t="shared" si="30"/>
        <v/>
      </c>
      <c r="Y140" s="97" t="str">
        <f>IF(W140=1,'[1]Copie fichier cim'!U139,"")</f>
        <v/>
      </c>
      <c r="Z140" s="117"/>
    </row>
    <row r="141" spans="1:26" x14ac:dyDescent="0.3">
      <c r="A141" s="109" t="str">
        <f>IF(LEFT('[1]Copie fichier cim'!B141,3)="Bac",'[1]Copie fichier cim'!B141,"")</f>
        <v/>
      </c>
      <c r="B141" s="110" t="str">
        <f>IF(A141&lt;&gt;"",MATCH('[1]Copie fichier cim'!B141,'[1]Copie fichier cim'!$B$1:'[1]Copie fichier cim'!$B$200,0),"")</f>
        <v/>
      </c>
      <c r="C141" s="111" t="str">
        <f>IF('[1]Copie fichier cim'!N141&lt;&gt;"",'[1]Copie fichier cim'!N141,"")</f>
        <v/>
      </c>
      <c r="D141" s="111" t="str">
        <f>IF('[1]Copie fichier cim'!O141&lt;&gt;"",'[1]Copie fichier cim'!O141,"")</f>
        <v/>
      </c>
      <c r="E141" s="103" t="str">
        <f>IF(C141&lt;&gt;"",'[1]Copie fichier cim'!K141,"")</f>
        <v/>
      </c>
      <c r="F141" s="103" t="str">
        <f t="shared" si="21"/>
        <v/>
      </c>
      <c r="G141" s="104">
        <f>couleur('[1]Copie fichier cim'!Q141)</f>
        <v>-4142</v>
      </c>
      <c r="H141" s="94" t="str">
        <f>IF(OR(G141=3,G141=14),'[1]Copie fichier cim'!Q141,"")</f>
        <v/>
      </c>
      <c r="I141" s="112" t="s">
        <v>11</v>
      </c>
      <c r="J141" s="113">
        <f t="shared" si="22"/>
        <v>81</v>
      </c>
      <c r="K141" s="113" t="str">
        <f t="shared" si="29"/>
        <v>B81</v>
      </c>
      <c r="L141" s="92" t="str">
        <f t="shared" si="23"/>
        <v/>
      </c>
      <c r="M141" s="114" t="str">
        <f t="shared" si="24"/>
        <v/>
      </c>
      <c r="N141" s="114" t="str">
        <f t="shared" si="25"/>
        <v/>
      </c>
      <c r="O141" s="92" t="str">
        <f t="array" aca="1" ref="O141" ca="1">IF(G141=3,CONCATENATE("R0",RIGHT(INDEX('[1]Copie fichier cim'!$A$1:$V$200,INDIRECT(K141),2),2),""),IF(G141=14,"CIM",""))</f>
        <v/>
      </c>
      <c r="P141" s="92" t="str">
        <f t="shared" si="26"/>
        <v/>
      </c>
      <c r="Q141" s="92" t="str">
        <f t="array" aca="1" ref="Q141" ca="1">IF(G141=14,CONCATENATE("R0",RIGHT(INDEX('[1]Copie fichier cim'!$A$1:$V$200,INDIRECT(K141),2),2),""),"")</f>
        <v/>
      </c>
      <c r="R141" s="92" t="str">
        <f t="shared" si="27"/>
        <v/>
      </c>
      <c r="S141" s="92"/>
      <c r="T141" s="92"/>
      <c r="U141" s="92"/>
      <c r="V141" s="107" t="str">
        <f t="shared" si="28"/>
        <v/>
      </c>
      <c r="W141" s="97">
        <f t="array" ref="W141">couleur('[1]Copie fichier cim'!B141:U141)</f>
        <v>-4142</v>
      </c>
      <c r="X141" s="97" t="str">
        <f t="shared" si="30"/>
        <v/>
      </c>
      <c r="Y141" s="97" t="str">
        <f>IF(W141=1,'[1]Copie fichier cim'!U140,"")</f>
        <v/>
      </c>
      <c r="Z141" s="117"/>
    </row>
    <row r="142" spans="1:26" x14ac:dyDescent="0.3">
      <c r="A142" s="109" t="str">
        <f>IF(LEFT('[1]Copie fichier cim'!B142,3)="Bac",'[1]Copie fichier cim'!B142,"")</f>
        <v/>
      </c>
      <c r="B142" s="110" t="str">
        <f>IF(A142&lt;&gt;"",MATCH('[1]Copie fichier cim'!B142,'[1]Copie fichier cim'!$B$1:'[1]Copie fichier cim'!$B$200,0),"")</f>
        <v/>
      </c>
      <c r="C142" s="111" t="str">
        <f>IF('[1]Copie fichier cim'!N142&lt;&gt;"",'[1]Copie fichier cim'!N142,"")</f>
        <v/>
      </c>
      <c r="D142" s="111" t="str">
        <f>IF('[1]Copie fichier cim'!O142&lt;&gt;"",'[1]Copie fichier cim'!O142,"")</f>
        <v/>
      </c>
      <c r="E142" s="103" t="str">
        <f>IF(C142&lt;&gt;"",'[1]Copie fichier cim'!K142,"")</f>
        <v/>
      </c>
      <c r="F142" s="103" t="str">
        <f t="shared" si="21"/>
        <v/>
      </c>
      <c r="G142" s="104">
        <f>couleur('[1]Copie fichier cim'!Q142)</f>
        <v>-4142</v>
      </c>
      <c r="H142" s="94" t="str">
        <f>IF(OR(G142=3,G142=14),'[1]Copie fichier cim'!Q142,"")</f>
        <v/>
      </c>
      <c r="I142" s="112" t="s">
        <v>11</v>
      </c>
      <c r="J142" s="113">
        <f t="shared" si="22"/>
        <v>81</v>
      </c>
      <c r="K142" s="113" t="str">
        <f t="shared" si="29"/>
        <v>B81</v>
      </c>
      <c r="L142" s="92" t="str">
        <f t="shared" si="23"/>
        <v/>
      </c>
      <c r="M142" s="114" t="str">
        <f t="shared" si="24"/>
        <v/>
      </c>
      <c r="N142" s="114" t="str">
        <f t="shared" si="25"/>
        <v/>
      </c>
      <c r="O142" s="92" t="str">
        <f t="array" aca="1" ref="O142" ca="1">IF(G142=3,CONCATENATE("R0",RIGHT(INDEX('[1]Copie fichier cim'!$A$1:$V$200,INDIRECT(K142),2),2),""),IF(G142=14,"CIM",""))</f>
        <v/>
      </c>
      <c r="P142" s="92" t="str">
        <f t="shared" si="26"/>
        <v/>
      </c>
      <c r="Q142" s="92" t="str">
        <f t="array" aca="1" ref="Q142" ca="1">IF(G142=14,CONCATENATE("R0",RIGHT(INDEX('[1]Copie fichier cim'!$A$1:$V$200,INDIRECT(K142),2),2),""),"")</f>
        <v/>
      </c>
      <c r="R142" s="92" t="str">
        <f t="shared" si="27"/>
        <v/>
      </c>
      <c r="S142" s="92"/>
      <c r="T142" s="92"/>
      <c r="U142" s="92"/>
      <c r="V142" s="107" t="str">
        <f t="shared" si="28"/>
        <v/>
      </c>
      <c r="W142" s="97">
        <f t="array" ref="W142">couleur('[1]Copie fichier cim'!B142:U142)</f>
        <v>-4142</v>
      </c>
      <c r="X142" s="97" t="str">
        <f t="shared" si="30"/>
        <v/>
      </c>
      <c r="Y142" s="97" t="str">
        <f>IF(W142=1,'[1]Copie fichier cim'!U141,"")</f>
        <v/>
      </c>
      <c r="Z142" s="117"/>
    </row>
    <row r="143" spans="1:26" x14ac:dyDescent="0.3">
      <c r="A143" s="109" t="str">
        <f>IF(LEFT('[1]Copie fichier cim'!B143,3)="Bac",'[1]Copie fichier cim'!B143,"")</f>
        <v/>
      </c>
      <c r="B143" s="110" t="str">
        <f>IF(A143&lt;&gt;"",MATCH('[1]Copie fichier cim'!B143,'[1]Copie fichier cim'!$B$1:'[1]Copie fichier cim'!$B$200,0),"")</f>
        <v/>
      </c>
      <c r="C143" s="111" t="str">
        <f>IF('[1]Copie fichier cim'!N143&lt;&gt;"",'[1]Copie fichier cim'!N143,"")</f>
        <v/>
      </c>
      <c r="D143" s="111" t="str">
        <f>IF('[1]Copie fichier cim'!O143&lt;&gt;"",'[1]Copie fichier cim'!O143,"")</f>
        <v/>
      </c>
      <c r="E143" s="103" t="str">
        <f>IF(C143&lt;&gt;"",'[1]Copie fichier cim'!K143,"")</f>
        <v/>
      </c>
      <c r="F143" s="103" t="str">
        <f t="shared" si="21"/>
        <v/>
      </c>
      <c r="G143" s="104">
        <f>couleur('[1]Copie fichier cim'!Q143)</f>
        <v>-4142</v>
      </c>
      <c r="H143" s="94" t="str">
        <f>IF(OR(G143=3,G143=14),'[1]Copie fichier cim'!Q143,"")</f>
        <v/>
      </c>
      <c r="I143" s="112" t="s">
        <v>11</v>
      </c>
      <c r="J143" s="113">
        <f t="shared" si="22"/>
        <v>81</v>
      </c>
      <c r="K143" s="113" t="str">
        <f t="shared" si="29"/>
        <v>B81</v>
      </c>
      <c r="L143" s="92" t="str">
        <f t="shared" si="23"/>
        <v/>
      </c>
      <c r="M143" s="114" t="str">
        <f t="shared" si="24"/>
        <v/>
      </c>
      <c r="N143" s="114" t="str">
        <f t="shared" si="25"/>
        <v/>
      </c>
      <c r="O143" s="92" t="str">
        <f t="array" aca="1" ref="O143" ca="1">IF(G143=3,CONCATENATE("R0",RIGHT(INDEX('[1]Copie fichier cim'!$A$1:$V$200,INDIRECT(K143),2),2),""),IF(G143=14,"CIM",""))</f>
        <v/>
      </c>
      <c r="P143" s="92" t="str">
        <f t="shared" si="26"/>
        <v/>
      </c>
      <c r="Q143" s="92" t="str">
        <f t="array" aca="1" ref="Q143" ca="1">IF(G143=14,CONCATENATE("R0",RIGHT(INDEX('[1]Copie fichier cim'!$A$1:$V$200,INDIRECT(K143),2),2),""),"")</f>
        <v/>
      </c>
      <c r="R143" s="92" t="str">
        <f t="shared" si="27"/>
        <v/>
      </c>
      <c r="S143" s="92"/>
      <c r="T143" s="92"/>
      <c r="U143" s="92"/>
      <c r="V143" s="107" t="str">
        <f t="shared" si="28"/>
        <v/>
      </c>
      <c r="W143" s="97">
        <f t="array" ref="W143">couleur('[1]Copie fichier cim'!B143:U143)</f>
        <v>-4142</v>
      </c>
      <c r="X143" s="97" t="str">
        <f t="shared" si="30"/>
        <v/>
      </c>
      <c r="Y143" s="97" t="str">
        <f>IF(W143=1,'[1]Copie fichier cim'!U142,"")</f>
        <v/>
      </c>
      <c r="Z143" s="117"/>
    </row>
    <row r="144" spans="1:26" x14ac:dyDescent="0.3">
      <c r="A144" s="109" t="str">
        <f>IF(LEFT('[1]Copie fichier cim'!B144,3)="Bac",'[1]Copie fichier cim'!B144,"")</f>
        <v/>
      </c>
      <c r="B144" s="110" t="str">
        <f>IF(A144&lt;&gt;"",MATCH('[1]Copie fichier cim'!B144,'[1]Copie fichier cim'!$B$1:'[1]Copie fichier cim'!$B$200,0),"")</f>
        <v/>
      </c>
      <c r="C144" s="111" t="str">
        <f>IF('[1]Copie fichier cim'!N144&lt;&gt;"",'[1]Copie fichier cim'!N144,"")</f>
        <v/>
      </c>
      <c r="D144" s="111" t="str">
        <f>IF('[1]Copie fichier cim'!O144&lt;&gt;"",'[1]Copie fichier cim'!O144,"")</f>
        <v/>
      </c>
      <c r="E144" s="103" t="str">
        <f>IF(C144&lt;&gt;"",'[1]Copie fichier cim'!K144,"")</f>
        <v/>
      </c>
      <c r="F144" s="103" t="str">
        <f t="shared" si="21"/>
        <v/>
      </c>
      <c r="G144" s="104">
        <f>couleur('[1]Copie fichier cim'!Q144)</f>
        <v>-4142</v>
      </c>
      <c r="H144" s="94" t="str">
        <f>IF(OR(G144=3,G144=14),'[1]Copie fichier cim'!Q144,"")</f>
        <v/>
      </c>
      <c r="I144" s="112" t="s">
        <v>11</v>
      </c>
      <c r="J144" s="113">
        <f t="shared" si="22"/>
        <v>81</v>
      </c>
      <c r="K144" s="113" t="str">
        <f t="shared" si="29"/>
        <v>B81</v>
      </c>
      <c r="L144" s="92" t="str">
        <f t="shared" si="23"/>
        <v/>
      </c>
      <c r="M144" s="114" t="str">
        <f t="shared" si="24"/>
        <v/>
      </c>
      <c r="N144" s="114" t="str">
        <f t="shared" si="25"/>
        <v/>
      </c>
      <c r="O144" s="92" t="str">
        <f t="array" aca="1" ref="O144" ca="1">IF(G144=3,CONCATENATE("R0",RIGHT(INDEX('[1]Copie fichier cim'!$A$1:$V$200,INDIRECT(K144),2),2),""),IF(G144=14,"CIM",""))</f>
        <v/>
      </c>
      <c r="P144" s="92" t="str">
        <f t="shared" si="26"/>
        <v/>
      </c>
      <c r="Q144" s="92" t="str">
        <f t="array" aca="1" ref="Q144" ca="1">IF(G144=14,CONCATENATE("R0",RIGHT(INDEX('[1]Copie fichier cim'!$A$1:$V$200,INDIRECT(K144),2),2),""),"")</f>
        <v/>
      </c>
      <c r="R144" s="92" t="str">
        <f t="shared" si="27"/>
        <v/>
      </c>
      <c r="S144" s="92"/>
      <c r="T144" s="92"/>
      <c r="U144" s="92"/>
      <c r="V144" s="107" t="str">
        <f t="shared" si="28"/>
        <v/>
      </c>
      <c r="W144" s="97">
        <f t="array" ref="W144">couleur('[1]Copie fichier cim'!B144:U144)</f>
        <v>-4142</v>
      </c>
      <c r="X144" s="97" t="str">
        <f t="shared" si="30"/>
        <v/>
      </c>
      <c r="Y144" s="97" t="str">
        <f>IF(W144=1,'[1]Copie fichier cim'!U143,"")</f>
        <v/>
      </c>
      <c r="Z144" s="117"/>
    </row>
    <row r="145" spans="1:26" x14ac:dyDescent="0.3">
      <c r="A145" s="109" t="str">
        <f>IF(LEFT('[1]Copie fichier cim'!B145,3)="Bac",'[1]Copie fichier cim'!B145,"")</f>
        <v/>
      </c>
      <c r="B145" s="110" t="str">
        <f>IF(A145&lt;&gt;"",MATCH('[1]Copie fichier cim'!B145,'[1]Copie fichier cim'!$B$1:'[1]Copie fichier cim'!$B$200,0),"")</f>
        <v/>
      </c>
      <c r="C145" s="111" t="str">
        <f>IF('[1]Copie fichier cim'!N145&lt;&gt;"",'[1]Copie fichier cim'!N145,"")</f>
        <v/>
      </c>
      <c r="D145" s="111" t="str">
        <f>IF('[1]Copie fichier cim'!O145&lt;&gt;"",'[1]Copie fichier cim'!O145,"")</f>
        <v/>
      </c>
      <c r="E145" s="103" t="str">
        <f>IF(C145&lt;&gt;"",'[1]Copie fichier cim'!K145,"")</f>
        <v/>
      </c>
      <c r="F145" s="103" t="str">
        <f t="shared" si="21"/>
        <v/>
      </c>
      <c r="G145" s="104">
        <f>couleur('[1]Copie fichier cim'!Q145)</f>
        <v>-4142</v>
      </c>
      <c r="H145" s="94" t="str">
        <f>IF(OR(G145=3,G145=14),'[1]Copie fichier cim'!Q145,"")</f>
        <v/>
      </c>
      <c r="I145" s="112" t="s">
        <v>11</v>
      </c>
      <c r="J145" s="113">
        <f t="shared" si="22"/>
        <v>81</v>
      </c>
      <c r="K145" s="113" t="str">
        <f t="shared" si="29"/>
        <v>B81</v>
      </c>
      <c r="L145" s="92" t="str">
        <f t="shared" si="23"/>
        <v/>
      </c>
      <c r="M145" s="114" t="str">
        <f t="shared" si="24"/>
        <v/>
      </c>
      <c r="N145" s="114" t="str">
        <f t="shared" si="25"/>
        <v/>
      </c>
      <c r="O145" s="92" t="str">
        <f t="array" aca="1" ref="O145" ca="1">IF(G145=3,CONCATENATE("R0",RIGHT(INDEX('[1]Copie fichier cim'!$A$1:$V$200,INDIRECT(K145),2),2),""),IF(G145=14,"CIM",""))</f>
        <v/>
      </c>
      <c r="P145" s="92" t="str">
        <f t="shared" si="26"/>
        <v/>
      </c>
      <c r="Q145" s="92" t="str">
        <f t="array" aca="1" ref="Q145" ca="1">IF(G145=14,CONCATENATE("R0",RIGHT(INDEX('[1]Copie fichier cim'!$A$1:$V$200,INDIRECT(K145),2),2),""),"")</f>
        <v/>
      </c>
      <c r="R145" s="92" t="str">
        <f t="shared" si="27"/>
        <v/>
      </c>
      <c r="S145" s="92"/>
      <c r="T145" s="92"/>
      <c r="U145" s="92"/>
      <c r="V145" s="107" t="str">
        <f t="shared" si="28"/>
        <v/>
      </c>
      <c r="W145" s="97">
        <f t="array" ref="W145">couleur('[1]Copie fichier cim'!B145:U145)</f>
        <v>-4142</v>
      </c>
      <c r="X145" s="97" t="str">
        <f t="shared" si="30"/>
        <v/>
      </c>
      <c r="Y145" s="97" t="str">
        <f>IF(W145=1,'[1]Copie fichier cim'!U144,"")</f>
        <v/>
      </c>
      <c r="Z145" s="117"/>
    </row>
    <row r="146" spans="1:26" x14ac:dyDescent="0.3">
      <c r="A146" s="109" t="str">
        <f>IF(LEFT('[1]Copie fichier cim'!B146,3)="Bac",'[1]Copie fichier cim'!B146,"")</f>
        <v/>
      </c>
      <c r="B146" s="110" t="str">
        <f>IF(A146&lt;&gt;"",MATCH('[1]Copie fichier cim'!B146,'[1]Copie fichier cim'!$B$1:'[1]Copie fichier cim'!$B$200,0),"")</f>
        <v/>
      </c>
      <c r="C146" s="111" t="str">
        <f>IF('[1]Copie fichier cim'!N146&lt;&gt;"",'[1]Copie fichier cim'!N146,"")</f>
        <v/>
      </c>
      <c r="D146" s="111" t="str">
        <f>IF('[1]Copie fichier cim'!O146&lt;&gt;"",'[1]Copie fichier cim'!O146,"")</f>
        <v/>
      </c>
      <c r="E146" s="103" t="str">
        <f>IF(C146&lt;&gt;"",'[1]Copie fichier cim'!K146,"")</f>
        <v/>
      </c>
      <c r="F146" s="103" t="str">
        <f t="shared" si="21"/>
        <v/>
      </c>
      <c r="G146" s="104">
        <f>couleur('[1]Copie fichier cim'!Q146)</f>
        <v>-4142</v>
      </c>
      <c r="H146" s="94" t="str">
        <f>IF(OR(G146=3,G146=14),'[1]Copie fichier cim'!Q146,"")</f>
        <v/>
      </c>
      <c r="I146" s="112" t="s">
        <v>11</v>
      </c>
      <c r="J146" s="113">
        <f t="shared" si="22"/>
        <v>81</v>
      </c>
      <c r="K146" s="113" t="str">
        <f t="shared" si="29"/>
        <v>B81</v>
      </c>
      <c r="L146" s="92" t="str">
        <f t="shared" si="23"/>
        <v/>
      </c>
      <c r="M146" s="114" t="str">
        <f t="shared" si="24"/>
        <v/>
      </c>
      <c r="N146" s="114" t="str">
        <f t="shared" si="25"/>
        <v/>
      </c>
      <c r="O146" s="92" t="str">
        <f t="array" aca="1" ref="O146" ca="1">IF(G146=3,CONCATENATE("R0",RIGHT(INDEX('[1]Copie fichier cim'!$A$1:$V$200,INDIRECT(K146),2),2),""),IF(G146=14,"CIM",""))</f>
        <v/>
      </c>
      <c r="P146" s="92" t="str">
        <f t="shared" si="26"/>
        <v/>
      </c>
      <c r="Q146" s="92" t="str">
        <f t="array" aca="1" ref="Q146" ca="1">IF(G146=14,CONCATENATE("R0",RIGHT(INDEX('[1]Copie fichier cim'!$A$1:$V$200,INDIRECT(K146),2),2),""),"")</f>
        <v/>
      </c>
      <c r="R146" s="92" t="str">
        <f t="shared" si="27"/>
        <v/>
      </c>
      <c r="S146" s="92"/>
      <c r="T146" s="92"/>
      <c r="U146" s="92"/>
      <c r="V146" s="107" t="str">
        <f t="shared" si="28"/>
        <v/>
      </c>
      <c r="W146" s="97">
        <f t="array" ref="W146">couleur('[1]Copie fichier cim'!B146:U146)</f>
        <v>-4142</v>
      </c>
      <c r="X146" s="97" t="str">
        <f t="shared" si="30"/>
        <v/>
      </c>
      <c r="Y146" s="97" t="str">
        <f>IF(W146=1,'[1]Copie fichier cim'!U145,"")</f>
        <v/>
      </c>
      <c r="Z146" s="117"/>
    </row>
    <row r="147" spans="1:26" x14ac:dyDescent="0.3">
      <c r="A147" s="109" t="str">
        <f>IF(LEFT('[1]Copie fichier cim'!B147,3)="Bac",'[1]Copie fichier cim'!B147,"")</f>
        <v/>
      </c>
      <c r="B147" s="110" t="str">
        <f>IF(A147&lt;&gt;"",MATCH('[1]Copie fichier cim'!B147,'[1]Copie fichier cim'!$B$1:'[1]Copie fichier cim'!$B$200,0),"")</f>
        <v/>
      </c>
      <c r="C147" s="111" t="str">
        <f>IF('[1]Copie fichier cim'!N147&lt;&gt;"",'[1]Copie fichier cim'!N147,"")</f>
        <v/>
      </c>
      <c r="D147" s="111" t="str">
        <f>IF('[1]Copie fichier cim'!O147&lt;&gt;"",'[1]Copie fichier cim'!O147,"")</f>
        <v/>
      </c>
      <c r="E147" s="103" t="str">
        <f>IF(C147&lt;&gt;"",'[1]Copie fichier cim'!K147,"")</f>
        <v/>
      </c>
      <c r="F147" s="103" t="str">
        <f t="shared" si="21"/>
        <v/>
      </c>
      <c r="G147" s="104">
        <f>couleur('[1]Copie fichier cim'!Q147)</f>
        <v>-4142</v>
      </c>
      <c r="H147" s="94" t="str">
        <f>IF(OR(G147=3,G147=14),'[1]Copie fichier cim'!Q147,"")</f>
        <v/>
      </c>
      <c r="I147" s="112" t="s">
        <v>11</v>
      </c>
      <c r="J147" s="113">
        <f t="shared" si="22"/>
        <v>81</v>
      </c>
      <c r="K147" s="113" t="str">
        <f t="shared" si="29"/>
        <v>B81</v>
      </c>
      <c r="L147" s="92" t="str">
        <f t="shared" si="23"/>
        <v/>
      </c>
      <c r="M147" s="114" t="str">
        <f t="shared" si="24"/>
        <v/>
      </c>
      <c r="N147" s="114" t="str">
        <f t="shared" si="25"/>
        <v/>
      </c>
      <c r="O147" s="92" t="str">
        <f t="array" aca="1" ref="O147" ca="1">IF(G147=3,CONCATENATE("R0",RIGHT(INDEX('[1]Copie fichier cim'!$A$1:$V$200,INDIRECT(K147),2),2),""),IF(G147=14,"CIM",""))</f>
        <v/>
      </c>
      <c r="P147" s="92" t="str">
        <f t="shared" si="26"/>
        <v/>
      </c>
      <c r="Q147" s="92" t="str">
        <f t="array" aca="1" ref="Q147" ca="1">IF(G147=14,CONCATENATE("R0",RIGHT(INDEX('[1]Copie fichier cim'!$A$1:$V$200,INDIRECT(K147),2),2),""),"")</f>
        <v/>
      </c>
      <c r="R147" s="92" t="str">
        <f t="shared" si="27"/>
        <v/>
      </c>
      <c r="S147" s="92"/>
      <c r="T147" s="92"/>
      <c r="U147" s="92"/>
      <c r="V147" s="107" t="str">
        <f t="shared" si="28"/>
        <v/>
      </c>
      <c r="W147" s="97">
        <f t="array" ref="W147">couleur('[1]Copie fichier cim'!B147:U147)</f>
        <v>-4142</v>
      </c>
      <c r="X147" s="97" t="str">
        <f t="shared" si="30"/>
        <v/>
      </c>
      <c r="Y147" s="97" t="str">
        <f>IF(W147=1,'[1]Copie fichier cim'!U146,"")</f>
        <v/>
      </c>
      <c r="Z147" s="117"/>
    </row>
    <row r="148" spans="1:26" x14ac:dyDescent="0.3">
      <c r="A148" s="109" t="str">
        <f>IF(LEFT('[1]Copie fichier cim'!B148,3)="Bac",'[1]Copie fichier cim'!B148,"")</f>
        <v/>
      </c>
      <c r="B148" s="110" t="str">
        <f>IF(A148&lt;&gt;"",MATCH('[1]Copie fichier cim'!B148,'[1]Copie fichier cim'!$B$1:'[1]Copie fichier cim'!$B$200,0),"")</f>
        <v/>
      </c>
      <c r="C148" s="111" t="str">
        <f>IF('[1]Copie fichier cim'!N148&lt;&gt;"",'[1]Copie fichier cim'!N148,"")</f>
        <v/>
      </c>
      <c r="D148" s="111" t="str">
        <f>IF('[1]Copie fichier cim'!O148&lt;&gt;"",'[1]Copie fichier cim'!O148,"")</f>
        <v/>
      </c>
      <c r="E148" s="103" t="str">
        <f>IF(C148&lt;&gt;"",'[1]Copie fichier cim'!K148,"")</f>
        <v/>
      </c>
      <c r="F148" s="103" t="str">
        <f t="shared" si="21"/>
        <v/>
      </c>
      <c r="G148" s="104">
        <f>couleur('[1]Copie fichier cim'!Q148)</f>
        <v>-4142</v>
      </c>
      <c r="H148" s="94" t="str">
        <f>IF(OR(G148=3,G148=14),'[1]Copie fichier cim'!Q148,"")</f>
        <v/>
      </c>
      <c r="I148" s="112" t="s">
        <v>11</v>
      </c>
      <c r="J148" s="113">
        <f t="shared" si="22"/>
        <v>81</v>
      </c>
      <c r="K148" s="113" t="str">
        <f t="shared" si="29"/>
        <v>B81</v>
      </c>
      <c r="L148" s="92" t="str">
        <f t="shared" si="23"/>
        <v/>
      </c>
      <c r="M148" s="114" t="str">
        <f t="shared" si="24"/>
        <v/>
      </c>
      <c r="N148" s="114" t="str">
        <f t="shared" si="25"/>
        <v/>
      </c>
      <c r="O148" s="92" t="str">
        <f t="array" aca="1" ref="O148" ca="1">IF(G148=3,CONCATENATE("R0",RIGHT(INDEX('[1]Copie fichier cim'!$A$1:$V$200,INDIRECT(K148),2),2),""),IF(G148=14,"CIM",""))</f>
        <v/>
      </c>
      <c r="P148" s="92" t="str">
        <f t="shared" si="26"/>
        <v/>
      </c>
      <c r="Q148" s="92" t="str">
        <f t="array" aca="1" ref="Q148" ca="1">IF(G148=14,CONCATENATE("R0",RIGHT(INDEX('[1]Copie fichier cim'!$A$1:$V$200,INDIRECT(K148),2),2),""),"")</f>
        <v/>
      </c>
      <c r="R148" s="92" t="str">
        <f t="shared" si="27"/>
        <v/>
      </c>
      <c r="S148" s="92"/>
      <c r="T148" s="92"/>
      <c r="U148" s="92"/>
      <c r="V148" s="107" t="str">
        <f t="shared" si="28"/>
        <v/>
      </c>
      <c r="W148" s="97">
        <f t="array" ref="W148">couleur('[1]Copie fichier cim'!B148:U148)</f>
        <v>-4142</v>
      </c>
      <c r="X148" s="97" t="str">
        <f t="shared" si="30"/>
        <v/>
      </c>
      <c r="Y148" s="97" t="str">
        <f>IF(W148=1,'[1]Copie fichier cim'!U147,"")</f>
        <v/>
      </c>
      <c r="Z148" s="117"/>
    </row>
    <row r="149" spans="1:26" x14ac:dyDescent="0.3">
      <c r="A149" s="109" t="str">
        <f>IF(LEFT('[1]Copie fichier cim'!B149,3)="Bac",'[1]Copie fichier cim'!B149,"")</f>
        <v/>
      </c>
      <c r="B149" s="110" t="str">
        <f>IF(A149&lt;&gt;"",MATCH('[1]Copie fichier cim'!B149,'[1]Copie fichier cim'!$B$1:'[1]Copie fichier cim'!$B$200,0),"")</f>
        <v/>
      </c>
      <c r="C149" s="111" t="str">
        <f>IF('[1]Copie fichier cim'!N149&lt;&gt;"",'[1]Copie fichier cim'!N149,"")</f>
        <v/>
      </c>
      <c r="D149" s="111" t="str">
        <f>IF('[1]Copie fichier cim'!O149&lt;&gt;"",'[1]Copie fichier cim'!O149,"")</f>
        <v/>
      </c>
      <c r="E149" s="103" t="str">
        <f>IF(C149&lt;&gt;"",'[1]Copie fichier cim'!K149,"")</f>
        <v/>
      </c>
      <c r="F149" s="103" t="str">
        <f t="shared" si="21"/>
        <v/>
      </c>
      <c r="G149" s="104">
        <f>couleur('[1]Copie fichier cim'!Q149)</f>
        <v>-4142</v>
      </c>
      <c r="H149" s="94" t="str">
        <f>IF(OR(G149=3,G149=14),'[1]Copie fichier cim'!Q149,"")</f>
        <v/>
      </c>
      <c r="I149" s="112" t="s">
        <v>11</v>
      </c>
      <c r="J149" s="113">
        <f t="shared" si="22"/>
        <v>81</v>
      </c>
      <c r="K149" s="113" t="str">
        <f t="shared" si="29"/>
        <v>B81</v>
      </c>
      <c r="L149" s="92" t="str">
        <f t="shared" si="23"/>
        <v/>
      </c>
      <c r="M149" s="114" t="str">
        <f t="shared" si="24"/>
        <v/>
      </c>
      <c r="N149" s="114" t="str">
        <f t="shared" si="25"/>
        <v/>
      </c>
      <c r="O149" s="92" t="str">
        <f t="array" aca="1" ref="O149" ca="1">IF(G149=3,CONCATENATE("R0",RIGHT(INDEX('[1]Copie fichier cim'!$A$1:$V$200,INDIRECT(K149),2),2),""),IF(G149=14,"CIM",""))</f>
        <v/>
      </c>
      <c r="P149" s="92" t="str">
        <f t="shared" si="26"/>
        <v/>
      </c>
      <c r="Q149" s="92" t="str">
        <f t="array" aca="1" ref="Q149" ca="1">IF(G149=14,CONCATENATE("R0",RIGHT(INDEX('[1]Copie fichier cim'!$A$1:$V$200,INDIRECT(K149),2),2),""),"")</f>
        <v/>
      </c>
      <c r="R149" s="92" t="str">
        <f t="shared" si="27"/>
        <v/>
      </c>
      <c r="S149" s="92"/>
      <c r="T149" s="92"/>
      <c r="U149" s="92"/>
      <c r="V149" s="107" t="str">
        <f t="shared" si="28"/>
        <v/>
      </c>
      <c r="W149" s="97">
        <f t="array" ref="W149">couleur('[1]Copie fichier cim'!B149:U149)</f>
        <v>-4142</v>
      </c>
      <c r="X149" s="97" t="str">
        <f t="shared" si="30"/>
        <v/>
      </c>
      <c r="Y149" s="97" t="str">
        <f>IF(W149=1,'[1]Copie fichier cim'!U148,"")</f>
        <v/>
      </c>
      <c r="Z149" s="117"/>
    </row>
    <row r="150" spans="1:26" x14ac:dyDescent="0.3">
      <c r="A150" s="109" t="str">
        <f>IF(LEFT('[1]Copie fichier cim'!B150,3)="Bac",'[1]Copie fichier cim'!B150,"")</f>
        <v/>
      </c>
      <c r="B150" s="110" t="str">
        <f>IF(A150&lt;&gt;"",MATCH('[1]Copie fichier cim'!B150,'[1]Copie fichier cim'!$B$1:'[1]Copie fichier cim'!$B$200,0),"")</f>
        <v/>
      </c>
      <c r="C150" s="111" t="str">
        <f>IF('[1]Copie fichier cim'!N150&lt;&gt;"",'[1]Copie fichier cim'!N150,"")</f>
        <v/>
      </c>
      <c r="D150" s="111" t="str">
        <f>IF('[1]Copie fichier cim'!O150&lt;&gt;"",'[1]Copie fichier cim'!O150,"")</f>
        <v/>
      </c>
      <c r="E150" s="103" t="str">
        <f>IF(C150&lt;&gt;"",'[1]Copie fichier cim'!K150,"")</f>
        <v/>
      </c>
      <c r="F150" s="103" t="str">
        <f t="shared" si="21"/>
        <v/>
      </c>
      <c r="G150" s="104">
        <f>couleur('[1]Copie fichier cim'!Q150)</f>
        <v>-4142</v>
      </c>
      <c r="H150" s="94" t="str">
        <f>IF(OR(G150=3,G150=14),'[1]Copie fichier cim'!Q150,"")</f>
        <v/>
      </c>
      <c r="I150" s="112" t="s">
        <v>11</v>
      </c>
      <c r="J150" s="113">
        <f t="shared" si="22"/>
        <v>81</v>
      </c>
      <c r="K150" s="113" t="str">
        <f t="shared" si="29"/>
        <v>B81</v>
      </c>
      <c r="L150" s="92" t="str">
        <f t="shared" si="23"/>
        <v/>
      </c>
      <c r="M150" s="114" t="str">
        <f t="shared" si="24"/>
        <v/>
      </c>
      <c r="N150" s="114" t="str">
        <f t="shared" si="25"/>
        <v/>
      </c>
      <c r="O150" s="92" t="str">
        <f t="array" aca="1" ref="O150" ca="1">IF(G150=3,CONCATENATE("R0",RIGHT(INDEX('[1]Copie fichier cim'!$A$1:$V$200,INDIRECT(K150),2),2),""),IF(G150=14,"CIM",""))</f>
        <v/>
      </c>
      <c r="P150" s="92" t="str">
        <f t="shared" si="26"/>
        <v/>
      </c>
      <c r="Q150" s="92" t="str">
        <f t="array" aca="1" ref="Q150" ca="1">IF(G150=14,CONCATENATE("R0",RIGHT(INDEX('[1]Copie fichier cim'!$A$1:$V$200,INDIRECT(K150),2),2),""),"")</f>
        <v/>
      </c>
      <c r="R150" s="92" t="str">
        <f t="shared" si="27"/>
        <v/>
      </c>
      <c r="S150" s="92"/>
      <c r="T150" s="92"/>
      <c r="U150" s="92"/>
      <c r="V150" s="107" t="str">
        <f t="shared" si="28"/>
        <v/>
      </c>
      <c r="W150" s="97">
        <f t="array" ref="W150">couleur('[1]Copie fichier cim'!B150:U150)</f>
        <v>-4142</v>
      </c>
      <c r="X150" s="97" t="str">
        <f t="shared" si="30"/>
        <v/>
      </c>
      <c r="Y150" s="97" t="str">
        <f>IF(W150=1,'[1]Copie fichier cim'!U149,"")</f>
        <v/>
      </c>
      <c r="Z150" s="117"/>
    </row>
    <row r="151" spans="1:26" x14ac:dyDescent="0.3">
      <c r="A151" s="109" t="str">
        <f>IF(LEFT('[1]Copie fichier cim'!B151,3)="Bac",'[1]Copie fichier cim'!B151,"")</f>
        <v/>
      </c>
      <c r="B151" s="110" t="str">
        <f>IF(A151&lt;&gt;"",MATCH('[1]Copie fichier cim'!B151,'[1]Copie fichier cim'!$B$1:'[1]Copie fichier cim'!$B$200,0),"")</f>
        <v/>
      </c>
      <c r="C151" s="111" t="str">
        <f>IF('[1]Copie fichier cim'!N151&lt;&gt;"",'[1]Copie fichier cim'!N151,"")</f>
        <v/>
      </c>
      <c r="D151" s="111" t="str">
        <f>IF('[1]Copie fichier cim'!O151&lt;&gt;"",'[1]Copie fichier cim'!O151,"")</f>
        <v/>
      </c>
      <c r="E151" s="103" t="str">
        <f>IF(C151&lt;&gt;"",'[1]Copie fichier cim'!K151,"")</f>
        <v/>
      </c>
      <c r="F151" s="103" t="str">
        <f t="shared" si="21"/>
        <v/>
      </c>
      <c r="G151" s="104">
        <f>couleur('[1]Copie fichier cim'!Q151)</f>
        <v>-4142</v>
      </c>
      <c r="H151" s="94" t="str">
        <f>IF(OR(G151=3,G151=14),'[1]Copie fichier cim'!Q151,"")</f>
        <v/>
      </c>
      <c r="I151" s="112" t="s">
        <v>11</v>
      </c>
      <c r="J151" s="113">
        <f t="shared" si="22"/>
        <v>81</v>
      </c>
      <c r="K151" s="113" t="str">
        <f t="shared" si="29"/>
        <v>B81</v>
      </c>
      <c r="L151" s="92" t="str">
        <f t="shared" si="23"/>
        <v/>
      </c>
      <c r="M151" s="114" t="str">
        <f t="shared" si="24"/>
        <v/>
      </c>
      <c r="N151" s="114" t="str">
        <f t="shared" si="25"/>
        <v/>
      </c>
      <c r="O151" s="92" t="str">
        <f t="array" aca="1" ref="O151" ca="1">IF(G151=3,CONCATENATE("R0",RIGHT(INDEX('[1]Copie fichier cim'!$A$1:$V$200,INDIRECT(K151),2),2),""),IF(G151=14,"CIM",""))</f>
        <v/>
      </c>
      <c r="P151" s="92" t="str">
        <f t="shared" si="26"/>
        <v/>
      </c>
      <c r="Q151" s="92" t="str">
        <f t="array" aca="1" ref="Q151" ca="1">IF(G151=14,CONCATENATE("R0",RIGHT(INDEX('[1]Copie fichier cim'!$A$1:$V$200,INDIRECT(K151),2),2),""),"")</f>
        <v/>
      </c>
      <c r="R151" s="92" t="str">
        <f t="shared" si="27"/>
        <v/>
      </c>
      <c r="S151" s="92"/>
      <c r="T151" s="92"/>
      <c r="U151" s="92"/>
      <c r="V151" s="107" t="str">
        <f t="shared" si="28"/>
        <v/>
      </c>
      <c r="W151" s="97">
        <f t="array" ref="W151">couleur('[1]Copie fichier cim'!B151:U151)</f>
        <v>-4142</v>
      </c>
      <c r="X151" s="97" t="str">
        <f t="shared" si="30"/>
        <v/>
      </c>
      <c r="Y151" s="97" t="str">
        <f>IF(W151=1,'[1]Copie fichier cim'!U150,"")</f>
        <v/>
      </c>
      <c r="Z151" s="117"/>
    </row>
    <row r="152" spans="1:26" x14ac:dyDescent="0.3">
      <c r="A152" s="109" t="str">
        <f>IF(LEFT('[1]Copie fichier cim'!B152,3)="Bac",'[1]Copie fichier cim'!B152,"")</f>
        <v/>
      </c>
      <c r="B152" s="110" t="str">
        <f>IF(A152&lt;&gt;"",MATCH('[1]Copie fichier cim'!B152,'[1]Copie fichier cim'!$B$1:'[1]Copie fichier cim'!$B$200,0),"")</f>
        <v/>
      </c>
      <c r="C152" s="111" t="str">
        <f>IF('[1]Copie fichier cim'!N152&lt;&gt;"",'[1]Copie fichier cim'!N152,"")</f>
        <v/>
      </c>
      <c r="D152" s="111" t="str">
        <f>IF('[1]Copie fichier cim'!O152&lt;&gt;"",'[1]Copie fichier cim'!O152,"")</f>
        <v/>
      </c>
      <c r="E152" s="103" t="str">
        <f>IF(C152&lt;&gt;"",'[1]Copie fichier cim'!K152,"")</f>
        <v/>
      </c>
      <c r="F152" s="103" t="str">
        <f t="shared" si="21"/>
        <v/>
      </c>
      <c r="G152" s="104">
        <f>couleur('[1]Copie fichier cim'!Q152)</f>
        <v>-4142</v>
      </c>
      <c r="H152" s="94" t="str">
        <f>IF(OR(G152=3,G152=14),'[1]Copie fichier cim'!Q152,"")</f>
        <v/>
      </c>
      <c r="I152" s="112" t="s">
        <v>11</v>
      </c>
      <c r="J152" s="113">
        <f t="shared" si="22"/>
        <v>81</v>
      </c>
      <c r="K152" s="113" t="str">
        <f t="shared" si="29"/>
        <v>B81</v>
      </c>
      <c r="L152" s="92" t="str">
        <f t="shared" si="23"/>
        <v/>
      </c>
      <c r="M152" s="114" t="str">
        <f t="shared" si="24"/>
        <v/>
      </c>
      <c r="N152" s="114" t="str">
        <f t="shared" si="25"/>
        <v/>
      </c>
      <c r="O152" s="92" t="str">
        <f t="array" aca="1" ref="O152" ca="1">IF(G152=3,CONCATENATE("R0",RIGHT(INDEX('[1]Copie fichier cim'!$A$1:$V$200,INDIRECT(K152),2),2),""),IF(G152=14,"CIM",""))</f>
        <v/>
      </c>
      <c r="P152" s="92" t="str">
        <f t="shared" si="26"/>
        <v/>
      </c>
      <c r="Q152" s="92" t="str">
        <f t="array" aca="1" ref="Q152" ca="1">IF(G152=14,CONCATENATE("R0",RIGHT(INDEX('[1]Copie fichier cim'!$A$1:$V$200,INDIRECT(K152),2),2),""),"")</f>
        <v/>
      </c>
      <c r="R152" s="92" t="str">
        <f t="shared" si="27"/>
        <v/>
      </c>
      <c r="S152" s="92"/>
      <c r="T152" s="92"/>
      <c r="U152" s="92"/>
      <c r="V152" s="107" t="str">
        <f t="shared" si="28"/>
        <v/>
      </c>
      <c r="W152" s="97">
        <f t="array" ref="W152">couleur('[1]Copie fichier cim'!B152:U152)</f>
        <v>-4142</v>
      </c>
      <c r="X152" s="97" t="str">
        <f t="shared" si="30"/>
        <v/>
      </c>
      <c r="Y152" s="97" t="str">
        <f>IF(W152=1,'[1]Copie fichier cim'!U151,"")</f>
        <v/>
      </c>
      <c r="Z152" s="117"/>
    </row>
    <row r="153" spans="1:26" x14ac:dyDescent="0.3">
      <c r="A153" s="109" t="str">
        <f>IF(LEFT('[1]Copie fichier cim'!B153,3)="Bac",'[1]Copie fichier cim'!B153,"")</f>
        <v/>
      </c>
      <c r="B153" s="110" t="str">
        <f>IF(A153&lt;&gt;"",MATCH('[1]Copie fichier cim'!B153,'[1]Copie fichier cim'!$B$1:'[1]Copie fichier cim'!$B$200,0),"")</f>
        <v/>
      </c>
      <c r="C153" s="111" t="str">
        <f>IF('[1]Copie fichier cim'!N153&lt;&gt;"",'[1]Copie fichier cim'!N153,"")</f>
        <v/>
      </c>
      <c r="D153" s="111" t="str">
        <f>IF('[1]Copie fichier cim'!O153&lt;&gt;"",'[1]Copie fichier cim'!O153,"")</f>
        <v/>
      </c>
      <c r="E153" s="103" t="str">
        <f>IF(C153&lt;&gt;"",'[1]Copie fichier cim'!K153,"")</f>
        <v/>
      </c>
      <c r="F153" s="103" t="str">
        <f t="shared" si="21"/>
        <v/>
      </c>
      <c r="G153" s="104">
        <f>couleur('[1]Copie fichier cim'!Q153)</f>
        <v>-4142</v>
      </c>
      <c r="H153" s="94" t="str">
        <f>IF(OR(G153=3,G153=14),'[1]Copie fichier cim'!Q153,"")</f>
        <v/>
      </c>
      <c r="I153" s="112" t="s">
        <v>11</v>
      </c>
      <c r="J153" s="113">
        <f t="shared" si="22"/>
        <v>81</v>
      </c>
      <c r="K153" s="113" t="str">
        <f t="shared" si="29"/>
        <v>B81</v>
      </c>
      <c r="L153" s="92" t="str">
        <f t="shared" si="23"/>
        <v/>
      </c>
      <c r="M153" s="114" t="str">
        <f t="shared" si="24"/>
        <v/>
      </c>
      <c r="N153" s="114" t="str">
        <f t="shared" si="25"/>
        <v/>
      </c>
      <c r="O153" s="92" t="str">
        <f t="array" aca="1" ref="O153" ca="1">IF(G153=3,CONCATENATE("R0",RIGHT(INDEX('[1]Copie fichier cim'!$A$1:$V$200,INDIRECT(K153),2),2),""),IF(G153=14,"CIM",""))</f>
        <v/>
      </c>
      <c r="P153" s="92" t="str">
        <f t="shared" si="26"/>
        <v/>
      </c>
      <c r="Q153" s="92" t="str">
        <f t="array" aca="1" ref="Q153" ca="1">IF(G153=14,CONCATENATE("R0",RIGHT(INDEX('[1]Copie fichier cim'!$A$1:$V$200,INDIRECT(K153),2),2),""),"")</f>
        <v/>
      </c>
      <c r="R153" s="92" t="str">
        <f t="shared" si="27"/>
        <v/>
      </c>
      <c r="S153" s="92"/>
      <c r="T153" s="92"/>
      <c r="U153" s="92"/>
      <c r="V153" s="107" t="str">
        <f t="shared" si="28"/>
        <v/>
      </c>
      <c r="W153" s="97">
        <f t="array" ref="W153">couleur('[1]Copie fichier cim'!B153:U153)</f>
        <v>-4142</v>
      </c>
      <c r="X153" s="97" t="str">
        <f t="shared" si="30"/>
        <v/>
      </c>
      <c r="Y153" s="97" t="str">
        <f>IF(W153=1,'[1]Copie fichier cim'!U152,"")</f>
        <v/>
      </c>
      <c r="Z153" s="117"/>
    </row>
    <row r="154" spans="1:26" x14ac:dyDescent="0.3">
      <c r="A154" s="109" t="str">
        <f>IF(LEFT('[1]Copie fichier cim'!B154,3)="Bac",'[1]Copie fichier cim'!B154,"")</f>
        <v/>
      </c>
      <c r="B154" s="110" t="str">
        <f>IF(A154&lt;&gt;"",MATCH('[1]Copie fichier cim'!B154,'[1]Copie fichier cim'!$B$1:'[1]Copie fichier cim'!$B$200,0),"")</f>
        <v/>
      </c>
      <c r="C154" s="111" t="str">
        <f>IF('[1]Copie fichier cim'!N154&lt;&gt;"",'[1]Copie fichier cim'!N154,"")</f>
        <v/>
      </c>
      <c r="D154" s="111" t="str">
        <f>IF('[1]Copie fichier cim'!O154&lt;&gt;"",'[1]Copie fichier cim'!O154,"")</f>
        <v/>
      </c>
      <c r="E154" s="103" t="str">
        <f>IF(C154&lt;&gt;"",'[1]Copie fichier cim'!K154,"")</f>
        <v/>
      </c>
      <c r="F154" s="103" t="str">
        <f t="shared" si="21"/>
        <v/>
      </c>
      <c r="G154" s="104">
        <f>couleur('[1]Copie fichier cim'!Q154)</f>
        <v>-4142</v>
      </c>
      <c r="H154" s="94" t="str">
        <f>IF(OR(G154=3,G154=14),'[1]Copie fichier cim'!Q154,"")</f>
        <v/>
      </c>
      <c r="I154" s="112" t="s">
        <v>11</v>
      </c>
      <c r="J154" s="113">
        <f t="shared" si="22"/>
        <v>81</v>
      </c>
      <c r="K154" s="113" t="str">
        <f t="shared" si="29"/>
        <v>B81</v>
      </c>
      <c r="L154" s="92" t="str">
        <f t="shared" si="23"/>
        <v/>
      </c>
      <c r="M154" s="114" t="str">
        <f t="shared" si="24"/>
        <v/>
      </c>
      <c r="N154" s="114" t="str">
        <f t="shared" si="25"/>
        <v/>
      </c>
      <c r="O154" s="92" t="str">
        <f t="array" aca="1" ref="O154" ca="1">IF(G154=3,CONCATENATE("R0",RIGHT(INDEX('[1]Copie fichier cim'!$A$1:$V$200,INDIRECT(K154),2),2),""),IF(G154=14,"CIM",""))</f>
        <v/>
      </c>
      <c r="P154" s="92" t="str">
        <f t="shared" si="26"/>
        <v/>
      </c>
      <c r="Q154" s="92" t="str">
        <f t="array" aca="1" ref="Q154" ca="1">IF(G154=14,CONCATENATE("R0",RIGHT(INDEX('[1]Copie fichier cim'!$A$1:$V$200,INDIRECT(K154),2),2),""),"")</f>
        <v/>
      </c>
      <c r="R154" s="92" t="str">
        <f t="shared" si="27"/>
        <v/>
      </c>
      <c r="S154" s="92"/>
      <c r="T154" s="92"/>
      <c r="U154" s="92"/>
      <c r="V154" s="107" t="str">
        <f t="shared" si="28"/>
        <v/>
      </c>
      <c r="W154" s="97">
        <f t="array" ref="W154">couleur('[1]Copie fichier cim'!B154:U154)</f>
        <v>-4142</v>
      </c>
      <c r="X154" s="97" t="str">
        <f t="shared" si="30"/>
        <v/>
      </c>
      <c r="Y154" s="97" t="str">
        <f>IF(W154=1,'[1]Copie fichier cim'!U153,"")</f>
        <v/>
      </c>
      <c r="Z154" s="117"/>
    </row>
    <row r="155" spans="1:26" x14ac:dyDescent="0.3">
      <c r="A155" s="109" t="str">
        <f>IF(LEFT('[1]Copie fichier cim'!B155,3)="Bac",'[1]Copie fichier cim'!B155,"")</f>
        <v/>
      </c>
      <c r="B155" s="110" t="str">
        <f>IF(A155&lt;&gt;"",MATCH('[1]Copie fichier cim'!B155,'[1]Copie fichier cim'!$B$1:'[1]Copie fichier cim'!$B$200,0),"")</f>
        <v/>
      </c>
      <c r="C155" s="111" t="str">
        <f>IF('[1]Copie fichier cim'!N155&lt;&gt;"",'[1]Copie fichier cim'!N155,"")</f>
        <v/>
      </c>
      <c r="D155" s="111" t="str">
        <f>IF('[1]Copie fichier cim'!O155&lt;&gt;"",'[1]Copie fichier cim'!O155,"")</f>
        <v/>
      </c>
      <c r="E155" s="103" t="str">
        <f>IF(C155&lt;&gt;"",'[1]Copie fichier cim'!K155,"")</f>
        <v/>
      </c>
      <c r="F155" s="103" t="str">
        <f t="shared" si="21"/>
        <v/>
      </c>
      <c r="G155" s="104">
        <f>couleur('[1]Copie fichier cim'!Q155)</f>
        <v>-4142</v>
      </c>
      <c r="H155" s="94" t="str">
        <f>IF(OR(G155=3,G155=14),'[1]Copie fichier cim'!Q155,"")</f>
        <v/>
      </c>
      <c r="I155" s="112" t="s">
        <v>11</v>
      </c>
      <c r="J155" s="113">
        <f t="shared" si="22"/>
        <v>81</v>
      </c>
      <c r="K155" s="113" t="str">
        <f t="shared" si="29"/>
        <v>B81</v>
      </c>
      <c r="L155" s="92" t="str">
        <f t="shared" si="23"/>
        <v/>
      </c>
      <c r="M155" s="114" t="str">
        <f t="shared" si="24"/>
        <v/>
      </c>
      <c r="N155" s="114" t="str">
        <f t="shared" si="25"/>
        <v/>
      </c>
      <c r="O155" s="92" t="str">
        <f t="array" aca="1" ref="O155" ca="1">IF(G155=3,CONCATENATE("R0",RIGHT(INDEX('[1]Copie fichier cim'!$A$1:$V$200,INDIRECT(K155),2),2),""),IF(G155=14,"CIM",""))</f>
        <v/>
      </c>
      <c r="P155" s="92" t="str">
        <f t="shared" si="26"/>
        <v/>
      </c>
      <c r="Q155" s="92" t="str">
        <f t="array" aca="1" ref="Q155" ca="1">IF(G155=14,CONCATENATE("R0",RIGHT(INDEX('[1]Copie fichier cim'!$A$1:$V$200,INDIRECT(K155),2),2),""),"")</f>
        <v/>
      </c>
      <c r="R155" s="92" t="str">
        <f t="shared" si="27"/>
        <v/>
      </c>
      <c r="S155" s="92"/>
      <c r="T155" s="92"/>
      <c r="U155" s="92"/>
      <c r="V155" s="107" t="str">
        <f t="shared" si="28"/>
        <v/>
      </c>
      <c r="W155" s="97">
        <f t="array" ref="W155">couleur('[1]Copie fichier cim'!B155:U155)</f>
        <v>-4142</v>
      </c>
      <c r="X155" s="97" t="str">
        <f t="shared" si="30"/>
        <v/>
      </c>
      <c r="Y155" s="97" t="str">
        <f>IF(W155=1,'[1]Copie fichier cim'!U154,"")</f>
        <v/>
      </c>
      <c r="Z155" s="117"/>
    </row>
    <row r="156" spans="1:26" x14ac:dyDescent="0.3">
      <c r="A156" s="109" t="str">
        <f>IF(LEFT('[1]Copie fichier cim'!B156,3)="Bac",'[1]Copie fichier cim'!B156,"")</f>
        <v/>
      </c>
      <c r="B156" s="110" t="str">
        <f>IF(A156&lt;&gt;"",MATCH('[1]Copie fichier cim'!B156,'[1]Copie fichier cim'!$B$1:'[1]Copie fichier cim'!$B$200,0),"")</f>
        <v/>
      </c>
      <c r="C156" s="111" t="str">
        <f>IF('[1]Copie fichier cim'!N156&lt;&gt;"",'[1]Copie fichier cim'!N156,"")</f>
        <v/>
      </c>
      <c r="D156" s="111" t="str">
        <f>IF('[1]Copie fichier cim'!O156&lt;&gt;"",'[1]Copie fichier cim'!O156,"")</f>
        <v/>
      </c>
      <c r="E156" s="103" t="str">
        <f>IF(C156&lt;&gt;"",'[1]Copie fichier cim'!K156,"")</f>
        <v/>
      </c>
      <c r="F156" s="103" t="str">
        <f t="shared" si="21"/>
        <v/>
      </c>
      <c r="G156" s="104">
        <f>couleur('[1]Copie fichier cim'!Q156)</f>
        <v>-4142</v>
      </c>
      <c r="H156" s="94" t="str">
        <f>IF(OR(G156=3,G156=14),'[1]Copie fichier cim'!Q156,"")</f>
        <v/>
      </c>
      <c r="I156" s="112" t="s">
        <v>11</v>
      </c>
      <c r="J156" s="113">
        <f t="shared" si="22"/>
        <v>81</v>
      </c>
      <c r="K156" s="113" t="str">
        <f t="shared" si="29"/>
        <v>B81</v>
      </c>
      <c r="L156" s="92" t="str">
        <f t="shared" si="23"/>
        <v/>
      </c>
      <c r="M156" s="114" t="str">
        <f t="shared" si="24"/>
        <v/>
      </c>
      <c r="N156" s="114" t="str">
        <f t="shared" si="25"/>
        <v/>
      </c>
      <c r="O156" s="92" t="str">
        <f t="array" aca="1" ref="O156" ca="1">IF(G156=3,CONCATENATE("R0",RIGHT(INDEX('[1]Copie fichier cim'!$A$1:$V$200,INDIRECT(K156),2),2),""),IF(G156=14,"CIM",""))</f>
        <v/>
      </c>
      <c r="P156" s="92" t="str">
        <f t="shared" si="26"/>
        <v/>
      </c>
      <c r="Q156" s="92" t="str">
        <f t="array" aca="1" ref="Q156" ca="1">IF(G156=14,CONCATENATE("R0",RIGHT(INDEX('[1]Copie fichier cim'!$A$1:$V$200,INDIRECT(K156),2),2),""),"")</f>
        <v/>
      </c>
      <c r="R156" s="92" t="str">
        <f t="shared" si="27"/>
        <v/>
      </c>
      <c r="S156" s="92"/>
      <c r="T156" s="92"/>
      <c r="U156" s="92"/>
      <c r="V156" s="107" t="str">
        <f t="shared" si="28"/>
        <v/>
      </c>
      <c r="W156" s="97">
        <f t="array" ref="W156">couleur('[1]Copie fichier cim'!B156:U156)</f>
        <v>-4142</v>
      </c>
      <c r="X156" s="97" t="str">
        <f t="shared" si="30"/>
        <v/>
      </c>
      <c r="Y156" s="97" t="str">
        <f>IF(W156=1,'[1]Copie fichier cim'!U155,"")</f>
        <v/>
      </c>
      <c r="Z156" s="117"/>
    </row>
    <row r="157" spans="1:26" x14ac:dyDescent="0.3">
      <c r="A157" s="109" t="str">
        <f>IF(LEFT('[1]Copie fichier cim'!B157,3)="Bac",'[1]Copie fichier cim'!B157,"")</f>
        <v/>
      </c>
      <c r="B157" s="110" t="str">
        <f>IF(A157&lt;&gt;"",MATCH('[1]Copie fichier cim'!B157,'[1]Copie fichier cim'!$B$1:'[1]Copie fichier cim'!$B$200,0),"")</f>
        <v/>
      </c>
      <c r="C157" s="111" t="str">
        <f>IF('[1]Copie fichier cim'!N157&lt;&gt;"",'[1]Copie fichier cim'!N157,"")</f>
        <v/>
      </c>
      <c r="D157" s="111" t="str">
        <f>IF('[1]Copie fichier cim'!O157&lt;&gt;"",'[1]Copie fichier cim'!O157,"")</f>
        <v/>
      </c>
      <c r="E157" s="103" t="str">
        <f>IF(C157&lt;&gt;"",'[1]Copie fichier cim'!K157,"")</f>
        <v/>
      </c>
      <c r="F157" s="103" t="str">
        <f t="shared" si="21"/>
        <v/>
      </c>
      <c r="G157" s="104">
        <f>couleur('[1]Copie fichier cim'!Q157)</f>
        <v>-4142</v>
      </c>
      <c r="H157" s="94" t="str">
        <f>IF(OR(G157=3,G157=14),'[1]Copie fichier cim'!Q157,"")</f>
        <v/>
      </c>
      <c r="I157" s="112" t="s">
        <v>11</v>
      </c>
      <c r="J157" s="113">
        <f t="shared" si="22"/>
        <v>81</v>
      </c>
      <c r="K157" s="113" t="str">
        <f t="shared" si="29"/>
        <v>B81</v>
      </c>
      <c r="L157" s="92" t="str">
        <f t="shared" si="23"/>
        <v/>
      </c>
      <c r="M157" s="114" t="str">
        <f t="shared" si="24"/>
        <v/>
      </c>
      <c r="N157" s="114" t="str">
        <f t="shared" si="25"/>
        <v/>
      </c>
      <c r="O157" s="92" t="str">
        <f t="array" aca="1" ref="O157" ca="1">IF(G157=3,CONCATENATE("R0",RIGHT(INDEX('[1]Copie fichier cim'!$A$1:$V$200,INDIRECT(K157),2),2),""),IF(G157=14,"CIM",""))</f>
        <v/>
      </c>
      <c r="P157" s="92" t="str">
        <f t="shared" si="26"/>
        <v/>
      </c>
      <c r="Q157" s="92" t="str">
        <f t="array" aca="1" ref="Q157" ca="1">IF(G157=14,CONCATENATE("R0",RIGHT(INDEX('[1]Copie fichier cim'!$A$1:$V$200,INDIRECT(K157),2),2),""),"")</f>
        <v/>
      </c>
      <c r="R157" s="92" t="str">
        <f t="shared" si="27"/>
        <v/>
      </c>
      <c r="S157" s="92"/>
      <c r="T157" s="92"/>
      <c r="U157" s="92"/>
      <c r="V157" s="107" t="str">
        <f t="shared" si="28"/>
        <v/>
      </c>
      <c r="W157" s="97">
        <f t="array" ref="W157">couleur('[1]Copie fichier cim'!B157:U157)</f>
        <v>-4142</v>
      </c>
      <c r="X157" s="97" t="str">
        <f t="shared" si="30"/>
        <v/>
      </c>
      <c r="Y157" s="97" t="str">
        <f>IF(W157=1,'[1]Copie fichier cim'!U156,"")</f>
        <v/>
      </c>
      <c r="Z157" s="117"/>
    </row>
    <row r="158" spans="1:26" x14ac:dyDescent="0.3">
      <c r="A158" s="109" t="str">
        <f>IF(LEFT('[1]Copie fichier cim'!B158,3)="Bac",'[1]Copie fichier cim'!B158,"")</f>
        <v/>
      </c>
      <c r="B158" s="110" t="str">
        <f>IF(A158&lt;&gt;"",MATCH('[1]Copie fichier cim'!B158,'[1]Copie fichier cim'!$B$1:'[1]Copie fichier cim'!$B$200,0),"")</f>
        <v/>
      </c>
      <c r="C158" s="111" t="str">
        <f>IF('[1]Copie fichier cim'!N158&lt;&gt;"",'[1]Copie fichier cim'!N158,"")</f>
        <v/>
      </c>
      <c r="D158" s="111" t="str">
        <f>IF('[1]Copie fichier cim'!O158&lt;&gt;"",'[1]Copie fichier cim'!O158,"")</f>
        <v/>
      </c>
      <c r="E158" s="103" t="str">
        <f>IF(C158&lt;&gt;"",'[1]Copie fichier cim'!K158,"")</f>
        <v/>
      </c>
      <c r="F158" s="103" t="str">
        <f t="shared" si="21"/>
        <v/>
      </c>
      <c r="G158" s="104">
        <f>couleur('[1]Copie fichier cim'!Q158)</f>
        <v>-4142</v>
      </c>
      <c r="H158" s="94" t="str">
        <f>IF(OR(G158=3,G158=14),'[1]Copie fichier cim'!Q158,"")</f>
        <v/>
      </c>
      <c r="I158" s="112" t="s">
        <v>11</v>
      </c>
      <c r="J158" s="113">
        <f t="shared" si="22"/>
        <v>81</v>
      </c>
      <c r="K158" s="113" t="str">
        <f t="shared" si="29"/>
        <v>B81</v>
      </c>
      <c r="L158" s="92" t="str">
        <f t="shared" si="23"/>
        <v/>
      </c>
      <c r="M158" s="114" t="str">
        <f t="shared" si="24"/>
        <v/>
      </c>
      <c r="N158" s="114" t="str">
        <f t="shared" si="25"/>
        <v/>
      </c>
      <c r="O158" s="92" t="str">
        <f t="array" aca="1" ref="O158" ca="1">IF(G158=3,CONCATENATE("R0",RIGHT(INDEX('[1]Copie fichier cim'!$A$1:$V$200,INDIRECT(K158),2),2),""),IF(G158=14,"CIM",""))</f>
        <v/>
      </c>
      <c r="P158" s="92" t="str">
        <f t="shared" si="26"/>
        <v/>
      </c>
      <c r="Q158" s="92" t="str">
        <f t="array" aca="1" ref="Q158" ca="1">IF(G158=14,CONCATENATE("R0",RIGHT(INDEX('[1]Copie fichier cim'!$A$1:$V$200,INDIRECT(K158),2),2),""),"")</f>
        <v/>
      </c>
      <c r="R158" s="92" t="str">
        <f t="shared" si="27"/>
        <v/>
      </c>
      <c r="S158" s="92"/>
      <c r="T158" s="92"/>
      <c r="U158" s="92"/>
      <c r="V158" s="107" t="str">
        <f t="shared" si="28"/>
        <v/>
      </c>
      <c r="W158" s="97">
        <f t="array" ref="W158">couleur('[1]Copie fichier cim'!B158:U158)</f>
        <v>-4142</v>
      </c>
      <c r="X158" s="97" t="str">
        <f t="shared" si="30"/>
        <v/>
      </c>
      <c r="Y158" s="97" t="str">
        <f>IF(W158=1,'[1]Copie fichier cim'!U157,"")</f>
        <v/>
      </c>
      <c r="Z158" s="117"/>
    </row>
    <row r="159" spans="1:26" x14ac:dyDescent="0.3">
      <c r="A159" s="109" t="str">
        <f>IF(LEFT('[1]Copie fichier cim'!B159,3)="Bac",'[1]Copie fichier cim'!B159,"")</f>
        <v/>
      </c>
      <c r="B159" s="110" t="str">
        <f>IF(A159&lt;&gt;"",MATCH('[1]Copie fichier cim'!B159,'[1]Copie fichier cim'!$B$1:'[1]Copie fichier cim'!$B$200,0),"")</f>
        <v/>
      </c>
      <c r="C159" s="111" t="str">
        <f>IF('[1]Copie fichier cim'!N159&lt;&gt;"",'[1]Copie fichier cim'!N159,"")</f>
        <v/>
      </c>
      <c r="D159" s="111" t="str">
        <f>IF('[1]Copie fichier cim'!O159&lt;&gt;"",'[1]Copie fichier cim'!O159,"")</f>
        <v/>
      </c>
      <c r="E159" s="103" t="str">
        <f>IF(C159&lt;&gt;"",'[1]Copie fichier cim'!K159,"")</f>
        <v/>
      </c>
      <c r="F159" s="103" t="str">
        <f t="shared" si="21"/>
        <v/>
      </c>
      <c r="G159" s="104">
        <f>couleur('[1]Copie fichier cim'!Q159)</f>
        <v>-4142</v>
      </c>
      <c r="H159" s="94" t="str">
        <f>IF(OR(G159=3,G159=14),'[1]Copie fichier cim'!Q159,"")</f>
        <v/>
      </c>
      <c r="I159" s="112" t="s">
        <v>11</v>
      </c>
      <c r="J159" s="113">
        <f t="shared" si="22"/>
        <v>81</v>
      </c>
      <c r="K159" s="113" t="str">
        <f t="shared" si="29"/>
        <v>B81</v>
      </c>
      <c r="L159" s="92" t="str">
        <f t="shared" si="23"/>
        <v/>
      </c>
      <c r="M159" s="114" t="str">
        <f t="shared" si="24"/>
        <v/>
      </c>
      <c r="N159" s="114" t="str">
        <f t="shared" si="25"/>
        <v/>
      </c>
      <c r="O159" s="92" t="str">
        <f t="array" aca="1" ref="O159" ca="1">IF(G159=3,CONCATENATE("R0",RIGHT(INDEX('[1]Copie fichier cim'!$A$1:$V$200,INDIRECT(K159),2),2),""),IF(G159=14,"CIM",""))</f>
        <v/>
      </c>
      <c r="P159" s="92" t="str">
        <f t="shared" si="26"/>
        <v/>
      </c>
      <c r="Q159" s="92" t="str">
        <f t="array" aca="1" ref="Q159" ca="1">IF(G159=14,CONCATENATE("R0",RIGHT(INDEX('[1]Copie fichier cim'!$A$1:$V$200,INDIRECT(K159),2),2),""),"")</f>
        <v/>
      </c>
      <c r="R159" s="92" t="str">
        <f t="shared" si="27"/>
        <v/>
      </c>
      <c r="S159" s="92"/>
      <c r="T159" s="92"/>
      <c r="U159" s="92"/>
      <c r="V159" s="107" t="str">
        <f t="shared" si="28"/>
        <v/>
      </c>
      <c r="W159" s="97">
        <f t="array" ref="W159">couleur('[1]Copie fichier cim'!B159:U159)</f>
        <v>-4142</v>
      </c>
      <c r="X159" s="97" t="str">
        <f t="shared" si="30"/>
        <v/>
      </c>
      <c r="Y159" s="97" t="str">
        <f>IF(W159=1,'[1]Copie fichier cim'!U158,"")</f>
        <v/>
      </c>
      <c r="Z159" s="117"/>
    </row>
    <row r="160" spans="1:26" x14ac:dyDescent="0.3">
      <c r="A160" s="109" t="str">
        <f>IF(LEFT('[1]Copie fichier cim'!B160,3)="Bac",'[1]Copie fichier cim'!B160,"")</f>
        <v/>
      </c>
      <c r="B160" s="110" t="str">
        <f>IF(A160&lt;&gt;"",MATCH('[1]Copie fichier cim'!B160,'[1]Copie fichier cim'!$B$1:'[1]Copie fichier cim'!$B$200,0),"")</f>
        <v/>
      </c>
      <c r="C160" s="111" t="str">
        <f>IF('[1]Copie fichier cim'!N160&lt;&gt;"",'[1]Copie fichier cim'!N160,"")</f>
        <v/>
      </c>
      <c r="D160" s="111" t="str">
        <f>IF('[1]Copie fichier cim'!O160&lt;&gt;"",'[1]Copie fichier cim'!O160,"")</f>
        <v/>
      </c>
      <c r="E160" s="103" t="str">
        <f>IF(C160&lt;&gt;"",'[1]Copie fichier cim'!K160,"")</f>
        <v/>
      </c>
      <c r="F160" s="103" t="str">
        <f t="shared" si="21"/>
        <v/>
      </c>
      <c r="G160" s="104">
        <f>couleur('[1]Copie fichier cim'!Q160)</f>
        <v>-4142</v>
      </c>
      <c r="H160" s="94" t="str">
        <f>IF(OR(G160=3,G160=14),'[1]Copie fichier cim'!Q160,"")</f>
        <v/>
      </c>
      <c r="I160" s="112" t="s">
        <v>11</v>
      </c>
      <c r="J160" s="113">
        <f t="shared" si="22"/>
        <v>81</v>
      </c>
      <c r="K160" s="113" t="str">
        <f t="shared" si="29"/>
        <v>B81</v>
      </c>
      <c r="L160" s="92" t="str">
        <f t="shared" si="23"/>
        <v/>
      </c>
      <c r="M160" s="114" t="str">
        <f t="shared" si="24"/>
        <v/>
      </c>
      <c r="N160" s="114" t="str">
        <f t="shared" si="25"/>
        <v/>
      </c>
      <c r="O160" s="92" t="str">
        <f t="array" aca="1" ref="O160" ca="1">IF(G160=3,CONCATENATE("R0",RIGHT(INDEX('[1]Copie fichier cim'!$A$1:$V$200,INDIRECT(K160),2),2),""),IF(G160=14,"CIM",""))</f>
        <v/>
      </c>
      <c r="P160" s="92" t="str">
        <f t="shared" si="26"/>
        <v/>
      </c>
      <c r="Q160" s="92" t="str">
        <f t="array" aca="1" ref="Q160" ca="1">IF(G160=14,CONCATENATE("R0",RIGHT(INDEX('[1]Copie fichier cim'!$A$1:$V$200,INDIRECT(K160),2),2),""),"")</f>
        <v/>
      </c>
      <c r="R160" s="92" t="str">
        <f t="shared" si="27"/>
        <v/>
      </c>
      <c r="S160" s="92"/>
      <c r="T160" s="92"/>
      <c r="U160" s="92"/>
      <c r="V160" s="107" t="str">
        <f t="shared" si="28"/>
        <v/>
      </c>
      <c r="W160" s="97">
        <f t="array" ref="W160">couleur('[1]Copie fichier cim'!B160:U160)</f>
        <v>-4142</v>
      </c>
      <c r="X160" s="97" t="str">
        <f t="shared" si="30"/>
        <v/>
      </c>
      <c r="Y160" s="97" t="str">
        <f>IF(W160=1,'[1]Copie fichier cim'!U159,"")</f>
        <v/>
      </c>
      <c r="Z160" s="117"/>
    </row>
    <row r="161" spans="1:26" x14ac:dyDescent="0.3">
      <c r="A161" s="109" t="str">
        <f>IF(LEFT('[1]Copie fichier cim'!B161,3)="Bac",'[1]Copie fichier cim'!B161,"")</f>
        <v/>
      </c>
      <c r="B161" s="110" t="str">
        <f>IF(A161&lt;&gt;"",MATCH('[1]Copie fichier cim'!B161,'[1]Copie fichier cim'!$B$1:'[1]Copie fichier cim'!$B$200,0),"")</f>
        <v/>
      </c>
      <c r="C161" s="111" t="str">
        <f>IF('[1]Copie fichier cim'!N161&lt;&gt;"",'[1]Copie fichier cim'!N161,"")</f>
        <v/>
      </c>
      <c r="D161" s="111" t="str">
        <f>IF('[1]Copie fichier cim'!O161&lt;&gt;"",'[1]Copie fichier cim'!O161,"")</f>
        <v/>
      </c>
      <c r="E161" s="103" t="str">
        <f>IF(C161&lt;&gt;"",'[1]Copie fichier cim'!K161,"")</f>
        <v/>
      </c>
      <c r="F161" s="103" t="str">
        <f t="shared" si="21"/>
        <v/>
      </c>
      <c r="G161" s="104">
        <f>couleur('[1]Copie fichier cim'!Q161)</f>
        <v>-4142</v>
      </c>
      <c r="H161" s="94" t="str">
        <f>IF(OR(G161=3,G161=14),'[1]Copie fichier cim'!Q161,"")</f>
        <v/>
      </c>
      <c r="I161" s="112" t="s">
        <v>11</v>
      </c>
      <c r="J161" s="113">
        <f t="shared" si="22"/>
        <v>81</v>
      </c>
      <c r="K161" s="113" t="str">
        <f t="shared" si="29"/>
        <v>B81</v>
      </c>
      <c r="L161" s="92" t="str">
        <f t="shared" si="23"/>
        <v/>
      </c>
      <c r="M161" s="114" t="str">
        <f t="shared" si="24"/>
        <v/>
      </c>
      <c r="N161" s="114" t="str">
        <f t="shared" si="25"/>
        <v/>
      </c>
      <c r="O161" s="92" t="str">
        <f t="array" aca="1" ref="O161" ca="1">IF(G161=3,CONCATENATE("R0",RIGHT(INDEX('[1]Copie fichier cim'!$A$1:$V$200,INDIRECT(K161),2),2),""),IF(G161=14,"CIM",""))</f>
        <v/>
      </c>
      <c r="P161" s="92" t="str">
        <f t="shared" si="26"/>
        <v/>
      </c>
      <c r="Q161" s="92" t="str">
        <f t="array" aca="1" ref="Q161" ca="1">IF(G161=14,CONCATENATE("R0",RIGHT(INDEX('[1]Copie fichier cim'!$A$1:$V$200,INDIRECT(K161),2),2),""),"")</f>
        <v/>
      </c>
      <c r="R161" s="92" t="str">
        <f t="shared" si="27"/>
        <v/>
      </c>
      <c r="S161" s="92"/>
      <c r="T161" s="92"/>
      <c r="U161" s="92"/>
      <c r="V161" s="107" t="str">
        <f t="shared" si="28"/>
        <v/>
      </c>
      <c r="W161" s="97">
        <f t="array" ref="W161">couleur('[1]Copie fichier cim'!B161:U161)</f>
        <v>-4142</v>
      </c>
      <c r="X161" s="97" t="str">
        <f t="shared" si="30"/>
        <v/>
      </c>
      <c r="Y161" s="97" t="str">
        <f>IF(W161=1,'[1]Copie fichier cim'!U160,"")</f>
        <v/>
      </c>
      <c r="Z161" s="117"/>
    </row>
    <row r="162" spans="1:26" x14ac:dyDescent="0.3">
      <c r="A162" s="109" t="str">
        <f>IF(LEFT('[1]Copie fichier cim'!B162,3)="Bac",'[1]Copie fichier cim'!B162,"")</f>
        <v/>
      </c>
      <c r="B162" s="110" t="str">
        <f>IF(A162&lt;&gt;"",MATCH('[1]Copie fichier cim'!B162,'[1]Copie fichier cim'!$B$1:'[1]Copie fichier cim'!$B$200,0),"")</f>
        <v/>
      </c>
      <c r="C162" s="111" t="str">
        <f>IF('[1]Copie fichier cim'!N162&lt;&gt;"",'[1]Copie fichier cim'!N162,"")</f>
        <v/>
      </c>
      <c r="D162" s="111" t="str">
        <f>IF('[1]Copie fichier cim'!O162&lt;&gt;"",'[1]Copie fichier cim'!O162,"")</f>
        <v/>
      </c>
      <c r="E162" s="103" t="str">
        <f>IF(C162&lt;&gt;"",'[1]Copie fichier cim'!K162,"")</f>
        <v/>
      </c>
      <c r="F162" s="103" t="str">
        <f t="shared" si="21"/>
        <v/>
      </c>
      <c r="G162" s="104">
        <f>couleur('[1]Copie fichier cim'!Q162)</f>
        <v>-4142</v>
      </c>
      <c r="H162" s="94" t="str">
        <f>IF(OR(G162=3,G162=14),'[1]Copie fichier cim'!Q162,"")</f>
        <v/>
      </c>
      <c r="I162" s="112" t="s">
        <v>11</v>
      </c>
      <c r="J162" s="113">
        <f t="shared" si="22"/>
        <v>81</v>
      </c>
      <c r="K162" s="113" t="str">
        <f t="shared" si="29"/>
        <v>B81</v>
      </c>
      <c r="L162" s="92" t="str">
        <f t="shared" si="23"/>
        <v/>
      </c>
      <c r="M162" s="114" t="str">
        <f t="shared" si="24"/>
        <v/>
      </c>
      <c r="N162" s="114" t="str">
        <f t="shared" si="25"/>
        <v/>
      </c>
      <c r="O162" s="92" t="str">
        <f t="array" aca="1" ref="O162" ca="1">IF(G162=3,CONCATENATE("R0",RIGHT(INDEX('[1]Copie fichier cim'!$A$1:$V$200,INDIRECT(K162),2),2),""),IF(G162=14,"CIM",""))</f>
        <v/>
      </c>
      <c r="P162" s="92" t="str">
        <f t="shared" si="26"/>
        <v/>
      </c>
      <c r="Q162" s="92" t="str">
        <f t="array" aca="1" ref="Q162" ca="1">IF(G162=14,CONCATENATE("R0",RIGHT(INDEX('[1]Copie fichier cim'!$A$1:$V$200,INDIRECT(K162),2),2),""),"")</f>
        <v/>
      </c>
      <c r="R162" s="92" t="str">
        <f t="shared" si="27"/>
        <v/>
      </c>
      <c r="S162" s="92"/>
      <c r="T162" s="92"/>
      <c r="U162" s="92"/>
      <c r="V162" s="107" t="str">
        <f t="shared" si="28"/>
        <v/>
      </c>
      <c r="W162" s="97">
        <f t="array" ref="W162">couleur('[1]Copie fichier cim'!B162:U162)</f>
        <v>-4142</v>
      </c>
      <c r="X162" s="97" t="str">
        <f t="shared" si="30"/>
        <v/>
      </c>
      <c r="Y162" s="97" t="str">
        <f>IF(W162=1,'[1]Copie fichier cim'!U161,"")</f>
        <v/>
      </c>
      <c r="Z162" s="117"/>
    </row>
    <row r="163" spans="1:26" x14ac:dyDescent="0.3">
      <c r="A163" s="109" t="str">
        <f>IF(LEFT('[1]Copie fichier cim'!B163,3)="Bac",'[1]Copie fichier cim'!B163,"")</f>
        <v/>
      </c>
      <c r="B163" s="110" t="str">
        <f>IF(A163&lt;&gt;"",MATCH('[1]Copie fichier cim'!B163,'[1]Copie fichier cim'!$B$1:'[1]Copie fichier cim'!$B$200,0),"")</f>
        <v/>
      </c>
      <c r="C163" s="111" t="str">
        <f>IF('[1]Copie fichier cim'!N163&lt;&gt;"",'[1]Copie fichier cim'!N163,"")</f>
        <v/>
      </c>
      <c r="D163" s="111" t="str">
        <f>IF('[1]Copie fichier cim'!O163&lt;&gt;"",'[1]Copie fichier cim'!O163,"")</f>
        <v/>
      </c>
      <c r="E163" s="103" t="str">
        <f>IF(C163&lt;&gt;"",'[1]Copie fichier cim'!K163,"")</f>
        <v/>
      </c>
      <c r="F163" s="103" t="str">
        <f t="shared" si="21"/>
        <v/>
      </c>
      <c r="G163" s="104">
        <f>couleur('[1]Copie fichier cim'!Q163)</f>
        <v>-4142</v>
      </c>
      <c r="H163" s="94" t="str">
        <f>IF(OR(G163=3,G163=14),'[1]Copie fichier cim'!Q163,"")</f>
        <v/>
      </c>
      <c r="I163" s="112" t="s">
        <v>11</v>
      </c>
      <c r="J163" s="113">
        <f t="shared" si="22"/>
        <v>81</v>
      </c>
      <c r="K163" s="113" t="str">
        <f t="shared" si="29"/>
        <v>B81</v>
      </c>
      <c r="L163" s="92" t="str">
        <f t="shared" si="23"/>
        <v/>
      </c>
      <c r="M163" s="114" t="str">
        <f t="shared" si="24"/>
        <v/>
      </c>
      <c r="N163" s="114" t="str">
        <f t="shared" si="25"/>
        <v/>
      </c>
      <c r="O163" s="92" t="str">
        <f t="array" aca="1" ref="O163" ca="1">IF(G163=3,CONCATENATE("R0",RIGHT(INDEX('[1]Copie fichier cim'!$A$1:$V$200,INDIRECT(K163),2),2),""),IF(G163=14,"CIM",""))</f>
        <v/>
      </c>
      <c r="P163" s="92" t="str">
        <f t="shared" si="26"/>
        <v/>
      </c>
      <c r="Q163" s="92" t="str">
        <f t="array" aca="1" ref="Q163" ca="1">IF(G163=14,CONCATENATE("R0",RIGHT(INDEX('[1]Copie fichier cim'!$A$1:$V$200,INDIRECT(K163),2),2),""),"")</f>
        <v/>
      </c>
      <c r="R163" s="92" t="str">
        <f t="shared" si="27"/>
        <v/>
      </c>
      <c r="S163" s="92"/>
      <c r="T163" s="92"/>
      <c r="U163" s="92"/>
      <c r="V163" s="107" t="str">
        <f t="shared" si="28"/>
        <v/>
      </c>
      <c r="W163" s="97">
        <f t="array" ref="W163">couleur('[1]Copie fichier cim'!B163:U163)</f>
        <v>-4142</v>
      </c>
      <c r="X163" s="97" t="str">
        <f t="shared" si="30"/>
        <v/>
      </c>
      <c r="Y163" s="97" t="str">
        <f>IF(W163=1,'[1]Copie fichier cim'!U162,"")</f>
        <v/>
      </c>
      <c r="Z163" s="117"/>
    </row>
    <row r="164" spans="1:26" x14ac:dyDescent="0.3">
      <c r="A164" s="109" t="str">
        <f>IF(LEFT('[1]Copie fichier cim'!B164,3)="Bac",'[1]Copie fichier cim'!B164,"")</f>
        <v/>
      </c>
      <c r="B164" s="110" t="str">
        <f>IF(A164&lt;&gt;"",MATCH('[1]Copie fichier cim'!B164,'[1]Copie fichier cim'!$B$1:'[1]Copie fichier cim'!$B$200,0),"")</f>
        <v/>
      </c>
      <c r="C164" s="111" t="str">
        <f>IF('[1]Copie fichier cim'!N164&lt;&gt;"",'[1]Copie fichier cim'!N164,"")</f>
        <v/>
      </c>
      <c r="D164" s="111" t="str">
        <f>IF('[1]Copie fichier cim'!O164&lt;&gt;"",'[1]Copie fichier cim'!O164,"")</f>
        <v/>
      </c>
      <c r="E164" s="103" t="str">
        <f>IF(C164&lt;&gt;"",'[1]Copie fichier cim'!K164,"")</f>
        <v/>
      </c>
      <c r="F164" s="103" t="str">
        <f t="shared" si="21"/>
        <v/>
      </c>
      <c r="G164" s="104">
        <f>couleur('[1]Copie fichier cim'!Q164)</f>
        <v>-4142</v>
      </c>
      <c r="H164" s="94" t="str">
        <f>IF(OR(G164=3,G164=14),'[1]Copie fichier cim'!Q164,"")</f>
        <v/>
      </c>
      <c r="I164" s="112" t="s">
        <v>11</v>
      </c>
      <c r="J164" s="113">
        <f t="shared" si="22"/>
        <v>81</v>
      </c>
      <c r="K164" s="113" t="str">
        <f t="shared" si="29"/>
        <v>B81</v>
      </c>
      <c r="L164" s="92" t="str">
        <f t="shared" si="23"/>
        <v/>
      </c>
      <c r="M164" s="114" t="str">
        <f t="shared" si="24"/>
        <v/>
      </c>
      <c r="N164" s="114" t="str">
        <f t="shared" si="25"/>
        <v/>
      </c>
      <c r="O164" s="92" t="str">
        <f t="array" aca="1" ref="O164" ca="1">IF(G164=3,CONCATENATE("R0",RIGHT(INDEX('[1]Copie fichier cim'!$A$1:$V$200,INDIRECT(K164),2),2),""),IF(G164=14,"CIM",""))</f>
        <v/>
      </c>
      <c r="P164" s="92" t="str">
        <f t="shared" si="26"/>
        <v/>
      </c>
      <c r="Q164" s="92" t="str">
        <f t="array" aca="1" ref="Q164" ca="1">IF(G164=14,CONCATENATE("R0",RIGHT(INDEX('[1]Copie fichier cim'!$A$1:$V$200,INDIRECT(K164),2),2),""),"")</f>
        <v/>
      </c>
      <c r="R164" s="92" t="str">
        <f t="shared" si="27"/>
        <v/>
      </c>
      <c r="S164" s="92"/>
      <c r="T164" s="92"/>
      <c r="U164" s="92"/>
      <c r="V164" s="107" t="str">
        <f t="shared" si="28"/>
        <v/>
      </c>
      <c r="W164" s="97">
        <f t="array" ref="W164">couleur('[1]Copie fichier cim'!B164:U164)</f>
        <v>-4142</v>
      </c>
      <c r="X164" s="97" t="str">
        <f t="shared" si="30"/>
        <v/>
      </c>
      <c r="Y164" s="97" t="str">
        <f>IF(W164=1,'[1]Copie fichier cim'!U163,"")</f>
        <v/>
      </c>
      <c r="Z164" s="117"/>
    </row>
    <row r="165" spans="1:26" x14ac:dyDescent="0.3">
      <c r="A165" s="109" t="str">
        <f>IF(LEFT('[1]Copie fichier cim'!B165,3)="Bac",'[1]Copie fichier cim'!B165,"")</f>
        <v/>
      </c>
      <c r="B165" s="110" t="str">
        <f>IF(A165&lt;&gt;"",MATCH('[1]Copie fichier cim'!B165,'[1]Copie fichier cim'!$B$1:'[1]Copie fichier cim'!$B$200,0),"")</f>
        <v/>
      </c>
      <c r="C165" s="111" t="str">
        <f>IF('[1]Copie fichier cim'!N165&lt;&gt;"",'[1]Copie fichier cim'!N165,"")</f>
        <v/>
      </c>
      <c r="D165" s="111" t="str">
        <f>IF('[1]Copie fichier cim'!O165&lt;&gt;"",'[1]Copie fichier cim'!O165,"")</f>
        <v/>
      </c>
      <c r="E165" s="103" t="str">
        <f>IF(C165&lt;&gt;"",'[1]Copie fichier cim'!K165,"")</f>
        <v/>
      </c>
      <c r="F165" s="103" t="str">
        <f t="shared" si="21"/>
        <v/>
      </c>
      <c r="G165" s="104">
        <f>couleur('[1]Copie fichier cim'!Q165)</f>
        <v>-4142</v>
      </c>
      <c r="H165" s="94" t="str">
        <f>IF(OR(G165=3,G165=14),'[1]Copie fichier cim'!Q165,"")</f>
        <v/>
      </c>
      <c r="I165" s="112" t="s">
        <v>11</v>
      </c>
      <c r="J165" s="113">
        <f t="shared" si="22"/>
        <v>81</v>
      </c>
      <c r="K165" s="113" t="str">
        <f t="shared" si="29"/>
        <v>B81</v>
      </c>
      <c r="L165" s="92" t="str">
        <f t="shared" si="23"/>
        <v/>
      </c>
      <c r="M165" s="114" t="str">
        <f t="shared" si="24"/>
        <v/>
      </c>
      <c r="N165" s="114" t="str">
        <f t="shared" si="25"/>
        <v/>
      </c>
      <c r="O165" s="92" t="str">
        <f t="array" aca="1" ref="O165" ca="1">IF(G165=3,CONCATENATE("R0",RIGHT(INDEX('[1]Copie fichier cim'!$A$1:$V$200,INDIRECT(K165),2),2),""),IF(G165=14,"CIM",""))</f>
        <v/>
      </c>
      <c r="P165" s="92" t="str">
        <f t="shared" si="26"/>
        <v/>
      </c>
      <c r="Q165" s="92" t="str">
        <f t="array" aca="1" ref="Q165" ca="1">IF(G165=14,CONCATENATE("R0",RIGHT(INDEX('[1]Copie fichier cim'!$A$1:$V$200,INDIRECT(K165),2),2),""),"")</f>
        <v/>
      </c>
      <c r="R165" s="92" t="str">
        <f t="shared" si="27"/>
        <v/>
      </c>
      <c r="S165" s="92"/>
      <c r="T165" s="92"/>
      <c r="U165" s="92"/>
      <c r="V165" s="107" t="str">
        <f t="shared" si="28"/>
        <v/>
      </c>
      <c r="W165" s="97">
        <f t="array" ref="W165">couleur('[1]Copie fichier cim'!B165:U165)</f>
        <v>-4142</v>
      </c>
      <c r="X165" s="97" t="str">
        <f t="shared" si="30"/>
        <v/>
      </c>
      <c r="Y165" s="97" t="str">
        <f>IF(W165=1,'[1]Copie fichier cim'!U164,"")</f>
        <v/>
      </c>
      <c r="Z165" s="117"/>
    </row>
    <row r="166" spans="1:26" x14ac:dyDescent="0.3">
      <c r="A166" s="109" t="str">
        <f>IF(LEFT('[1]Copie fichier cim'!B166,3)="Bac",'[1]Copie fichier cim'!B166,"")</f>
        <v/>
      </c>
      <c r="B166" s="110" t="str">
        <f>IF(A166&lt;&gt;"",MATCH('[1]Copie fichier cim'!B166,'[1]Copie fichier cim'!$B$1:'[1]Copie fichier cim'!$B$200,0),"")</f>
        <v/>
      </c>
      <c r="C166" s="111" t="str">
        <f>IF('[1]Copie fichier cim'!N166&lt;&gt;"",'[1]Copie fichier cim'!N166,"")</f>
        <v/>
      </c>
      <c r="D166" s="111" t="str">
        <f>IF('[1]Copie fichier cim'!O166&lt;&gt;"",'[1]Copie fichier cim'!O166,"")</f>
        <v/>
      </c>
      <c r="E166" s="103" t="str">
        <f>IF(C166&lt;&gt;"",'[1]Copie fichier cim'!K166,"")</f>
        <v/>
      </c>
      <c r="F166" s="103" t="str">
        <f t="shared" si="21"/>
        <v/>
      </c>
      <c r="G166" s="104">
        <f>couleur('[1]Copie fichier cim'!Q166)</f>
        <v>-4142</v>
      </c>
      <c r="H166" s="94" t="str">
        <f>IF(OR(G166=3,G166=14),'[1]Copie fichier cim'!Q166,"")</f>
        <v/>
      </c>
      <c r="I166" s="112" t="s">
        <v>11</v>
      </c>
      <c r="J166" s="113">
        <f t="shared" si="22"/>
        <v>81</v>
      </c>
      <c r="K166" s="113" t="str">
        <f t="shared" si="29"/>
        <v>B81</v>
      </c>
      <c r="L166" s="92" t="str">
        <f t="shared" si="23"/>
        <v/>
      </c>
      <c r="M166" s="114" t="str">
        <f t="shared" si="24"/>
        <v/>
      </c>
      <c r="N166" s="114" t="str">
        <f t="shared" si="25"/>
        <v/>
      </c>
      <c r="O166" s="92" t="str">
        <f t="array" aca="1" ref="O166" ca="1">IF(G166=3,CONCATENATE("R0",RIGHT(INDEX('[1]Copie fichier cim'!$A$1:$V$200,INDIRECT(K166),2),2),""),IF(G166=14,"CIM",""))</f>
        <v/>
      </c>
      <c r="P166" s="92" t="str">
        <f t="shared" si="26"/>
        <v/>
      </c>
      <c r="Q166" s="92" t="str">
        <f t="array" aca="1" ref="Q166" ca="1">IF(G166=14,CONCATENATE("R0",RIGHT(INDEX('[1]Copie fichier cim'!$A$1:$V$200,INDIRECT(K166),2),2),""),"")</f>
        <v/>
      </c>
      <c r="R166" s="92" t="str">
        <f t="shared" si="27"/>
        <v/>
      </c>
      <c r="S166" s="92"/>
      <c r="T166" s="92"/>
      <c r="U166" s="92"/>
      <c r="V166" s="107" t="str">
        <f t="shared" si="28"/>
        <v/>
      </c>
      <c r="W166" s="97">
        <f t="array" ref="W166">couleur('[1]Copie fichier cim'!B166:U166)</f>
        <v>-4142</v>
      </c>
      <c r="X166" s="97" t="str">
        <f t="shared" si="30"/>
        <v/>
      </c>
      <c r="Y166" s="97" t="str">
        <f>IF(W166=1,'[1]Copie fichier cim'!U165,"")</f>
        <v/>
      </c>
      <c r="Z166" s="117"/>
    </row>
    <row r="167" spans="1:26" x14ac:dyDescent="0.3">
      <c r="A167" s="109" t="str">
        <f>IF(LEFT('[1]Copie fichier cim'!B167,3)="Bac",'[1]Copie fichier cim'!B167,"")</f>
        <v/>
      </c>
      <c r="B167" s="110" t="str">
        <f>IF(A167&lt;&gt;"",MATCH('[1]Copie fichier cim'!B167,'[1]Copie fichier cim'!$B$1:'[1]Copie fichier cim'!$B$200,0),"")</f>
        <v/>
      </c>
      <c r="C167" s="111" t="str">
        <f>IF('[1]Copie fichier cim'!N167&lt;&gt;"",'[1]Copie fichier cim'!N167,"")</f>
        <v/>
      </c>
      <c r="D167" s="111" t="str">
        <f>IF('[1]Copie fichier cim'!O167&lt;&gt;"",'[1]Copie fichier cim'!O167,"")</f>
        <v/>
      </c>
      <c r="E167" s="103" t="str">
        <f>IF(C167&lt;&gt;"",'[1]Copie fichier cim'!K167,"")</f>
        <v/>
      </c>
      <c r="F167" s="103" t="str">
        <f t="shared" si="21"/>
        <v/>
      </c>
      <c r="G167" s="104">
        <f>couleur('[1]Copie fichier cim'!Q167)</f>
        <v>-4142</v>
      </c>
      <c r="H167" s="94" t="str">
        <f>IF(OR(G167=3,G167=14),'[1]Copie fichier cim'!Q167,"")</f>
        <v/>
      </c>
      <c r="I167" s="112" t="s">
        <v>11</v>
      </c>
      <c r="J167" s="113">
        <f t="shared" si="22"/>
        <v>81</v>
      </c>
      <c r="K167" s="113" t="str">
        <f t="shared" si="29"/>
        <v>B81</v>
      </c>
      <c r="L167" s="92" t="str">
        <f t="shared" si="23"/>
        <v/>
      </c>
      <c r="M167" s="114" t="str">
        <f t="shared" si="24"/>
        <v/>
      </c>
      <c r="N167" s="114" t="str">
        <f t="shared" si="25"/>
        <v/>
      </c>
      <c r="O167" s="92" t="str">
        <f t="array" aca="1" ref="O167" ca="1">IF(G167=3,CONCATENATE("R0",RIGHT(INDEX('[1]Copie fichier cim'!$A$1:$V$200,INDIRECT(K167),2),2),""),IF(G167=14,"CIM",""))</f>
        <v/>
      </c>
      <c r="P167" s="92" t="str">
        <f t="shared" si="26"/>
        <v/>
      </c>
      <c r="Q167" s="92" t="str">
        <f t="array" aca="1" ref="Q167" ca="1">IF(G167=14,CONCATENATE("R0",RIGHT(INDEX('[1]Copie fichier cim'!$A$1:$V$200,INDIRECT(K167),2),2),""),"")</f>
        <v/>
      </c>
      <c r="R167" s="92" t="str">
        <f t="shared" si="27"/>
        <v/>
      </c>
      <c r="S167" s="92"/>
      <c r="T167" s="92"/>
      <c r="U167" s="92"/>
      <c r="V167" s="107" t="str">
        <f t="shared" si="28"/>
        <v/>
      </c>
      <c r="W167" s="97">
        <f t="array" ref="W167">couleur('[1]Copie fichier cim'!B167:U167)</f>
        <v>-4142</v>
      </c>
      <c r="X167" s="97" t="str">
        <f t="shared" si="30"/>
        <v/>
      </c>
      <c r="Y167" s="97" t="str">
        <f>IF(W167=1,'[1]Copie fichier cim'!U166,"")</f>
        <v/>
      </c>
      <c r="Z167" s="117"/>
    </row>
    <row r="168" spans="1:26" x14ac:dyDescent="0.3">
      <c r="A168" s="109" t="str">
        <f>IF(LEFT('[1]Copie fichier cim'!B168,3)="Bac",'[1]Copie fichier cim'!B168,"")</f>
        <v/>
      </c>
      <c r="B168" s="110" t="str">
        <f>IF(A168&lt;&gt;"",MATCH('[1]Copie fichier cim'!B168,'[1]Copie fichier cim'!$B$1:'[1]Copie fichier cim'!$B$200,0),"")</f>
        <v/>
      </c>
      <c r="C168" s="111" t="str">
        <f>IF('[1]Copie fichier cim'!N168&lt;&gt;"",'[1]Copie fichier cim'!N168,"")</f>
        <v/>
      </c>
      <c r="D168" s="111" t="str">
        <f>IF('[1]Copie fichier cim'!O168&lt;&gt;"",'[1]Copie fichier cim'!O168,"")</f>
        <v/>
      </c>
      <c r="E168" s="103" t="str">
        <f>IF(C168&lt;&gt;"",'[1]Copie fichier cim'!K168,"")</f>
        <v/>
      </c>
      <c r="F168" s="103" t="str">
        <f t="shared" si="21"/>
        <v/>
      </c>
      <c r="G168" s="104">
        <f>couleur('[1]Copie fichier cim'!Q168)</f>
        <v>-4142</v>
      </c>
      <c r="H168" s="94" t="str">
        <f>IF(OR(G168=3,G168=14),'[1]Copie fichier cim'!Q168,"")</f>
        <v/>
      </c>
      <c r="I168" s="112" t="s">
        <v>11</v>
      </c>
      <c r="J168" s="113">
        <f t="shared" si="22"/>
        <v>81</v>
      </c>
      <c r="K168" s="113" t="str">
        <f t="shared" si="29"/>
        <v>B81</v>
      </c>
      <c r="L168" s="92" t="str">
        <f t="shared" si="23"/>
        <v/>
      </c>
      <c r="M168" s="114" t="str">
        <f t="shared" si="24"/>
        <v/>
      </c>
      <c r="N168" s="114" t="str">
        <f t="shared" si="25"/>
        <v/>
      </c>
      <c r="O168" s="92" t="str">
        <f t="array" aca="1" ref="O168" ca="1">IF(G168=3,CONCATENATE("R0",RIGHT(INDEX('[1]Copie fichier cim'!$A$1:$V$200,INDIRECT(K168),2),2),""),IF(G168=14,"CIM",""))</f>
        <v/>
      </c>
      <c r="P168" s="92" t="str">
        <f t="shared" si="26"/>
        <v/>
      </c>
      <c r="Q168" s="92" t="str">
        <f t="array" aca="1" ref="Q168" ca="1">IF(G168=14,CONCATENATE("R0",RIGHT(INDEX('[1]Copie fichier cim'!$A$1:$V$200,INDIRECT(K168),2),2),""),"")</f>
        <v/>
      </c>
      <c r="R168" s="92" t="str">
        <f t="shared" si="27"/>
        <v/>
      </c>
      <c r="S168" s="92"/>
      <c r="T168" s="92"/>
      <c r="U168" s="92"/>
      <c r="V168" s="107" t="str">
        <f t="shared" si="28"/>
        <v/>
      </c>
      <c r="W168" s="97">
        <f t="array" ref="W168">couleur('[1]Copie fichier cim'!B168:U168)</f>
        <v>-4142</v>
      </c>
      <c r="X168" s="97" t="str">
        <f t="shared" si="30"/>
        <v/>
      </c>
      <c r="Y168" s="97" t="str">
        <f>IF(W168=1,'[1]Copie fichier cim'!U167,"")</f>
        <v/>
      </c>
      <c r="Z168" s="117"/>
    </row>
    <row r="169" spans="1:26" x14ac:dyDescent="0.3">
      <c r="A169" s="109" t="str">
        <f>IF(LEFT('[1]Copie fichier cim'!B169,3)="Bac",'[1]Copie fichier cim'!B169,"")</f>
        <v/>
      </c>
      <c r="B169" s="110" t="str">
        <f>IF(A169&lt;&gt;"",MATCH('[1]Copie fichier cim'!B169,'[1]Copie fichier cim'!$B$1:'[1]Copie fichier cim'!$B$200,0),"")</f>
        <v/>
      </c>
      <c r="C169" s="111" t="str">
        <f>IF('[1]Copie fichier cim'!N169&lt;&gt;"",'[1]Copie fichier cim'!N169,"")</f>
        <v/>
      </c>
      <c r="D169" s="111" t="str">
        <f>IF('[1]Copie fichier cim'!O169&lt;&gt;"",'[1]Copie fichier cim'!O169,"")</f>
        <v/>
      </c>
      <c r="E169" s="103" t="str">
        <f>IF(C169&lt;&gt;"",'[1]Copie fichier cim'!K169,"")</f>
        <v/>
      </c>
      <c r="F169" s="103" t="str">
        <f t="shared" si="21"/>
        <v/>
      </c>
      <c r="G169" s="104">
        <f>couleur('[1]Copie fichier cim'!Q169)</f>
        <v>-4142</v>
      </c>
      <c r="H169" s="94" t="str">
        <f>IF(OR(G169=3,G169=14),'[1]Copie fichier cim'!Q169,"")</f>
        <v/>
      </c>
      <c r="I169" s="112" t="s">
        <v>11</v>
      </c>
      <c r="J169" s="113">
        <f t="shared" si="22"/>
        <v>81</v>
      </c>
      <c r="K169" s="113" t="str">
        <f t="shared" si="29"/>
        <v>B81</v>
      </c>
      <c r="L169" s="92" t="str">
        <f t="shared" si="23"/>
        <v/>
      </c>
      <c r="M169" s="114" t="str">
        <f t="shared" si="24"/>
        <v/>
      </c>
      <c r="N169" s="114" t="str">
        <f t="shared" si="25"/>
        <v/>
      </c>
      <c r="O169" s="92" t="str">
        <f t="array" aca="1" ref="O169" ca="1">IF(G169=3,CONCATENATE("R0",RIGHT(INDEX('[1]Copie fichier cim'!$A$1:$V$200,INDIRECT(K169),2),2),""),IF(G169=14,"CIM",""))</f>
        <v/>
      </c>
      <c r="P169" s="92" t="str">
        <f t="shared" si="26"/>
        <v/>
      </c>
      <c r="Q169" s="92" t="str">
        <f t="array" aca="1" ref="Q169" ca="1">IF(G169=14,CONCATENATE("R0",RIGHT(INDEX('[1]Copie fichier cim'!$A$1:$V$200,INDIRECT(K169),2),2),""),"")</f>
        <v/>
      </c>
      <c r="R169" s="92" t="str">
        <f t="shared" si="27"/>
        <v/>
      </c>
      <c r="S169" s="92"/>
      <c r="T169" s="92"/>
      <c r="U169" s="92"/>
      <c r="V169" s="107" t="str">
        <f t="shared" si="28"/>
        <v/>
      </c>
      <c r="W169" s="97">
        <f t="array" ref="W169">couleur('[1]Copie fichier cim'!B169:U169)</f>
        <v>-4142</v>
      </c>
      <c r="X169" s="97" t="str">
        <f t="shared" si="30"/>
        <v/>
      </c>
      <c r="Y169" s="97" t="str">
        <f>IF(W169=1,'[1]Copie fichier cim'!U168,"")</f>
        <v/>
      </c>
      <c r="Z169" s="117"/>
    </row>
    <row r="170" spans="1:26" x14ac:dyDescent="0.3">
      <c r="A170" s="109" t="str">
        <f>IF(LEFT('[1]Copie fichier cim'!B170,3)="Bac",'[1]Copie fichier cim'!B170,"")</f>
        <v/>
      </c>
      <c r="B170" s="110" t="str">
        <f>IF(A170&lt;&gt;"",MATCH('[1]Copie fichier cim'!B170,'[1]Copie fichier cim'!$B$1:'[1]Copie fichier cim'!$B$200,0),"")</f>
        <v/>
      </c>
      <c r="C170" s="111" t="str">
        <f>IF('[1]Copie fichier cim'!N170&lt;&gt;"",'[1]Copie fichier cim'!N170,"")</f>
        <v/>
      </c>
      <c r="D170" s="111" t="str">
        <f>IF('[1]Copie fichier cim'!O170&lt;&gt;"",'[1]Copie fichier cim'!O170,"")</f>
        <v/>
      </c>
      <c r="E170" s="103" t="str">
        <f>IF(C170&lt;&gt;"",'[1]Copie fichier cim'!K170,"")</f>
        <v/>
      </c>
      <c r="F170" s="103" t="str">
        <f t="shared" si="21"/>
        <v/>
      </c>
      <c r="G170" s="104">
        <f>couleur('[1]Copie fichier cim'!Q170)</f>
        <v>-4142</v>
      </c>
      <c r="H170" s="94" t="str">
        <f>IF(OR(G170=3,G170=14),'[1]Copie fichier cim'!Q170,"")</f>
        <v/>
      </c>
      <c r="I170" s="112" t="s">
        <v>11</v>
      </c>
      <c r="J170" s="113">
        <f t="shared" si="22"/>
        <v>81</v>
      </c>
      <c r="K170" s="113" t="str">
        <f t="shared" si="29"/>
        <v>B81</v>
      </c>
      <c r="L170" s="92" t="str">
        <f t="shared" si="23"/>
        <v/>
      </c>
      <c r="M170" s="114" t="str">
        <f t="shared" si="24"/>
        <v/>
      </c>
      <c r="N170" s="114" t="str">
        <f t="shared" si="25"/>
        <v/>
      </c>
      <c r="O170" s="92" t="str">
        <f t="array" aca="1" ref="O170" ca="1">IF(G170=3,CONCATENATE("R0",RIGHT(INDEX('[1]Copie fichier cim'!$A$1:$V$200,INDIRECT(K170),2),2),""),IF(G170=14,"CIM",""))</f>
        <v/>
      </c>
      <c r="P170" s="92" t="str">
        <f t="shared" si="26"/>
        <v/>
      </c>
      <c r="Q170" s="92" t="str">
        <f t="array" aca="1" ref="Q170" ca="1">IF(G170=14,CONCATENATE("R0",RIGHT(INDEX('[1]Copie fichier cim'!$A$1:$V$200,INDIRECT(K170),2),2),""),"")</f>
        <v/>
      </c>
      <c r="R170" s="92" t="str">
        <f t="shared" si="27"/>
        <v/>
      </c>
      <c r="S170" s="92"/>
      <c r="T170" s="92"/>
      <c r="U170" s="92"/>
      <c r="V170" s="107" t="str">
        <f t="shared" si="28"/>
        <v/>
      </c>
      <c r="W170" s="97">
        <f t="array" ref="W170">couleur('[1]Copie fichier cim'!B170:U170)</f>
        <v>-4142</v>
      </c>
      <c r="X170" s="97" t="str">
        <f t="shared" si="30"/>
        <v/>
      </c>
      <c r="Y170" s="97" t="str">
        <f>IF(W170=1,'[1]Copie fichier cim'!U169,"")</f>
        <v/>
      </c>
      <c r="Z170" s="117"/>
    </row>
    <row r="171" spans="1:26" x14ac:dyDescent="0.3">
      <c r="A171" s="109" t="str">
        <f>IF(LEFT('[1]Copie fichier cim'!B171,3)="Bac",'[1]Copie fichier cim'!B171,"")</f>
        <v/>
      </c>
      <c r="B171" s="110" t="str">
        <f>IF(A171&lt;&gt;"",MATCH('[1]Copie fichier cim'!B171,'[1]Copie fichier cim'!$B$1:'[1]Copie fichier cim'!$B$200,0),"")</f>
        <v/>
      </c>
      <c r="C171" s="111" t="str">
        <f>IF('[1]Copie fichier cim'!N171&lt;&gt;"",'[1]Copie fichier cim'!N171,"")</f>
        <v/>
      </c>
      <c r="D171" s="111" t="str">
        <f>IF('[1]Copie fichier cim'!O171&lt;&gt;"",'[1]Copie fichier cim'!O171,"")</f>
        <v/>
      </c>
      <c r="E171" s="103" t="str">
        <f>IF(C171&lt;&gt;"",'[1]Copie fichier cim'!K171,"")</f>
        <v/>
      </c>
      <c r="F171" s="103" t="str">
        <f t="shared" si="21"/>
        <v/>
      </c>
      <c r="G171" s="104">
        <f>couleur('[1]Copie fichier cim'!Q171)</f>
        <v>-4142</v>
      </c>
      <c r="H171" s="94" t="str">
        <f>IF(OR(G171=3,G171=14),'[1]Copie fichier cim'!Q171,"")</f>
        <v/>
      </c>
      <c r="I171" s="112" t="s">
        <v>11</v>
      </c>
      <c r="J171" s="113">
        <f t="shared" si="22"/>
        <v>81</v>
      </c>
      <c r="K171" s="113" t="str">
        <f t="shared" si="29"/>
        <v>B81</v>
      </c>
      <c r="L171" s="92" t="str">
        <f t="shared" si="23"/>
        <v/>
      </c>
      <c r="M171" s="114" t="str">
        <f t="shared" si="24"/>
        <v/>
      </c>
      <c r="N171" s="114" t="str">
        <f t="shared" si="25"/>
        <v/>
      </c>
      <c r="O171" s="92" t="str">
        <f t="array" aca="1" ref="O171" ca="1">IF(G171=3,CONCATENATE("R0",RIGHT(INDEX('[1]Copie fichier cim'!$A$1:$V$200,INDIRECT(K171),2),2),""),IF(G171=14,"CIM",""))</f>
        <v/>
      </c>
      <c r="P171" s="92" t="str">
        <f t="shared" si="26"/>
        <v/>
      </c>
      <c r="Q171" s="92" t="str">
        <f t="array" aca="1" ref="Q171" ca="1">IF(G171=14,CONCATENATE("R0",RIGHT(INDEX('[1]Copie fichier cim'!$A$1:$V$200,INDIRECT(K171),2),2),""),"")</f>
        <v/>
      </c>
      <c r="R171" s="92" t="str">
        <f t="shared" si="27"/>
        <v/>
      </c>
      <c r="S171" s="92"/>
      <c r="T171" s="92"/>
      <c r="U171" s="92"/>
      <c r="V171" s="107" t="str">
        <f t="shared" si="28"/>
        <v/>
      </c>
      <c r="W171" s="97">
        <f t="array" ref="W171">couleur('[1]Copie fichier cim'!B171:U171)</f>
        <v>-4142</v>
      </c>
      <c r="X171" s="97" t="str">
        <f t="shared" si="30"/>
        <v/>
      </c>
      <c r="Y171" s="97" t="str">
        <f>IF(W171=1,'[1]Copie fichier cim'!U170,"")</f>
        <v/>
      </c>
      <c r="Z171" s="117"/>
    </row>
    <row r="172" spans="1:26" x14ac:dyDescent="0.3">
      <c r="A172" s="109" t="str">
        <f>IF(LEFT('[1]Copie fichier cim'!B172,3)="Bac",'[1]Copie fichier cim'!B172,"")</f>
        <v/>
      </c>
      <c r="B172" s="110" t="str">
        <f>IF(A172&lt;&gt;"",MATCH('[1]Copie fichier cim'!B172,'[1]Copie fichier cim'!$B$1:'[1]Copie fichier cim'!$B$200,0),"")</f>
        <v/>
      </c>
      <c r="C172" s="111" t="str">
        <f>IF('[1]Copie fichier cim'!N172&lt;&gt;"",'[1]Copie fichier cim'!N172,"")</f>
        <v/>
      </c>
      <c r="D172" s="111" t="str">
        <f>IF('[1]Copie fichier cim'!O172&lt;&gt;"",'[1]Copie fichier cim'!O172,"")</f>
        <v/>
      </c>
      <c r="E172" s="103" t="str">
        <f>IF(C172&lt;&gt;"",'[1]Copie fichier cim'!K172,"")</f>
        <v/>
      </c>
      <c r="F172" s="103" t="str">
        <f t="shared" si="21"/>
        <v/>
      </c>
      <c r="G172" s="104">
        <f>couleur('[1]Copie fichier cim'!Q172)</f>
        <v>-4142</v>
      </c>
      <c r="H172" s="94" t="str">
        <f>IF(OR(G172=3,G172=14),'[1]Copie fichier cim'!Q172,"")</f>
        <v/>
      </c>
      <c r="I172" s="112" t="s">
        <v>11</v>
      </c>
      <c r="J172" s="113">
        <f t="shared" si="22"/>
        <v>81</v>
      </c>
      <c r="K172" s="113" t="str">
        <f t="shared" si="29"/>
        <v>B81</v>
      </c>
      <c r="L172" s="92" t="str">
        <f t="shared" si="23"/>
        <v/>
      </c>
      <c r="M172" s="114" t="str">
        <f t="shared" si="24"/>
        <v/>
      </c>
      <c r="N172" s="114" t="str">
        <f t="shared" si="25"/>
        <v/>
      </c>
      <c r="O172" s="92" t="str">
        <f t="array" aca="1" ref="O172" ca="1">IF(G172=3,CONCATENATE("R0",RIGHT(INDEX('[1]Copie fichier cim'!$A$1:$V$200,INDIRECT(K172),2),2),""),IF(G172=14,"CIM",""))</f>
        <v/>
      </c>
      <c r="P172" s="92" t="str">
        <f t="shared" si="26"/>
        <v/>
      </c>
      <c r="Q172" s="92" t="str">
        <f t="array" aca="1" ref="Q172" ca="1">IF(G172=14,CONCATENATE("R0",RIGHT(INDEX('[1]Copie fichier cim'!$A$1:$V$200,INDIRECT(K172),2),2),""),"")</f>
        <v/>
      </c>
      <c r="R172" s="92" t="str">
        <f t="shared" si="27"/>
        <v/>
      </c>
      <c r="S172" s="92"/>
      <c r="T172" s="92"/>
      <c r="U172" s="92"/>
      <c r="V172" s="107" t="str">
        <f t="shared" si="28"/>
        <v/>
      </c>
      <c r="W172" s="97">
        <f t="array" ref="W172">couleur('[1]Copie fichier cim'!B172:U172)</f>
        <v>-4142</v>
      </c>
      <c r="X172" s="97" t="str">
        <f t="shared" si="30"/>
        <v/>
      </c>
      <c r="Y172" s="97" t="str">
        <f>IF(W172=1,'[1]Copie fichier cim'!U171,"")</f>
        <v/>
      </c>
      <c r="Z172" s="117"/>
    </row>
    <row r="173" spans="1:26" x14ac:dyDescent="0.3">
      <c r="A173" s="109" t="str">
        <f>IF(LEFT('[1]Copie fichier cim'!B173,3)="Bac",'[1]Copie fichier cim'!B173,"")</f>
        <v/>
      </c>
      <c r="B173" s="110" t="str">
        <f>IF(A173&lt;&gt;"",MATCH('[1]Copie fichier cim'!B173,'[1]Copie fichier cim'!$B$1:'[1]Copie fichier cim'!$B$200,0),"")</f>
        <v/>
      </c>
      <c r="C173" s="111" t="str">
        <f>IF('[1]Copie fichier cim'!N173&lt;&gt;"",'[1]Copie fichier cim'!N173,"")</f>
        <v/>
      </c>
      <c r="D173" s="111" t="str">
        <f>IF('[1]Copie fichier cim'!O173&lt;&gt;"",'[1]Copie fichier cim'!O173,"")</f>
        <v/>
      </c>
      <c r="E173" s="103" t="str">
        <f>IF(C173&lt;&gt;"",'[1]Copie fichier cim'!K173,"")</f>
        <v/>
      </c>
      <c r="F173" s="103" t="str">
        <f t="shared" si="21"/>
        <v/>
      </c>
      <c r="G173" s="104">
        <f>couleur('[1]Copie fichier cim'!Q173)</f>
        <v>-4142</v>
      </c>
      <c r="H173" s="94" t="str">
        <f>IF(OR(G173=3,G173=14),'[1]Copie fichier cim'!Q173,"")</f>
        <v/>
      </c>
      <c r="I173" s="112" t="s">
        <v>11</v>
      </c>
      <c r="J173" s="113">
        <f t="shared" si="22"/>
        <v>81</v>
      </c>
      <c r="K173" s="113" t="str">
        <f t="shared" si="29"/>
        <v>B81</v>
      </c>
      <c r="L173" s="92" t="str">
        <f t="shared" si="23"/>
        <v/>
      </c>
      <c r="M173" s="114" t="str">
        <f t="shared" si="24"/>
        <v/>
      </c>
      <c r="N173" s="114" t="str">
        <f t="shared" si="25"/>
        <v/>
      </c>
      <c r="O173" s="92" t="str">
        <f t="array" aca="1" ref="O173" ca="1">IF(G173=3,CONCATENATE("R0",RIGHT(INDEX('[1]Copie fichier cim'!$A$1:$V$200,INDIRECT(K173),2),2),""),IF(G173=14,"CIM",""))</f>
        <v/>
      </c>
      <c r="P173" s="92" t="str">
        <f t="shared" si="26"/>
        <v/>
      </c>
      <c r="Q173" s="92" t="str">
        <f t="array" aca="1" ref="Q173" ca="1">IF(G173=14,CONCATENATE("R0",RIGHT(INDEX('[1]Copie fichier cim'!$A$1:$V$200,INDIRECT(K173),2),2),""),"")</f>
        <v/>
      </c>
      <c r="R173" s="92" t="str">
        <f t="shared" si="27"/>
        <v/>
      </c>
      <c r="S173" s="92"/>
      <c r="T173" s="92"/>
      <c r="U173" s="92"/>
      <c r="V173" s="107" t="str">
        <f t="shared" si="28"/>
        <v/>
      </c>
      <c r="W173" s="97">
        <f t="array" ref="W173">couleur('[1]Copie fichier cim'!B173:U173)</f>
        <v>-4142</v>
      </c>
      <c r="X173" s="97" t="str">
        <f t="shared" si="30"/>
        <v/>
      </c>
      <c r="Y173" s="97" t="str">
        <f>IF(W173=1,'[1]Copie fichier cim'!U172,"")</f>
        <v/>
      </c>
      <c r="Z173" s="117"/>
    </row>
    <row r="174" spans="1:26" x14ac:dyDescent="0.3">
      <c r="A174" s="109" t="str">
        <f>IF(LEFT('[1]Copie fichier cim'!B174,3)="Bac",'[1]Copie fichier cim'!B174,"")</f>
        <v/>
      </c>
      <c r="B174" s="110" t="str">
        <f>IF(A174&lt;&gt;"",MATCH('[1]Copie fichier cim'!B174,'[1]Copie fichier cim'!$B$1:'[1]Copie fichier cim'!$B$200,0),"")</f>
        <v/>
      </c>
      <c r="C174" s="111" t="str">
        <f>IF('[1]Copie fichier cim'!N174&lt;&gt;"",'[1]Copie fichier cim'!N174,"")</f>
        <v/>
      </c>
      <c r="D174" s="111" t="str">
        <f>IF('[1]Copie fichier cim'!O174&lt;&gt;"",'[1]Copie fichier cim'!O174,"")</f>
        <v/>
      </c>
      <c r="E174" s="103" t="str">
        <f>IF(C174&lt;&gt;"",'[1]Copie fichier cim'!K174,"")</f>
        <v/>
      </c>
      <c r="F174" s="103" t="str">
        <f t="shared" si="21"/>
        <v/>
      </c>
      <c r="G174" s="104">
        <f>couleur('[1]Copie fichier cim'!Q174)</f>
        <v>-4142</v>
      </c>
      <c r="H174" s="94" t="str">
        <f>IF(OR(G174=3,G174=14),'[1]Copie fichier cim'!Q174,"")</f>
        <v/>
      </c>
      <c r="I174" s="112" t="s">
        <v>11</v>
      </c>
      <c r="J174" s="113">
        <f t="shared" si="22"/>
        <v>81</v>
      </c>
      <c r="K174" s="113" t="str">
        <f t="shared" si="29"/>
        <v>B81</v>
      </c>
      <c r="L174" s="92" t="str">
        <f t="shared" si="23"/>
        <v/>
      </c>
      <c r="M174" s="114" t="str">
        <f t="shared" si="24"/>
        <v/>
      </c>
      <c r="N174" s="114" t="str">
        <f t="shared" si="25"/>
        <v/>
      </c>
      <c r="O174" s="92" t="str">
        <f t="array" aca="1" ref="O174" ca="1">IF(G174=3,CONCATENATE("R0",RIGHT(INDEX('[1]Copie fichier cim'!$A$1:$V$200,INDIRECT(K174),2),2),""),IF(G174=14,"CIM",""))</f>
        <v/>
      </c>
      <c r="P174" s="92" t="str">
        <f t="shared" si="26"/>
        <v/>
      </c>
      <c r="Q174" s="92" t="str">
        <f t="array" aca="1" ref="Q174" ca="1">IF(G174=14,CONCATENATE("R0",RIGHT(INDEX('[1]Copie fichier cim'!$A$1:$V$200,INDIRECT(K174),2),2),""),"")</f>
        <v/>
      </c>
      <c r="R174" s="92" t="str">
        <f t="shared" si="27"/>
        <v/>
      </c>
      <c r="S174" s="92"/>
      <c r="T174" s="92"/>
      <c r="U174" s="92"/>
      <c r="V174" s="107" t="str">
        <f t="shared" si="28"/>
        <v/>
      </c>
      <c r="W174" s="97">
        <f t="array" ref="W174">couleur('[1]Copie fichier cim'!B174:U174)</f>
        <v>-4142</v>
      </c>
      <c r="X174" s="97" t="str">
        <f t="shared" si="30"/>
        <v/>
      </c>
      <c r="Y174" s="97" t="str">
        <f>IF(W174=1,'[1]Copie fichier cim'!U173,"")</f>
        <v/>
      </c>
      <c r="Z174" s="117"/>
    </row>
    <row r="175" spans="1:26" x14ac:dyDescent="0.3">
      <c r="A175" s="109" t="str">
        <f>IF(LEFT('[1]Copie fichier cim'!B175,3)="Bac",'[1]Copie fichier cim'!B175,"")</f>
        <v/>
      </c>
      <c r="B175" s="110" t="str">
        <f>IF(A175&lt;&gt;"",MATCH('[1]Copie fichier cim'!B175,'[1]Copie fichier cim'!$B$1:'[1]Copie fichier cim'!$B$200,0),"")</f>
        <v/>
      </c>
      <c r="C175" s="111" t="str">
        <f>IF('[1]Copie fichier cim'!N175&lt;&gt;"",'[1]Copie fichier cim'!N175,"")</f>
        <v/>
      </c>
      <c r="D175" s="111" t="str">
        <f>IF('[1]Copie fichier cim'!O175&lt;&gt;"",'[1]Copie fichier cim'!O175,"")</f>
        <v/>
      </c>
      <c r="E175" s="103" t="str">
        <f>IF(C175&lt;&gt;"",'[1]Copie fichier cim'!K175,"")</f>
        <v/>
      </c>
      <c r="F175" s="103" t="str">
        <f t="shared" si="21"/>
        <v/>
      </c>
      <c r="G175" s="104">
        <f>couleur('[1]Copie fichier cim'!Q175)</f>
        <v>-4142</v>
      </c>
      <c r="H175" s="94" t="str">
        <f>IF(OR(G175=3,G175=14),'[1]Copie fichier cim'!Q175,"")</f>
        <v/>
      </c>
      <c r="I175" s="112" t="s">
        <v>11</v>
      </c>
      <c r="J175" s="113">
        <f t="shared" si="22"/>
        <v>81</v>
      </c>
      <c r="K175" s="113" t="str">
        <f t="shared" si="29"/>
        <v>B81</v>
      </c>
      <c r="L175" s="92" t="str">
        <f t="shared" si="23"/>
        <v/>
      </c>
      <c r="M175" s="114" t="str">
        <f t="shared" si="24"/>
        <v/>
      </c>
      <c r="N175" s="114" t="str">
        <f t="shared" si="25"/>
        <v/>
      </c>
      <c r="O175" s="92" t="str">
        <f t="array" aca="1" ref="O175" ca="1">IF(G175=3,CONCATENATE("R0",RIGHT(INDEX('[1]Copie fichier cim'!$A$1:$V$200,INDIRECT(K175),2),2),""),IF(G175=14,"CIM",""))</f>
        <v/>
      </c>
      <c r="P175" s="92" t="str">
        <f t="shared" si="26"/>
        <v/>
      </c>
      <c r="Q175" s="92" t="str">
        <f t="array" aca="1" ref="Q175" ca="1">IF(G175=14,CONCATENATE("R0",RIGHT(INDEX('[1]Copie fichier cim'!$A$1:$V$200,INDIRECT(K175),2),2),""),"")</f>
        <v/>
      </c>
      <c r="R175" s="92" t="str">
        <f t="shared" si="27"/>
        <v/>
      </c>
      <c r="S175" s="92"/>
      <c r="T175" s="92"/>
      <c r="U175" s="92"/>
      <c r="V175" s="107" t="str">
        <f t="shared" si="28"/>
        <v/>
      </c>
      <c r="W175" s="97">
        <f t="array" ref="W175">couleur('[1]Copie fichier cim'!B175:U175)</f>
        <v>-4142</v>
      </c>
      <c r="X175" s="97" t="str">
        <f t="shared" si="30"/>
        <v/>
      </c>
      <c r="Y175" s="97" t="str">
        <f>IF(W175=1,'[1]Copie fichier cim'!U174,"")</f>
        <v/>
      </c>
      <c r="Z175" s="117"/>
    </row>
    <row r="176" spans="1:26" x14ac:dyDescent="0.3">
      <c r="A176" s="109" t="str">
        <f>IF(LEFT('[1]Copie fichier cim'!B176,3)="Bac",'[1]Copie fichier cim'!B176,"")</f>
        <v/>
      </c>
      <c r="B176" s="110" t="str">
        <f>IF(A176&lt;&gt;"",MATCH('[1]Copie fichier cim'!B176,'[1]Copie fichier cim'!$B$1:'[1]Copie fichier cim'!$B$200,0),"")</f>
        <v/>
      </c>
      <c r="C176" s="111" t="str">
        <f>IF('[1]Copie fichier cim'!N176&lt;&gt;"",'[1]Copie fichier cim'!N176,"")</f>
        <v/>
      </c>
      <c r="D176" s="111" t="str">
        <f>IF('[1]Copie fichier cim'!O176&lt;&gt;"",'[1]Copie fichier cim'!O176,"")</f>
        <v/>
      </c>
      <c r="E176" s="103" t="str">
        <f>IF(C176&lt;&gt;"",'[1]Copie fichier cim'!K176,"")</f>
        <v/>
      </c>
      <c r="F176" s="103" t="str">
        <f t="shared" si="21"/>
        <v/>
      </c>
      <c r="G176" s="104">
        <f>couleur('[1]Copie fichier cim'!Q176)</f>
        <v>-4142</v>
      </c>
      <c r="H176" s="94" t="str">
        <f>IF(OR(G176=3,G176=14),'[1]Copie fichier cim'!Q176,"")</f>
        <v/>
      </c>
      <c r="I176" s="112" t="s">
        <v>11</v>
      </c>
      <c r="J176" s="113">
        <f t="shared" si="22"/>
        <v>81</v>
      </c>
      <c r="K176" s="113" t="str">
        <f t="shared" si="29"/>
        <v>B81</v>
      </c>
      <c r="L176" s="92" t="str">
        <f t="shared" si="23"/>
        <v/>
      </c>
      <c r="M176" s="114" t="str">
        <f t="shared" si="24"/>
        <v/>
      </c>
      <c r="N176" s="114" t="str">
        <f t="shared" si="25"/>
        <v/>
      </c>
      <c r="O176" s="92" t="str">
        <f t="array" aca="1" ref="O176" ca="1">IF(G176=3,CONCATENATE("R0",RIGHT(INDEX('[1]Copie fichier cim'!$A$1:$V$200,INDIRECT(K176),2),2),""),IF(G176=14,"CIM",""))</f>
        <v/>
      </c>
      <c r="P176" s="92" t="str">
        <f t="shared" si="26"/>
        <v/>
      </c>
      <c r="Q176" s="92" t="str">
        <f t="array" aca="1" ref="Q176" ca="1">IF(G176=14,CONCATENATE("R0",RIGHT(INDEX('[1]Copie fichier cim'!$A$1:$V$200,INDIRECT(K176),2),2),""),"")</f>
        <v/>
      </c>
      <c r="R176" s="92" t="str">
        <f t="shared" si="27"/>
        <v/>
      </c>
      <c r="S176" s="92"/>
      <c r="T176" s="92"/>
      <c r="U176" s="92"/>
      <c r="V176" s="107" t="str">
        <f t="shared" si="28"/>
        <v/>
      </c>
      <c r="W176" s="97">
        <f t="array" ref="W176">couleur('[1]Copie fichier cim'!B176:U176)</f>
        <v>-4142</v>
      </c>
      <c r="X176" s="97" t="str">
        <f t="shared" si="30"/>
        <v/>
      </c>
      <c r="Y176" s="97" t="str">
        <f>IF(W176=1,'[1]Copie fichier cim'!U175,"")</f>
        <v/>
      </c>
      <c r="Z176" s="117"/>
    </row>
    <row r="177" spans="1:26" x14ac:dyDescent="0.3">
      <c r="A177" s="109" t="str">
        <f>IF(LEFT('[1]Copie fichier cim'!B177,3)="Bac",'[1]Copie fichier cim'!B177,"")</f>
        <v/>
      </c>
      <c r="B177" s="110" t="str">
        <f>IF(A177&lt;&gt;"",MATCH('[1]Copie fichier cim'!B177,'[1]Copie fichier cim'!$B$1:'[1]Copie fichier cim'!$B$200,0),"")</f>
        <v/>
      </c>
      <c r="C177" s="111" t="str">
        <f>IF('[1]Copie fichier cim'!N177&lt;&gt;"",'[1]Copie fichier cim'!N177,"")</f>
        <v/>
      </c>
      <c r="D177" s="111" t="str">
        <f>IF('[1]Copie fichier cim'!O177&lt;&gt;"",'[1]Copie fichier cim'!O177,"")</f>
        <v/>
      </c>
      <c r="E177" s="103" t="str">
        <f>IF(C177&lt;&gt;"",'[1]Copie fichier cim'!K177,"")</f>
        <v/>
      </c>
      <c r="F177" s="103" t="str">
        <f t="shared" si="21"/>
        <v/>
      </c>
      <c r="G177" s="104">
        <f>couleur('[1]Copie fichier cim'!Q177)</f>
        <v>-4142</v>
      </c>
      <c r="H177" s="94" t="str">
        <f>IF(OR(G177=3,G177=14),'[1]Copie fichier cim'!Q177,"")</f>
        <v/>
      </c>
      <c r="I177" s="112" t="s">
        <v>11</v>
      </c>
      <c r="J177" s="113">
        <f t="shared" si="22"/>
        <v>81</v>
      </c>
      <c r="K177" s="113" t="str">
        <f t="shared" si="29"/>
        <v>B81</v>
      </c>
      <c r="L177" s="92" t="str">
        <f t="shared" si="23"/>
        <v/>
      </c>
      <c r="M177" s="114" t="str">
        <f t="shared" si="24"/>
        <v/>
      </c>
      <c r="N177" s="114" t="str">
        <f t="shared" si="25"/>
        <v/>
      </c>
      <c r="O177" s="92" t="str">
        <f t="array" aca="1" ref="O177" ca="1">IF(G177=3,CONCATENATE("R0",RIGHT(INDEX('[1]Copie fichier cim'!$A$1:$V$200,INDIRECT(K177),2),2),""),IF(G177=14,"CIM",""))</f>
        <v/>
      </c>
      <c r="P177" s="92" t="str">
        <f t="shared" si="26"/>
        <v/>
      </c>
      <c r="Q177" s="92" t="str">
        <f t="array" aca="1" ref="Q177" ca="1">IF(G177=14,CONCATENATE("R0",RIGHT(INDEX('[1]Copie fichier cim'!$A$1:$V$200,INDIRECT(K177),2),2),""),"")</f>
        <v/>
      </c>
      <c r="R177" s="92" t="str">
        <f t="shared" si="27"/>
        <v/>
      </c>
      <c r="S177" s="92"/>
      <c r="T177" s="92"/>
      <c r="U177" s="92"/>
      <c r="V177" s="107" t="str">
        <f t="shared" si="28"/>
        <v/>
      </c>
      <c r="W177" s="97">
        <f t="array" ref="W177">couleur('[1]Copie fichier cim'!B177:U177)</f>
        <v>-4142</v>
      </c>
      <c r="X177" s="97" t="str">
        <f t="shared" si="30"/>
        <v/>
      </c>
      <c r="Y177" s="97" t="str">
        <f>IF(W177=1,'[1]Copie fichier cim'!U176,"")</f>
        <v/>
      </c>
      <c r="Z177" s="117"/>
    </row>
    <row r="178" spans="1:26" x14ac:dyDescent="0.3">
      <c r="A178" s="109" t="str">
        <f>IF(LEFT('[1]Copie fichier cim'!B178,3)="Bac",'[1]Copie fichier cim'!B178,"")</f>
        <v/>
      </c>
      <c r="B178" s="110" t="str">
        <f>IF(A178&lt;&gt;"",MATCH('[1]Copie fichier cim'!B178,'[1]Copie fichier cim'!$B$1:'[1]Copie fichier cim'!$B$200,0),"")</f>
        <v/>
      </c>
      <c r="C178" s="111" t="str">
        <f>IF('[1]Copie fichier cim'!N178&lt;&gt;"",'[1]Copie fichier cim'!N178,"")</f>
        <v/>
      </c>
      <c r="D178" s="111" t="str">
        <f>IF('[1]Copie fichier cim'!O178&lt;&gt;"",'[1]Copie fichier cim'!O178,"")</f>
        <v/>
      </c>
      <c r="E178" s="103" t="str">
        <f>IF(C178&lt;&gt;"",'[1]Copie fichier cim'!K178,"")</f>
        <v/>
      </c>
      <c r="F178" s="103" t="str">
        <f t="shared" si="21"/>
        <v/>
      </c>
      <c r="G178" s="104">
        <f>couleur('[1]Copie fichier cim'!Q178)</f>
        <v>-4142</v>
      </c>
      <c r="H178" s="94" t="str">
        <f>IF(OR(G178=3,G178=14),'[1]Copie fichier cim'!Q178,"")</f>
        <v/>
      </c>
      <c r="I178" s="112" t="s">
        <v>11</v>
      </c>
      <c r="J178" s="113">
        <f t="shared" si="22"/>
        <v>81</v>
      </c>
      <c r="K178" s="113" t="str">
        <f t="shared" si="29"/>
        <v>B81</v>
      </c>
      <c r="L178" s="92" t="str">
        <f t="shared" si="23"/>
        <v/>
      </c>
      <c r="M178" s="114" t="str">
        <f t="shared" si="24"/>
        <v/>
      </c>
      <c r="N178" s="114" t="str">
        <f t="shared" si="25"/>
        <v/>
      </c>
      <c r="O178" s="92" t="str">
        <f t="array" aca="1" ref="O178" ca="1">IF(G178=3,CONCATENATE("R0",RIGHT(INDEX('[1]Copie fichier cim'!$A$1:$V$200,INDIRECT(K178),2),2),""),IF(G178=14,"CIM",""))</f>
        <v/>
      </c>
      <c r="P178" s="92" t="str">
        <f t="shared" si="26"/>
        <v/>
      </c>
      <c r="Q178" s="92" t="str">
        <f t="array" aca="1" ref="Q178" ca="1">IF(G178=14,CONCATENATE("R0",RIGHT(INDEX('[1]Copie fichier cim'!$A$1:$V$200,INDIRECT(K178),2),2),""),"")</f>
        <v/>
      </c>
      <c r="R178" s="92" t="str">
        <f t="shared" si="27"/>
        <v/>
      </c>
      <c r="S178" s="92"/>
      <c r="T178" s="92"/>
      <c r="U178" s="92"/>
      <c r="V178" s="107" t="str">
        <f t="shared" si="28"/>
        <v/>
      </c>
      <c r="W178" s="97">
        <f t="array" ref="W178">couleur('[1]Copie fichier cim'!B178:U178)</f>
        <v>-4142</v>
      </c>
      <c r="X178" s="97" t="str">
        <f t="shared" si="30"/>
        <v/>
      </c>
      <c r="Y178" s="97" t="str">
        <f>IF(W178=1,'[1]Copie fichier cim'!U177,"")</f>
        <v/>
      </c>
      <c r="Z178" s="117"/>
    </row>
    <row r="179" spans="1:26" x14ac:dyDescent="0.3">
      <c r="A179" s="109" t="str">
        <f>IF(LEFT('[1]Copie fichier cim'!B179,3)="Bac",'[1]Copie fichier cim'!B179,"")</f>
        <v/>
      </c>
      <c r="B179" s="110" t="str">
        <f>IF(A179&lt;&gt;"",MATCH('[1]Copie fichier cim'!B179,'[1]Copie fichier cim'!$B$1:'[1]Copie fichier cim'!$B$200,0),"")</f>
        <v/>
      </c>
      <c r="C179" s="111" t="str">
        <f>IF('[1]Copie fichier cim'!N179&lt;&gt;"",'[1]Copie fichier cim'!N179,"")</f>
        <v/>
      </c>
      <c r="D179" s="111" t="str">
        <f>IF('[1]Copie fichier cim'!O179&lt;&gt;"",'[1]Copie fichier cim'!O179,"")</f>
        <v/>
      </c>
      <c r="E179" s="103" t="str">
        <f>IF(C179&lt;&gt;"",'[1]Copie fichier cim'!K179,"")</f>
        <v/>
      </c>
      <c r="F179" s="103" t="str">
        <f t="shared" si="21"/>
        <v/>
      </c>
      <c r="G179" s="104">
        <f>couleur('[1]Copie fichier cim'!Q179)</f>
        <v>-4142</v>
      </c>
      <c r="H179" s="94" t="str">
        <f>IF(OR(G179=3,G179=14),'[1]Copie fichier cim'!Q179,"")</f>
        <v/>
      </c>
      <c r="I179" s="112" t="s">
        <v>11</v>
      </c>
      <c r="J179" s="113">
        <f t="shared" si="22"/>
        <v>81</v>
      </c>
      <c r="K179" s="113" t="str">
        <f t="shared" si="29"/>
        <v>B81</v>
      </c>
      <c r="L179" s="92" t="str">
        <f t="shared" si="23"/>
        <v/>
      </c>
      <c r="M179" s="114" t="str">
        <f t="shared" si="24"/>
        <v/>
      </c>
      <c r="N179" s="114" t="str">
        <f t="shared" si="25"/>
        <v/>
      </c>
      <c r="O179" s="92" t="str">
        <f t="array" aca="1" ref="O179" ca="1">IF(G179=3,CONCATENATE("R0",RIGHT(INDEX('[1]Copie fichier cim'!$A$1:$V$200,INDIRECT(K179),2),2),""),IF(G179=14,"CIM",""))</f>
        <v/>
      </c>
      <c r="P179" s="92" t="str">
        <f t="shared" si="26"/>
        <v/>
      </c>
      <c r="Q179" s="92" t="str">
        <f t="array" aca="1" ref="Q179" ca="1">IF(G179=14,CONCATENATE("R0",RIGHT(INDEX('[1]Copie fichier cim'!$A$1:$V$200,INDIRECT(K179),2),2),""),"")</f>
        <v/>
      </c>
      <c r="R179" s="92" t="str">
        <f t="shared" si="27"/>
        <v/>
      </c>
      <c r="S179" s="92"/>
      <c r="T179" s="92"/>
      <c r="U179" s="92"/>
      <c r="V179" s="107" t="str">
        <f t="shared" si="28"/>
        <v/>
      </c>
      <c r="W179" s="97">
        <f t="array" ref="W179">couleur('[1]Copie fichier cim'!B179:U179)</f>
        <v>-4142</v>
      </c>
      <c r="X179" s="97" t="str">
        <f t="shared" si="30"/>
        <v/>
      </c>
      <c r="Y179" s="97" t="str">
        <f>IF(W179=1,'[1]Copie fichier cim'!U178,"")</f>
        <v/>
      </c>
      <c r="Z179" s="117"/>
    </row>
    <row r="180" spans="1:26" x14ac:dyDescent="0.3">
      <c r="A180" s="109" t="str">
        <f>IF(LEFT('[1]Copie fichier cim'!B180,3)="Bac",'[1]Copie fichier cim'!B180,"")</f>
        <v/>
      </c>
      <c r="B180" s="110" t="str">
        <f>IF(A180&lt;&gt;"",MATCH('[1]Copie fichier cim'!B180,'[1]Copie fichier cim'!$B$1:'[1]Copie fichier cim'!$B$200,0),"")</f>
        <v/>
      </c>
      <c r="C180" s="111" t="str">
        <f>IF('[1]Copie fichier cim'!N180&lt;&gt;"",'[1]Copie fichier cim'!N180,"")</f>
        <v/>
      </c>
      <c r="D180" s="111" t="str">
        <f>IF('[1]Copie fichier cim'!O180&lt;&gt;"",'[1]Copie fichier cim'!O180,"")</f>
        <v/>
      </c>
      <c r="E180" s="103" t="str">
        <f>IF(C180&lt;&gt;"",'[1]Copie fichier cim'!K180,"")</f>
        <v/>
      </c>
      <c r="F180" s="103" t="str">
        <f t="shared" si="21"/>
        <v/>
      </c>
      <c r="G180" s="104">
        <f>couleur('[1]Copie fichier cim'!Q180)</f>
        <v>-4142</v>
      </c>
      <c r="H180" s="94" t="str">
        <f>IF(OR(G180=3,G180=14),'[1]Copie fichier cim'!Q180,"")</f>
        <v/>
      </c>
      <c r="I180" s="112" t="s">
        <v>11</v>
      </c>
      <c r="J180" s="113">
        <f t="shared" si="22"/>
        <v>81</v>
      </c>
      <c r="K180" s="113" t="str">
        <f t="shared" si="29"/>
        <v>B81</v>
      </c>
      <c r="L180" s="92" t="str">
        <f t="shared" si="23"/>
        <v/>
      </c>
      <c r="M180" s="114" t="str">
        <f t="shared" si="24"/>
        <v/>
      </c>
      <c r="N180" s="114" t="str">
        <f t="shared" si="25"/>
        <v/>
      </c>
      <c r="O180" s="92" t="str">
        <f t="array" aca="1" ref="O180" ca="1">IF(G180=3,CONCATENATE("R0",RIGHT(INDEX('[1]Copie fichier cim'!$A$1:$V$200,INDIRECT(K180),2),2),""),IF(G180=14,"CIM",""))</f>
        <v/>
      </c>
      <c r="P180" s="92" t="str">
        <f t="shared" si="26"/>
        <v/>
      </c>
      <c r="Q180" s="92" t="str">
        <f t="array" aca="1" ref="Q180" ca="1">IF(G180=14,CONCATENATE("R0",RIGHT(INDEX('[1]Copie fichier cim'!$A$1:$V$200,INDIRECT(K180),2),2),""),"")</f>
        <v/>
      </c>
      <c r="R180" s="92" t="str">
        <f t="shared" si="27"/>
        <v/>
      </c>
      <c r="S180" s="92"/>
      <c r="T180" s="92"/>
      <c r="U180" s="92"/>
      <c r="V180" s="107" t="str">
        <f t="shared" si="28"/>
        <v/>
      </c>
      <c r="W180" s="97">
        <f t="array" ref="W180">couleur('[1]Copie fichier cim'!B180:U180)</f>
        <v>-4142</v>
      </c>
      <c r="X180" s="97" t="str">
        <f t="shared" si="30"/>
        <v/>
      </c>
      <c r="Y180" s="97" t="str">
        <f>IF(W180=1,'[1]Copie fichier cim'!U179,"")</f>
        <v/>
      </c>
      <c r="Z180" s="117"/>
    </row>
    <row r="181" spans="1:26" x14ac:dyDescent="0.3">
      <c r="A181" s="109" t="str">
        <f>IF(LEFT('[1]Copie fichier cim'!B181,3)="Bac",'[1]Copie fichier cim'!B181,"")</f>
        <v/>
      </c>
      <c r="B181" s="110" t="str">
        <f>IF(A181&lt;&gt;"",MATCH('[1]Copie fichier cim'!B181,'[1]Copie fichier cim'!$B$1:'[1]Copie fichier cim'!$B$200,0),"")</f>
        <v/>
      </c>
      <c r="C181" s="111" t="str">
        <f>IF('[1]Copie fichier cim'!N181&lt;&gt;"",'[1]Copie fichier cim'!N181,"")</f>
        <v/>
      </c>
      <c r="D181" s="111" t="str">
        <f>IF('[1]Copie fichier cim'!O181&lt;&gt;"",'[1]Copie fichier cim'!O181,"")</f>
        <v/>
      </c>
      <c r="E181" s="103" t="str">
        <f>IF(C181&lt;&gt;"",'[1]Copie fichier cim'!K181,"")</f>
        <v/>
      </c>
      <c r="F181" s="103" t="str">
        <f t="shared" si="21"/>
        <v/>
      </c>
      <c r="G181" s="104">
        <f>couleur('[1]Copie fichier cim'!Q181)</f>
        <v>-4142</v>
      </c>
      <c r="H181" s="94" t="str">
        <f>IF(OR(G181=3,G181=14),'[1]Copie fichier cim'!Q181,"")</f>
        <v/>
      </c>
      <c r="I181" s="112" t="s">
        <v>11</v>
      </c>
      <c r="J181" s="113">
        <f t="shared" si="22"/>
        <v>81</v>
      </c>
      <c r="K181" s="113" t="str">
        <f t="shared" si="29"/>
        <v>B81</v>
      </c>
      <c r="L181" s="92" t="str">
        <f t="shared" si="23"/>
        <v/>
      </c>
      <c r="M181" s="114" t="str">
        <f t="shared" si="24"/>
        <v/>
      </c>
      <c r="N181" s="114" t="str">
        <f t="shared" si="25"/>
        <v/>
      </c>
      <c r="O181" s="92" t="str">
        <f t="array" aca="1" ref="O181" ca="1">IF(G181=3,CONCATENATE("R0",RIGHT(INDEX('[1]Copie fichier cim'!$A$1:$V$200,INDIRECT(K181),2),2),""),IF(G181=14,"CIM",""))</f>
        <v/>
      </c>
      <c r="P181" s="92" t="str">
        <f t="shared" si="26"/>
        <v/>
      </c>
      <c r="Q181" s="92" t="str">
        <f t="array" aca="1" ref="Q181" ca="1">IF(G181=14,CONCATENATE("R0",RIGHT(INDEX('[1]Copie fichier cim'!$A$1:$V$200,INDIRECT(K181),2),2),""),"")</f>
        <v/>
      </c>
      <c r="R181" s="92" t="str">
        <f t="shared" si="27"/>
        <v/>
      </c>
      <c r="S181" s="92"/>
      <c r="T181" s="92"/>
      <c r="U181" s="92"/>
      <c r="V181" s="107" t="str">
        <f t="shared" si="28"/>
        <v/>
      </c>
      <c r="W181" s="97">
        <f t="array" ref="W181">couleur('[1]Copie fichier cim'!B181:U181)</f>
        <v>-4142</v>
      </c>
      <c r="X181" s="97" t="str">
        <f t="shared" si="30"/>
        <v/>
      </c>
      <c r="Y181" s="97" t="str">
        <f>IF(W181=1,'[1]Copie fichier cim'!U180,"")</f>
        <v/>
      </c>
      <c r="Z181" s="117"/>
    </row>
    <row r="182" spans="1:26" x14ac:dyDescent="0.3">
      <c r="A182" s="109" t="str">
        <f>IF(LEFT('[1]Copie fichier cim'!B182,3)="Bac",'[1]Copie fichier cim'!B182,"")</f>
        <v/>
      </c>
      <c r="B182" s="110" t="str">
        <f>IF(A182&lt;&gt;"",MATCH('[1]Copie fichier cim'!B182,'[1]Copie fichier cim'!$B$1:'[1]Copie fichier cim'!$B$200,0),"")</f>
        <v/>
      </c>
      <c r="C182" s="111" t="str">
        <f>IF('[1]Copie fichier cim'!N182&lt;&gt;"",'[1]Copie fichier cim'!N182,"")</f>
        <v/>
      </c>
      <c r="D182" s="111" t="str">
        <f>IF('[1]Copie fichier cim'!O182&lt;&gt;"",'[1]Copie fichier cim'!O182,"")</f>
        <v/>
      </c>
      <c r="E182" s="103" t="str">
        <f>IF(C182&lt;&gt;"",'[1]Copie fichier cim'!K182,"")</f>
        <v/>
      </c>
      <c r="F182" s="103" t="str">
        <f t="shared" si="21"/>
        <v/>
      </c>
      <c r="G182" s="104">
        <f>couleur('[1]Copie fichier cim'!Q182)</f>
        <v>-4142</v>
      </c>
      <c r="H182" s="94" t="str">
        <f>IF(OR(G182=3,G182=14),'[1]Copie fichier cim'!Q182,"")</f>
        <v/>
      </c>
      <c r="I182" s="112" t="s">
        <v>11</v>
      </c>
      <c r="J182" s="113">
        <f t="shared" si="22"/>
        <v>81</v>
      </c>
      <c r="K182" s="113" t="str">
        <f t="shared" si="29"/>
        <v>B81</v>
      </c>
      <c r="L182" s="92" t="str">
        <f t="shared" si="23"/>
        <v/>
      </c>
      <c r="M182" s="114" t="str">
        <f t="shared" si="24"/>
        <v/>
      </c>
      <c r="N182" s="114" t="str">
        <f t="shared" si="25"/>
        <v/>
      </c>
      <c r="O182" s="92" t="str">
        <f t="array" aca="1" ref="O182" ca="1">IF(G182=3,CONCATENATE("R0",RIGHT(INDEX('[1]Copie fichier cim'!$A$1:$V$200,INDIRECT(K182),2),2),""),IF(G182=14,"CIM",""))</f>
        <v/>
      </c>
      <c r="P182" s="92" t="str">
        <f t="shared" si="26"/>
        <v/>
      </c>
      <c r="Q182" s="92" t="str">
        <f t="array" aca="1" ref="Q182" ca="1">IF(G182=14,CONCATENATE("R0",RIGHT(INDEX('[1]Copie fichier cim'!$A$1:$V$200,INDIRECT(K182),2),2),""),"")</f>
        <v/>
      </c>
      <c r="R182" s="92" t="str">
        <f t="shared" si="27"/>
        <v/>
      </c>
      <c r="S182" s="92"/>
      <c r="T182" s="92"/>
      <c r="U182" s="92"/>
      <c r="V182" s="107" t="str">
        <f t="shared" si="28"/>
        <v/>
      </c>
      <c r="W182" s="97">
        <f t="array" ref="W182">couleur('[1]Copie fichier cim'!B182:U182)</f>
        <v>-4142</v>
      </c>
      <c r="X182" s="97" t="str">
        <f t="shared" si="30"/>
        <v/>
      </c>
      <c r="Y182" s="97" t="str">
        <f>IF(W182=1,'[1]Copie fichier cim'!U181,"")</f>
        <v/>
      </c>
      <c r="Z182" s="117"/>
    </row>
    <row r="183" spans="1:26" x14ac:dyDescent="0.3">
      <c r="A183" s="109" t="str">
        <f>IF(LEFT('[1]Copie fichier cim'!B183,3)="Bac",'[1]Copie fichier cim'!B183,"")</f>
        <v/>
      </c>
      <c r="B183" s="110" t="str">
        <f>IF(A183&lt;&gt;"",MATCH('[1]Copie fichier cim'!B183,'[1]Copie fichier cim'!$B$1:'[1]Copie fichier cim'!$B$200,0),"")</f>
        <v/>
      </c>
      <c r="C183" s="111" t="str">
        <f>IF('[1]Copie fichier cim'!N183&lt;&gt;"",'[1]Copie fichier cim'!N183,"")</f>
        <v/>
      </c>
      <c r="D183" s="111" t="str">
        <f>IF('[1]Copie fichier cim'!O183&lt;&gt;"",'[1]Copie fichier cim'!O183,"")</f>
        <v/>
      </c>
      <c r="E183" s="103" t="str">
        <f>IF(C183&lt;&gt;"",'[1]Copie fichier cim'!K183,"")</f>
        <v/>
      </c>
      <c r="F183" s="103" t="str">
        <f t="shared" si="21"/>
        <v/>
      </c>
      <c r="G183" s="104">
        <f>couleur('[1]Copie fichier cim'!Q183)</f>
        <v>-4142</v>
      </c>
      <c r="H183" s="94" t="str">
        <f>IF(OR(G183=3,G183=14),'[1]Copie fichier cim'!Q183,"")</f>
        <v/>
      </c>
      <c r="I183" s="112" t="s">
        <v>11</v>
      </c>
      <c r="J183" s="113">
        <f t="shared" si="22"/>
        <v>81</v>
      </c>
      <c r="K183" s="113" t="str">
        <f t="shared" si="29"/>
        <v>B81</v>
      </c>
      <c r="L183" s="92" t="str">
        <f t="shared" si="23"/>
        <v/>
      </c>
      <c r="M183" s="114" t="str">
        <f t="shared" si="24"/>
        <v/>
      </c>
      <c r="N183" s="114" t="str">
        <f t="shared" si="25"/>
        <v/>
      </c>
      <c r="O183" s="92" t="str">
        <f t="array" aca="1" ref="O183" ca="1">IF(G183=3,CONCATENATE("R0",RIGHT(INDEX('[1]Copie fichier cim'!$A$1:$V$200,INDIRECT(K183),2),2),""),IF(G183=14,"CIM",""))</f>
        <v/>
      </c>
      <c r="P183" s="92" t="str">
        <f t="shared" si="26"/>
        <v/>
      </c>
      <c r="Q183" s="92" t="str">
        <f t="array" aca="1" ref="Q183" ca="1">IF(G183=14,CONCATENATE("R0",RIGHT(INDEX('[1]Copie fichier cim'!$A$1:$V$200,INDIRECT(K183),2),2),""),"")</f>
        <v/>
      </c>
      <c r="R183" s="92" t="str">
        <f t="shared" si="27"/>
        <v/>
      </c>
      <c r="S183" s="92"/>
      <c r="T183" s="92"/>
      <c r="U183" s="92"/>
      <c r="V183" s="107" t="str">
        <f t="shared" si="28"/>
        <v/>
      </c>
      <c r="W183" s="97">
        <f t="array" ref="W183">couleur('[1]Copie fichier cim'!B183:U183)</f>
        <v>-4142</v>
      </c>
      <c r="X183" s="97" t="str">
        <f t="shared" si="30"/>
        <v/>
      </c>
      <c r="Y183" s="97" t="str">
        <f>IF(W183=1,'[1]Copie fichier cim'!U182,"")</f>
        <v/>
      </c>
      <c r="Z183" s="117"/>
    </row>
    <row r="184" spans="1:26" x14ac:dyDescent="0.3">
      <c r="A184" s="109" t="str">
        <f>IF(LEFT('[1]Copie fichier cim'!B184,3)="Bac",'[1]Copie fichier cim'!B184,"")</f>
        <v/>
      </c>
      <c r="B184" s="110" t="str">
        <f>IF(A184&lt;&gt;"",MATCH('[1]Copie fichier cim'!B184,'[1]Copie fichier cim'!$B$1:'[1]Copie fichier cim'!$B$200,0),"")</f>
        <v/>
      </c>
      <c r="C184" s="111" t="str">
        <f>IF('[1]Copie fichier cim'!N184&lt;&gt;"",'[1]Copie fichier cim'!N184,"")</f>
        <v/>
      </c>
      <c r="D184" s="111" t="str">
        <f>IF('[1]Copie fichier cim'!O184&lt;&gt;"",'[1]Copie fichier cim'!O184,"")</f>
        <v/>
      </c>
      <c r="E184" s="103" t="str">
        <f>IF(C184&lt;&gt;"",'[1]Copie fichier cim'!K184,"")</f>
        <v/>
      </c>
      <c r="F184" s="103" t="str">
        <f t="shared" si="21"/>
        <v/>
      </c>
      <c r="G184" s="104">
        <f>couleur('[1]Copie fichier cim'!Q184)</f>
        <v>-4142</v>
      </c>
      <c r="H184" s="94" t="str">
        <f>IF(OR(G184=3,G184=14),'[1]Copie fichier cim'!Q184,"")</f>
        <v/>
      </c>
      <c r="I184" s="112" t="s">
        <v>11</v>
      </c>
      <c r="J184" s="113">
        <f t="shared" si="22"/>
        <v>81</v>
      </c>
      <c r="K184" s="113" t="str">
        <f t="shared" si="29"/>
        <v>B81</v>
      </c>
      <c r="L184" s="92" t="str">
        <f t="shared" si="23"/>
        <v/>
      </c>
      <c r="M184" s="114" t="str">
        <f t="shared" si="24"/>
        <v/>
      </c>
      <c r="N184" s="114" t="str">
        <f t="shared" si="25"/>
        <v/>
      </c>
      <c r="O184" s="92" t="str">
        <f t="array" aca="1" ref="O184" ca="1">IF(G184=3,CONCATENATE("R0",RIGHT(INDEX('[1]Copie fichier cim'!$A$1:$V$200,INDIRECT(K184),2),2),""),IF(G184=14,"CIM",""))</f>
        <v/>
      </c>
      <c r="P184" s="92" t="str">
        <f t="shared" si="26"/>
        <v/>
      </c>
      <c r="Q184" s="92" t="str">
        <f t="array" aca="1" ref="Q184" ca="1">IF(G184=14,CONCATENATE("R0",RIGHT(INDEX('[1]Copie fichier cim'!$A$1:$V$200,INDIRECT(K184),2),2),""),"")</f>
        <v/>
      </c>
      <c r="R184" s="92" t="str">
        <f t="shared" si="27"/>
        <v/>
      </c>
      <c r="S184" s="92"/>
      <c r="T184" s="92"/>
      <c r="U184" s="92"/>
      <c r="V184" s="107" t="str">
        <f t="shared" si="28"/>
        <v/>
      </c>
      <c r="W184" s="97">
        <f t="array" ref="W184">couleur('[1]Copie fichier cim'!B184:U184)</f>
        <v>-4142</v>
      </c>
      <c r="X184" s="97" t="str">
        <f t="shared" si="30"/>
        <v/>
      </c>
      <c r="Y184" s="97" t="str">
        <f>IF(W184=1,'[1]Copie fichier cim'!U183,"")</f>
        <v/>
      </c>
      <c r="Z184" s="117"/>
    </row>
    <row r="185" spans="1:26" x14ac:dyDescent="0.3">
      <c r="A185" s="109" t="str">
        <f>IF(LEFT('[1]Copie fichier cim'!B185,3)="Bac",'[1]Copie fichier cim'!B185,"")</f>
        <v/>
      </c>
      <c r="B185" s="110" t="str">
        <f>IF(A185&lt;&gt;"",MATCH('[1]Copie fichier cim'!B185,'[1]Copie fichier cim'!$B$1:'[1]Copie fichier cim'!$B$200,0),"")</f>
        <v/>
      </c>
      <c r="C185" s="111" t="str">
        <f>IF('[1]Copie fichier cim'!N185&lt;&gt;"",'[1]Copie fichier cim'!N185,"")</f>
        <v/>
      </c>
      <c r="D185" s="111" t="str">
        <f>IF('[1]Copie fichier cim'!O185&lt;&gt;"",'[1]Copie fichier cim'!O185,"")</f>
        <v/>
      </c>
      <c r="E185" s="103" t="str">
        <f>IF(C185&lt;&gt;"",'[1]Copie fichier cim'!K185,"")</f>
        <v/>
      </c>
      <c r="F185" s="103" t="str">
        <f t="shared" si="21"/>
        <v/>
      </c>
      <c r="G185" s="104">
        <f>couleur('[1]Copie fichier cim'!Q185)</f>
        <v>-4142</v>
      </c>
      <c r="H185" s="94" t="str">
        <f>IF(OR(G185=3,G185=14),'[1]Copie fichier cim'!Q185,"")</f>
        <v/>
      </c>
      <c r="I185" s="112" t="s">
        <v>11</v>
      </c>
      <c r="J185" s="113">
        <f t="shared" si="22"/>
        <v>81</v>
      </c>
      <c r="K185" s="113" t="str">
        <f t="shared" si="29"/>
        <v>B81</v>
      </c>
      <c r="L185" s="92" t="str">
        <f t="shared" si="23"/>
        <v/>
      </c>
      <c r="M185" s="114" t="str">
        <f t="shared" si="24"/>
        <v/>
      </c>
      <c r="N185" s="114" t="str">
        <f t="shared" si="25"/>
        <v/>
      </c>
      <c r="O185" s="92" t="str">
        <f t="array" aca="1" ref="O185" ca="1">IF(G185=3,CONCATENATE("R0",RIGHT(INDEX('[1]Copie fichier cim'!$A$1:$V$200,INDIRECT(K185),2),2),""),IF(G185=14,"CIM",""))</f>
        <v/>
      </c>
      <c r="P185" s="92" t="str">
        <f t="shared" si="26"/>
        <v/>
      </c>
      <c r="Q185" s="92" t="str">
        <f t="array" aca="1" ref="Q185" ca="1">IF(G185=14,CONCATENATE("R0",RIGHT(INDEX('[1]Copie fichier cim'!$A$1:$V$200,INDIRECT(K185),2),2),""),"")</f>
        <v/>
      </c>
      <c r="R185" s="92" t="str">
        <f t="shared" si="27"/>
        <v/>
      </c>
      <c r="S185" s="92"/>
      <c r="T185" s="92"/>
      <c r="U185" s="92"/>
      <c r="V185" s="107" t="str">
        <f t="shared" si="28"/>
        <v/>
      </c>
      <c r="W185" s="97">
        <f t="array" ref="W185">couleur('[1]Copie fichier cim'!B185:U185)</f>
        <v>-4142</v>
      </c>
      <c r="X185" s="97" t="str">
        <f t="shared" si="30"/>
        <v/>
      </c>
      <c r="Y185" s="97" t="str">
        <f>IF(W185=1,'[1]Copie fichier cim'!U184,"")</f>
        <v/>
      </c>
      <c r="Z185" s="117"/>
    </row>
    <row r="186" spans="1:26" x14ac:dyDescent="0.3">
      <c r="A186" s="109" t="str">
        <f>IF(LEFT('[1]Copie fichier cim'!B186,3)="Bac",'[1]Copie fichier cim'!B186,"")</f>
        <v/>
      </c>
      <c r="B186" s="110" t="str">
        <f>IF(A186&lt;&gt;"",MATCH('[1]Copie fichier cim'!B186,'[1]Copie fichier cim'!$B$1:'[1]Copie fichier cim'!$B$200,0),"")</f>
        <v/>
      </c>
      <c r="C186" s="111" t="str">
        <f>IF('[1]Copie fichier cim'!N186&lt;&gt;"",'[1]Copie fichier cim'!N186,"")</f>
        <v/>
      </c>
      <c r="D186" s="111" t="str">
        <f>IF('[1]Copie fichier cim'!O186&lt;&gt;"",'[1]Copie fichier cim'!O186,"")</f>
        <v/>
      </c>
      <c r="E186" s="103" t="str">
        <f>IF(C186&lt;&gt;"",'[1]Copie fichier cim'!K186,"")</f>
        <v/>
      </c>
      <c r="F186" s="103" t="str">
        <f t="shared" si="21"/>
        <v/>
      </c>
      <c r="G186" s="104">
        <f>couleur('[1]Copie fichier cim'!Q186)</f>
        <v>-4142</v>
      </c>
      <c r="H186" s="94" t="str">
        <f>IF(OR(G186=3,G186=14),'[1]Copie fichier cim'!Q186,"")</f>
        <v/>
      </c>
      <c r="I186" s="112" t="s">
        <v>11</v>
      </c>
      <c r="J186" s="113">
        <f t="shared" si="22"/>
        <v>81</v>
      </c>
      <c r="K186" s="113" t="str">
        <f t="shared" si="29"/>
        <v>B81</v>
      </c>
      <c r="L186" s="92" t="str">
        <f t="shared" si="23"/>
        <v/>
      </c>
      <c r="M186" s="114" t="str">
        <f t="shared" si="24"/>
        <v/>
      </c>
      <c r="N186" s="114" t="str">
        <f t="shared" si="25"/>
        <v/>
      </c>
      <c r="O186" s="92" t="str">
        <f t="array" aca="1" ref="O186" ca="1">IF(G186=3,CONCATENATE("R0",RIGHT(INDEX('[1]Copie fichier cim'!$A$1:$V$200,INDIRECT(K186),2),2),""),IF(G186=14,"CIM",""))</f>
        <v/>
      </c>
      <c r="P186" s="92" t="str">
        <f t="shared" si="26"/>
        <v/>
      </c>
      <c r="Q186" s="92" t="str">
        <f t="array" aca="1" ref="Q186" ca="1">IF(G186=14,CONCATENATE("R0",RIGHT(INDEX('[1]Copie fichier cim'!$A$1:$V$200,INDIRECT(K186),2),2),""),"")</f>
        <v/>
      </c>
      <c r="R186" s="92" t="str">
        <f t="shared" si="27"/>
        <v/>
      </c>
      <c r="S186" s="92"/>
      <c r="T186" s="92"/>
      <c r="U186" s="92"/>
      <c r="V186" s="107" t="str">
        <f t="shared" si="28"/>
        <v/>
      </c>
      <c r="W186" s="97">
        <f t="array" ref="W186">couleur('[1]Copie fichier cim'!B186:U186)</f>
        <v>-4142</v>
      </c>
      <c r="X186" s="97" t="str">
        <f t="shared" si="30"/>
        <v/>
      </c>
      <c r="Y186" s="97" t="str">
        <f>IF(W186=1,'[1]Copie fichier cim'!U185,"")</f>
        <v/>
      </c>
      <c r="Z186" s="117"/>
    </row>
    <row r="187" spans="1:26" x14ac:dyDescent="0.3">
      <c r="A187" s="109" t="str">
        <f>IF(LEFT('[1]Copie fichier cim'!B187,3)="Bac",'[1]Copie fichier cim'!B187,"")</f>
        <v/>
      </c>
      <c r="B187" s="110" t="str">
        <f>IF(A187&lt;&gt;"",MATCH('[1]Copie fichier cim'!B187,'[1]Copie fichier cim'!$B$1:'[1]Copie fichier cim'!$B$200,0),"")</f>
        <v/>
      </c>
      <c r="C187" s="111" t="str">
        <f>IF('[1]Copie fichier cim'!N187&lt;&gt;"",'[1]Copie fichier cim'!N187,"")</f>
        <v/>
      </c>
      <c r="D187" s="111" t="str">
        <f>IF('[1]Copie fichier cim'!O187&lt;&gt;"",'[1]Copie fichier cim'!O187,"")</f>
        <v/>
      </c>
      <c r="E187" s="103" t="str">
        <f>IF(C187&lt;&gt;"",'[1]Copie fichier cim'!K187,"")</f>
        <v/>
      </c>
      <c r="F187" s="103" t="str">
        <f t="shared" si="21"/>
        <v/>
      </c>
      <c r="G187" s="104">
        <f>couleur('[1]Copie fichier cim'!Q187)</f>
        <v>-4142</v>
      </c>
      <c r="H187" s="94" t="str">
        <f>IF(OR(G187=3,G187=14),'[1]Copie fichier cim'!Q187,"")</f>
        <v/>
      </c>
      <c r="I187" s="112" t="s">
        <v>11</v>
      </c>
      <c r="J187" s="113">
        <f t="shared" si="22"/>
        <v>81</v>
      </c>
      <c r="K187" s="113" t="str">
        <f t="shared" si="29"/>
        <v>B81</v>
      </c>
      <c r="L187" s="92" t="str">
        <f t="shared" si="23"/>
        <v/>
      </c>
      <c r="M187" s="114" t="str">
        <f t="shared" si="24"/>
        <v/>
      </c>
      <c r="N187" s="114" t="str">
        <f t="shared" si="25"/>
        <v/>
      </c>
      <c r="O187" s="92" t="str">
        <f t="array" aca="1" ref="O187" ca="1">IF(G187=3,CONCATENATE("R0",RIGHT(INDEX('[1]Copie fichier cim'!$A$1:$V$200,INDIRECT(K187),2),2),""),IF(G187=14,"CIM",""))</f>
        <v/>
      </c>
      <c r="P187" s="92" t="str">
        <f t="shared" si="26"/>
        <v/>
      </c>
      <c r="Q187" s="92" t="str">
        <f t="array" aca="1" ref="Q187" ca="1">IF(G187=14,CONCATENATE("R0",RIGHT(INDEX('[1]Copie fichier cim'!$A$1:$V$200,INDIRECT(K187),2),2),""),"")</f>
        <v/>
      </c>
      <c r="R187" s="92" t="str">
        <f t="shared" si="27"/>
        <v/>
      </c>
      <c r="S187" s="92"/>
      <c r="T187" s="92"/>
      <c r="U187" s="92"/>
      <c r="V187" s="107" t="str">
        <f t="shared" si="28"/>
        <v/>
      </c>
      <c r="W187" s="97">
        <f t="array" ref="W187">couleur('[1]Copie fichier cim'!B187:U187)</f>
        <v>-4142</v>
      </c>
      <c r="X187" s="97" t="str">
        <f t="shared" si="30"/>
        <v/>
      </c>
      <c r="Y187" s="97" t="str">
        <f>IF(W187=1,'[1]Copie fichier cim'!U186,"")</f>
        <v/>
      </c>
      <c r="Z187" s="117"/>
    </row>
    <row r="188" spans="1:26" x14ac:dyDescent="0.3">
      <c r="A188" s="109" t="str">
        <f>IF(LEFT('[1]Copie fichier cim'!B188,3)="Bac",'[1]Copie fichier cim'!B188,"")</f>
        <v/>
      </c>
      <c r="B188" s="110" t="str">
        <f>IF(A188&lt;&gt;"",MATCH('[1]Copie fichier cim'!B188,'[1]Copie fichier cim'!$B$1:'[1]Copie fichier cim'!$B$200,0),"")</f>
        <v/>
      </c>
      <c r="C188" s="111" t="str">
        <f>IF('[1]Copie fichier cim'!N188&lt;&gt;"",'[1]Copie fichier cim'!N188,"")</f>
        <v/>
      </c>
      <c r="D188" s="111" t="str">
        <f>IF('[1]Copie fichier cim'!O188&lt;&gt;"",'[1]Copie fichier cim'!O188,"")</f>
        <v/>
      </c>
      <c r="E188" s="103" t="str">
        <f>IF(C188&lt;&gt;"",'[1]Copie fichier cim'!K188,"")</f>
        <v/>
      </c>
      <c r="F188" s="103" t="str">
        <f t="shared" si="21"/>
        <v/>
      </c>
      <c r="G188" s="104">
        <f>couleur('[1]Copie fichier cim'!Q188)</f>
        <v>-4142</v>
      </c>
      <c r="H188" s="94" t="str">
        <f>IF(OR(G188=3,G188=14),'[1]Copie fichier cim'!Q188,"")</f>
        <v/>
      </c>
      <c r="I188" s="112" t="s">
        <v>11</v>
      </c>
      <c r="J188" s="113">
        <f t="shared" si="22"/>
        <v>81</v>
      </c>
      <c r="K188" s="113" t="str">
        <f t="shared" si="29"/>
        <v>B81</v>
      </c>
      <c r="L188" s="92" t="str">
        <f t="shared" si="23"/>
        <v/>
      </c>
      <c r="M188" s="114" t="str">
        <f t="shared" si="24"/>
        <v/>
      </c>
      <c r="N188" s="114" t="str">
        <f t="shared" si="25"/>
        <v/>
      </c>
      <c r="O188" s="92" t="str">
        <f t="array" aca="1" ref="O188" ca="1">IF(G188=3,CONCATENATE("R0",RIGHT(INDEX('[1]Copie fichier cim'!$A$1:$V$200,INDIRECT(K188),2),2),""),IF(G188=14,"CIM",""))</f>
        <v/>
      </c>
      <c r="P188" s="92" t="str">
        <f t="shared" si="26"/>
        <v/>
      </c>
      <c r="Q188" s="92" t="str">
        <f t="array" aca="1" ref="Q188" ca="1">IF(G188=14,CONCATENATE("R0",RIGHT(INDEX('[1]Copie fichier cim'!$A$1:$V$200,INDIRECT(K188),2),2),""),"")</f>
        <v/>
      </c>
      <c r="R188" s="92" t="str">
        <f t="shared" si="27"/>
        <v/>
      </c>
      <c r="S188" s="92"/>
      <c r="T188" s="92"/>
      <c r="U188" s="92"/>
      <c r="V188" s="107" t="str">
        <f t="shared" si="28"/>
        <v/>
      </c>
      <c r="W188" s="97">
        <f t="array" ref="W188">couleur('[1]Copie fichier cim'!B188:U188)</f>
        <v>-4142</v>
      </c>
      <c r="X188" s="97" t="str">
        <f t="shared" si="30"/>
        <v/>
      </c>
      <c r="Y188" s="97" t="str">
        <f>IF(W188=1,'[1]Copie fichier cim'!U187,"")</f>
        <v/>
      </c>
      <c r="Z188" s="117"/>
    </row>
    <row r="189" spans="1:26" x14ac:dyDescent="0.3">
      <c r="A189" s="109" t="str">
        <f>IF(LEFT('[1]Copie fichier cim'!B189,3)="Bac",'[1]Copie fichier cim'!B189,"")</f>
        <v/>
      </c>
      <c r="B189" s="110" t="str">
        <f>IF(A189&lt;&gt;"",MATCH('[1]Copie fichier cim'!B189,'[1]Copie fichier cim'!$B$1:'[1]Copie fichier cim'!$B$200,0),"")</f>
        <v/>
      </c>
      <c r="C189" s="111" t="str">
        <f>IF('[1]Copie fichier cim'!N189&lt;&gt;"",'[1]Copie fichier cim'!N189,"")</f>
        <v/>
      </c>
      <c r="D189" s="111" t="str">
        <f>IF('[1]Copie fichier cim'!O189&lt;&gt;"",'[1]Copie fichier cim'!O189,"")</f>
        <v/>
      </c>
      <c r="E189" s="103" t="str">
        <f>IF(C189&lt;&gt;"",'[1]Copie fichier cim'!K189,"")</f>
        <v/>
      </c>
      <c r="F189" s="103" t="str">
        <f t="shared" si="21"/>
        <v/>
      </c>
      <c r="G189" s="104">
        <f>couleur('[1]Copie fichier cim'!Q189)</f>
        <v>-4142</v>
      </c>
      <c r="H189" s="94" t="str">
        <f>IF(OR(G189=3,G189=14),'[1]Copie fichier cim'!Q189,"")</f>
        <v/>
      </c>
      <c r="I189" s="112" t="s">
        <v>11</v>
      </c>
      <c r="J189" s="113">
        <f t="shared" si="22"/>
        <v>81</v>
      </c>
      <c r="K189" s="113" t="str">
        <f t="shared" si="29"/>
        <v>B81</v>
      </c>
      <c r="L189" s="92" t="str">
        <f t="shared" si="23"/>
        <v/>
      </c>
      <c r="M189" s="114" t="str">
        <f t="shared" si="24"/>
        <v/>
      </c>
      <c r="N189" s="114" t="str">
        <f t="shared" si="25"/>
        <v/>
      </c>
      <c r="O189" s="92" t="str">
        <f t="array" aca="1" ref="O189" ca="1">IF(G189=3,CONCATENATE("R0",RIGHT(INDEX('[1]Copie fichier cim'!$A$1:$V$200,INDIRECT(K189),2),2),""),IF(G189=14,"CIM",""))</f>
        <v/>
      </c>
      <c r="P189" s="92" t="str">
        <f t="shared" si="26"/>
        <v/>
      </c>
      <c r="Q189" s="92" t="str">
        <f t="array" aca="1" ref="Q189" ca="1">IF(G189=14,CONCATENATE("R0",RIGHT(INDEX('[1]Copie fichier cim'!$A$1:$V$200,INDIRECT(K189),2),2),""),"")</f>
        <v/>
      </c>
      <c r="R189" s="92" t="str">
        <f t="shared" si="27"/>
        <v/>
      </c>
      <c r="S189" s="92"/>
      <c r="T189" s="92"/>
      <c r="U189" s="92"/>
      <c r="V189" s="107" t="str">
        <f t="shared" si="28"/>
        <v/>
      </c>
      <c r="W189" s="97">
        <f t="array" ref="W189">couleur('[1]Copie fichier cim'!B189:U189)</f>
        <v>-4142</v>
      </c>
      <c r="X189" s="97" t="str">
        <f t="shared" si="30"/>
        <v/>
      </c>
      <c r="Y189" s="97" t="str">
        <f>IF(W189=1,'[1]Copie fichier cim'!U188,"")</f>
        <v/>
      </c>
      <c r="Z189" s="117"/>
    </row>
    <row r="190" spans="1:26" x14ac:dyDescent="0.3">
      <c r="A190" s="109" t="str">
        <f>IF(LEFT('[1]Copie fichier cim'!B190,3)="Bac",'[1]Copie fichier cim'!B190,"")</f>
        <v/>
      </c>
      <c r="B190" s="110" t="str">
        <f>IF(A190&lt;&gt;"",MATCH('[1]Copie fichier cim'!B190,'[1]Copie fichier cim'!$B$1:'[1]Copie fichier cim'!$B$200,0),"")</f>
        <v/>
      </c>
      <c r="C190" s="111" t="str">
        <f>IF('[1]Copie fichier cim'!N190&lt;&gt;"",'[1]Copie fichier cim'!N190,"")</f>
        <v/>
      </c>
      <c r="D190" s="111" t="str">
        <f>IF('[1]Copie fichier cim'!O190&lt;&gt;"",'[1]Copie fichier cim'!O190,"")</f>
        <v/>
      </c>
      <c r="E190" s="103" t="str">
        <f>IF(C190&lt;&gt;"",'[1]Copie fichier cim'!K190,"")</f>
        <v/>
      </c>
      <c r="F190" s="103" t="str">
        <f t="shared" si="21"/>
        <v/>
      </c>
      <c r="G190" s="104">
        <f>couleur('[1]Copie fichier cim'!Q190)</f>
        <v>-4142</v>
      </c>
      <c r="H190" s="94" t="str">
        <f>IF(OR(G190=3,G190=14),'[1]Copie fichier cim'!Q190,"")</f>
        <v/>
      </c>
      <c r="I190" s="112" t="s">
        <v>11</v>
      </c>
      <c r="J190" s="113">
        <f t="shared" si="22"/>
        <v>81</v>
      </c>
      <c r="K190" s="113" t="str">
        <f t="shared" si="29"/>
        <v>B81</v>
      </c>
      <c r="L190" s="92" t="str">
        <f t="shared" si="23"/>
        <v/>
      </c>
      <c r="M190" s="114" t="str">
        <f t="shared" si="24"/>
        <v/>
      </c>
      <c r="N190" s="114" t="str">
        <f t="shared" si="25"/>
        <v/>
      </c>
      <c r="O190" s="92" t="str">
        <f t="array" aca="1" ref="O190" ca="1">IF(G190=3,CONCATENATE("R0",RIGHT(INDEX('[1]Copie fichier cim'!$A$1:$V$200,INDIRECT(K190),2),2),""),IF(G190=14,"CIM",""))</f>
        <v/>
      </c>
      <c r="P190" s="92" t="str">
        <f t="shared" si="26"/>
        <v/>
      </c>
      <c r="Q190" s="92" t="str">
        <f t="array" aca="1" ref="Q190" ca="1">IF(G190=14,CONCATENATE("R0",RIGHT(INDEX('[1]Copie fichier cim'!$A$1:$V$200,INDIRECT(K190),2),2),""),"")</f>
        <v/>
      </c>
      <c r="R190" s="92" t="str">
        <f t="shared" si="27"/>
        <v/>
      </c>
      <c r="S190" s="92"/>
      <c r="T190" s="92"/>
      <c r="U190" s="92"/>
      <c r="V190" s="107" t="str">
        <f t="shared" si="28"/>
        <v/>
      </c>
      <c r="W190" s="97">
        <f t="array" ref="W190">couleur('[1]Copie fichier cim'!B190:U190)</f>
        <v>-4142</v>
      </c>
      <c r="X190" s="97" t="str">
        <f t="shared" si="30"/>
        <v/>
      </c>
      <c r="Y190" s="97" t="str">
        <f>IF(W190=1,'[1]Copie fichier cim'!U189,"")</f>
        <v/>
      </c>
      <c r="Z190" s="117"/>
    </row>
    <row r="191" spans="1:26" x14ac:dyDescent="0.3">
      <c r="A191" s="109" t="str">
        <f>IF(LEFT('[1]Copie fichier cim'!B191,3)="Bac",'[1]Copie fichier cim'!B191,"")</f>
        <v/>
      </c>
      <c r="B191" s="110" t="str">
        <f>IF(A191&lt;&gt;"",MATCH('[1]Copie fichier cim'!B191,'[1]Copie fichier cim'!$B$1:'[1]Copie fichier cim'!$B$200,0),"")</f>
        <v/>
      </c>
      <c r="C191" s="111" t="str">
        <f>IF('[1]Copie fichier cim'!N191&lt;&gt;"",'[1]Copie fichier cim'!N191,"")</f>
        <v/>
      </c>
      <c r="D191" s="111" t="str">
        <f>IF('[1]Copie fichier cim'!O191&lt;&gt;"",'[1]Copie fichier cim'!O191,"")</f>
        <v/>
      </c>
      <c r="E191" s="103" t="str">
        <f>IF(C191&lt;&gt;"",'[1]Copie fichier cim'!K191,"")</f>
        <v/>
      </c>
      <c r="F191" s="103" t="str">
        <f t="shared" si="21"/>
        <v/>
      </c>
      <c r="G191" s="104">
        <f>couleur('[1]Copie fichier cim'!Q191)</f>
        <v>-4142</v>
      </c>
      <c r="H191" s="94" t="str">
        <f>IF(OR(G191=3,G191=14),'[1]Copie fichier cim'!Q191,"")</f>
        <v/>
      </c>
      <c r="I191" s="112" t="s">
        <v>11</v>
      </c>
      <c r="J191" s="113">
        <f t="shared" si="22"/>
        <v>81</v>
      </c>
      <c r="K191" s="113" t="str">
        <f t="shared" si="29"/>
        <v>B81</v>
      </c>
      <c r="L191" s="92" t="str">
        <f t="shared" si="23"/>
        <v/>
      </c>
      <c r="M191" s="114" t="str">
        <f t="shared" si="24"/>
        <v/>
      </c>
      <c r="N191" s="114" t="str">
        <f t="shared" si="25"/>
        <v/>
      </c>
      <c r="O191" s="92" t="str">
        <f t="array" aca="1" ref="O191" ca="1">IF(G191=3,CONCATENATE("R0",RIGHT(INDEX('[1]Copie fichier cim'!$A$1:$V$200,INDIRECT(K191),2),2),""),IF(G191=14,"CIM",""))</f>
        <v/>
      </c>
      <c r="P191" s="92" t="str">
        <f t="shared" si="26"/>
        <v/>
      </c>
      <c r="Q191" s="92" t="str">
        <f t="array" aca="1" ref="Q191" ca="1">IF(G191=14,CONCATENATE("R0",RIGHT(INDEX('[1]Copie fichier cim'!$A$1:$V$200,INDIRECT(K191),2),2),""),"")</f>
        <v/>
      </c>
      <c r="R191" s="92" t="str">
        <f t="shared" si="27"/>
        <v/>
      </c>
      <c r="S191" s="92"/>
      <c r="T191" s="92"/>
      <c r="U191" s="92"/>
      <c r="V191" s="107" t="str">
        <f t="shared" si="28"/>
        <v/>
      </c>
      <c r="W191" s="97">
        <f t="array" ref="W191">couleur('[1]Copie fichier cim'!B191:U191)</f>
        <v>-4142</v>
      </c>
      <c r="X191" s="97" t="str">
        <f t="shared" si="30"/>
        <v/>
      </c>
      <c r="Y191" s="97" t="str">
        <f>IF(W191=1,'[1]Copie fichier cim'!U190,"")</f>
        <v/>
      </c>
      <c r="Z191" s="117"/>
    </row>
    <row r="192" spans="1:26" x14ac:dyDescent="0.3">
      <c r="A192" s="109" t="str">
        <f>IF(LEFT('[1]Copie fichier cim'!B192,3)="Bac",'[1]Copie fichier cim'!B192,"")</f>
        <v/>
      </c>
      <c r="B192" s="110" t="str">
        <f>IF(A192&lt;&gt;"",MATCH('[1]Copie fichier cim'!B192,'[1]Copie fichier cim'!$B$1:'[1]Copie fichier cim'!$B$200,0),"")</f>
        <v/>
      </c>
      <c r="C192" s="111" t="str">
        <f>IF('[1]Copie fichier cim'!N192&lt;&gt;"",'[1]Copie fichier cim'!N192,"")</f>
        <v/>
      </c>
      <c r="D192" s="111" t="str">
        <f>IF('[1]Copie fichier cim'!O192&lt;&gt;"",'[1]Copie fichier cim'!O192,"")</f>
        <v/>
      </c>
      <c r="E192" s="103" t="str">
        <f>IF(C192&lt;&gt;"",'[1]Copie fichier cim'!K192,"")</f>
        <v/>
      </c>
      <c r="F192" s="103" t="str">
        <f t="shared" si="21"/>
        <v/>
      </c>
      <c r="G192" s="104">
        <f>couleur('[1]Copie fichier cim'!Q192)</f>
        <v>-4142</v>
      </c>
      <c r="H192" s="94" t="str">
        <f>IF(OR(G192=3,G192=14),'[1]Copie fichier cim'!Q192,"")</f>
        <v/>
      </c>
      <c r="I192" s="112" t="s">
        <v>11</v>
      </c>
      <c r="J192" s="113">
        <f t="shared" si="22"/>
        <v>81</v>
      </c>
      <c r="K192" s="113" t="str">
        <f t="shared" si="29"/>
        <v>B81</v>
      </c>
      <c r="L192" s="92" t="str">
        <f t="shared" si="23"/>
        <v/>
      </c>
      <c r="M192" s="114" t="str">
        <f t="shared" si="24"/>
        <v/>
      </c>
      <c r="N192" s="114" t="str">
        <f t="shared" si="25"/>
        <v/>
      </c>
      <c r="O192" s="92" t="str">
        <f t="array" aca="1" ref="O192" ca="1">IF(G192=3,CONCATENATE("R0",RIGHT(INDEX('[1]Copie fichier cim'!$A$1:$V$200,INDIRECT(K192),2),2),""),IF(G192=14,"CIM",""))</f>
        <v/>
      </c>
      <c r="P192" s="92" t="str">
        <f t="shared" si="26"/>
        <v/>
      </c>
      <c r="Q192" s="92" t="str">
        <f t="array" aca="1" ref="Q192" ca="1">IF(G192=14,CONCATENATE("R0",RIGHT(INDEX('[1]Copie fichier cim'!$A$1:$V$200,INDIRECT(K192),2),2),""),"")</f>
        <v/>
      </c>
      <c r="R192" s="92" t="str">
        <f t="shared" si="27"/>
        <v/>
      </c>
      <c r="S192" s="92"/>
      <c r="T192" s="92"/>
      <c r="U192" s="92"/>
      <c r="V192" s="107" t="str">
        <f t="shared" si="28"/>
        <v/>
      </c>
      <c r="W192" s="97">
        <f t="array" ref="W192">couleur('[1]Copie fichier cim'!B192:U192)</f>
        <v>-4142</v>
      </c>
      <c r="X192" s="97" t="str">
        <f t="shared" si="30"/>
        <v/>
      </c>
      <c r="Y192" s="97" t="str">
        <f>IF(W192=1,'[1]Copie fichier cim'!U191,"")</f>
        <v/>
      </c>
      <c r="Z192" s="117"/>
    </row>
    <row r="193" spans="1:26" x14ac:dyDescent="0.3">
      <c r="A193" s="109" t="str">
        <f>IF(LEFT('[1]Copie fichier cim'!B193,3)="Bac",'[1]Copie fichier cim'!B193,"")</f>
        <v/>
      </c>
      <c r="B193" s="110" t="str">
        <f>IF(A193&lt;&gt;"",MATCH('[1]Copie fichier cim'!B193,'[1]Copie fichier cim'!$B$1:'[1]Copie fichier cim'!$B$200,0),"")</f>
        <v/>
      </c>
      <c r="C193" s="111" t="str">
        <f>IF('[1]Copie fichier cim'!N193&lt;&gt;"",'[1]Copie fichier cim'!N193,"")</f>
        <v/>
      </c>
      <c r="D193" s="111" t="str">
        <f>IF('[1]Copie fichier cim'!O193&lt;&gt;"",'[1]Copie fichier cim'!O193,"")</f>
        <v/>
      </c>
      <c r="E193" s="103" t="str">
        <f>IF(C193&lt;&gt;"",'[1]Copie fichier cim'!K193,"")</f>
        <v/>
      </c>
      <c r="F193" s="103" t="str">
        <f t="shared" si="21"/>
        <v/>
      </c>
      <c r="G193" s="104">
        <f>couleur('[1]Copie fichier cim'!Q193)</f>
        <v>-4142</v>
      </c>
      <c r="H193" s="94" t="str">
        <f>IF(OR(G193=3,G193=14),'[1]Copie fichier cim'!Q193,"")</f>
        <v/>
      </c>
      <c r="I193" s="112" t="s">
        <v>11</v>
      </c>
      <c r="J193" s="113">
        <f t="shared" si="22"/>
        <v>81</v>
      </c>
      <c r="K193" s="113" t="str">
        <f t="shared" si="29"/>
        <v>B81</v>
      </c>
      <c r="L193" s="92" t="str">
        <f t="shared" si="23"/>
        <v/>
      </c>
      <c r="M193" s="114" t="str">
        <f t="shared" si="24"/>
        <v/>
      </c>
      <c r="N193" s="114" t="str">
        <f t="shared" si="25"/>
        <v/>
      </c>
      <c r="O193" s="92" t="str">
        <f t="array" aca="1" ref="O193" ca="1">IF(G193=3,CONCATENATE("R0",RIGHT(INDEX('[1]Copie fichier cim'!$A$1:$V$200,INDIRECT(K193),2),2),""),IF(G193=14,"CIM",""))</f>
        <v/>
      </c>
      <c r="P193" s="92" t="str">
        <f t="shared" si="26"/>
        <v/>
      </c>
      <c r="Q193" s="92" t="str">
        <f t="array" aca="1" ref="Q193" ca="1">IF(G193=14,CONCATENATE("R0",RIGHT(INDEX('[1]Copie fichier cim'!$A$1:$V$200,INDIRECT(K193),2),2),""),"")</f>
        <v/>
      </c>
      <c r="R193" s="92" t="str">
        <f t="shared" si="27"/>
        <v/>
      </c>
      <c r="S193" s="92"/>
      <c r="T193" s="92"/>
      <c r="U193" s="92"/>
      <c r="V193" s="107" t="str">
        <f t="shared" si="28"/>
        <v/>
      </c>
      <c r="W193" s="97">
        <f t="array" ref="W193">couleur('[1]Copie fichier cim'!B193:U193)</f>
        <v>-4142</v>
      </c>
      <c r="X193" s="97" t="str">
        <f t="shared" si="30"/>
        <v/>
      </c>
      <c r="Y193" s="97" t="str">
        <f>IF(W193=1,'[1]Copie fichier cim'!U192,"")</f>
        <v/>
      </c>
      <c r="Z193" s="117"/>
    </row>
    <row r="194" spans="1:26" x14ac:dyDescent="0.3">
      <c r="A194" s="109" t="str">
        <f>IF(LEFT('[1]Copie fichier cim'!B194,3)="Bac",'[1]Copie fichier cim'!B194,"")</f>
        <v/>
      </c>
      <c r="B194" s="110" t="str">
        <f>IF(A194&lt;&gt;"",MATCH('[1]Copie fichier cim'!B194,'[1]Copie fichier cim'!$B$1:'[1]Copie fichier cim'!$B$200,0),"")</f>
        <v/>
      </c>
      <c r="C194" s="111" t="str">
        <f>IF('[1]Copie fichier cim'!N194&lt;&gt;"",'[1]Copie fichier cim'!N194,"")</f>
        <v/>
      </c>
      <c r="D194" s="111" t="str">
        <f>IF('[1]Copie fichier cim'!O194&lt;&gt;"",'[1]Copie fichier cim'!O194,"")</f>
        <v/>
      </c>
      <c r="E194" s="103" t="str">
        <f>IF(C194&lt;&gt;"",'[1]Copie fichier cim'!K194,"")</f>
        <v/>
      </c>
      <c r="F194" s="103" t="str">
        <f t="shared" si="21"/>
        <v/>
      </c>
      <c r="G194" s="104">
        <f>couleur('[1]Copie fichier cim'!Q194)</f>
        <v>-4142</v>
      </c>
      <c r="H194" s="94" t="str">
        <f>IF(OR(G194=3,G194=14),'[1]Copie fichier cim'!Q194,"")</f>
        <v/>
      </c>
      <c r="I194" s="112" t="s">
        <v>11</v>
      </c>
      <c r="J194" s="113">
        <f t="shared" si="22"/>
        <v>81</v>
      </c>
      <c r="K194" s="113" t="str">
        <f t="shared" si="29"/>
        <v>B81</v>
      </c>
      <c r="L194" s="92" t="str">
        <f t="shared" si="23"/>
        <v/>
      </c>
      <c r="M194" s="114" t="str">
        <f t="shared" si="24"/>
        <v/>
      </c>
      <c r="N194" s="114" t="str">
        <f t="shared" si="25"/>
        <v/>
      </c>
      <c r="O194" s="92" t="str">
        <f t="array" aca="1" ref="O194" ca="1">IF(G194=3,CONCATENATE("R0",RIGHT(INDEX('[1]Copie fichier cim'!$A$1:$V$200,INDIRECT(K194),2),2),""),IF(G194=14,"CIM",""))</f>
        <v/>
      </c>
      <c r="P194" s="92" t="str">
        <f t="shared" si="26"/>
        <v/>
      </c>
      <c r="Q194" s="92" t="str">
        <f t="array" aca="1" ref="Q194" ca="1">IF(G194=14,CONCATENATE("R0",RIGHT(INDEX('[1]Copie fichier cim'!$A$1:$V$200,INDIRECT(K194),2),2),""),"")</f>
        <v/>
      </c>
      <c r="R194" s="92" t="str">
        <f t="shared" si="27"/>
        <v/>
      </c>
      <c r="S194" s="92"/>
      <c r="T194" s="92"/>
      <c r="U194" s="92"/>
      <c r="V194" s="107" t="str">
        <f t="shared" si="28"/>
        <v/>
      </c>
      <c r="W194" s="97">
        <f t="array" ref="W194">couleur('[1]Copie fichier cim'!B194:U194)</f>
        <v>-4142</v>
      </c>
      <c r="X194" s="97" t="str">
        <f t="shared" si="30"/>
        <v/>
      </c>
      <c r="Y194" s="97" t="str">
        <f>IF(W194=1,'[1]Copie fichier cim'!U193,"")</f>
        <v/>
      </c>
      <c r="Z194" s="117"/>
    </row>
    <row r="195" spans="1:26" x14ac:dyDescent="0.3">
      <c r="A195" s="109" t="str">
        <f>IF(LEFT('[1]Copie fichier cim'!B195,3)="Bac",'[1]Copie fichier cim'!B195,"")</f>
        <v/>
      </c>
      <c r="B195" s="110" t="str">
        <f>IF(A195&lt;&gt;"",MATCH('[1]Copie fichier cim'!B195,'[1]Copie fichier cim'!$B$1:'[1]Copie fichier cim'!$B$200,0),"")</f>
        <v/>
      </c>
      <c r="C195" s="111" t="str">
        <f>IF('[1]Copie fichier cim'!N195&lt;&gt;"",'[1]Copie fichier cim'!N195,"")</f>
        <v/>
      </c>
      <c r="D195" s="111" t="str">
        <f>IF('[1]Copie fichier cim'!O195&lt;&gt;"",'[1]Copie fichier cim'!O195,"")</f>
        <v/>
      </c>
      <c r="E195" s="103" t="str">
        <f>IF(C195&lt;&gt;"",'[1]Copie fichier cim'!K195,"")</f>
        <v/>
      </c>
      <c r="F195" s="103" t="str">
        <f t="shared" si="21"/>
        <v/>
      </c>
      <c r="G195" s="104">
        <f>couleur('[1]Copie fichier cim'!Q195)</f>
        <v>-4142</v>
      </c>
      <c r="H195" s="94" t="str">
        <f>IF(OR(G195=3,G195=14),'[1]Copie fichier cim'!Q195,"")</f>
        <v/>
      </c>
      <c r="I195" s="112" t="s">
        <v>11</v>
      </c>
      <c r="J195" s="113">
        <f t="shared" si="22"/>
        <v>81</v>
      </c>
      <c r="K195" s="113" t="str">
        <f t="shared" si="29"/>
        <v>B81</v>
      </c>
      <c r="L195" s="92" t="str">
        <f t="shared" si="23"/>
        <v/>
      </c>
      <c r="M195" s="114" t="str">
        <f t="shared" si="24"/>
        <v/>
      </c>
      <c r="N195" s="114" t="str">
        <f t="shared" si="25"/>
        <v/>
      </c>
      <c r="O195" s="92" t="str">
        <f t="array" aca="1" ref="O195" ca="1">IF(G195=3,CONCATENATE("R0",RIGHT(INDEX('[1]Copie fichier cim'!$A$1:$V$200,INDIRECT(K195),2),2),""),IF(G195=14,"CIM",""))</f>
        <v/>
      </c>
      <c r="P195" s="92" t="str">
        <f t="shared" si="26"/>
        <v/>
      </c>
      <c r="Q195" s="92" t="str">
        <f t="array" aca="1" ref="Q195" ca="1">IF(G195=14,CONCATENATE("R0",RIGHT(INDEX('[1]Copie fichier cim'!$A$1:$V$200,INDIRECT(K195),2),2),""),"")</f>
        <v/>
      </c>
      <c r="R195" s="92" t="str">
        <f t="shared" si="27"/>
        <v/>
      </c>
      <c r="S195" s="92"/>
      <c r="T195" s="92"/>
      <c r="U195" s="92"/>
      <c r="V195" s="107" t="str">
        <f t="shared" si="28"/>
        <v/>
      </c>
      <c r="W195" s="97">
        <f t="array" ref="W195">couleur('[1]Copie fichier cim'!B195:U195)</f>
        <v>-4142</v>
      </c>
      <c r="X195" s="97" t="str">
        <f t="shared" si="30"/>
        <v/>
      </c>
      <c r="Y195" s="97" t="str">
        <f>IF(W195=1,'[1]Copie fichier cim'!U194,"")</f>
        <v/>
      </c>
      <c r="Z195" s="117"/>
    </row>
    <row r="196" spans="1:26" x14ac:dyDescent="0.3">
      <c r="A196" s="109" t="str">
        <f>IF(LEFT('[1]Copie fichier cim'!B196,3)="Bac",'[1]Copie fichier cim'!B196,"")</f>
        <v/>
      </c>
      <c r="B196" s="110" t="str">
        <f>IF(A196&lt;&gt;"",MATCH('[1]Copie fichier cim'!B196,'[1]Copie fichier cim'!$B$1:'[1]Copie fichier cim'!$B$200,0),"")</f>
        <v/>
      </c>
      <c r="C196" s="111" t="str">
        <f>IF('[1]Copie fichier cim'!N196&lt;&gt;"",'[1]Copie fichier cim'!N196,"")</f>
        <v/>
      </c>
      <c r="D196" s="111" t="str">
        <f>IF('[1]Copie fichier cim'!O196&lt;&gt;"",'[1]Copie fichier cim'!O196,"")</f>
        <v/>
      </c>
      <c r="E196" s="103" t="str">
        <f>IF(C196&lt;&gt;"",'[1]Copie fichier cim'!K196,"")</f>
        <v/>
      </c>
      <c r="F196" s="103" t="str">
        <f t="shared" ref="F196:F200" si="31">IF(AND(E196=0,E196&lt;&gt;""),F195,E196)</f>
        <v/>
      </c>
      <c r="G196" s="104">
        <f>couleur('[1]Copie fichier cim'!Q196)</f>
        <v>-4142</v>
      </c>
      <c r="H196" s="94" t="str">
        <f>IF(OR(G196=3,G196=14),'[1]Copie fichier cim'!Q196,"")</f>
        <v/>
      </c>
      <c r="I196" s="112" t="s">
        <v>11</v>
      </c>
      <c r="J196" s="113">
        <f t="shared" ref="J196:J200" si="32">IF(B196&lt;&gt;"",B196,J195)</f>
        <v>81</v>
      </c>
      <c r="K196" s="113" t="str">
        <f t="shared" si="29"/>
        <v>B81</v>
      </c>
      <c r="L196" s="92" t="str">
        <f t="shared" ref="L196:L200" si="33">IF(G196=3,"TR",IF(G196=14,"RE",""))</f>
        <v/>
      </c>
      <c r="M196" s="114" t="str">
        <f t="shared" ref="M196:M232" si="34">IF(OR(G196=3,G196=14),C195,"")</f>
        <v/>
      </c>
      <c r="N196" s="114" t="str">
        <f t="shared" ref="N196:N232" si="35">IF(OR(G196=3,G196=14),D195,"")</f>
        <v/>
      </c>
      <c r="O196" s="92" t="str">
        <f t="array" aca="1" ref="O196" ca="1">IF(G196=3,CONCATENATE("R0",RIGHT(INDEX('[1]Copie fichier cim'!$A$1:$V$200,INDIRECT(K196),2),2),""),IF(G196=14,"CIM",""))</f>
        <v/>
      </c>
      <c r="P196" s="92" t="str">
        <f t="shared" ref="P196:P259" si="36">IF(G196=3,"F345","")</f>
        <v/>
      </c>
      <c r="Q196" s="92" t="str">
        <f t="array" aca="1" ref="Q196" ca="1">IF(G196=14,CONCATENATE("R0",RIGHT(INDEX('[1]Copie fichier cim'!$A$1:$V$200,INDIRECT(K196),2),2),""),"")</f>
        <v/>
      </c>
      <c r="R196" s="92" t="str">
        <f t="shared" ref="R196:R200" si="37">IF(OR(G196=3,G196=14),H196,"")</f>
        <v/>
      </c>
      <c r="S196" s="92"/>
      <c r="T196" s="92"/>
      <c r="U196" s="92"/>
      <c r="V196" s="107" t="str">
        <f t="shared" ref="V196:V232" si="38">IF(F195&lt;&gt;"Intitulé de
l'opération",F195,"")</f>
        <v/>
      </c>
      <c r="W196" s="97">
        <f t="array" ref="W196">couleur('[1]Copie fichier cim'!B196:U196)</f>
        <v>-4142</v>
      </c>
      <c r="X196" s="97" t="str">
        <f t="shared" si="30"/>
        <v/>
      </c>
      <c r="Y196" s="97" t="str">
        <f>IF(W196=1,'[1]Copie fichier cim'!U195,"")</f>
        <v/>
      </c>
      <c r="Z196" s="117"/>
    </row>
    <row r="197" spans="1:26" x14ac:dyDescent="0.3">
      <c r="A197" s="109" t="str">
        <f>IF(LEFT('[1]Copie fichier cim'!B197,3)="Bac",'[1]Copie fichier cim'!B197,"")</f>
        <v/>
      </c>
      <c r="B197" s="110" t="str">
        <f>IF(A197&lt;&gt;"",MATCH('[1]Copie fichier cim'!B197,'[1]Copie fichier cim'!$B$1:'[1]Copie fichier cim'!$B$200,0),"")</f>
        <v/>
      </c>
      <c r="C197" s="111" t="str">
        <f>IF('[1]Copie fichier cim'!N197&lt;&gt;"",'[1]Copie fichier cim'!N197,"")</f>
        <v/>
      </c>
      <c r="D197" s="111" t="str">
        <f>IF('[1]Copie fichier cim'!O197&lt;&gt;"",'[1]Copie fichier cim'!O197,"")</f>
        <v/>
      </c>
      <c r="E197" s="103" t="str">
        <f>IF(C197&lt;&gt;"",'[1]Copie fichier cim'!K197,"")</f>
        <v/>
      </c>
      <c r="F197" s="103" t="str">
        <f t="shared" si="31"/>
        <v/>
      </c>
      <c r="G197" s="104">
        <f>couleur('[1]Copie fichier cim'!Q197)</f>
        <v>-4142</v>
      </c>
      <c r="H197" s="94" t="str">
        <f>IF(OR(G197=3,G197=14),'[1]Copie fichier cim'!Q197,"")</f>
        <v/>
      </c>
      <c r="I197" s="112" t="s">
        <v>11</v>
      </c>
      <c r="J197" s="113">
        <f t="shared" si="32"/>
        <v>81</v>
      </c>
      <c r="K197" s="113" t="str">
        <f t="shared" ref="K197:K200" si="39">CONCATENATE(I197,J197)</f>
        <v>B81</v>
      </c>
      <c r="L197" s="92" t="str">
        <f t="shared" si="33"/>
        <v/>
      </c>
      <c r="M197" s="114" t="str">
        <f t="shared" si="34"/>
        <v/>
      </c>
      <c r="N197" s="114" t="str">
        <f t="shared" si="35"/>
        <v/>
      </c>
      <c r="O197" s="92" t="str">
        <f t="array" aca="1" ref="O197" ca="1">IF(G197=3,CONCATENATE("R0",RIGHT(INDEX('[1]Copie fichier cim'!$A$1:$V$200,INDIRECT(K197),2),2),""),IF(G197=14,"CIM",""))</f>
        <v/>
      </c>
      <c r="P197" s="92" t="str">
        <f t="shared" si="36"/>
        <v/>
      </c>
      <c r="Q197" s="92" t="str">
        <f t="array" aca="1" ref="Q197" ca="1">IF(G197=14,CONCATENATE("R0",RIGHT(INDEX('[1]Copie fichier cim'!$A$1:$V$200,INDIRECT(K197),2),2),""),"")</f>
        <v/>
      </c>
      <c r="R197" s="92" t="str">
        <f t="shared" si="37"/>
        <v/>
      </c>
      <c r="S197" s="92"/>
      <c r="T197" s="92"/>
      <c r="U197" s="92"/>
      <c r="V197" s="107" t="str">
        <f t="shared" si="38"/>
        <v/>
      </c>
      <c r="W197" s="97">
        <f t="array" ref="W197">couleur('[1]Copie fichier cim'!B197:U197)</f>
        <v>-4142</v>
      </c>
      <c r="X197" s="97" t="str">
        <f t="shared" ref="X197:X200" si="40">IF(A197&lt;&gt;"",CONCATENATE("R0",RIGHT(A197,2)),"")</f>
        <v/>
      </c>
      <c r="Y197" s="97" t="str">
        <f>IF(W197=1,'[1]Copie fichier cim'!U196,"")</f>
        <v/>
      </c>
      <c r="Z197" s="117"/>
    </row>
    <row r="198" spans="1:26" x14ac:dyDescent="0.3">
      <c r="A198" s="109" t="str">
        <f>IF(LEFT('[1]Copie fichier cim'!B198,3)="Bac",'[1]Copie fichier cim'!B198,"")</f>
        <v/>
      </c>
      <c r="B198" s="110" t="str">
        <f>IF(A198&lt;&gt;"",MATCH('[1]Copie fichier cim'!B198,'[1]Copie fichier cim'!$B$1:'[1]Copie fichier cim'!$B$200,0),"")</f>
        <v/>
      </c>
      <c r="C198" s="111" t="str">
        <f>IF('[1]Copie fichier cim'!N198&lt;&gt;"",'[1]Copie fichier cim'!N198,"")</f>
        <v/>
      </c>
      <c r="D198" s="111" t="str">
        <f>IF('[1]Copie fichier cim'!O198&lt;&gt;"",'[1]Copie fichier cim'!O198,"")</f>
        <v/>
      </c>
      <c r="E198" s="103" t="str">
        <f>IF(C198&lt;&gt;"",'[1]Copie fichier cim'!K198,"")</f>
        <v/>
      </c>
      <c r="F198" s="103" t="str">
        <f t="shared" si="31"/>
        <v/>
      </c>
      <c r="G198" s="104">
        <f>couleur('[1]Copie fichier cim'!Q198)</f>
        <v>-4142</v>
      </c>
      <c r="H198" s="94" t="str">
        <f>IF(OR(G198=3,G198=14),'[1]Copie fichier cim'!Q198,"")</f>
        <v/>
      </c>
      <c r="I198" s="112" t="s">
        <v>11</v>
      </c>
      <c r="J198" s="113">
        <f t="shared" si="32"/>
        <v>81</v>
      </c>
      <c r="K198" s="113" t="str">
        <f t="shared" si="39"/>
        <v>B81</v>
      </c>
      <c r="L198" s="92" t="str">
        <f t="shared" si="33"/>
        <v/>
      </c>
      <c r="M198" s="114" t="str">
        <f t="shared" si="34"/>
        <v/>
      </c>
      <c r="N198" s="114" t="str">
        <f t="shared" si="35"/>
        <v/>
      </c>
      <c r="O198" s="92" t="str">
        <f t="array" aca="1" ref="O198" ca="1">IF(G198=3,CONCATENATE("R0",RIGHT(INDEX('[1]Copie fichier cim'!$A$1:$V$200,INDIRECT(K198),2),2),""),IF(G198=14,"CIM",""))</f>
        <v/>
      </c>
      <c r="P198" s="92" t="str">
        <f t="shared" si="36"/>
        <v/>
      </c>
      <c r="Q198" s="92" t="str">
        <f t="array" aca="1" ref="Q198" ca="1">IF(G198=14,CONCATENATE("R0",RIGHT(INDEX('[1]Copie fichier cim'!$A$1:$V$200,INDIRECT(K198),2),2),""),"")</f>
        <v/>
      </c>
      <c r="R198" s="92" t="str">
        <f t="shared" si="37"/>
        <v/>
      </c>
      <c r="S198" s="92"/>
      <c r="T198" s="92"/>
      <c r="U198" s="92"/>
      <c r="V198" s="107" t="str">
        <f t="shared" si="38"/>
        <v/>
      </c>
      <c r="W198" s="97">
        <f t="array" ref="W198">couleur('[1]Copie fichier cim'!B198:U198)</f>
        <v>-4142</v>
      </c>
      <c r="X198" s="97" t="str">
        <f t="shared" si="40"/>
        <v/>
      </c>
      <c r="Y198" s="97" t="str">
        <f>IF(W198=1,'[1]Copie fichier cim'!U197,"")</f>
        <v/>
      </c>
      <c r="Z198" s="117"/>
    </row>
    <row r="199" spans="1:26" x14ac:dyDescent="0.3">
      <c r="A199" s="109" t="str">
        <f>IF(LEFT('[1]Copie fichier cim'!B199,3)="Bac",'[1]Copie fichier cim'!B199,"")</f>
        <v/>
      </c>
      <c r="B199" s="110" t="str">
        <f>IF(A199&lt;&gt;"",MATCH('[1]Copie fichier cim'!B199,'[1]Copie fichier cim'!$B$1:'[1]Copie fichier cim'!$B$200,0),"")</f>
        <v/>
      </c>
      <c r="C199" s="111" t="str">
        <f>IF('[1]Copie fichier cim'!N199&lt;&gt;"",'[1]Copie fichier cim'!N199,"")</f>
        <v/>
      </c>
      <c r="D199" s="111" t="str">
        <f>IF('[1]Copie fichier cim'!O199&lt;&gt;"",'[1]Copie fichier cim'!O199,"")</f>
        <v/>
      </c>
      <c r="E199" s="103" t="str">
        <f>IF(C199&lt;&gt;"",'[1]Copie fichier cim'!K199,"")</f>
        <v/>
      </c>
      <c r="F199" s="103" t="str">
        <f t="shared" si="31"/>
        <v/>
      </c>
      <c r="G199" s="104">
        <f>couleur('[1]Copie fichier cim'!Q199)</f>
        <v>-4142</v>
      </c>
      <c r="H199" s="94" t="str">
        <f>IF(OR(G199=3,G199=14),'[1]Copie fichier cim'!Q199,"")</f>
        <v/>
      </c>
      <c r="I199" s="112" t="s">
        <v>11</v>
      </c>
      <c r="J199" s="113">
        <f t="shared" si="32"/>
        <v>81</v>
      </c>
      <c r="K199" s="113" t="str">
        <f t="shared" si="39"/>
        <v>B81</v>
      </c>
      <c r="L199" s="92" t="str">
        <f t="shared" si="33"/>
        <v/>
      </c>
      <c r="M199" s="114" t="str">
        <f t="shared" si="34"/>
        <v/>
      </c>
      <c r="N199" s="114" t="str">
        <f t="shared" si="35"/>
        <v/>
      </c>
      <c r="O199" s="92" t="str">
        <f t="array" aca="1" ref="O199" ca="1">IF(G199=3,CONCATENATE("R0",RIGHT(INDEX('[1]Copie fichier cim'!$A$1:$V$200,INDIRECT(K199),2),2),""),IF(G199=14,"CIM",""))</f>
        <v/>
      </c>
      <c r="P199" s="92" t="str">
        <f t="shared" si="36"/>
        <v/>
      </c>
      <c r="Q199" s="92" t="str">
        <f t="array" aca="1" ref="Q199" ca="1">IF(G199=14,CONCATENATE("R0",RIGHT(INDEX('[1]Copie fichier cim'!$A$1:$V$200,INDIRECT(K199),2),2),""),"")</f>
        <v/>
      </c>
      <c r="R199" s="92" t="str">
        <f t="shared" si="37"/>
        <v/>
      </c>
      <c r="S199" s="92"/>
      <c r="T199" s="92"/>
      <c r="U199" s="92"/>
      <c r="V199" s="107" t="str">
        <f t="shared" si="38"/>
        <v/>
      </c>
      <c r="W199" s="97">
        <f t="array" ref="W199">couleur('[1]Copie fichier cim'!B199:U199)</f>
        <v>-4142</v>
      </c>
      <c r="X199" s="97" t="str">
        <f t="shared" si="40"/>
        <v/>
      </c>
      <c r="Y199" s="97" t="str">
        <f>IF(W199=1,'[1]Copie fichier cim'!U198,"")</f>
        <v/>
      </c>
      <c r="Z199" s="117"/>
    </row>
    <row r="200" spans="1:26" x14ac:dyDescent="0.3">
      <c r="A200" s="109" t="str">
        <f>IF(LEFT('[1]Copie fichier cim'!B200,3)="Bac",'[1]Copie fichier cim'!B200,"")</f>
        <v/>
      </c>
      <c r="B200" s="110" t="str">
        <f>IF(A200&lt;&gt;"",MATCH('[1]Copie fichier cim'!B200,'[1]Copie fichier cim'!$B$1:'[1]Copie fichier cim'!$B$200,0),"")</f>
        <v/>
      </c>
      <c r="C200" s="111" t="str">
        <f>IF('[1]Copie fichier cim'!N200&lt;&gt;"",'[1]Copie fichier cim'!N200,"")</f>
        <v/>
      </c>
      <c r="D200" s="111" t="str">
        <f>IF('[1]Copie fichier cim'!O200&lt;&gt;"",'[1]Copie fichier cim'!O200,"")</f>
        <v/>
      </c>
      <c r="E200" s="103" t="str">
        <f>IF(C200&lt;&gt;"",'[1]Copie fichier cim'!K200,"")</f>
        <v/>
      </c>
      <c r="F200" s="103" t="str">
        <f t="shared" si="31"/>
        <v/>
      </c>
      <c r="G200" s="104">
        <f>couleur('[1]Copie fichier cim'!Q200)</f>
        <v>-4142</v>
      </c>
      <c r="H200" s="94" t="str">
        <f>IF(OR(G200=3,G200=14),'[1]Copie fichier cim'!Q200,"")</f>
        <v/>
      </c>
      <c r="I200" s="112" t="s">
        <v>11</v>
      </c>
      <c r="J200" s="113">
        <f t="shared" si="32"/>
        <v>81</v>
      </c>
      <c r="K200" s="113" t="str">
        <f t="shared" si="39"/>
        <v>B81</v>
      </c>
      <c r="L200" s="92" t="str">
        <f t="shared" si="33"/>
        <v/>
      </c>
      <c r="M200" s="114" t="str">
        <f t="shared" si="34"/>
        <v/>
      </c>
      <c r="N200" s="114" t="str">
        <f t="shared" si="35"/>
        <v/>
      </c>
      <c r="O200" s="92" t="str">
        <f t="array" aca="1" ref="O200" ca="1">IF(G200=3,CONCATENATE("R0",RIGHT(INDEX('[1]Copie fichier cim'!$A$1:$V$200,INDIRECT(K200),2),2),""),IF(G200=14,"CIM",""))</f>
        <v/>
      </c>
      <c r="P200" s="92" t="str">
        <f t="shared" si="36"/>
        <v/>
      </c>
      <c r="Q200" s="92" t="str">
        <f t="array" aca="1" ref="Q200" ca="1">IF(G200=14,CONCATENATE("R0",RIGHT(INDEX('[1]Copie fichier cim'!$A$1:$V$200,INDIRECT(K200),2),2),""),"")</f>
        <v/>
      </c>
      <c r="R200" s="92" t="str">
        <f t="shared" si="37"/>
        <v/>
      </c>
      <c r="S200" s="92"/>
      <c r="T200" s="92"/>
      <c r="U200" s="92"/>
      <c r="V200" s="107" t="str">
        <f t="shared" si="38"/>
        <v/>
      </c>
      <c r="W200" s="97">
        <f t="array" ref="W200">couleur('[1]Copie fichier cim'!B200:U200)</f>
        <v>-4142</v>
      </c>
      <c r="X200" s="97" t="str">
        <f t="shared" si="40"/>
        <v/>
      </c>
      <c r="Y200" s="97" t="str">
        <f>IF(W200=1,'[1]Copie fichier cim'!U199,"")</f>
        <v/>
      </c>
      <c r="Z200" s="117"/>
    </row>
  </sheetData>
  <dataConsolidate/>
  <conditionalFormatting sqref="G1:G1048576">
    <cfRule type="cellIs" dxfId="2" priority="2" operator="equal">
      <formula>14</formula>
    </cfRule>
    <cfRule type="cellIs" dxfId="1" priority="3" operator="equal">
      <formula>3</formula>
    </cfRule>
  </conditionalFormatting>
  <conditionalFormatting sqref="W1:X1048576">
    <cfRule type="cellIs" dxfId="0" priority="1" operator="equal">
      <formula>1</formula>
    </cfRule>
  </conditionalFormatting>
  <pageMargins left="0.25190000000000001" right="0.25190000000000001" top="0.75190000000000001" bottom="0.75190000000000001" header="0" footer="0"/>
  <pageSetup paperSize="9" fitToHeight="0" orientation="landscape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7169" r:id="rId4" name="Button 1">
              <controlPr defaultSize="0" print="0" autoFill="0" autoPict="0" macro="[0]!Nettoyage">
                <anchor moveWithCells="1" sizeWithCells="1">
                  <from>
                    <xdr:col>27</xdr:col>
                    <xdr:colOff>200025</xdr:colOff>
                    <xdr:row>1</xdr:row>
                    <xdr:rowOff>47625</xdr:rowOff>
                  </from>
                  <to>
                    <xdr:col>35</xdr:col>
                    <xdr:colOff>323850</xdr:colOff>
                    <xdr:row>4</xdr:row>
                    <xdr:rowOff>28575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F200"/>
  <sheetViews>
    <sheetView workbookViewId="0">
      <selection activeCell="A10" sqref="A10"/>
    </sheetView>
  </sheetViews>
  <sheetFormatPr baseColWidth="10" defaultRowHeight="15" x14ac:dyDescent="0.25"/>
  <cols>
    <col min="1" max="1" width="18.85546875" style="70" customWidth="1"/>
    <col min="2" max="2" width="17.5703125" style="70" customWidth="1"/>
    <col min="3" max="3" width="34.42578125" style="69" hidden="1" customWidth="1"/>
    <col min="4" max="5" width="34.42578125" hidden="1" customWidth="1"/>
    <col min="6" max="6" width="29.42578125" style="71" hidden="1" customWidth="1"/>
  </cols>
  <sheetData>
    <row r="1" spans="1:6" x14ac:dyDescent="0.25">
      <c r="A1" s="72" t="s">
        <v>61</v>
      </c>
      <c r="B1" s="73" t="s">
        <v>62</v>
      </c>
      <c r="F1" s="1" t="s">
        <v>50</v>
      </c>
    </row>
    <row r="2" spans="1:6" x14ac:dyDescent="0.25">
      <c r="A2" s="74"/>
      <c r="B2" s="75"/>
      <c r="F2" s="1" t="e">
        <f>IF(#REF!=1,'Copie fichier cim'!U1,"")</f>
        <v>#REF!</v>
      </c>
    </row>
    <row r="3" spans="1:6" x14ac:dyDescent="0.25">
      <c r="A3" s="74"/>
      <c r="B3" s="75"/>
      <c r="F3" s="1" t="e">
        <f>IF(#REF!=1,'Copie fichier cim'!U2,"")</f>
        <v>#REF!</v>
      </c>
    </row>
    <row r="4" spans="1:6" x14ac:dyDescent="0.25">
      <c r="A4" s="74" t="s">
        <v>43</v>
      </c>
      <c r="B4" s="75" t="str">
        <f t="shared" ref="B4:B18" si="0">IFERROR(VLOOKUP(A4,$E$4:$F$200,2,),"0")</f>
        <v>0</v>
      </c>
      <c r="C4" s="69" t="e">
        <f>#REF!</f>
        <v>#REF!</v>
      </c>
      <c r="D4" t="e">
        <f t="shared" ref="D4:D67" si="1">IF(C4="",D3,C4)</f>
        <v>#REF!</v>
      </c>
      <c r="E4" t="e">
        <f>IF(F4&lt;&gt;"",D4,"")</f>
        <v>#REF!</v>
      </c>
      <c r="F4" s="1" t="e">
        <f>IF(#REF!=1,'Copie fichier cim'!U3,"")</f>
        <v>#REF!</v>
      </c>
    </row>
    <row r="5" spans="1:6" x14ac:dyDescent="0.25">
      <c r="A5" s="74" t="s">
        <v>51</v>
      </c>
      <c r="B5" s="75" t="str">
        <f t="shared" si="0"/>
        <v>0</v>
      </c>
      <c r="C5" s="69" t="e">
        <f>#REF!</f>
        <v>#REF!</v>
      </c>
      <c r="D5" t="e">
        <f t="shared" si="1"/>
        <v>#REF!</v>
      </c>
      <c r="E5" t="e">
        <f t="shared" ref="E5:E68" si="2">IF(F5&lt;&gt;"",D5,"")</f>
        <v>#REF!</v>
      </c>
      <c r="F5" s="1" t="e">
        <f>IF(#REF!=1,'Copie fichier cim'!U4,"")</f>
        <v>#REF!</v>
      </c>
    </row>
    <row r="6" spans="1:6" x14ac:dyDescent="0.25">
      <c r="A6" s="76" t="s">
        <v>52</v>
      </c>
      <c r="B6" s="78" t="str">
        <f t="shared" si="0"/>
        <v>0</v>
      </c>
      <c r="C6" s="69" t="e">
        <f>#REF!</f>
        <v>#REF!</v>
      </c>
      <c r="D6" t="e">
        <f t="shared" si="1"/>
        <v>#REF!</v>
      </c>
      <c r="E6" t="e">
        <f t="shared" si="2"/>
        <v>#REF!</v>
      </c>
      <c r="F6" s="1" t="e">
        <f>IF(#REF!=1,'Copie fichier cim'!U5,"")</f>
        <v>#REF!</v>
      </c>
    </row>
    <row r="7" spans="1:6" x14ac:dyDescent="0.25">
      <c r="A7" s="76" t="s">
        <v>53</v>
      </c>
      <c r="B7" s="78" t="str">
        <f t="shared" si="0"/>
        <v>0</v>
      </c>
      <c r="C7" s="69" t="e">
        <f>#REF!</f>
        <v>#REF!</v>
      </c>
      <c r="D7" t="e">
        <f t="shared" si="1"/>
        <v>#REF!</v>
      </c>
      <c r="E7" t="e">
        <f t="shared" si="2"/>
        <v>#REF!</v>
      </c>
      <c r="F7" s="1" t="e">
        <f>IF(#REF!=1,'Copie fichier cim'!U6,"")</f>
        <v>#REF!</v>
      </c>
    </row>
    <row r="8" spans="1:6" x14ac:dyDescent="0.25">
      <c r="A8" s="74" t="s">
        <v>45</v>
      </c>
      <c r="B8" s="75" t="str">
        <f t="shared" si="0"/>
        <v>0</v>
      </c>
      <c r="C8" s="69" t="e">
        <f>#REF!</f>
        <v>#REF!</v>
      </c>
      <c r="D8" t="e">
        <f t="shared" si="1"/>
        <v>#REF!</v>
      </c>
      <c r="E8" t="e">
        <f t="shared" si="2"/>
        <v>#REF!</v>
      </c>
      <c r="F8" s="1" t="e">
        <f>IF(#REF!=1,'Copie fichier cim'!U7,"")</f>
        <v>#REF!</v>
      </c>
    </row>
    <row r="9" spans="1:6" x14ac:dyDescent="0.25">
      <c r="A9" s="74" t="s">
        <v>54</v>
      </c>
      <c r="B9" s="75" t="str">
        <f t="shared" si="0"/>
        <v>0</v>
      </c>
      <c r="C9" s="69" t="e">
        <f>#REF!</f>
        <v>#REF!</v>
      </c>
      <c r="D9" t="e">
        <f t="shared" si="1"/>
        <v>#REF!</v>
      </c>
      <c r="E9" t="e">
        <f t="shared" si="2"/>
        <v>#REF!</v>
      </c>
      <c r="F9" s="1" t="e">
        <f>IF(#REF!=1,'Copie fichier cim'!U8,"")</f>
        <v>#REF!</v>
      </c>
    </row>
    <row r="10" spans="1:6" x14ac:dyDescent="0.25">
      <c r="A10" s="74" t="s">
        <v>55</v>
      </c>
      <c r="B10" s="75" t="str">
        <f t="shared" si="0"/>
        <v>0</v>
      </c>
      <c r="C10" s="69" t="e">
        <f>#REF!</f>
        <v>#REF!</v>
      </c>
      <c r="D10" t="e">
        <f t="shared" si="1"/>
        <v>#REF!</v>
      </c>
      <c r="E10" t="e">
        <f t="shared" si="2"/>
        <v>#REF!</v>
      </c>
      <c r="F10" s="1" t="e">
        <f>IF(#REF!=1,'Copie fichier cim'!U9,"")</f>
        <v>#REF!</v>
      </c>
    </row>
    <row r="11" spans="1:6" x14ac:dyDescent="0.25">
      <c r="A11" s="74" t="s">
        <v>44</v>
      </c>
      <c r="B11" s="75" t="str">
        <f t="shared" si="0"/>
        <v>0</v>
      </c>
      <c r="C11" s="69" t="e">
        <f>#REF!</f>
        <v>#REF!</v>
      </c>
      <c r="D11" t="e">
        <f t="shared" si="1"/>
        <v>#REF!</v>
      </c>
      <c r="E11" t="e">
        <f t="shared" si="2"/>
        <v>#REF!</v>
      </c>
      <c r="F11" s="1" t="e">
        <f>IF(#REF!=1,'Copie fichier cim'!U10,"")</f>
        <v>#REF!</v>
      </c>
    </row>
    <row r="12" spans="1:6" x14ac:dyDescent="0.25">
      <c r="A12" s="74" t="s">
        <v>46</v>
      </c>
      <c r="B12" s="75" t="str">
        <f t="shared" si="0"/>
        <v>0</v>
      </c>
      <c r="C12" s="69" t="e">
        <f>#REF!</f>
        <v>#REF!</v>
      </c>
      <c r="D12" t="e">
        <f t="shared" si="1"/>
        <v>#REF!</v>
      </c>
      <c r="E12" t="e">
        <f t="shared" si="2"/>
        <v>#REF!</v>
      </c>
      <c r="F12" s="1" t="e">
        <f>IF(#REF!=1,'Copie fichier cim'!U11,"")</f>
        <v>#REF!</v>
      </c>
    </row>
    <row r="13" spans="1:6" x14ac:dyDescent="0.25">
      <c r="A13" s="76" t="s">
        <v>56</v>
      </c>
      <c r="B13" s="78" t="str">
        <f t="shared" si="0"/>
        <v>0</v>
      </c>
      <c r="C13" s="69" t="e">
        <f>#REF!</f>
        <v>#REF!</v>
      </c>
      <c r="D13" t="e">
        <f t="shared" si="1"/>
        <v>#REF!</v>
      </c>
      <c r="E13" t="e">
        <f t="shared" si="2"/>
        <v>#REF!</v>
      </c>
      <c r="F13" s="1" t="e">
        <f>IF(#REF!=1,'Copie fichier cim'!U12,"")</f>
        <v>#REF!</v>
      </c>
    </row>
    <row r="14" spans="1:6" x14ac:dyDescent="0.25">
      <c r="A14" s="74" t="s">
        <v>57</v>
      </c>
      <c r="B14" s="75" t="str">
        <f t="shared" si="0"/>
        <v>0</v>
      </c>
      <c r="C14" s="69" t="e">
        <f>#REF!</f>
        <v>#REF!</v>
      </c>
      <c r="D14" t="e">
        <f t="shared" si="1"/>
        <v>#REF!</v>
      </c>
      <c r="E14" t="e">
        <f t="shared" si="2"/>
        <v>#REF!</v>
      </c>
      <c r="F14" s="1" t="e">
        <f>IF(#REF!=1,'Copie fichier cim'!U13,"")</f>
        <v>#REF!</v>
      </c>
    </row>
    <row r="15" spans="1:6" x14ac:dyDescent="0.25">
      <c r="A15" s="76" t="s">
        <v>58</v>
      </c>
      <c r="B15" s="78" t="str">
        <f t="shared" si="0"/>
        <v>0</v>
      </c>
      <c r="C15" s="69" t="e">
        <f>#REF!</f>
        <v>#REF!</v>
      </c>
      <c r="D15" t="e">
        <f t="shared" si="1"/>
        <v>#REF!</v>
      </c>
      <c r="E15" t="e">
        <f t="shared" si="2"/>
        <v>#REF!</v>
      </c>
      <c r="F15" s="1" t="e">
        <f>IF(#REF!=1,'Copie fichier cim'!U14,"")</f>
        <v>#REF!</v>
      </c>
    </row>
    <row r="16" spans="1:6" x14ac:dyDescent="0.25">
      <c r="A16" s="74" t="s">
        <v>48</v>
      </c>
      <c r="B16" s="75" t="str">
        <f t="shared" si="0"/>
        <v>0</v>
      </c>
      <c r="C16" s="69" t="e">
        <f>#REF!</f>
        <v>#REF!</v>
      </c>
      <c r="D16" t="e">
        <f t="shared" si="1"/>
        <v>#REF!</v>
      </c>
      <c r="E16" t="e">
        <f t="shared" si="2"/>
        <v>#REF!</v>
      </c>
      <c r="F16" s="1" t="e">
        <f>IF(#REF!=1,'Copie fichier cim'!U15,"")</f>
        <v>#REF!</v>
      </c>
    </row>
    <row r="17" spans="1:6" x14ac:dyDescent="0.25">
      <c r="A17" s="76" t="s">
        <v>59</v>
      </c>
      <c r="B17" s="78" t="str">
        <f t="shared" si="0"/>
        <v>0</v>
      </c>
      <c r="C17" s="69" t="e">
        <f>#REF!</f>
        <v>#REF!</v>
      </c>
      <c r="D17" t="e">
        <f t="shared" si="1"/>
        <v>#REF!</v>
      </c>
      <c r="E17" t="e">
        <f t="shared" si="2"/>
        <v>#REF!</v>
      </c>
      <c r="F17" s="1" t="e">
        <f>IF(#REF!=1,'Copie fichier cim'!U16,"")</f>
        <v>#REF!</v>
      </c>
    </row>
    <row r="18" spans="1:6" ht="15.75" thickBot="1" x14ac:dyDescent="0.3">
      <c r="A18" s="77" t="s">
        <v>60</v>
      </c>
      <c r="B18" s="79" t="str">
        <f t="shared" si="0"/>
        <v>0</v>
      </c>
      <c r="C18" s="69" t="e">
        <f>#REF!</f>
        <v>#REF!</v>
      </c>
      <c r="D18" t="e">
        <f t="shared" si="1"/>
        <v>#REF!</v>
      </c>
      <c r="E18" t="e">
        <f t="shared" si="2"/>
        <v>#REF!</v>
      </c>
      <c r="F18" s="1" t="e">
        <f>IF(#REF!=1,'Copie fichier cim'!U17,"")</f>
        <v>#REF!</v>
      </c>
    </row>
    <row r="19" spans="1:6" x14ac:dyDescent="0.25">
      <c r="C19" s="69" t="e">
        <f>#REF!</f>
        <v>#REF!</v>
      </c>
      <c r="D19" t="e">
        <f t="shared" si="1"/>
        <v>#REF!</v>
      </c>
      <c r="E19" t="e">
        <f t="shared" si="2"/>
        <v>#REF!</v>
      </c>
      <c r="F19" s="1" t="e">
        <f>IF(#REF!=1,'Copie fichier cim'!U18,"")</f>
        <v>#REF!</v>
      </c>
    </row>
    <row r="20" spans="1:6" x14ac:dyDescent="0.25">
      <c r="C20" s="69" t="e">
        <f>#REF!</f>
        <v>#REF!</v>
      </c>
      <c r="D20" t="e">
        <f t="shared" si="1"/>
        <v>#REF!</v>
      </c>
      <c r="E20" t="e">
        <f t="shared" si="2"/>
        <v>#REF!</v>
      </c>
      <c r="F20" s="1" t="e">
        <f>IF(#REF!=1,'Copie fichier cim'!U19,"")</f>
        <v>#REF!</v>
      </c>
    </row>
    <row r="21" spans="1:6" x14ac:dyDescent="0.25">
      <c r="C21" s="69" t="e">
        <f>#REF!</f>
        <v>#REF!</v>
      </c>
      <c r="D21" t="e">
        <f t="shared" si="1"/>
        <v>#REF!</v>
      </c>
      <c r="E21" t="e">
        <f t="shared" si="2"/>
        <v>#REF!</v>
      </c>
      <c r="F21" s="1" t="e">
        <f>IF(#REF!=1,'Copie fichier cim'!U20,"")</f>
        <v>#REF!</v>
      </c>
    </row>
    <row r="22" spans="1:6" x14ac:dyDescent="0.25">
      <c r="C22" s="69" t="e">
        <f>#REF!</f>
        <v>#REF!</v>
      </c>
      <c r="D22" t="e">
        <f t="shared" si="1"/>
        <v>#REF!</v>
      </c>
      <c r="E22" t="e">
        <f t="shared" si="2"/>
        <v>#REF!</v>
      </c>
      <c r="F22" s="1" t="e">
        <f>IF(#REF!=1,'Copie fichier cim'!U21,"")</f>
        <v>#REF!</v>
      </c>
    </row>
    <row r="23" spans="1:6" x14ac:dyDescent="0.25">
      <c r="C23" s="69" t="e">
        <f>#REF!</f>
        <v>#REF!</v>
      </c>
      <c r="D23" t="e">
        <f t="shared" si="1"/>
        <v>#REF!</v>
      </c>
      <c r="E23" t="e">
        <f t="shared" si="2"/>
        <v>#REF!</v>
      </c>
      <c r="F23" s="1" t="e">
        <f>IF(#REF!=1,'Copie fichier cim'!U22,"")</f>
        <v>#REF!</v>
      </c>
    </row>
    <row r="24" spans="1:6" x14ac:dyDescent="0.25">
      <c r="C24" s="69" t="e">
        <f>#REF!</f>
        <v>#REF!</v>
      </c>
      <c r="D24" t="e">
        <f t="shared" si="1"/>
        <v>#REF!</v>
      </c>
      <c r="E24" t="e">
        <f t="shared" si="2"/>
        <v>#REF!</v>
      </c>
      <c r="F24" s="1" t="e">
        <f>IF(#REF!=1,'Copie fichier cim'!U23,"")</f>
        <v>#REF!</v>
      </c>
    </row>
    <row r="25" spans="1:6" x14ac:dyDescent="0.25">
      <c r="C25" s="69" t="e">
        <f>#REF!</f>
        <v>#REF!</v>
      </c>
      <c r="D25" t="e">
        <f t="shared" si="1"/>
        <v>#REF!</v>
      </c>
      <c r="E25" t="e">
        <f t="shared" si="2"/>
        <v>#REF!</v>
      </c>
      <c r="F25" s="1" t="e">
        <f>IF(#REF!=1,'Copie fichier cim'!U24,"")</f>
        <v>#REF!</v>
      </c>
    </row>
    <row r="26" spans="1:6" x14ac:dyDescent="0.25">
      <c r="C26" s="69" t="e">
        <f>#REF!</f>
        <v>#REF!</v>
      </c>
      <c r="D26" t="e">
        <f t="shared" si="1"/>
        <v>#REF!</v>
      </c>
      <c r="E26" t="e">
        <f t="shared" si="2"/>
        <v>#REF!</v>
      </c>
      <c r="F26" s="1" t="e">
        <f>IF(#REF!=1,'Copie fichier cim'!U25,"")</f>
        <v>#REF!</v>
      </c>
    </row>
    <row r="27" spans="1:6" x14ac:dyDescent="0.25">
      <c r="C27" s="69" t="e">
        <f>#REF!</f>
        <v>#REF!</v>
      </c>
      <c r="D27" t="e">
        <f t="shared" si="1"/>
        <v>#REF!</v>
      </c>
      <c r="E27" t="e">
        <f t="shared" si="2"/>
        <v>#REF!</v>
      </c>
      <c r="F27" s="1" t="e">
        <f>IF(#REF!=1,'Copie fichier cim'!U26,"")</f>
        <v>#REF!</v>
      </c>
    </row>
    <row r="28" spans="1:6" x14ac:dyDescent="0.25">
      <c r="C28" s="69" t="e">
        <f>#REF!</f>
        <v>#REF!</v>
      </c>
      <c r="D28" t="e">
        <f t="shared" si="1"/>
        <v>#REF!</v>
      </c>
      <c r="E28" t="e">
        <f t="shared" si="2"/>
        <v>#REF!</v>
      </c>
      <c r="F28" s="1" t="e">
        <f>IF(#REF!=1,'Copie fichier cim'!U27,"")</f>
        <v>#REF!</v>
      </c>
    </row>
    <row r="29" spans="1:6" x14ac:dyDescent="0.25">
      <c r="C29" s="69" t="e">
        <f>#REF!</f>
        <v>#REF!</v>
      </c>
      <c r="D29" t="e">
        <f t="shared" si="1"/>
        <v>#REF!</v>
      </c>
      <c r="E29" t="e">
        <f t="shared" si="2"/>
        <v>#REF!</v>
      </c>
      <c r="F29" s="1" t="e">
        <f>IF(#REF!=1,'Copie fichier cim'!U28,"")</f>
        <v>#REF!</v>
      </c>
    </row>
    <row r="30" spans="1:6" x14ac:dyDescent="0.25">
      <c r="C30" s="69" t="e">
        <f>#REF!</f>
        <v>#REF!</v>
      </c>
      <c r="D30" t="e">
        <f t="shared" si="1"/>
        <v>#REF!</v>
      </c>
      <c r="E30" t="e">
        <f t="shared" si="2"/>
        <v>#REF!</v>
      </c>
      <c r="F30" s="1" t="e">
        <f>IF(#REF!=1,'Copie fichier cim'!U29,"")</f>
        <v>#REF!</v>
      </c>
    </row>
    <row r="31" spans="1:6" x14ac:dyDescent="0.25">
      <c r="C31" s="69" t="e">
        <f>#REF!</f>
        <v>#REF!</v>
      </c>
      <c r="D31" t="e">
        <f t="shared" si="1"/>
        <v>#REF!</v>
      </c>
      <c r="E31" t="e">
        <f t="shared" si="2"/>
        <v>#REF!</v>
      </c>
      <c r="F31" s="1" t="e">
        <f>IF(#REF!=1,'Copie fichier cim'!U30,"")</f>
        <v>#REF!</v>
      </c>
    </row>
    <row r="32" spans="1:6" x14ac:dyDescent="0.25">
      <c r="C32" s="69" t="e">
        <f>#REF!</f>
        <v>#REF!</v>
      </c>
      <c r="D32" t="e">
        <f t="shared" si="1"/>
        <v>#REF!</v>
      </c>
      <c r="E32" t="e">
        <f t="shared" si="2"/>
        <v>#REF!</v>
      </c>
      <c r="F32" s="1" t="e">
        <f>IF(#REF!=1,'Copie fichier cim'!U31,"")</f>
        <v>#REF!</v>
      </c>
    </row>
    <row r="33" spans="3:6" x14ac:dyDescent="0.25">
      <c r="C33" s="69" t="e">
        <f>#REF!</f>
        <v>#REF!</v>
      </c>
      <c r="D33" t="e">
        <f t="shared" si="1"/>
        <v>#REF!</v>
      </c>
      <c r="E33" t="e">
        <f t="shared" si="2"/>
        <v>#REF!</v>
      </c>
      <c r="F33" s="1" t="e">
        <f>IF(#REF!=1,'Copie fichier cim'!U32,"")</f>
        <v>#REF!</v>
      </c>
    </row>
    <row r="34" spans="3:6" x14ac:dyDescent="0.25">
      <c r="C34" s="69" t="e">
        <f>#REF!</f>
        <v>#REF!</v>
      </c>
      <c r="D34" t="e">
        <f t="shared" si="1"/>
        <v>#REF!</v>
      </c>
      <c r="E34" t="e">
        <f t="shared" si="2"/>
        <v>#REF!</v>
      </c>
      <c r="F34" s="1" t="e">
        <f>IF(#REF!=1,'Copie fichier cim'!U33,"")</f>
        <v>#REF!</v>
      </c>
    </row>
    <row r="35" spans="3:6" x14ac:dyDescent="0.25">
      <c r="C35" s="69" t="e">
        <f>#REF!</f>
        <v>#REF!</v>
      </c>
      <c r="D35" t="e">
        <f t="shared" si="1"/>
        <v>#REF!</v>
      </c>
      <c r="E35" t="e">
        <f t="shared" si="2"/>
        <v>#REF!</v>
      </c>
      <c r="F35" s="1" t="e">
        <f>IF(#REF!=1,'Copie fichier cim'!U34,"")</f>
        <v>#REF!</v>
      </c>
    </row>
    <row r="36" spans="3:6" x14ac:dyDescent="0.25">
      <c r="C36" s="69" t="e">
        <f>#REF!</f>
        <v>#REF!</v>
      </c>
      <c r="D36" t="e">
        <f t="shared" si="1"/>
        <v>#REF!</v>
      </c>
      <c r="E36" t="e">
        <f t="shared" si="2"/>
        <v>#REF!</v>
      </c>
      <c r="F36" s="1" t="e">
        <f>IF(#REF!=1,'Copie fichier cim'!U35,"")</f>
        <v>#REF!</v>
      </c>
    </row>
    <row r="37" spans="3:6" x14ac:dyDescent="0.25">
      <c r="C37" s="69" t="e">
        <f>#REF!</f>
        <v>#REF!</v>
      </c>
      <c r="D37" t="e">
        <f t="shared" si="1"/>
        <v>#REF!</v>
      </c>
      <c r="E37" t="e">
        <f t="shared" si="2"/>
        <v>#REF!</v>
      </c>
      <c r="F37" s="1" t="e">
        <f>IF(#REF!=1,'Copie fichier cim'!U36,"")</f>
        <v>#REF!</v>
      </c>
    </row>
    <row r="38" spans="3:6" x14ac:dyDescent="0.25">
      <c r="C38" s="69" t="e">
        <f>#REF!</f>
        <v>#REF!</v>
      </c>
      <c r="D38" t="e">
        <f t="shared" si="1"/>
        <v>#REF!</v>
      </c>
      <c r="E38" t="e">
        <f t="shared" si="2"/>
        <v>#REF!</v>
      </c>
      <c r="F38" s="1" t="e">
        <f>IF(#REF!=1,'Copie fichier cim'!U37,"")</f>
        <v>#REF!</v>
      </c>
    </row>
    <row r="39" spans="3:6" x14ac:dyDescent="0.25">
      <c r="C39" s="69" t="e">
        <f>#REF!</f>
        <v>#REF!</v>
      </c>
      <c r="D39" t="e">
        <f t="shared" si="1"/>
        <v>#REF!</v>
      </c>
      <c r="E39" t="e">
        <f t="shared" si="2"/>
        <v>#REF!</v>
      </c>
      <c r="F39" s="1" t="e">
        <f>IF(#REF!=1,'Copie fichier cim'!U38,"")</f>
        <v>#REF!</v>
      </c>
    </row>
    <row r="40" spans="3:6" x14ac:dyDescent="0.25">
      <c r="C40" s="69" t="e">
        <f>#REF!</f>
        <v>#REF!</v>
      </c>
      <c r="D40" t="e">
        <f t="shared" si="1"/>
        <v>#REF!</v>
      </c>
      <c r="E40" t="e">
        <f t="shared" si="2"/>
        <v>#REF!</v>
      </c>
      <c r="F40" s="1" t="e">
        <f>IF(#REF!=1,'Copie fichier cim'!U39,"")</f>
        <v>#REF!</v>
      </c>
    </row>
    <row r="41" spans="3:6" x14ac:dyDescent="0.25">
      <c r="C41" s="69" t="e">
        <f>#REF!</f>
        <v>#REF!</v>
      </c>
      <c r="D41" t="e">
        <f t="shared" si="1"/>
        <v>#REF!</v>
      </c>
      <c r="E41" t="e">
        <f t="shared" si="2"/>
        <v>#REF!</v>
      </c>
      <c r="F41" s="1" t="e">
        <f>IF(#REF!=1,'Copie fichier cim'!U40,"")</f>
        <v>#REF!</v>
      </c>
    </row>
    <row r="42" spans="3:6" x14ac:dyDescent="0.25">
      <c r="C42" s="69" t="e">
        <f>#REF!</f>
        <v>#REF!</v>
      </c>
      <c r="D42" t="e">
        <f t="shared" si="1"/>
        <v>#REF!</v>
      </c>
      <c r="E42" t="e">
        <f t="shared" si="2"/>
        <v>#REF!</v>
      </c>
      <c r="F42" s="1" t="e">
        <f>IF(#REF!=1,'Copie fichier cim'!U41,"")</f>
        <v>#REF!</v>
      </c>
    </row>
    <row r="43" spans="3:6" x14ac:dyDescent="0.25">
      <c r="C43" s="69" t="e">
        <f>#REF!</f>
        <v>#REF!</v>
      </c>
      <c r="D43" t="e">
        <f t="shared" si="1"/>
        <v>#REF!</v>
      </c>
      <c r="E43" t="e">
        <f t="shared" si="2"/>
        <v>#REF!</v>
      </c>
      <c r="F43" s="1" t="e">
        <f>IF(#REF!=1,'Copie fichier cim'!U42,"")</f>
        <v>#REF!</v>
      </c>
    </row>
    <row r="44" spans="3:6" x14ac:dyDescent="0.25">
      <c r="C44" s="69" t="e">
        <f>#REF!</f>
        <v>#REF!</v>
      </c>
      <c r="D44" t="e">
        <f t="shared" si="1"/>
        <v>#REF!</v>
      </c>
      <c r="E44" t="e">
        <f t="shared" si="2"/>
        <v>#REF!</v>
      </c>
      <c r="F44" s="1" t="e">
        <f>IF(#REF!=1,'Copie fichier cim'!U43,"")</f>
        <v>#REF!</v>
      </c>
    </row>
    <row r="45" spans="3:6" x14ac:dyDescent="0.25">
      <c r="C45" s="69" t="e">
        <f>#REF!</f>
        <v>#REF!</v>
      </c>
      <c r="D45" t="e">
        <f t="shared" si="1"/>
        <v>#REF!</v>
      </c>
      <c r="E45" t="e">
        <f t="shared" si="2"/>
        <v>#REF!</v>
      </c>
      <c r="F45" s="1" t="e">
        <f>IF(#REF!=1,'Copie fichier cim'!U44,"")</f>
        <v>#REF!</v>
      </c>
    </row>
    <row r="46" spans="3:6" x14ac:dyDescent="0.25">
      <c r="C46" s="69" t="e">
        <f>#REF!</f>
        <v>#REF!</v>
      </c>
      <c r="D46" t="e">
        <f t="shared" si="1"/>
        <v>#REF!</v>
      </c>
      <c r="E46" t="e">
        <f t="shared" si="2"/>
        <v>#REF!</v>
      </c>
      <c r="F46" s="1" t="e">
        <f>IF(#REF!=1,'Copie fichier cim'!U45,"")</f>
        <v>#REF!</v>
      </c>
    </row>
    <row r="47" spans="3:6" x14ac:dyDescent="0.25">
      <c r="C47" s="69" t="e">
        <f>#REF!</f>
        <v>#REF!</v>
      </c>
      <c r="D47" t="e">
        <f t="shared" si="1"/>
        <v>#REF!</v>
      </c>
      <c r="E47" t="e">
        <f t="shared" si="2"/>
        <v>#REF!</v>
      </c>
      <c r="F47" s="1" t="e">
        <f>IF(#REF!=1,'Copie fichier cim'!U46,"")</f>
        <v>#REF!</v>
      </c>
    </row>
    <row r="48" spans="3:6" x14ac:dyDescent="0.25">
      <c r="C48" s="69" t="e">
        <f>#REF!</f>
        <v>#REF!</v>
      </c>
      <c r="D48" t="e">
        <f t="shared" si="1"/>
        <v>#REF!</v>
      </c>
      <c r="E48" t="e">
        <f t="shared" si="2"/>
        <v>#REF!</v>
      </c>
      <c r="F48" s="1" t="e">
        <f>IF(#REF!=1,'Copie fichier cim'!U47,"")</f>
        <v>#REF!</v>
      </c>
    </row>
    <row r="49" spans="3:6" x14ac:dyDescent="0.25">
      <c r="C49" s="69" t="e">
        <f>#REF!</f>
        <v>#REF!</v>
      </c>
      <c r="D49" t="e">
        <f t="shared" si="1"/>
        <v>#REF!</v>
      </c>
      <c r="E49" t="e">
        <f t="shared" si="2"/>
        <v>#REF!</v>
      </c>
      <c r="F49" s="1" t="e">
        <f>IF(#REF!=1,'Copie fichier cim'!U48,"")</f>
        <v>#REF!</v>
      </c>
    </row>
    <row r="50" spans="3:6" x14ac:dyDescent="0.25">
      <c r="C50" s="69" t="e">
        <f>#REF!</f>
        <v>#REF!</v>
      </c>
      <c r="D50" t="e">
        <f t="shared" si="1"/>
        <v>#REF!</v>
      </c>
      <c r="E50" t="e">
        <f t="shared" si="2"/>
        <v>#REF!</v>
      </c>
      <c r="F50" s="1" t="e">
        <f>IF(#REF!=1,'Copie fichier cim'!U49,"")</f>
        <v>#REF!</v>
      </c>
    </row>
    <row r="51" spans="3:6" x14ac:dyDescent="0.25">
      <c r="C51" s="69" t="e">
        <f>#REF!</f>
        <v>#REF!</v>
      </c>
      <c r="D51" t="e">
        <f t="shared" si="1"/>
        <v>#REF!</v>
      </c>
      <c r="E51" t="e">
        <f t="shared" si="2"/>
        <v>#REF!</v>
      </c>
      <c r="F51" s="1" t="e">
        <f>IF(#REF!=1,'Copie fichier cim'!U50,"")</f>
        <v>#REF!</v>
      </c>
    </row>
    <row r="52" spans="3:6" x14ac:dyDescent="0.25">
      <c r="C52" s="69" t="e">
        <f>#REF!</f>
        <v>#REF!</v>
      </c>
      <c r="D52" t="e">
        <f t="shared" si="1"/>
        <v>#REF!</v>
      </c>
      <c r="E52" t="e">
        <f t="shared" si="2"/>
        <v>#REF!</v>
      </c>
      <c r="F52" s="1" t="e">
        <f>IF(#REF!=1,'Copie fichier cim'!U51,"")</f>
        <v>#REF!</v>
      </c>
    </row>
    <row r="53" spans="3:6" x14ac:dyDescent="0.25">
      <c r="C53" s="69" t="e">
        <f>#REF!</f>
        <v>#REF!</v>
      </c>
      <c r="D53" t="e">
        <f t="shared" si="1"/>
        <v>#REF!</v>
      </c>
      <c r="E53" t="e">
        <f t="shared" si="2"/>
        <v>#REF!</v>
      </c>
      <c r="F53" s="1" t="e">
        <f>IF(#REF!=1,'Copie fichier cim'!U52,"")</f>
        <v>#REF!</v>
      </c>
    </row>
    <row r="54" spans="3:6" x14ac:dyDescent="0.25">
      <c r="C54" s="69" t="e">
        <f>#REF!</f>
        <v>#REF!</v>
      </c>
      <c r="D54" t="e">
        <f t="shared" si="1"/>
        <v>#REF!</v>
      </c>
      <c r="E54" t="e">
        <f t="shared" si="2"/>
        <v>#REF!</v>
      </c>
      <c r="F54" s="1" t="e">
        <f>IF(#REF!=1,'Copie fichier cim'!U53,"")</f>
        <v>#REF!</v>
      </c>
    </row>
    <row r="55" spans="3:6" x14ac:dyDescent="0.25">
      <c r="C55" s="69" t="e">
        <f>#REF!</f>
        <v>#REF!</v>
      </c>
      <c r="D55" t="e">
        <f t="shared" si="1"/>
        <v>#REF!</v>
      </c>
      <c r="E55" t="e">
        <f t="shared" si="2"/>
        <v>#REF!</v>
      </c>
      <c r="F55" s="1" t="e">
        <f>IF(#REF!=1,'Copie fichier cim'!U54,"")</f>
        <v>#REF!</v>
      </c>
    </row>
    <row r="56" spans="3:6" x14ac:dyDescent="0.25">
      <c r="C56" s="69" t="e">
        <f>#REF!</f>
        <v>#REF!</v>
      </c>
      <c r="D56" t="e">
        <f t="shared" si="1"/>
        <v>#REF!</v>
      </c>
      <c r="E56" t="e">
        <f t="shared" si="2"/>
        <v>#REF!</v>
      </c>
      <c r="F56" s="1" t="e">
        <f>IF(#REF!=1,'Copie fichier cim'!U55,"")</f>
        <v>#REF!</v>
      </c>
    </row>
    <row r="57" spans="3:6" x14ac:dyDescent="0.25">
      <c r="C57" s="69" t="e">
        <f>#REF!</f>
        <v>#REF!</v>
      </c>
      <c r="D57" t="e">
        <f t="shared" si="1"/>
        <v>#REF!</v>
      </c>
      <c r="E57" t="e">
        <f t="shared" si="2"/>
        <v>#REF!</v>
      </c>
      <c r="F57" s="1" t="e">
        <f>IF(#REF!=1,'Copie fichier cim'!U56,"")</f>
        <v>#REF!</v>
      </c>
    </row>
    <row r="58" spans="3:6" x14ac:dyDescent="0.25">
      <c r="C58" s="69" t="e">
        <f>#REF!</f>
        <v>#REF!</v>
      </c>
      <c r="D58" t="e">
        <f t="shared" si="1"/>
        <v>#REF!</v>
      </c>
      <c r="E58" t="e">
        <f t="shared" si="2"/>
        <v>#REF!</v>
      </c>
      <c r="F58" s="1" t="e">
        <f>IF(#REF!=1,'Copie fichier cim'!U57,"")</f>
        <v>#REF!</v>
      </c>
    </row>
    <row r="59" spans="3:6" x14ac:dyDescent="0.25">
      <c r="C59" s="69" t="e">
        <f>#REF!</f>
        <v>#REF!</v>
      </c>
      <c r="D59" t="e">
        <f t="shared" si="1"/>
        <v>#REF!</v>
      </c>
      <c r="E59" t="e">
        <f t="shared" si="2"/>
        <v>#REF!</v>
      </c>
      <c r="F59" s="1" t="e">
        <f>IF(#REF!=1,'Copie fichier cim'!U58,"")</f>
        <v>#REF!</v>
      </c>
    </row>
    <row r="60" spans="3:6" x14ac:dyDescent="0.25">
      <c r="C60" s="69" t="e">
        <f>#REF!</f>
        <v>#REF!</v>
      </c>
      <c r="D60" t="e">
        <f t="shared" si="1"/>
        <v>#REF!</v>
      </c>
      <c r="E60" t="e">
        <f t="shared" si="2"/>
        <v>#REF!</v>
      </c>
      <c r="F60" s="1" t="e">
        <f>IF(#REF!=1,'Copie fichier cim'!U59,"")</f>
        <v>#REF!</v>
      </c>
    </row>
    <row r="61" spans="3:6" x14ac:dyDescent="0.25">
      <c r="C61" s="69" t="e">
        <f>#REF!</f>
        <v>#REF!</v>
      </c>
      <c r="D61" t="e">
        <f t="shared" si="1"/>
        <v>#REF!</v>
      </c>
      <c r="E61" t="e">
        <f t="shared" si="2"/>
        <v>#REF!</v>
      </c>
      <c r="F61" s="1" t="e">
        <f>IF(#REF!=1,'Copie fichier cim'!U60,"")</f>
        <v>#REF!</v>
      </c>
    </row>
    <row r="62" spans="3:6" x14ac:dyDescent="0.25">
      <c r="C62" s="69" t="e">
        <f>#REF!</f>
        <v>#REF!</v>
      </c>
      <c r="D62" t="e">
        <f t="shared" si="1"/>
        <v>#REF!</v>
      </c>
      <c r="E62" t="e">
        <f t="shared" si="2"/>
        <v>#REF!</v>
      </c>
      <c r="F62" s="1" t="e">
        <f>IF(#REF!=1,'Copie fichier cim'!U61,"")</f>
        <v>#REF!</v>
      </c>
    </row>
    <row r="63" spans="3:6" x14ac:dyDescent="0.25">
      <c r="C63" s="69" t="e">
        <f>#REF!</f>
        <v>#REF!</v>
      </c>
      <c r="D63" t="e">
        <f t="shared" si="1"/>
        <v>#REF!</v>
      </c>
      <c r="E63" t="e">
        <f t="shared" si="2"/>
        <v>#REF!</v>
      </c>
      <c r="F63" s="1" t="e">
        <f>IF(#REF!=1,'Copie fichier cim'!U62,"")</f>
        <v>#REF!</v>
      </c>
    </row>
    <row r="64" spans="3:6" x14ac:dyDescent="0.25">
      <c r="C64" s="69" t="e">
        <f>#REF!</f>
        <v>#REF!</v>
      </c>
      <c r="D64" t="e">
        <f t="shared" si="1"/>
        <v>#REF!</v>
      </c>
      <c r="E64" t="e">
        <f t="shared" si="2"/>
        <v>#REF!</v>
      </c>
      <c r="F64" s="1" t="e">
        <f>IF(#REF!=1,'Copie fichier cim'!U63,"")</f>
        <v>#REF!</v>
      </c>
    </row>
    <row r="65" spans="3:6" x14ac:dyDescent="0.25">
      <c r="C65" s="69" t="e">
        <f>#REF!</f>
        <v>#REF!</v>
      </c>
      <c r="D65" t="e">
        <f t="shared" si="1"/>
        <v>#REF!</v>
      </c>
      <c r="E65" t="e">
        <f t="shared" si="2"/>
        <v>#REF!</v>
      </c>
      <c r="F65" s="1" t="e">
        <f>IF(#REF!=1,'Copie fichier cim'!U64,"")</f>
        <v>#REF!</v>
      </c>
    </row>
    <row r="66" spans="3:6" x14ac:dyDescent="0.25">
      <c r="C66" s="69" t="e">
        <f>#REF!</f>
        <v>#REF!</v>
      </c>
      <c r="D66" t="e">
        <f t="shared" si="1"/>
        <v>#REF!</v>
      </c>
      <c r="E66" t="e">
        <f t="shared" si="2"/>
        <v>#REF!</v>
      </c>
      <c r="F66" s="1" t="e">
        <f>IF(#REF!=1,'Copie fichier cim'!U65,"")</f>
        <v>#REF!</v>
      </c>
    </row>
    <row r="67" spans="3:6" x14ac:dyDescent="0.25">
      <c r="C67" s="69" t="e">
        <f>#REF!</f>
        <v>#REF!</v>
      </c>
      <c r="D67" t="e">
        <f t="shared" si="1"/>
        <v>#REF!</v>
      </c>
      <c r="E67" t="e">
        <f t="shared" si="2"/>
        <v>#REF!</v>
      </c>
      <c r="F67" s="1" t="e">
        <f>IF(#REF!=1,'Copie fichier cim'!U66,"")</f>
        <v>#REF!</v>
      </c>
    </row>
    <row r="68" spans="3:6" x14ac:dyDescent="0.25">
      <c r="C68" s="69" t="e">
        <f>#REF!</f>
        <v>#REF!</v>
      </c>
      <c r="D68" t="e">
        <f t="shared" ref="D68:D131" si="3">IF(C68="",D67,C68)</f>
        <v>#REF!</v>
      </c>
      <c r="E68" t="e">
        <f t="shared" si="2"/>
        <v>#REF!</v>
      </c>
      <c r="F68" s="1" t="e">
        <f>IF(#REF!=1,'Copie fichier cim'!U67,"")</f>
        <v>#REF!</v>
      </c>
    </row>
    <row r="69" spans="3:6" x14ac:dyDescent="0.25">
      <c r="C69" s="69" t="e">
        <f>#REF!</f>
        <v>#REF!</v>
      </c>
      <c r="D69" t="e">
        <f t="shared" si="3"/>
        <v>#REF!</v>
      </c>
      <c r="E69" t="e">
        <f t="shared" ref="E69:E132" si="4">IF(F69&lt;&gt;"",D69,"")</f>
        <v>#REF!</v>
      </c>
      <c r="F69" s="1" t="e">
        <f>IF(#REF!=1,'Copie fichier cim'!U68,"")</f>
        <v>#REF!</v>
      </c>
    </row>
    <row r="70" spans="3:6" x14ac:dyDescent="0.25">
      <c r="C70" s="69" t="e">
        <f>#REF!</f>
        <v>#REF!</v>
      </c>
      <c r="D70" t="e">
        <f t="shared" si="3"/>
        <v>#REF!</v>
      </c>
      <c r="E70" t="e">
        <f t="shared" si="4"/>
        <v>#REF!</v>
      </c>
      <c r="F70" s="1" t="e">
        <f>IF(#REF!=1,'Copie fichier cim'!U69,"")</f>
        <v>#REF!</v>
      </c>
    </row>
    <row r="71" spans="3:6" x14ac:dyDescent="0.25">
      <c r="C71" s="69" t="e">
        <f>#REF!</f>
        <v>#REF!</v>
      </c>
      <c r="D71" t="e">
        <f t="shared" si="3"/>
        <v>#REF!</v>
      </c>
      <c r="E71" t="e">
        <f t="shared" si="4"/>
        <v>#REF!</v>
      </c>
      <c r="F71" s="1" t="e">
        <f>IF(#REF!=1,'Copie fichier cim'!U70,"")</f>
        <v>#REF!</v>
      </c>
    </row>
    <row r="72" spans="3:6" x14ac:dyDescent="0.25">
      <c r="C72" s="69" t="e">
        <f>#REF!</f>
        <v>#REF!</v>
      </c>
      <c r="D72" t="e">
        <f t="shared" si="3"/>
        <v>#REF!</v>
      </c>
      <c r="E72" t="e">
        <f t="shared" si="4"/>
        <v>#REF!</v>
      </c>
      <c r="F72" s="1" t="e">
        <f>IF(#REF!=1,'Copie fichier cim'!U71,"")</f>
        <v>#REF!</v>
      </c>
    </row>
    <row r="73" spans="3:6" x14ac:dyDescent="0.25">
      <c r="C73" s="69" t="e">
        <f>#REF!</f>
        <v>#REF!</v>
      </c>
      <c r="D73" t="e">
        <f t="shared" si="3"/>
        <v>#REF!</v>
      </c>
      <c r="E73" t="e">
        <f t="shared" si="4"/>
        <v>#REF!</v>
      </c>
      <c r="F73" s="1" t="e">
        <f>IF(#REF!=1,'Copie fichier cim'!U72,"")</f>
        <v>#REF!</v>
      </c>
    </row>
    <row r="74" spans="3:6" x14ac:dyDescent="0.25">
      <c r="C74" s="69" t="e">
        <f>#REF!</f>
        <v>#REF!</v>
      </c>
      <c r="D74" t="e">
        <f t="shared" si="3"/>
        <v>#REF!</v>
      </c>
      <c r="E74" t="e">
        <f t="shared" si="4"/>
        <v>#REF!</v>
      </c>
      <c r="F74" s="1" t="e">
        <f>IF(#REF!=1,'Copie fichier cim'!U73,"")</f>
        <v>#REF!</v>
      </c>
    </row>
    <row r="75" spans="3:6" x14ac:dyDescent="0.25">
      <c r="C75" s="69" t="e">
        <f>#REF!</f>
        <v>#REF!</v>
      </c>
      <c r="D75" t="e">
        <f t="shared" si="3"/>
        <v>#REF!</v>
      </c>
      <c r="E75" t="e">
        <f t="shared" si="4"/>
        <v>#REF!</v>
      </c>
      <c r="F75" s="1" t="e">
        <f>IF(#REF!=1,'Copie fichier cim'!U74,"")</f>
        <v>#REF!</v>
      </c>
    </row>
    <row r="76" spans="3:6" x14ac:dyDescent="0.25">
      <c r="C76" s="69" t="e">
        <f>#REF!</f>
        <v>#REF!</v>
      </c>
      <c r="D76" t="e">
        <f t="shared" si="3"/>
        <v>#REF!</v>
      </c>
      <c r="E76" t="e">
        <f t="shared" si="4"/>
        <v>#REF!</v>
      </c>
      <c r="F76" s="1" t="e">
        <f>IF(#REF!=1,'Copie fichier cim'!U75,"")</f>
        <v>#REF!</v>
      </c>
    </row>
    <row r="77" spans="3:6" x14ac:dyDescent="0.25">
      <c r="C77" s="69" t="e">
        <f>#REF!</f>
        <v>#REF!</v>
      </c>
      <c r="D77" t="e">
        <f t="shared" si="3"/>
        <v>#REF!</v>
      </c>
      <c r="E77" t="e">
        <f t="shared" si="4"/>
        <v>#REF!</v>
      </c>
      <c r="F77" s="1" t="e">
        <f>IF(#REF!=1,'Copie fichier cim'!U76,"")</f>
        <v>#REF!</v>
      </c>
    </row>
    <row r="78" spans="3:6" x14ac:dyDescent="0.25">
      <c r="C78" s="69" t="e">
        <f>#REF!</f>
        <v>#REF!</v>
      </c>
      <c r="D78" t="e">
        <f t="shared" si="3"/>
        <v>#REF!</v>
      </c>
      <c r="E78" t="e">
        <f t="shared" si="4"/>
        <v>#REF!</v>
      </c>
      <c r="F78" s="1" t="e">
        <f>IF(#REF!=1,'Copie fichier cim'!U77,"")</f>
        <v>#REF!</v>
      </c>
    </row>
    <row r="79" spans="3:6" x14ac:dyDescent="0.25">
      <c r="C79" s="69" t="e">
        <f>#REF!</f>
        <v>#REF!</v>
      </c>
      <c r="D79" t="e">
        <f t="shared" si="3"/>
        <v>#REF!</v>
      </c>
      <c r="E79" t="e">
        <f t="shared" si="4"/>
        <v>#REF!</v>
      </c>
      <c r="F79" s="1" t="e">
        <f>IF(#REF!=1,'Copie fichier cim'!U78,"")</f>
        <v>#REF!</v>
      </c>
    </row>
    <row r="80" spans="3:6" x14ac:dyDescent="0.25">
      <c r="C80" s="69" t="e">
        <f>#REF!</f>
        <v>#REF!</v>
      </c>
      <c r="D80" t="e">
        <f t="shared" si="3"/>
        <v>#REF!</v>
      </c>
      <c r="E80" t="e">
        <f t="shared" si="4"/>
        <v>#REF!</v>
      </c>
      <c r="F80" s="1" t="e">
        <f>IF(#REF!=1,'Copie fichier cim'!U79,"")</f>
        <v>#REF!</v>
      </c>
    </row>
    <row r="81" spans="3:6" x14ac:dyDescent="0.25">
      <c r="C81" s="69" t="e">
        <f>#REF!</f>
        <v>#REF!</v>
      </c>
      <c r="D81" t="e">
        <f t="shared" si="3"/>
        <v>#REF!</v>
      </c>
      <c r="E81" t="e">
        <f t="shared" si="4"/>
        <v>#REF!</v>
      </c>
      <c r="F81" s="1" t="e">
        <f>IF(#REF!=1,'Copie fichier cim'!U80,"")</f>
        <v>#REF!</v>
      </c>
    </row>
    <row r="82" spans="3:6" x14ac:dyDescent="0.25">
      <c r="C82" s="69" t="e">
        <f>#REF!</f>
        <v>#REF!</v>
      </c>
      <c r="D82" t="e">
        <f t="shared" si="3"/>
        <v>#REF!</v>
      </c>
      <c r="E82" t="e">
        <f t="shared" si="4"/>
        <v>#REF!</v>
      </c>
      <c r="F82" s="1" t="e">
        <f>IF(#REF!=1,'Copie fichier cim'!U81,"")</f>
        <v>#REF!</v>
      </c>
    </row>
    <row r="83" spans="3:6" x14ac:dyDescent="0.25">
      <c r="C83" s="69" t="e">
        <f>#REF!</f>
        <v>#REF!</v>
      </c>
      <c r="D83" t="e">
        <f t="shared" si="3"/>
        <v>#REF!</v>
      </c>
      <c r="E83" t="e">
        <f t="shared" si="4"/>
        <v>#REF!</v>
      </c>
      <c r="F83" s="1" t="e">
        <f>IF(#REF!=1,'Copie fichier cim'!U82,"")</f>
        <v>#REF!</v>
      </c>
    </row>
    <row r="84" spans="3:6" x14ac:dyDescent="0.25">
      <c r="C84" s="69" t="e">
        <f>#REF!</f>
        <v>#REF!</v>
      </c>
      <c r="D84" t="e">
        <f t="shared" si="3"/>
        <v>#REF!</v>
      </c>
      <c r="E84" t="e">
        <f t="shared" si="4"/>
        <v>#REF!</v>
      </c>
      <c r="F84" s="1" t="e">
        <f>IF(#REF!=1,'Copie fichier cim'!U83,"")</f>
        <v>#REF!</v>
      </c>
    </row>
    <row r="85" spans="3:6" x14ac:dyDescent="0.25">
      <c r="C85" s="69" t="e">
        <f>#REF!</f>
        <v>#REF!</v>
      </c>
      <c r="D85" t="e">
        <f t="shared" si="3"/>
        <v>#REF!</v>
      </c>
      <c r="E85" t="e">
        <f t="shared" si="4"/>
        <v>#REF!</v>
      </c>
      <c r="F85" s="1" t="e">
        <f>IF(#REF!=1,'Copie fichier cim'!U84,"")</f>
        <v>#REF!</v>
      </c>
    </row>
    <row r="86" spans="3:6" x14ac:dyDescent="0.25">
      <c r="C86" s="69" t="e">
        <f>#REF!</f>
        <v>#REF!</v>
      </c>
      <c r="D86" t="e">
        <f t="shared" si="3"/>
        <v>#REF!</v>
      </c>
      <c r="E86" t="e">
        <f t="shared" si="4"/>
        <v>#REF!</v>
      </c>
      <c r="F86" s="1" t="e">
        <f>IF(#REF!=1,'Copie fichier cim'!U85,"")</f>
        <v>#REF!</v>
      </c>
    </row>
    <row r="87" spans="3:6" x14ac:dyDescent="0.25">
      <c r="C87" s="69" t="e">
        <f>#REF!</f>
        <v>#REF!</v>
      </c>
      <c r="D87" t="e">
        <f t="shared" si="3"/>
        <v>#REF!</v>
      </c>
      <c r="E87" t="e">
        <f t="shared" si="4"/>
        <v>#REF!</v>
      </c>
      <c r="F87" s="1" t="e">
        <f>IF(#REF!=1,'Copie fichier cim'!U86,"")</f>
        <v>#REF!</v>
      </c>
    </row>
    <row r="88" spans="3:6" x14ac:dyDescent="0.25">
      <c r="C88" s="69" t="e">
        <f>#REF!</f>
        <v>#REF!</v>
      </c>
      <c r="D88" t="e">
        <f t="shared" si="3"/>
        <v>#REF!</v>
      </c>
      <c r="E88" t="e">
        <f t="shared" si="4"/>
        <v>#REF!</v>
      </c>
      <c r="F88" s="1" t="e">
        <f>IF(#REF!=1,'Copie fichier cim'!U87,"")</f>
        <v>#REF!</v>
      </c>
    </row>
    <row r="89" spans="3:6" x14ac:dyDescent="0.25">
      <c r="C89" s="69" t="e">
        <f>#REF!</f>
        <v>#REF!</v>
      </c>
      <c r="D89" t="e">
        <f t="shared" si="3"/>
        <v>#REF!</v>
      </c>
      <c r="E89" t="e">
        <f t="shared" si="4"/>
        <v>#REF!</v>
      </c>
      <c r="F89" s="1" t="e">
        <f>IF(#REF!=1,'Copie fichier cim'!U88,"")</f>
        <v>#REF!</v>
      </c>
    </row>
    <row r="90" spans="3:6" x14ac:dyDescent="0.25">
      <c r="C90" s="69" t="e">
        <f>#REF!</f>
        <v>#REF!</v>
      </c>
      <c r="D90" t="e">
        <f t="shared" si="3"/>
        <v>#REF!</v>
      </c>
      <c r="E90" t="e">
        <f t="shared" si="4"/>
        <v>#REF!</v>
      </c>
      <c r="F90" s="1" t="e">
        <f>IF(#REF!=1,'Copie fichier cim'!U89,"")</f>
        <v>#REF!</v>
      </c>
    </row>
    <row r="91" spans="3:6" x14ac:dyDescent="0.25">
      <c r="C91" s="69" t="e">
        <f>#REF!</f>
        <v>#REF!</v>
      </c>
      <c r="D91" t="e">
        <f t="shared" si="3"/>
        <v>#REF!</v>
      </c>
      <c r="E91" t="e">
        <f t="shared" si="4"/>
        <v>#REF!</v>
      </c>
      <c r="F91" s="1" t="e">
        <f>IF(#REF!=1,'Copie fichier cim'!U90,"")</f>
        <v>#REF!</v>
      </c>
    </row>
    <row r="92" spans="3:6" x14ac:dyDescent="0.25">
      <c r="C92" s="69" t="e">
        <f>#REF!</f>
        <v>#REF!</v>
      </c>
      <c r="D92" t="e">
        <f t="shared" si="3"/>
        <v>#REF!</v>
      </c>
      <c r="E92" t="e">
        <f t="shared" si="4"/>
        <v>#REF!</v>
      </c>
      <c r="F92" s="1" t="e">
        <f>IF(#REF!=1,'Copie fichier cim'!U91,"")</f>
        <v>#REF!</v>
      </c>
    </row>
    <row r="93" spans="3:6" x14ac:dyDescent="0.25">
      <c r="C93" s="69" t="e">
        <f>#REF!</f>
        <v>#REF!</v>
      </c>
      <c r="D93" t="e">
        <f t="shared" si="3"/>
        <v>#REF!</v>
      </c>
      <c r="E93" t="e">
        <f t="shared" si="4"/>
        <v>#REF!</v>
      </c>
      <c r="F93" s="1" t="e">
        <f>IF(#REF!=1,'Copie fichier cim'!U92,"")</f>
        <v>#REF!</v>
      </c>
    </row>
    <row r="94" spans="3:6" x14ac:dyDescent="0.25">
      <c r="C94" s="69" t="e">
        <f>#REF!</f>
        <v>#REF!</v>
      </c>
      <c r="D94" t="e">
        <f t="shared" si="3"/>
        <v>#REF!</v>
      </c>
      <c r="E94" t="e">
        <f t="shared" si="4"/>
        <v>#REF!</v>
      </c>
      <c r="F94" s="1" t="e">
        <f>IF(#REF!=1,'Copie fichier cim'!U93,"")</f>
        <v>#REF!</v>
      </c>
    </row>
    <row r="95" spans="3:6" x14ac:dyDescent="0.25">
      <c r="C95" s="69" t="e">
        <f>#REF!</f>
        <v>#REF!</v>
      </c>
      <c r="D95" t="e">
        <f t="shared" si="3"/>
        <v>#REF!</v>
      </c>
      <c r="E95" t="e">
        <f t="shared" si="4"/>
        <v>#REF!</v>
      </c>
      <c r="F95" s="1" t="e">
        <f>IF(#REF!=1,'Copie fichier cim'!U94,"")</f>
        <v>#REF!</v>
      </c>
    </row>
    <row r="96" spans="3:6" x14ac:dyDescent="0.25">
      <c r="C96" s="69" t="e">
        <f>#REF!</f>
        <v>#REF!</v>
      </c>
      <c r="D96" t="e">
        <f t="shared" si="3"/>
        <v>#REF!</v>
      </c>
      <c r="E96" t="e">
        <f t="shared" si="4"/>
        <v>#REF!</v>
      </c>
      <c r="F96" s="1" t="e">
        <f>IF(#REF!=1,'Copie fichier cim'!U95,"")</f>
        <v>#REF!</v>
      </c>
    </row>
    <row r="97" spans="3:6" x14ac:dyDescent="0.25">
      <c r="C97" s="69" t="e">
        <f>#REF!</f>
        <v>#REF!</v>
      </c>
      <c r="D97" t="e">
        <f t="shared" si="3"/>
        <v>#REF!</v>
      </c>
      <c r="E97" t="e">
        <f t="shared" si="4"/>
        <v>#REF!</v>
      </c>
      <c r="F97" s="1" t="e">
        <f>IF(#REF!=1,'Copie fichier cim'!U96,"")</f>
        <v>#REF!</v>
      </c>
    </row>
    <row r="98" spans="3:6" x14ac:dyDescent="0.25">
      <c r="C98" s="69" t="e">
        <f>#REF!</f>
        <v>#REF!</v>
      </c>
      <c r="D98" t="e">
        <f t="shared" si="3"/>
        <v>#REF!</v>
      </c>
      <c r="E98" t="e">
        <f t="shared" si="4"/>
        <v>#REF!</v>
      </c>
      <c r="F98" s="1" t="e">
        <f>IF(#REF!=1,'Copie fichier cim'!U97,"")</f>
        <v>#REF!</v>
      </c>
    </row>
    <row r="99" spans="3:6" x14ac:dyDescent="0.25">
      <c r="C99" s="69" t="e">
        <f>#REF!</f>
        <v>#REF!</v>
      </c>
      <c r="D99" t="e">
        <f t="shared" si="3"/>
        <v>#REF!</v>
      </c>
      <c r="E99" t="e">
        <f t="shared" si="4"/>
        <v>#REF!</v>
      </c>
      <c r="F99" s="1" t="e">
        <f>IF(#REF!=1,'Copie fichier cim'!U98,"")</f>
        <v>#REF!</v>
      </c>
    </row>
    <row r="100" spans="3:6" x14ac:dyDescent="0.25">
      <c r="C100" s="69" t="e">
        <f>#REF!</f>
        <v>#REF!</v>
      </c>
      <c r="D100" t="e">
        <f t="shared" si="3"/>
        <v>#REF!</v>
      </c>
      <c r="E100" t="e">
        <f t="shared" si="4"/>
        <v>#REF!</v>
      </c>
      <c r="F100" s="1" t="e">
        <f>IF(#REF!=1,'Copie fichier cim'!U99,"")</f>
        <v>#REF!</v>
      </c>
    </row>
    <row r="101" spans="3:6" x14ac:dyDescent="0.25">
      <c r="C101" s="69" t="e">
        <f>#REF!</f>
        <v>#REF!</v>
      </c>
      <c r="D101" t="e">
        <f t="shared" si="3"/>
        <v>#REF!</v>
      </c>
      <c r="E101" t="e">
        <f t="shared" si="4"/>
        <v>#REF!</v>
      </c>
      <c r="F101" s="1" t="e">
        <f>IF(#REF!=1,'Copie fichier cim'!U100,"")</f>
        <v>#REF!</v>
      </c>
    </row>
    <row r="102" spans="3:6" x14ac:dyDescent="0.25">
      <c r="C102" s="69" t="e">
        <f>#REF!</f>
        <v>#REF!</v>
      </c>
      <c r="D102" t="e">
        <f t="shared" si="3"/>
        <v>#REF!</v>
      </c>
      <c r="E102" t="e">
        <f t="shared" si="4"/>
        <v>#REF!</v>
      </c>
      <c r="F102" s="1" t="e">
        <f>IF(#REF!=1,'Copie fichier cim'!U101,"")</f>
        <v>#REF!</v>
      </c>
    </row>
    <row r="103" spans="3:6" x14ac:dyDescent="0.25">
      <c r="C103" s="69" t="e">
        <f>#REF!</f>
        <v>#REF!</v>
      </c>
      <c r="D103" t="e">
        <f t="shared" si="3"/>
        <v>#REF!</v>
      </c>
      <c r="E103" t="e">
        <f t="shared" si="4"/>
        <v>#REF!</v>
      </c>
      <c r="F103" s="1" t="e">
        <f>IF(#REF!=1,'Copie fichier cim'!U102,"")</f>
        <v>#REF!</v>
      </c>
    </row>
    <row r="104" spans="3:6" x14ac:dyDescent="0.25">
      <c r="C104" s="69" t="e">
        <f>#REF!</f>
        <v>#REF!</v>
      </c>
      <c r="D104" t="e">
        <f t="shared" si="3"/>
        <v>#REF!</v>
      </c>
      <c r="E104" t="e">
        <f t="shared" si="4"/>
        <v>#REF!</v>
      </c>
      <c r="F104" s="1" t="e">
        <f>IF(#REF!=1,'Copie fichier cim'!U103,"")</f>
        <v>#REF!</v>
      </c>
    </row>
    <row r="105" spans="3:6" x14ac:dyDescent="0.25">
      <c r="C105" s="69" t="e">
        <f>#REF!</f>
        <v>#REF!</v>
      </c>
      <c r="D105" t="e">
        <f t="shared" si="3"/>
        <v>#REF!</v>
      </c>
      <c r="E105" t="e">
        <f t="shared" si="4"/>
        <v>#REF!</v>
      </c>
      <c r="F105" s="1" t="e">
        <f>IF(#REF!=1,'Copie fichier cim'!U104,"")</f>
        <v>#REF!</v>
      </c>
    </row>
    <row r="106" spans="3:6" x14ac:dyDescent="0.25">
      <c r="C106" s="69" t="e">
        <f>#REF!</f>
        <v>#REF!</v>
      </c>
      <c r="D106" t="e">
        <f t="shared" si="3"/>
        <v>#REF!</v>
      </c>
      <c r="E106" t="e">
        <f t="shared" si="4"/>
        <v>#REF!</v>
      </c>
      <c r="F106" s="1" t="e">
        <f>IF(#REF!=1,'Copie fichier cim'!U105,"")</f>
        <v>#REF!</v>
      </c>
    </row>
    <row r="107" spans="3:6" x14ac:dyDescent="0.25">
      <c r="C107" s="69" t="e">
        <f>#REF!</f>
        <v>#REF!</v>
      </c>
      <c r="D107" t="e">
        <f t="shared" si="3"/>
        <v>#REF!</v>
      </c>
      <c r="E107" t="e">
        <f t="shared" si="4"/>
        <v>#REF!</v>
      </c>
      <c r="F107" s="1" t="e">
        <f>IF(#REF!=1,'Copie fichier cim'!U106,"")</f>
        <v>#REF!</v>
      </c>
    </row>
    <row r="108" spans="3:6" x14ac:dyDescent="0.25">
      <c r="C108" s="69" t="e">
        <f>#REF!</f>
        <v>#REF!</v>
      </c>
      <c r="D108" t="e">
        <f t="shared" si="3"/>
        <v>#REF!</v>
      </c>
      <c r="E108" t="e">
        <f t="shared" si="4"/>
        <v>#REF!</v>
      </c>
      <c r="F108" s="1" t="e">
        <f>IF(#REF!=1,'Copie fichier cim'!U107,"")</f>
        <v>#REF!</v>
      </c>
    </row>
    <row r="109" spans="3:6" x14ac:dyDescent="0.25">
      <c r="C109" s="69" t="e">
        <f>#REF!</f>
        <v>#REF!</v>
      </c>
      <c r="D109" t="e">
        <f t="shared" si="3"/>
        <v>#REF!</v>
      </c>
      <c r="E109" t="e">
        <f t="shared" si="4"/>
        <v>#REF!</v>
      </c>
      <c r="F109" s="1" t="e">
        <f>IF(#REF!=1,'Copie fichier cim'!U108,"")</f>
        <v>#REF!</v>
      </c>
    </row>
    <row r="110" spans="3:6" x14ac:dyDescent="0.25">
      <c r="C110" s="69" t="e">
        <f>#REF!</f>
        <v>#REF!</v>
      </c>
      <c r="D110" t="e">
        <f t="shared" si="3"/>
        <v>#REF!</v>
      </c>
      <c r="E110" t="e">
        <f t="shared" si="4"/>
        <v>#REF!</v>
      </c>
      <c r="F110" s="1" t="e">
        <f>IF(#REF!=1,'Copie fichier cim'!U109,"")</f>
        <v>#REF!</v>
      </c>
    </row>
    <row r="111" spans="3:6" x14ac:dyDescent="0.25">
      <c r="C111" s="69" t="e">
        <f>#REF!</f>
        <v>#REF!</v>
      </c>
      <c r="D111" t="e">
        <f t="shared" si="3"/>
        <v>#REF!</v>
      </c>
      <c r="E111" t="e">
        <f t="shared" si="4"/>
        <v>#REF!</v>
      </c>
      <c r="F111" s="1" t="e">
        <f>IF(#REF!=1,'Copie fichier cim'!U110,"")</f>
        <v>#REF!</v>
      </c>
    </row>
    <row r="112" spans="3:6" x14ac:dyDescent="0.25">
      <c r="C112" s="69" t="e">
        <f>#REF!</f>
        <v>#REF!</v>
      </c>
      <c r="D112" t="e">
        <f t="shared" si="3"/>
        <v>#REF!</v>
      </c>
      <c r="E112" t="e">
        <f t="shared" si="4"/>
        <v>#REF!</v>
      </c>
      <c r="F112" s="1" t="e">
        <f>IF(#REF!=1,'Copie fichier cim'!U111,"")</f>
        <v>#REF!</v>
      </c>
    </row>
    <row r="113" spans="3:6" x14ac:dyDescent="0.25">
      <c r="C113" s="69" t="e">
        <f>#REF!</f>
        <v>#REF!</v>
      </c>
      <c r="D113" t="e">
        <f t="shared" si="3"/>
        <v>#REF!</v>
      </c>
      <c r="E113" t="e">
        <f t="shared" si="4"/>
        <v>#REF!</v>
      </c>
      <c r="F113" s="1" t="e">
        <f>IF(#REF!=1,'Copie fichier cim'!U112,"")</f>
        <v>#REF!</v>
      </c>
    </row>
    <row r="114" spans="3:6" x14ac:dyDescent="0.25">
      <c r="C114" s="69" t="e">
        <f>#REF!</f>
        <v>#REF!</v>
      </c>
      <c r="D114" t="e">
        <f t="shared" si="3"/>
        <v>#REF!</v>
      </c>
      <c r="E114" t="e">
        <f t="shared" si="4"/>
        <v>#REF!</v>
      </c>
      <c r="F114" s="1" t="e">
        <f>IF(#REF!=1,'Copie fichier cim'!U113,"")</f>
        <v>#REF!</v>
      </c>
    </row>
    <row r="115" spans="3:6" x14ac:dyDescent="0.25">
      <c r="C115" s="69" t="e">
        <f>#REF!</f>
        <v>#REF!</v>
      </c>
      <c r="D115" t="e">
        <f t="shared" si="3"/>
        <v>#REF!</v>
      </c>
      <c r="E115" t="e">
        <f t="shared" si="4"/>
        <v>#REF!</v>
      </c>
      <c r="F115" s="1" t="e">
        <f>IF(#REF!=1,'Copie fichier cim'!U114,"")</f>
        <v>#REF!</v>
      </c>
    </row>
    <row r="116" spans="3:6" x14ac:dyDescent="0.25">
      <c r="C116" s="69" t="e">
        <f>#REF!</f>
        <v>#REF!</v>
      </c>
      <c r="D116" t="e">
        <f t="shared" si="3"/>
        <v>#REF!</v>
      </c>
      <c r="E116" t="e">
        <f t="shared" si="4"/>
        <v>#REF!</v>
      </c>
      <c r="F116" s="1" t="e">
        <f>IF(#REF!=1,'Copie fichier cim'!U115,"")</f>
        <v>#REF!</v>
      </c>
    </row>
    <row r="117" spans="3:6" x14ac:dyDescent="0.25">
      <c r="C117" s="69" t="e">
        <f>#REF!</f>
        <v>#REF!</v>
      </c>
      <c r="D117" t="e">
        <f t="shared" si="3"/>
        <v>#REF!</v>
      </c>
      <c r="E117" t="e">
        <f t="shared" si="4"/>
        <v>#REF!</v>
      </c>
      <c r="F117" s="1" t="e">
        <f>IF(#REF!=1,'Copie fichier cim'!U116,"")</f>
        <v>#REF!</v>
      </c>
    </row>
    <row r="118" spans="3:6" x14ac:dyDescent="0.25">
      <c r="C118" s="69" t="e">
        <f>#REF!</f>
        <v>#REF!</v>
      </c>
      <c r="D118" t="e">
        <f t="shared" si="3"/>
        <v>#REF!</v>
      </c>
      <c r="E118" t="e">
        <f t="shared" si="4"/>
        <v>#REF!</v>
      </c>
      <c r="F118" s="1" t="e">
        <f>IF(#REF!=1,'Copie fichier cim'!U117,"")</f>
        <v>#REF!</v>
      </c>
    </row>
    <row r="119" spans="3:6" x14ac:dyDescent="0.25">
      <c r="C119" s="69" t="e">
        <f>#REF!</f>
        <v>#REF!</v>
      </c>
      <c r="D119" t="e">
        <f t="shared" si="3"/>
        <v>#REF!</v>
      </c>
      <c r="E119" t="e">
        <f t="shared" si="4"/>
        <v>#REF!</v>
      </c>
      <c r="F119" s="1" t="e">
        <f>IF(#REF!=1,'Copie fichier cim'!U118,"")</f>
        <v>#REF!</v>
      </c>
    </row>
    <row r="120" spans="3:6" x14ac:dyDescent="0.25">
      <c r="C120" s="69" t="e">
        <f>#REF!</f>
        <v>#REF!</v>
      </c>
      <c r="D120" t="e">
        <f t="shared" si="3"/>
        <v>#REF!</v>
      </c>
      <c r="E120" t="e">
        <f t="shared" si="4"/>
        <v>#REF!</v>
      </c>
      <c r="F120" s="1" t="e">
        <f>IF(#REF!=1,'Copie fichier cim'!U119,"")</f>
        <v>#REF!</v>
      </c>
    </row>
    <row r="121" spans="3:6" x14ac:dyDescent="0.25">
      <c r="C121" s="69" t="e">
        <f>#REF!</f>
        <v>#REF!</v>
      </c>
      <c r="D121" t="e">
        <f t="shared" si="3"/>
        <v>#REF!</v>
      </c>
      <c r="E121" t="e">
        <f t="shared" si="4"/>
        <v>#REF!</v>
      </c>
      <c r="F121" s="1" t="e">
        <f>IF(#REF!=1,'Copie fichier cim'!U120,"")</f>
        <v>#REF!</v>
      </c>
    </row>
    <row r="122" spans="3:6" x14ac:dyDescent="0.25">
      <c r="C122" s="69" t="e">
        <f>#REF!</f>
        <v>#REF!</v>
      </c>
      <c r="D122" t="e">
        <f t="shared" si="3"/>
        <v>#REF!</v>
      </c>
      <c r="E122" t="e">
        <f t="shared" si="4"/>
        <v>#REF!</v>
      </c>
      <c r="F122" s="1" t="e">
        <f>IF(#REF!=1,'Copie fichier cim'!U121,"")</f>
        <v>#REF!</v>
      </c>
    </row>
    <row r="123" spans="3:6" x14ac:dyDescent="0.25">
      <c r="C123" s="69" t="e">
        <f>#REF!</f>
        <v>#REF!</v>
      </c>
      <c r="D123" t="e">
        <f t="shared" si="3"/>
        <v>#REF!</v>
      </c>
      <c r="E123" t="e">
        <f t="shared" si="4"/>
        <v>#REF!</v>
      </c>
      <c r="F123" s="1" t="e">
        <f>IF(#REF!=1,'Copie fichier cim'!U122,"")</f>
        <v>#REF!</v>
      </c>
    </row>
    <row r="124" spans="3:6" x14ac:dyDescent="0.25">
      <c r="C124" s="69" t="e">
        <f>#REF!</f>
        <v>#REF!</v>
      </c>
      <c r="D124" t="e">
        <f t="shared" si="3"/>
        <v>#REF!</v>
      </c>
      <c r="E124" t="e">
        <f t="shared" si="4"/>
        <v>#REF!</v>
      </c>
      <c r="F124" s="1" t="e">
        <f>IF(#REF!=1,'Copie fichier cim'!U123,"")</f>
        <v>#REF!</v>
      </c>
    </row>
    <row r="125" spans="3:6" x14ac:dyDescent="0.25">
      <c r="C125" s="69" t="e">
        <f>#REF!</f>
        <v>#REF!</v>
      </c>
      <c r="D125" t="e">
        <f t="shared" si="3"/>
        <v>#REF!</v>
      </c>
      <c r="E125" t="e">
        <f t="shared" si="4"/>
        <v>#REF!</v>
      </c>
      <c r="F125" s="1" t="e">
        <f>IF(#REF!=1,'Copie fichier cim'!U124,"")</f>
        <v>#REF!</v>
      </c>
    </row>
    <row r="126" spans="3:6" x14ac:dyDescent="0.25">
      <c r="C126" s="69" t="e">
        <f>#REF!</f>
        <v>#REF!</v>
      </c>
      <c r="D126" t="e">
        <f t="shared" si="3"/>
        <v>#REF!</v>
      </c>
      <c r="E126" t="e">
        <f t="shared" si="4"/>
        <v>#REF!</v>
      </c>
      <c r="F126" s="1" t="e">
        <f>IF(#REF!=1,'Copie fichier cim'!U125,"")</f>
        <v>#REF!</v>
      </c>
    </row>
    <row r="127" spans="3:6" x14ac:dyDescent="0.25">
      <c r="C127" s="69" t="e">
        <f>#REF!</f>
        <v>#REF!</v>
      </c>
      <c r="D127" t="e">
        <f t="shared" si="3"/>
        <v>#REF!</v>
      </c>
      <c r="E127" t="e">
        <f t="shared" si="4"/>
        <v>#REF!</v>
      </c>
      <c r="F127" s="1" t="e">
        <f>IF(#REF!=1,'Copie fichier cim'!U126,"")</f>
        <v>#REF!</v>
      </c>
    </row>
    <row r="128" spans="3:6" x14ac:dyDescent="0.25">
      <c r="C128" s="69" t="e">
        <f>#REF!</f>
        <v>#REF!</v>
      </c>
      <c r="D128" t="e">
        <f t="shared" si="3"/>
        <v>#REF!</v>
      </c>
      <c r="E128" t="e">
        <f t="shared" si="4"/>
        <v>#REF!</v>
      </c>
      <c r="F128" s="1" t="e">
        <f>IF(#REF!=1,'Copie fichier cim'!U127,"")</f>
        <v>#REF!</v>
      </c>
    </row>
    <row r="129" spans="3:6" x14ac:dyDescent="0.25">
      <c r="C129" s="69" t="e">
        <f>#REF!</f>
        <v>#REF!</v>
      </c>
      <c r="D129" t="e">
        <f t="shared" si="3"/>
        <v>#REF!</v>
      </c>
      <c r="E129" t="e">
        <f t="shared" si="4"/>
        <v>#REF!</v>
      </c>
      <c r="F129" s="1" t="e">
        <f>IF(#REF!=1,'Copie fichier cim'!U128,"")</f>
        <v>#REF!</v>
      </c>
    </row>
    <row r="130" spans="3:6" x14ac:dyDescent="0.25">
      <c r="C130" s="69" t="e">
        <f>#REF!</f>
        <v>#REF!</v>
      </c>
      <c r="D130" t="e">
        <f t="shared" si="3"/>
        <v>#REF!</v>
      </c>
      <c r="E130" t="e">
        <f t="shared" si="4"/>
        <v>#REF!</v>
      </c>
      <c r="F130" s="1" t="e">
        <f>IF(#REF!=1,'Copie fichier cim'!U129,"")</f>
        <v>#REF!</v>
      </c>
    </row>
    <row r="131" spans="3:6" x14ac:dyDescent="0.25">
      <c r="C131" s="69" t="e">
        <f>#REF!</f>
        <v>#REF!</v>
      </c>
      <c r="D131" t="e">
        <f t="shared" si="3"/>
        <v>#REF!</v>
      </c>
      <c r="E131" t="e">
        <f t="shared" si="4"/>
        <v>#REF!</v>
      </c>
      <c r="F131" s="1" t="e">
        <f>IF(#REF!=1,'Copie fichier cim'!U130,"")</f>
        <v>#REF!</v>
      </c>
    </row>
    <row r="132" spans="3:6" x14ac:dyDescent="0.25">
      <c r="C132" s="69" t="e">
        <f>#REF!</f>
        <v>#REF!</v>
      </c>
      <c r="D132" t="e">
        <f t="shared" ref="D132:D195" si="5">IF(C132="",D131,C132)</f>
        <v>#REF!</v>
      </c>
      <c r="E132" t="e">
        <f t="shared" si="4"/>
        <v>#REF!</v>
      </c>
      <c r="F132" s="1" t="e">
        <f>IF(#REF!=1,'Copie fichier cim'!U131,"")</f>
        <v>#REF!</v>
      </c>
    </row>
    <row r="133" spans="3:6" x14ac:dyDescent="0.25">
      <c r="C133" s="69" t="e">
        <f>#REF!</f>
        <v>#REF!</v>
      </c>
      <c r="D133" t="e">
        <f t="shared" si="5"/>
        <v>#REF!</v>
      </c>
      <c r="E133" t="e">
        <f t="shared" ref="E133:E196" si="6">IF(F133&lt;&gt;"",D133,"")</f>
        <v>#REF!</v>
      </c>
      <c r="F133" s="1" t="e">
        <f>IF(#REF!=1,'Copie fichier cim'!U132,"")</f>
        <v>#REF!</v>
      </c>
    </row>
    <row r="134" spans="3:6" x14ac:dyDescent="0.25">
      <c r="C134" s="69" t="e">
        <f>#REF!</f>
        <v>#REF!</v>
      </c>
      <c r="D134" t="e">
        <f t="shared" si="5"/>
        <v>#REF!</v>
      </c>
      <c r="E134" t="e">
        <f t="shared" si="6"/>
        <v>#REF!</v>
      </c>
      <c r="F134" s="1" t="e">
        <f>IF(#REF!=1,'Copie fichier cim'!U133,"")</f>
        <v>#REF!</v>
      </c>
    </row>
    <row r="135" spans="3:6" x14ac:dyDescent="0.25">
      <c r="C135" s="69" t="e">
        <f>#REF!</f>
        <v>#REF!</v>
      </c>
      <c r="D135" t="e">
        <f t="shared" si="5"/>
        <v>#REF!</v>
      </c>
      <c r="E135" t="e">
        <f t="shared" si="6"/>
        <v>#REF!</v>
      </c>
      <c r="F135" s="1" t="e">
        <f>IF(#REF!=1,'Copie fichier cim'!U134,"")</f>
        <v>#REF!</v>
      </c>
    </row>
    <row r="136" spans="3:6" x14ac:dyDescent="0.25">
      <c r="C136" s="69" t="e">
        <f>#REF!</f>
        <v>#REF!</v>
      </c>
      <c r="D136" t="e">
        <f t="shared" si="5"/>
        <v>#REF!</v>
      </c>
      <c r="E136" t="e">
        <f t="shared" si="6"/>
        <v>#REF!</v>
      </c>
      <c r="F136" s="1" t="e">
        <f>IF(#REF!=1,'Copie fichier cim'!U135,"")</f>
        <v>#REF!</v>
      </c>
    </row>
    <row r="137" spans="3:6" x14ac:dyDescent="0.25">
      <c r="C137" s="69" t="e">
        <f>#REF!</f>
        <v>#REF!</v>
      </c>
      <c r="D137" t="e">
        <f t="shared" si="5"/>
        <v>#REF!</v>
      </c>
      <c r="E137" t="e">
        <f t="shared" si="6"/>
        <v>#REF!</v>
      </c>
      <c r="F137" s="1" t="e">
        <f>IF(#REF!=1,'Copie fichier cim'!U136,"")</f>
        <v>#REF!</v>
      </c>
    </row>
    <row r="138" spans="3:6" x14ac:dyDescent="0.25">
      <c r="C138" s="69" t="e">
        <f>#REF!</f>
        <v>#REF!</v>
      </c>
      <c r="D138" t="e">
        <f t="shared" si="5"/>
        <v>#REF!</v>
      </c>
      <c r="E138" t="e">
        <f t="shared" si="6"/>
        <v>#REF!</v>
      </c>
      <c r="F138" s="1" t="e">
        <f>IF(#REF!=1,'Copie fichier cim'!U137,"")</f>
        <v>#REF!</v>
      </c>
    </row>
    <row r="139" spans="3:6" x14ac:dyDescent="0.25">
      <c r="C139" s="69" t="e">
        <f>#REF!</f>
        <v>#REF!</v>
      </c>
      <c r="D139" t="e">
        <f t="shared" si="5"/>
        <v>#REF!</v>
      </c>
      <c r="E139" t="e">
        <f t="shared" si="6"/>
        <v>#REF!</v>
      </c>
      <c r="F139" s="1" t="e">
        <f>IF(#REF!=1,'Copie fichier cim'!U138,"")</f>
        <v>#REF!</v>
      </c>
    </row>
    <row r="140" spans="3:6" x14ac:dyDescent="0.25">
      <c r="C140" s="69" t="e">
        <f>#REF!</f>
        <v>#REF!</v>
      </c>
      <c r="D140" t="e">
        <f t="shared" si="5"/>
        <v>#REF!</v>
      </c>
      <c r="E140" t="e">
        <f t="shared" si="6"/>
        <v>#REF!</v>
      </c>
      <c r="F140" s="1" t="e">
        <f>IF(#REF!=1,'Copie fichier cim'!U139,"")</f>
        <v>#REF!</v>
      </c>
    </row>
    <row r="141" spans="3:6" x14ac:dyDescent="0.25">
      <c r="C141" s="69" t="e">
        <f>#REF!</f>
        <v>#REF!</v>
      </c>
      <c r="D141" t="e">
        <f t="shared" si="5"/>
        <v>#REF!</v>
      </c>
      <c r="E141" t="e">
        <f t="shared" si="6"/>
        <v>#REF!</v>
      </c>
      <c r="F141" s="1" t="e">
        <f>IF(#REF!=1,'Copie fichier cim'!U140,"")</f>
        <v>#REF!</v>
      </c>
    </row>
    <row r="142" spans="3:6" x14ac:dyDescent="0.25">
      <c r="C142" s="69" t="e">
        <f>#REF!</f>
        <v>#REF!</v>
      </c>
      <c r="D142" t="e">
        <f t="shared" si="5"/>
        <v>#REF!</v>
      </c>
      <c r="E142" t="e">
        <f t="shared" si="6"/>
        <v>#REF!</v>
      </c>
      <c r="F142" s="1" t="e">
        <f>IF(#REF!=1,'Copie fichier cim'!U141,"")</f>
        <v>#REF!</v>
      </c>
    </row>
    <row r="143" spans="3:6" x14ac:dyDescent="0.25">
      <c r="C143" s="69" t="e">
        <f>#REF!</f>
        <v>#REF!</v>
      </c>
      <c r="D143" t="e">
        <f t="shared" si="5"/>
        <v>#REF!</v>
      </c>
      <c r="E143" t="e">
        <f t="shared" si="6"/>
        <v>#REF!</v>
      </c>
      <c r="F143" s="1" t="e">
        <f>IF(#REF!=1,'Copie fichier cim'!U142,"")</f>
        <v>#REF!</v>
      </c>
    </row>
    <row r="144" spans="3:6" x14ac:dyDescent="0.25">
      <c r="C144" s="69" t="e">
        <f>#REF!</f>
        <v>#REF!</v>
      </c>
      <c r="D144" t="e">
        <f t="shared" si="5"/>
        <v>#REF!</v>
      </c>
      <c r="E144" t="e">
        <f t="shared" si="6"/>
        <v>#REF!</v>
      </c>
      <c r="F144" s="1" t="e">
        <f>IF(#REF!=1,'Copie fichier cim'!U143,"")</f>
        <v>#REF!</v>
      </c>
    </row>
    <row r="145" spans="3:6" x14ac:dyDescent="0.25">
      <c r="C145" s="69" t="e">
        <f>#REF!</f>
        <v>#REF!</v>
      </c>
      <c r="D145" t="e">
        <f t="shared" si="5"/>
        <v>#REF!</v>
      </c>
      <c r="E145" t="e">
        <f t="shared" si="6"/>
        <v>#REF!</v>
      </c>
      <c r="F145" s="1" t="e">
        <f>IF(#REF!=1,'Copie fichier cim'!U144,"")</f>
        <v>#REF!</v>
      </c>
    </row>
    <row r="146" spans="3:6" x14ac:dyDescent="0.25">
      <c r="C146" s="69" t="e">
        <f>#REF!</f>
        <v>#REF!</v>
      </c>
      <c r="D146" t="e">
        <f t="shared" si="5"/>
        <v>#REF!</v>
      </c>
      <c r="E146" t="e">
        <f t="shared" si="6"/>
        <v>#REF!</v>
      </c>
      <c r="F146" s="1" t="e">
        <f>IF(#REF!=1,'Copie fichier cim'!U145,"")</f>
        <v>#REF!</v>
      </c>
    </row>
    <row r="147" spans="3:6" x14ac:dyDescent="0.25">
      <c r="C147" s="69" t="e">
        <f>#REF!</f>
        <v>#REF!</v>
      </c>
      <c r="D147" t="e">
        <f t="shared" si="5"/>
        <v>#REF!</v>
      </c>
      <c r="E147" t="e">
        <f t="shared" si="6"/>
        <v>#REF!</v>
      </c>
      <c r="F147" s="1" t="e">
        <f>IF(#REF!=1,'Copie fichier cim'!U146,"")</f>
        <v>#REF!</v>
      </c>
    </row>
    <row r="148" spans="3:6" x14ac:dyDescent="0.25">
      <c r="C148" s="69" t="e">
        <f>#REF!</f>
        <v>#REF!</v>
      </c>
      <c r="D148" t="e">
        <f t="shared" si="5"/>
        <v>#REF!</v>
      </c>
      <c r="E148" t="e">
        <f t="shared" si="6"/>
        <v>#REF!</v>
      </c>
      <c r="F148" s="1" t="e">
        <f>IF(#REF!=1,'Copie fichier cim'!U147,"")</f>
        <v>#REF!</v>
      </c>
    </row>
    <row r="149" spans="3:6" x14ac:dyDescent="0.25">
      <c r="C149" s="69" t="e">
        <f>#REF!</f>
        <v>#REF!</v>
      </c>
      <c r="D149" t="e">
        <f t="shared" si="5"/>
        <v>#REF!</v>
      </c>
      <c r="E149" t="e">
        <f t="shared" si="6"/>
        <v>#REF!</v>
      </c>
      <c r="F149" s="1" t="e">
        <f>IF(#REF!=1,'Copie fichier cim'!U148,"")</f>
        <v>#REF!</v>
      </c>
    </row>
    <row r="150" spans="3:6" x14ac:dyDescent="0.25">
      <c r="C150" s="69" t="e">
        <f>#REF!</f>
        <v>#REF!</v>
      </c>
      <c r="D150" t="e">
        <f t="shared" si="5"/>
        <v>#REF!</v>
      </c>
      <c r="E150" t="e">
        <f t="shared" si="6"/>
        <v>#REF!</v>
      </c>
      <c r="F150" s="1" t="e">
        <f>IF(#REF!=1,'Copie fichier cim'!U149,"")</f>
        <v>#REF!</v>
      </c>
    </row>
    <row r="151" spans="3:6" x14ac:dyDescent="0.25">
      <c r="C151" s="69" t="e">
        <f>#REF!</f>
        <v>#REF!</v>
      </c>
      <c r="D151" t="e">
        <f t="shared" si="5"/>
        <v>#REF!</v>
      </c>
      <c r="E151" t="e">
        <f t="shared" si="6"/>
        <v>#REF!</v>
      </c>
      <c r="F151" s="1" t="e">
        <f>IF(#REF!=1,'Copie fichier cim'!U150,"")</f>
        <v>#REF!</v>
      </c>
    </row>
    <row r="152" spans="3:6" x14ac:dyDescent="0.25">
      <c r="C152" s="69" t="e">
        <f>#REF!</f>
        <v>#REF!</v>
      </c>
      <c r="D152" t="e">
        <f t="shared" si="5"/>
        <v>#REF!</v>
      </c>
      <c r="E152" t="e">
        <f t="shared" si="6"/>
        <v>#REF!</v>
      </c>
      <c r="F152" s="1" t="e">
        <f>IF(#REF!=1,'Copie fichier cim'!U151,"")</f>
        <v>#REF!</v>
      </c>
    </row>
    <row r="153" spans="3:6" x14ac:dyDescent="0.25">
      <c r="C153" s="69" t="e">
        <f>#REF!</f>
        <v>#REF!</v>
      </c>
      <c r="D153" t="e">
        <f t="shared" si="5"/>
        <v>#REF!</v>
      </c>
      <c r="E153" t="e">
        <f t="shared" si="6"/>
        <v>#REF!</v>
      </c>
      <c r="F153" s="1" t="e">
        <f>IF(#REF!=1,'Copie fichier cim'!U152,"")</f>
        <v>#REF!</v>
      </c>
    </row>
    <row r="154" spans="3:6" x14ac:dyDescent="0.25">
      <c r="C154" s="69" t="e">
        <f>#REF!</f>
        <v>#REF!</v>
      </c>
      <c r="D154" t="e">
        <f t="shared" si="5"/>
        <v>#REF!</v>
      </c>
      <c r="E154" t="e">
        <f t="shared" si="6"/>
        <v>#REF!</v>
      </c>
      <c r="F154" s="1" t="e">
        <f>IF(#REF!=1,'Copie fichier cim'!U153,"")</f>
        <v>#REF!</v>
      </c>
    </row>
    <row r="155" spans="3:6" x14ac:dyDescent="0.25">
      <c r="C155" s="69" t="e">
        <f>#REF!</f>
        <v>#REF!</v>
      </c>
      <c r="D155" t="e">
        <f t="shared" si="5"/>
        <v>#REF!</v>
      </c>
      <c r="E155" t="e">
        <f t="shared" si="6"/>
        <v>#REF!</v>
      </c>
      <c r="F155" s="1" t="e">
        <f>IF(#REF!=1,'Copie fichier cim'!U154,"")</f>
        <v>#REF!</v>
      </c>
    </row>
    <row r="156" spans="3:6" x14ac:dyDescent="0.25">
      <c r="C156" s="69" t="e">
        <f>#REF!</f>
        <v>#REF!</v>
      </c>
      <c r="D156" t="e">
        <f t="shared" si="5"/>
        <v>#REF!</v>
      </c>
      <c r="E156" t="e">
        <f t="shared" si="6"/>
        <v>#REF!</v>
      </c>
      <c r="F156" s="1" t="e">
        <f>IF(#REF!=1,'Copie fichier cim'!U155,"")</f>
        <v>#REF!</v>
      </c>
    </row>
    <row r="157" spans="3:6" x14ac:dyDescent="0.25">
      <c r="C157" s="69" t="e">
        <f>#REF!</f>
        <v>#REF!</v>
      </c>
      <c r="D157" t="e">
        <f t="shared" si="5"/>
        <v>#REF!</v>
      </c>
      <c r="E157" t="e">
        <f t="shared" si="6"/>
        <v>#REF!</v>
      </c>
      <c r="F157" s="1" t="e">
        <f>IF(#REF!=1,'Copie fichier cim'!U156,"")</f>
        <v>#REF!</v>
      </c>
    </row>
    <row r="158" spans="3:6" x14ac:dyDescent="0.25">
      <c r="C158" s="69" t="e">
        <f>#REF!</f>
        <v>#REF!</v>
      </c>
      <c r="D158" t="e">
        <f t="shared" si="5"/>
        <v>#REF!</v>
      </c>
      <c r="E158" t="e">
        <f t="shared" si="6"/>
        <v>#REF!</v>
      </c>
      <c r="F158" s="1" t="e">
        <f>IF(#REF!=1,'Copie fichier cim'!U157,"")</f>
        <v>#REF!</v>
      </c>
    </row>
    <row r="159" spans="3:6" x14ac:dyDescent="0.25">
      <c r="C159" s="69" t="e">
        <f>#REF!</f>
        <v>#REF!</v>
      </c>
      <c r="D159" t="e">
        <f t="shared" si="5"/>
        <v>#REF!</v>
      </c>
      <c r="E159" t="e">
        <f t="shared" si="6"/>
        <v>#REF!</v>
      </c>
      <c r="F159" s="1" t="e">
        <f>IF(#REF!=1,'Copie fichier cim'!U158,"")</f>
        <v>#REF!</v>
      </c>
    </row>
    <row r="160" spans="3:6" x14ac:dyDescent="0.25">
      <c r="C160" s="69" t="e">
        <f>#REF!</f>
        <v>#REF!</v>
      </c>
      <c r="D160" t="e">
        <f t="shared" si="5"/>
        <v>#REF!</v>
      </c>
      <c r="E160" t="e">
        <f t="shared" si="6"/>
        <v>#REF!</v>
      </c>
      <c r="F160" s="1" t="e">
        <f>IF(#REF!=1,'Copie fichier cim'!U159,"")</f>
        <v>#REF!</v>
      </c>
    </row>
    <row r="161" spans="3:6" x14ac:dyDescent="0.25">
      <c r="C161" s="69" t="e">
        <f>#REF!</f>
        <v>#REF!</v>
      </c>
      <c r="D161" t="e">
        <f t="shared" si="5"/>
        <v>#REF!</v>
      </c>
      <c r="E161" t="e">
        <f t="shared" si="6"/>
        <v>#REF!</v>
      </c>
      <c r="F161" s="1" t="e">
        <f>IF(#REF!=1,'Copie fichier cim'!U160,"")</f>
        <v>#REF!</v>
      </c>
    </row>
    <row r="162" spans="3:6" x14ac:dyDescent="0.25">
      <c r="C162" s="69" t="e">
        <f>#REF!</f>
        <v>#REF!</v>
      </c>
      <c r="D162" t="e">
        <f t="shared" si="5"/>
        <v>#REF!</v>
      </c>
      <c r="E162" t="e">
        <f t="shared" si="6"/>
        <v>#REF!</v>
      </c>
      <c r="F162" s="1" t="e">
        <f>IF(#REF!=1,'Copie fichier cim'!U161,"")</f>
        <v>#REF!</v>
      </c>
    </row>
    <row r="163" spans="3:6" x14ac:dyDescent="0.25">
      <c r="C163" s="69" t="e">
        <f>#REF!</f>
        <v>#REF!</v>
      </c>
      <c r="D163" t="e">
        <f t="shared" si="5"/>
        <v>#REF!</v>
      </c>
      <c r="E163" t="e">
        <f t="shared" si="6"/>
        <v>#REF!</v>
      </c>
      <c r="F163" s="1" t="e">
        <f>IF(#REF!=1,'Copie fichier cim'!U162,"")</f>
        <v>#REF!</v>
      </c>
    </row>
    <row r="164" spans="3:6" x14ac:dyDescent="0.25">
      <c r="C164" s="69" t="e">
        <f>#REF!</f>
        <v>#REF!</v>
      </c>
      <c r="D164" t="e">
        <f t="shared" si="5"/>
        <v>#REF!</v>
      </c>
      <c r="E164" t="e">
        <f t="shared" si="6"/>
        <v>#REF!</v>
      </c>
      <c r="F164" s="1" t="e">
        <f>IF(#REF!=1,'Copie fichier cim'!U163,"")</f>
        <v>#REF!</v>
      </c>
    </row>
    <row r="165" spans="3:6" x14ac:dyDescent="0.25">
      <c r="C165" s="69" t="e">
        <f>#REF!</f>
        <v>#REF!</v>
      </c>
      <c r="D165" t="e">
        <f t="shared" si="5"/>
        <v>#REF!</v>
      </c>
      <c r="E165" t="e">
        <f t="shared" si="6"/>
        <v>#REF!</v>
      </c>
      <c r="F165" s="1" t="e">
        <f>IF(#REF!=1,'Copie fichier cim'!U164,"")</f>
        <v>#REF!</v>
      </c>
    </row>
    <row r="166" spans="3:6" x14ac:dyDescent="0.25">
      <c r="C166" s="69" t="e">
        <f>#REF!</f>
        <v>#REF!</v>
      </c>
      <c r="D166" t="e">
        <f t="shared" si="5"/>
        <v>#REF!</v>
      </c>
      <c r="E166" t="e">
        <f t="shared" si="6"/>
        <v>#REF!</v>
      </c>
      <c r="F166" s="1" t="e">
        <f>IF(#REF!=1,'Copie fichier cim'!U165,"")</f>
        <v>#REF!</v>
      </c>
    </row>
    <row r="167" spans="3:6" x14ac:dyDescent="0.25">
      <c r="C167" s="69" t="e">
        <f>#REF!</f>
        <v>#REF!</v>
      </c>
      <c r="D167" t="e">
        <f t="shared" si="5"/>
        <v>#REF!</v>
      </c>
      <c r="E167" t="e">
        <f t="shared" si="6"/>
        <v>#REF!</v>
      </c>
      <c r="F167" s="1" t="e">
        <f>IF(#REF!=1,'Copie fichier cim'!U166,"")</f>
        <v>#REF!</v>
      </c>
    </row>
    <row r="168" spans="3:6" x14ac:dyDescent="0.25">
      <c r="C168" s="69" t="e">
        <f>#REF!</f>
        <v>#REF!</v>
      </c>
      <c r="D168" t="e">
        <f t="shared" si="5"/>
        <v>#REF!</v>
      </c>
      <c r="E168" t="e">
        <f t="shared" si="6"/>
        <v>#REF!</v>
      </c>
      <c r="F168" s="1" t="e">
        <f>IF(#REF!=1,'Copie fichier cim'!U167,"")</f>
        <v>#REF!</v>
      </c>
    </row>
    <row r="169" spans="3:6" x14ac:dyDescent="0.25">
      <c r="C169" s="69" t="e">
        <f>#REF!</f>
        <v>#REF!</v>
      </c>
      <c r="D169" t="e">
        <f t="shared" si="5"/>
        <v>#REF!</v>
      </c>
      <c r="E169" t="e">
        <f t="shared" si="6"/>
        <v>#REF!</v>
      </c>
      <c r="F169" s="1" t="e">
        <f>IF(#REF!=1,'Copie fichier cim'!U168,"")</f>
        <v>#REF!</v>
      </c>
    </row>
    <row r="170" spans="3:6" x14ac:dyDescent="0.25">
      <c r="C170" s="69" t="e">
        <f>#REF!</f>
        <v>#REF!</v>
      </c>
      <c r="D170" t="e">
        <f t="shared" si="5"/>
        <v>#REF!</v>
      </c>
      <c r="E170" t="e">
        <f t="shared" si="6"/>
        <v>#REF!</v>
      </c>
      <c r="F170" s="1" t="e">
        <f>IF(#REF!=1,'Copie fichier cim'!U169,"")</f>
        <v>#REF!</v>
      </c>
    </row>
    <row r="171" spans="3:6" x14ac:dyDescent="0.25">
      <c r="C171" s="69" t="e">
        <f>#REF!</f>
        <v>#REF!</v>
      </c>
      <c r="D171" t="e">
        <f t="shared" si="5"/>
        <v>#REF!</v>
      </c>
      <c r="E171" t="e">
        <f t="shared" si="6"/>
        <v>#REF!</v>
      </c>
      <c r="F171" s="1" t="e">
        <f>IF(#REF!=1,'Copie fichier cim'!U170,"")</f>
        <v>#REF!</v>
      </c>
    </row>
    <row r="172" spans="3:6" x14ac:dyDescent="0.25">
      <c r="C172" s="69" t="e">
        <f>#REF!</f>
        <v>#REF!</v>
      </c>
      <c r="D172" t="e">
        <f t="shared" si="5"/>
        <v>#REF!</v>
      </c>
      <c r="E172" t="e">
        <f t="shared" si="6"/>
        <v>#REF!</v>
      </c>
      <c r="F172" s="1" t="e">
        <f>IF(#REF!=1,'Copie fichier cim'!U171,"")</f>
        <v>#REF!</v>
      </c>
    </row>
    <row r="173" spans="3:6" x14ac:dyDescent="0.25">
      <c r="C173" s="69" t="e">
        <f>#REF!</f>
        <v>#REF!</v>
      </c>
      <c r="D173" t="e">
        <f t="shared" si="5"/>
        <v>#REF!</v>
      </c>
      <c r="E173" t="e">
        <f t="shared" si="6"/>
        <v>#REF!</v>
      </c>
      <c r="F173" s="1" t="e">
        <f>IF(#REF!=1,'Copie fichier cim'!U172,"")</f>
        <v>#REF!</v>
      </c>
    </row>
    <row r="174" spans="3:6" x14ac:dyDescent="0.25">
      <c r="C174" s="69" t="e">
        <f>#REF!</f>
        <v>#REF!</v>
      </c>
      <c r="D174" t="e">
        <f t="shared" si="5"/>
        <v>#REF!</v>
      </c>
      <c r="E174" t="e">
        <f t="shared" si="6"/>
        <v>#REF!</v>
      </c>
      <c r="F174" s="1" t="e">
        <f>IF(#REF!=1,'Copie fichier cim'!U173,"")</f>
        <v>#REF!</v>
      </c>
    </row>
    <row r="175" spans="3:6" x14ac:dyDescent="0.25">
      <c r="C175" s="69" t="e">
        <f>#REF!</f>
        <v>#REF!</v>
      </c>
      <c r="D175" t="e">
        <f t="shared" si="5"/>
        <v>#REF!</v>
      </c>
      <c r="E175" t="e">
        <f t="shared" si="6"/>
        <v>#REF!</v>
      </c>
      <c r="F175" s="1" t="e">
        <f>IF(#REF!=1,'Copie fichier cim'!U174,"")</f>
        <v>#REF!</v>
      </c>
    </row>
    <row r="176" spans="3:6" x14ac:dyDescent="0.25">
      <c r="C176" s="69" t="e">
        <f>#REF!</f>
        <v>#REF!</v>
      </c>
      <c r="D176" t="e">
        <f t="shared" si="5"/>
        <v>#REF!</v>
      </c>
      <c r="E176" t="e">
        <f t="shared" si="6"/>
        <v>#REF!</v>
      </c>
      <c r="F176" s="1" t="e">
        <f>IF(#REF!=1,'Copie fichier cim'!U175,"")</f>
        <v>#REF!</v>
      </c>
    </row>
    <row r="177" spans="3:6" x14ac:dyDescent="0.25">
      <c r="C177" s="69" t="e">
        <f>#REF!</f>
        <v>#REF!</v>
      </c>
      <c r="D177" t="e">
        <f t="shared" si="5"/>
        <v>#REF!</v>
      </c>
      <c r="E177" t="e">
        <f t="shared" si="6"/>
        <v>#REF!</v>
      </c>
      <c r="F177" s="1" t="e">
        <f>IF(#REF!=1,'Copie fichier cim'!U176,"")</f>
        <v>#REF!</v>
      </c>
    </row>
    <row r="178" spans="3:6" x14ac:dyDescent="0.25">
      <c r="C178" s="69" t="e">
        <f>#REF!</f>
        <v>#REF!</v>
      </c>
      <c r="D178" t="e">
        <f t="shared" si="5"/>
        <v>#REF!</v>
      </c>
      <c r="E178" t="e">
        <f t="shared" si="6"/>
        <v>#REF!</v>
      </c>
      <c r="F178" s="1" t="e">
        <f>IF(#REF!=1,'Copie fichier cim'!U177,"")</f>
        <v>#REF!</v>
      </c>
    </row>
    <row r="179" spans="3:6" x14ac:dyDescent="0.25">
      <c r="C179" s="69" t="e">
        <f>#REF!</f>
        <v>#REF!</v>
      </c>
      <c r="D179" t="e">
        <f t="shared" si="5"/>
        <v>#REF!</v>
      </c>
      <c r="E179" t="e">
        <f t="shared" si="6"/>
        <v>#REF!</v>
      </c>
      <c r="F179" s="1" t="e">
        <f>IF(#REF!=1,'Copie fichier cim'!U178,"")</f>
        <v>#REF!</v>
      </c>
    </row>
    <row r="180" spans="3:6" x14ac:dyDescent="0.25">
      <c r="C180" s="69" t="e">
        <f>#REF!</f>
        <v>#REF!</v>
      </c>
      <c r="D180" t="e">
        <f t="shared" si="5"/>
        <v>#REF!</v>
      </c>
      <c r="E180" t="e">
        <f t="shared" si="6"/>
        <v>#REF!</v>
      </c>
      <c r="F180" s="1" t="e">
        <f>IF(#REF!=1,'Copie fichier cim'!U179,"")</f>
        <v>#REF!</v>
      </c>
    </row>
    <row r="181" spans="3:6" x14ac:dyDescent="0.25">
      <c r="C181" s="69" t="e">
        <f>#REF!</f>
        <v>#REF!</v>
      </c>
      <c r="D181" t="e">
        <f t="shared" si="5"/>
        <v>#REF!</v>
      </c>
      <c r="E181" t="e">
        <f t="shared" si="6"/>
        <v>#REF!</v>
      </c>
      <c r="F181" s="1" t="e">
        <f>IF(#REF!=1,'Copie fichier cim'!U180,"")</f>
        <v>#REF!</v>
      </c>
    </row>
    <row r="182" spans="3:6" x14ac:dyDescent="0.25">
      <c r="C182" s="69" t="e">
        <f>#REF!</f>
        <v>#REF!</v>
      </c>
      <c r="D182" t="e">
        <f t="shared" si="5"/>
        <v>#REF!</v>
      </c>
      <c r="E182" t="e">
        <f t="shared" si="6"/>
        <v>#REF!</v>
      </c>
      <c r="F182" s="1" t="e">
        <f>IF(#REF!=1,'Copie fichier cim'!U181,"")</f>
        <v>#REF!</v>
      </c>
    </row>
    <row r="183" spans="3:6" x14ac:dyDescent="0.25">
      <c r="C183" s="69" t="e">
        <f>#REF!</f>
        <v>#REF!</v>
      </c>
      <c r="D183" t="e">
        <f t="shared" si="5"/>
        <v>#REF!</v>
      </c>
      <c r="E183" t="e">
        <f t="shared" si="6"/>
        <v>#REF!</v>
      </c>
      <c r="F183" s="1" t="e">
        <f>IF(#REF!=1,'Copie fichier cim'!U182,"")</f>
        <v>#REF!</v>
      </c>
    </row>
    <row r="184" spans="3:6" x14ac:dyDescent="0.25">
      <c r="C184" s="69" t="e">
        <f>#REF!</f>
        <v>#REF!</v>
      </c>
      <c r="D184" t="e">
        <f t="shared" si="5"/>
        <v>#REF!</v>
      </c>
      <c r="E184" t="e">
        <f t="shared" si="6"/>
        <v>#REF!</v>
      </c>
      <c r="F184" s="1" t="e">
        <f>IF(#REF!=1,'Copie fichier cim'!U183,"")</f>
        <v>#REF!</v>
      </c>
    </row>
    <row r="185" spans="3:6" x14ac:dyDescent="0.25">
      <c r="C185" s="69" t="e">
        <f>#REF!</f>
        <v>#REF!</v>
      </c>
      <c r="D185" t="e">
        <f t="shared" si="5"/>
        <v>#REF!</v>
      </c>
      <c r="E185" t="e">
        <f t="shared" si="6"/>
        <v>#REF!</v>
      </c>
      <c r="F185" s="1" t="e">
        <f>IF(#REF!=1,'Copie fichier cim'!U184,"")</f>
        <v>#REF!</v>
      </c>
    </row>
    <row r="186" spans="3:6" x14ac:dyDescent="0.25">
      <c r="C186" s="69" t="e">
        <f>#REF!</f>
        <v>#REF!</v>
      </c>
      <c r="D186" t="e">
        <f t="shared" si="5"/>
        <v>#REF!</v>
      </c>
      <c r="E186" t="e">
        <f t="shared" si="6"/>
        <v>#REF!</v>
      </c>
      <c r="F186" s="1" t="e">
        <f>IF(#REF!=1,'Copie fichier cim'!U185,"")</f>
        <v>#REF!</v>
      </c>
    </row>
    <row r="187" spans="3:6" x14ac:dyDescent="0.25">
      <c r="C187" s="69" t="e">
        <f>#REF!</f>
        <v>#REF!</v>
      </c>
      <c r="D187" t="e">
        <f t="shared" si="5"/>
        <v>#REF!</v>
      </c>
      <c r="E187" t="e">
        <f t="shared" si="6"/>
        <v>#REF!</v>
      </c>
      <c r="F187" s="1" t="e">
        <f>IF(#REF!=1,'Copie fichier cim'!U186,"")</f>
        <v>#REF!</v>
      </c>
    </row>
    <row r="188" spans="3:6" x14ac:dyDescent="0.25">
      <c r="C188" s="69" t="e">
        <f>#REF!</f>
        <v>#REF!</v>
      </c>
      <c r="D188" t="e">
        <f t="shared" si="5"/>
        <v>#REF!</v>
      </c>
      <c r="E188" t="e">
        <f t="shared" si="6"/>
        <v>#REF!</v>
      </c>
      <c r="F188" s="1" t="e">
        <f>IF(#REF!=1,'Copie fichier cim'!U187,"")</f>
        <v>#REF!</v>
      </c>
    </row>
    <row r="189" spans="3:6" x14ac:dyDescent="0.25">
      <c r="C189" s="69" t="e">
        <f>#REF!</f>
        <v>#REF!</v>
      </c>
      <c r="D189" t="e">
        <f t="shared" si="5"/>
        <v>#REF!</v>
      </c>
      <c r="E189" t="e">
        <f t="shared" si="6"/>
        <v>#REF!</v>
      </c>
      <c r="F189" s="1" t="e">
        <f>IF(#REF!=1,'Copie fichier cim'!U188,"")</f>
        <v>#REF!</v>
      </c>
    </row>
    <row r="190" spans="3:6" x14ac:dyDescent="0.25">
      <c r="C190" s="69" t="e">
        <f>#REF!</f>
        <v>#REF!</v>
      </c>
      <c r="D190" t="e">
        <f t="shared" si="5"/>
        <v>#REF!</v>
      </c>
      <c r="E190" t="e">
        <f t="shared" si="6"/>
        <v>#REF!</v>
      </c>
      <c r="F190" s="1" t="e">
        <f>IF(#REF!=1,'Copie fichier cim'!U189,"")</f>
        <v>#REF!</v>
      </c>
    </row>
    <row r="191" spans="3:6" x14ac:dyDescent="0.25">
      <c r="C191" s="69" t="e">
        <f>#REF!</f>
        <v>#REF!</v>
      </c>
      <c r="D191" t="e">
        <f t="shared" si="5"/>
        <v>#REF!</v>
      </c>
      <c r="E191" t="e">
        <f t="shared" si="6"/>
        <v>#REF!</v>
      </c>
      <c r="F191" s="1" t="e">
        <f>IF(#REF!=1,'Copie fichier cim'!U190,"")</f>
        <v>#REF!</v>
      </c>
    </row>
    <row r="192" spans="3:6" x14ac:dyDescent="0.25">
      <c r="C192" s="69" t="e">
        <f>#REF!</f>
        <v>#REF!</v>
      </c>
      <c r="D192" t="e">
        <f t="shared" si="5"/>
        <v>#REF!</v>
      </c>
      <c r="E192" t="e">
        <f t="shared" si="6"/>
        <v>#REF!</v>
      </c>
      <c r="F192" s="1" t="e">
        <f>IF(#REF!=1,'Copie fichier cim'!U191,"")</f>
        <v>#REF!</v>
      </c>
    </row>
    <row r="193" spans="3:6" x14ac:dyDescent="0.25">
      <c r="C193" s="69" t="e">
        <f>#REF!</f>
        <v>#REF!</v>
      </c>
      <c r="D193" t="e">
        <f t="shared" si="5"/>
        <v>#REF!</v>
      </c>
      <c r="E193" t="e">
        <f t="shared" si="6"/>
        <v>#REF!</v>
      </c>
      <c r="F193" s="1" t="e">
        <f>IF(#REF!=1,'Copie fichier cim'!U192,"")</f>
        <v>#REF!</v>
      </c>
    </row>
    <row r="194" spans="3:6" x14ac:dyDescent="0.25">
      <c r="C194" s="69" t="e">
        <f>#REF!</f>
        <v>#REF!</v>
      </c>
      <c r="D194" t="e">
        <f t="shared" si="5"/>
        <v>#REF!</v>
      </c>
      <c r="E194" t="e">
        <f t="shared" si="6"/>
        <v>#REF!</v>
      </c>
      <c r="F194" s="1" t="e">
        <f>IF(#REF!=1,'Copie fichier cim'!U193,"")</f>
        <v>#REF!</v>
      </c>
    </row>
    <row r="195" spans="3:6" x14ac:dyDescent="0.25">
      <c r="C195" s="69" t="e">
        <f>#REF!</f>
        <v>#REF!</v>
      </c>
      <c r="D195" t="e">
        <f t="shared" si="5"/>
        <v>#REF!</v>
      </c>
      <c r="E195" t="e">
        <f t="shared" si="6"/>
        <v>#REF!</v>
      </c>
      <c r="F195" s="1" t="e">
        <f>IF(#REF!=1,'Copie fichier cim'!U194,"")</f>
        <v>#REF!</v>
      </c>
    </row>
    <row r="196" spans="3:6" x14ac:dyDescent="0.25">
      <c r="C196" s="69" t="e">
        <f>#REF!</f>
        <v>#REF!</v>
      </c>
      <c r="D196" t="e">
        <f t="shared" ref="D196:D200" si="7">IF(C196="",D195,C196)</f>
        <v>#REF!</v>
      </c>
      <c r="E196" t="e">
        <f t="shared" si="6"/>
        <v>#REF!</v>
      </c>
      <c r="F196" s="1" t="e">
        <f>IF(#REF!=1,'Copie fichier cim'!U195,"")</f>
        <v>#REF!</v>
      </c>
    </row>
    <row r="197" spans="3:6" x14ac:dyDescent="0.25">
      <c r="C197" s="69" t="e">
        <f>#REF!</f>
        <v>#REF!</v>
      </c>
      <c r="D197" t="e">
        <f t="shared" si="7"/>
        <v>#REF!</v>
      </c>
      <c r="E197" t="e">
        <f t="shared" ref="E197:E200" si="8">IF(F197&lt;&gt;"",D197,"")</f>
        <v>#REF!</v>
      </c>
      <c r="F197" s="1" t="e">
        <f>IF(#REF!=1,'Copie fichier cim'!U196,"")</f>
        <v>#REF!</v>
      </c>
    </row>
    <row r="198" spans="3:6" x14ac:dyDescent="0.25">
      <c r="C198" s="69" t="e">
        <f>#REF!</f>
        <v>#REF!</v>
      </c>
      <c r="D198" t="e">
        <f t="shared" si="7"/>
        <v>#REF!</v>
      </c>
      <c r="E198" t="e">
        <f t="shared" si="8"/>
        <v>#REF!</v>
      </c>
      <c r="F198" s="1" t="e">
        <f>IF(#REF!=1,'Copie fichier cim'!U197,"")</f>
        <v>#REF!</v>
      </c>
    </row>
    <row r="199" spans="3:6" x14ac:dyDescent="0.25">
      <c r="C199" s="69" t="e">
        <f>#REF!</f>
        <v>#REF!</v>
      </c>
      <c r="D199" t="e">
        <f t="shared" si="7"/>
        <v>#REF!</v>
      </c>
      <c r="E199" t="e">
        <f t="shared" si="8"/>
        <v>#REF!</v>
      </c>
      <c r="F199" s="1" t="e">
        <f>IF(#REF!=1,'Copie fichier cim'!U198,"")</f>
        <v>#REF!</v>
      </c>
    </row>
    <row r="200" spans="3:6" x14ac:dyDescent="0.25">
      <c r="C200" s="69" t="e">
        <f>#REF!</f>
        <v>#REF!</v>
      </c>
      <c r="D200" t="e">
        <f t="shared" si="7"/>
        <v>#REF!</v>
      </c>
      <c r="E200" t="e">
        <f t="shared" si="8"/>
        <v>#REF!</v>
      </c>
      <c r="F200" s="1" t="e">
        <f>IF(#REF!=1,'Copie fichier cim'!U199,"")</f>
        <v>#REF!</v>
      </c>
    </row>
  </sheetData>
  <phoneticPr fontId="13" type="noConversion"/>
  <pageMargins left="0.7" right="0.7" top="0.75" bottom="0.75" header="0.3" footer="0.3"/>
  <pageSetup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K13"/>
  <sheetViews>
    <sheetView workbookViewId="0"/>
  </sheetViews>
  <sheetFormatPr baseColWidth="10" defaultRowHeight="15" x14ac:dyDescent="0.25"/>
  <cols>
    <col min="2" max="3" width="11.42578125" style="90"/>
    <col min="6" max="6" width="13.42578125" customWidth="1"/>
    <col min="7" max="7" width="14.7109375" customWidth="1"/>
    <col min="8" max="10" width="11.5703125" customWidth="1"/>
    <col min="11" max="11" width="22.7109375" customWidth="1"/>
  </cols>
  <sheetData>
    <row r="1" spans="1:11" x14ac:dyDescent="0.25">
      <c r="A1" t="s">
        <v>3</v>
      </c>
      <c r="B1" s="90" t="s">
        <v>4</v>
      </c>
      <c r="C1" s="90" t="s">
        <v>5</v>
      </c>
      <c r="D1" t="s">
        <v>6</v>
      </c>
      <c r="E1" t="s">
        <v>7</v>
      </c>
      <c r="F1" t="s">
        <v>8</v>
      </c>
      <c r="G1" t="s">
        <v>9</v>
      </c>
      <c r="H1" t="s">
        <v>94</v>
      </c>
      <c r="I1" t="s">
        <v>95</v>
      </c>
      <c r="J1" t="s">
        <v>96</v>
      </c>
      <c r="K1" t="s">
        <v>14</v>
      </c>
    </row>
    <row r="2" spans="1:11" x14ac:dyDescent="0.25">
      <c r="A2" t="s">
        <v>92</v>
      </c>
      <c r="B2" s="90">
        <v>44581.166666666664</v>
      </c>
      <c r="C2" s="90">
        <v>44581.180555555555</v>
      </c>
      <c r="D2" t="s">
        <v>93</v>
      </c>
      <c r="F2" t="s">
        <v>54</v>
      </c>
      <c r="G2">
        <v>98</v>
      </c>
      <c r="K2" t="s">
        <v>72</v>
      </c>
    </row>
    <row r="3" spans="1:11" x14ac:dyDescent="0.25">
      <c r="A3" t="s">
        <v>90</v>
      </c>
      <c r="B3" s="90">
        <v>44581.684027777781</v>
      </c>
      <c r="C3" s="90">
        <v>44581.760416666664</v>
      </c>
      <c r="D3" t="s">
        <v>43</v>
      </c>
      <c r="E3" t="s">
        <v>91</v>
      </c>
      <c r="G3">
        <v>6025</v>
      </c>
      <c r="K3" t="s">
        <v>42</v>
      </c>
    </row>
    <row r="4" spans="1:11" x14ac:dyDescent="0.25">
      <c r="A4" t="s">
        <v>92</v>
      </c>
      <c r="B4" s="90">
        <v>44581.854166666664</v>
      </c>
      <c r="C4" s="90">
        <v>44581.864583333336</v>
      </c>
      <c r="D4" t="s">
        <v>93</v>
      </c>
      <c r="F4" t="s">
        <v>46</v>
      </c>
      <c r="G4">
        <v>102</v>
      </c>
      <c r="K4" t="s">
        <v>77</v>
      </c>
    </row>
    <row r="5" spans="1:11" x14ac:dyDescent="0.25">
      <c r="A5" t="s">
        <v>90</v>
      </c>
      <c r="B5" s="90">
        <v>44581.222222222219</v>
      </c>
      <c r="C5" s="90">
        <v>44581.350694444445</v>
      </c>
      <c r="D5" t="s">
        <v>51</v>
      </c>
      <c r="E5" t="s">
        <v>91</v>
      </c>
      <c r="G5">
        <v>10145</v>
      </c>
      <c r="K5" t="s">
        <v>42</v>
      </c>
    </row>
    <row r="6" spans="1:11" x14ac:dyDescent="0.25">
      <c r="A6" t="s">
        <v>90</v>
      </c>
      <c r="B6" s="90">
        <v>44581.350694444445</v>
      </c>
      <c r="C6" s="90">
        <v>44581.684027777781</v>
      </c>
      <c r="D6" t="s">
        <v>45</v>
      </c>
      <c r="E6" t="s">
        <v>91</v>
      </c>
      <c r="G6">
        <v>28040</v>
      </c>
      <c r="K6" t="s">
        <v>42</v>
      </c>
    </row>
    <row r="7" spans="1:11" x14ac:dyDescent="0.25">
      <c r="A7" t="s">
        <v>92</v>
      </c>
      <c r="B7" s="90">
        <v>44581</v>
      </c>
      <c r="C7" s="90">
        <v>44581.163194444445</v>
      </c>
      <c r="D7" t="s">
        <v>93</v>
      </c>
      <c r="F7" t="s">
        <v>54</v>
      </c>
      <c r="G7">
        <v>23062</v>
      </c>
      <c r="K7" t="s">
        <v>83</v>
      </c>
    </row>
    <row r="8" spans="1:11" x14ac:dyDescent="0.25">
      <c r="A8" t="s">
        <v>92</v>
      </c>
      <c r="B8" s="90">
        <v>44581</v>
      </c>
      <c r="C8" s="90">
        <v>44581.163194444445</v>
      </c>
      <c r="D8" t="s">
        <v>93</v>
      </c>
      <c r="F8" t="s">
        <v>54</v>
      </c>
      <c r="G8">
        <v>5</v>
      </c>
      <c r="K8" t="s">
        <v>86</v>
      </c>
    </row>
    <row r="9" spans="1:11" x14ac:dyDescent="0.25">
      <c r="A9" t="s">
        <v>92</v>
      </c>
      <c r="B9" s="90">
        <v>44581.8125</v>
      </c>
      <c r="C9" s="90">
        <v>44581</v>
      </c>
      <c r="D9" t="s">
        <v>93</v>
      </c>
      <c r="F9" t="s">
        <v>44</v>
      </c>
      <c r="G9">
        <v>13952</v>
      </c>
      <c r="K9" t="s">
        <v>83</v>
      </c>
    </row>
    <row r="10" spans="1:11" x14ac:dyDescent="0.25">
      <c r="A10" t="s">
        <v>92</v>
      </c>
      <c r="B10" s="90">
        <v>44581.8125</v>
      </c>
      <c r="C10" s="90">
        <v>44581</v>
      </c>
      <c r="D10" t="s">
        <v>93</v>
      </c>
      <c r="F10" t="s">
        <v>44</v>
      </c>
      <c r="G10">
        <v>1</v>
      </c>
      <c r="K10" t="s">
        <v>86</v>
      </c>
    </row>
    <row r="11" spans="1:11" x14ac:dyDescent="0.25">
      <c r="A11" t="s">
        <v>92</v>
      </c>
      <c r="B11" s="90">
        <v>44581.280555555553</v>
      </c>
      <c r="C11" s="90">
        <v>44581.707638888889</v>
      </c>
      <c r="D11" t="s">
        <v>93</v>
      </c>
      <c r="F11" t="s">
        <v>44</v>
      </c>
      <c r="G11">
        <v>1550</v>
      </c>
      <c r="K11" t="s">
        <v>89</v>
      </c>
    </row>
    <row r="12" spans="1:11" x14ac:dyDescent="0.25">
      <c r="A12" t="s">
        <v>92</v>
      </c>
      <c r="B12" s="90">
        <v>44581.163194444445</v>
      </c>
      <c r="C12" s="90">
        <v>44581.8125</v>
      </c>
      <c r="D12" t="s">
        <v>93</v>
      </c>
      <c r="F12" t="s">
        <v>46</v>
      </c>
      <c r="G12">
        <v>68915</v>
      </c>
      <c r="K12" t="s">
        <v>83</v>
      </c>
    </row>
    <row r="13" spans="1:11" x14ac:dyDescent="0.25">
      <c r="A13" t="s">
        <v>92</v>
      </c>
      <c r="B13" s="90">
        <v>44581.163194444445</v>
      </c>
      <c r="C13" s="90">
        <v>44581.8125</v>
      </c>
      <c r="D13" t="s">
        <v>93</v>
      </c>
      <c r="F13" t="s">
        <v>46</v>
      </c>
      <c r="G13">
        <v>5</v>
      </c>
      <c r="K13" t="s">
        <v>86</v>
      </c>
    </row>
  </sheetData>
  <pageMargins left="0.7" right="0.7" top="0.75" bottom="0.75" header="0.3" footer="0.3"/>
  <pageSetup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Boîtes de dialogue</vt:lpstr>
      </vt:variant>
      <vt:variant>
        <vt:i4>1</vt:i4>
      </vt:variant>
    </vt:vector>
  </HeadingPairs>
  <TitlesOfParts>
    <vt:vector size="5" baseType="lpstr">
      <vt:lpstr>Copie fichier cim</vt:lpstr>
      <vt:lpstr>Feuille calcul</vt:lpstr>
      <vt:lpstr>Volume CIM pour CTC</vt:lpstr>
      <vt:lpstr>Tri</vt:lpstr>
      <vt:lpstr>Boutons de commande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yal</cp:lastModifiedBy>
  <dcterms:created xsi:type="dcterms:W3CDTF">2022-01-11T08:25:36Z</dcterms:created>
  <dcterms:modified xsi:type="dcterms:W3CDTF">2022-01-25T20:18:10Z</dcterms:modified>
</cp:coreProperties>
</file>