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33015" yWindow="-105" windowWidth="33120" windowHeight="18120"/>
  </bookViews>
  <sheets>
    <sheet name="Decision_Matrix" sheetId="1" r:id="rId1"/>
    <sheet name="PTW Summary" sheetId="2" r:id="rId2"/>
    <sheet name="List" sheetId="5" r:id="rId3"/>
    <sheet name="Feuil1" sheetId="6" r:id="rId4"/>
  </sheets>
  <definedNames>
    <definedName name="_xlnm.Print_Titles" localSheetId="1">'PTW Summary'!$28:$30</definedName>
    <definedName name="Location">Table2[Location]</definedName>
    <definedName name="Number">Table1[No]</definedName>
    <definedName name="Work">Table1[Type of work]</definedName>
    <definedName name="_xlnm.Print_Area" localSheetId="1">OFFSET('PTW Summary'!$A$1,,,30+COUNTIF('PTW Summary'!$B$31:$B$78,"&lt;&gt;"&amp;""),7)</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6" i="2" l="1"/>
  <c r="C24" i="2"/>
  <c r="C5" i="2" l="1"/>
  <c r="C20" i="2"/>
  <c r="C7" i="2"/>
  <c r="F7" i="2"/>
  <c r="C14" i="2" s="1"/>
  <c r="F12" i="2" l="1"/>
  <c r="C16" i="2"/>
  <c r="F17" i="2"/>
  <c r="F18" i="2"/>
  <c r="C15" i="2"/>
  <c r="F14" i="2"/>
  <c r="F15" i="2"/>
  <c r="F16" i="2"/>
  <c r="C17" i="2"/>
  <c r="C18" i="2"/>
  <c r="C12" i="2"/>
  <c r="C13" i="2"/>
  <c r="F13" i="2"/>
</calcChain>
</file>

<file path=xl/comments1.xml><?xml version="1.0" encoding="utf-8"?>
<comments xmlns="http://schemas.openxmlformats.org/spreadsheetml/2006/main">
  <authors>
    <author>Youssef Ouabbou</author>
  </authors>
  <commentList>
    <comment ref="C3" authorId="0">
      <text>
        <r>
          <rPr>
            <sz val="9"/>
            <color indexed="81"/>
            <rFont val="Tahoma"/>
            <family val="2"/>
          </rPr>
          <t>Select the N°</t>
        </r>
      </text>
    </comment>
  </commentList>
</comments>
</file>

<file path=xl/sharedStrings.xml><?xml version="1.0" encoding="utf-8"?>
<sst xmlns="http://schemas.openxmlformats.org/spreadsheetml/2006/main" count="198" uniqueCount="101">
  <si>
    <t>Decision Matrix for the PTW</t>
  </si>
  <si>
    <t>No</t>
  </si>
  <si>
    <t>Type of work</t>
  </si>
  <si>
    <t>Driving Management</t>
  </si>
  <si>
    <t>CCP</t>
  </si>
  <si>
    <t>Station Mgt</t>
  </si>
  <si>
    <t>Signaling</t>
  </si>
  <si>
    <t>PCP</t>
  </si>
  <si>
    <t>Power Supply</t>
  </si>
  <si>
    <t>Track</t>
  </si>
  <si>
    <t>Rolling Stock</t>
  </si>
  <si>
    <t>Telecom</t>
  </si>
  <si>
    <t>Ticketing</t>
  </si>
  <si>
    <t>Centralized control</t>
  </si>
  <si>
    <t>Building and Facility Mgt</t>
  </si>
  <si>
    <t>HSE</t>
  </si>
  <si>
    <t>V</t>
  </si>
  <si>
    <t>VA</t>
  </si>
  <si>
    <t>Prerequesites</t>
  </si>
  <si>
    <t>Before the work</t>
  </si>
  <si>
    <t>Before resuming operation</t>
  </si>
  <si>
    <t>Yes</t>
  </si>
  <si>
    <t>PTW requested</t>
  </si>
  <si>
    <t>Type of work:</t>
  </si>
  <si>
    <t>Validation and Activation of the PTW</t>
  </si>
  <si>
    <t>Station Management</t>
  </si>
  <si>
    <t>Building and Facility Management</t>
  </si>
  <si>
    <t>PTW requested:</t>
  </si>
  <si>
    <t>Role</t>
  </si>
  <si>
    <t>Team</t>
  </si>
  <si>
    <t>Possible coactivities?</t>
  </si>
  <si>
    <t>Location:</t>
  </si>
  <si>
    <t>Location</t>
  </si>
  <si>
    <t>Station</t>
  </si>
  <si>
    <t>Driving Mgt</t>
  </si>
  <si>
    <t>OFFSET('PTW Summary'!$A$1,,,28+COUNTIF('PTW Summary'!$B$29:$B$79,"&lt;&gt;"&amp;""),7)</t>
  </si>
  <si>
    <t>Formula for automatic printing area in case it is removed in "Name Manager":</t>
  </si>
  <si>
    <t>Sheet "PTW summary"</t>
  </si>
  <si>
    <t>Test and commissioning of a Hyundai Rotem train</t>
  </si>
  <si>
    <t>Test of a depot equipment necessitating the use of a train or part of a train</t>
  </si>
  <si>
    <t>Preventive or Corrective maintenance on assets inside administrative buildings of the workshop</t>
  </si>
  <si>
    <t>Main line</t>
  </si>
  <si>
    <t>Workshop</t>
  </si>
  <si>
    <t>Dynamic training of new drivers</t>
  </si>
  <si>
    <t>CCP/WLSB</t>
  </si>
  <si>
    <r>
      <t xml:space="preserve">Test with a handed over train </t>
    </r>
    <r>
      <rPr>
        <b/>
        <u/>
        <sz val="11"/>
        <color theme="1"/>
        <rFont val="Calibri"/>
        <family val="2"/>
        <scheme val="minor"/>
      </rPr>
      <t>with ATC change(s) applied</t>
    </r>
    <r>
      <rPr>
        <sz val="11"/>
        <color theme="1"/>
        <rFont val="Calibri"/>
        <family val="2"/>
        <scheme val="minor"/>
      </rPr>
      <t xml:space="preserve"> on the train</t>
    </r>
  </si>
  <si>
    <t>Transfer of a handed over train not valid for operation between the two workshops.</t>
  </si>
  <si>
    <t>Transfer of a not handed over train (Hyundai Rotem) between the two workshops.</t>
  </si>
  <si>
    <r>
      <t xml:space="preserve">Test with a handed over train </t>
    </r>
    <r>
      <rPr>
        <b/>
        <u/>
        <sz val="11"/>
        <color theme="1"/>
        <rFont val="Calibri"/>
        <family val="2"/>
        <scheme val="minor"/>
      </rPr>
      <t>with Telecom change(s) applied</t>
    </r>
    <r>
      <rPr>
        <sz val="11"/>
        <color theme="1"/>
        <rFont val="Calibri"/>
        <family val="2"/>
        <scheme val="minor"/>
      </rPr>
      <t xml:space="preserve"> on the train</t>
    </r>
  </si>
  <si>
    <r>
      <t xml:space="preserve">Test with a handed over train </t>
    </r>
    <r>
      <rPr>
        <b/>
        <u/>
        <sz val="11"/>
        <color theme="1"/>
        <rFont val="Calibri"/>
        <family val="2"/>
        <scheme val="minor"/>
      </rPr>
      <t>without any change applied</t>
    </r>
    <r>
      <rPr>
        <sz val="11"/>
        <color theme="1"/>
        <rFont val="Calibri"/>
        <family val="2"/>
        <scheme val="minor"/>
      </rPr>
      <t xml:space="preserve"> on the train</t>
    </r>
  </si>
  <si>
    <r>
      <t xml:space="preserve">Test with a handed over train </t>
    </r>
    <r>
      <rPr>
        <b/>
        <u/>
        <sz val="11"/>
        <color theme="1"/>
        <rFont val="Calibri"/>
        <family val="2"/>
        <scheme val="minor"/>
      </rPr>
      <t>with change(s) applied</t>
    </r>
    <r>
      <rPr>
        <sz val="11"/>
        <color theme="1"/>
        <rFont val="Calibri"/>
        <family val="2"/>
        <scheme val="minor"/>
      </rPr>
      <t xml:space="preserve"> on the train except ATC and Telecom</t>
    </r>
  </si>
  <si>
    <t>PIC</t>
  </si>
  <si>
    <t>Validation (V) or Activation (A) or Validation/Activation (VA)</t>
  </si>
  <si>
    <t>A</t>
  </si>
  <si>
    <t>Comments</t>
  </si>
  <si>
    <t>This work can be conducted in coactivity with the following works:</t>
  </si>
  <si>
    <t>Modification on a train by another company than Mitsubishi or Hyundai Rotem or Alstom</t>
  </si>
  <si>
    <t>Preventive or Corrective maintenance on assets with presence on the track (train washing machine, wheel monitoring equipment…)</t>
  </si>
  <si>
    <t>1) Rolling Stock may attend the T&amp;C but as a witness only.</t>
  </si>
  <si>
    <t>1) Specify the train number in the PTW
2) Specify the type of test in the PTW</t>
  </si>
  <si>
    <t>/</t>
  </si>
  <si>
    <t>1) Specify the train number in the PTW
2) Specify the type of test in the PTW
3) Final inspection on the train</t>
  </si>
  <si>
    <t>1) Statement from the PIC that the train is ready for revenue service for every system/function under his responsibility.</t>
  </si>
  <si>
    <t>1) Statement from the PIC that the train is ready for revenue service for every system/function under his responsibility.
2) Final inspection on the train before allowing it for revenue service</t>
  </si>
  <si>
    <t>1) Specify the train number in the PTW</t>
  </si>
  <si>
    <t>1) Operations department have to put the train in its orignal condition (for instance: to clear the faults generated by the trainer for the training of the drivers).</t>
  </si>
  <si>
    <t>1) Coordination with Rolling Stock team is mandatory.
2) Trains not valid for operation will not be used on the main line for training purposes.</t>
  </si>
  <si>
    <t>Static or dynamic training of new drivers</t>
  </si>
  <si>
    <t>1) Operations department have to put the train in its orignal condition (for instance: to clear the faults generated by the trainer for the training of the drivers).
2) Statement from the PIC that the train is ready for revenue service.</t>
  </si>
  <si>
    <t>1) The activation from the Rolling Stock Unit will depend on the reason why the train is out of operation.</t>
  </si>
  <si>
    <t>1) Specify the train number in the PTW
2) Specify the conditions of transfer (speed limit, driving mode…)</t>
  </si>
  <si>
    <t>1) Specify the train number in the PTW
2) Statement from the PIC that the train is ready for transfer without affecting the infrastructure and/or the operation.</t>
  </si>
  <si>
    <t>1) The use of locomotives and Mitsubishi trains is no longer allowed. The train will have to move by itself after installing the current collector devices.</t>
  </si>
  <si>
    <t>1) Priority should be given to the accidented train and then the trains not valid for operation.</t>
  </si>
  <si>
    <t>1) Specify the train number in the PTW
2) Statement from the PIC that the depot equipment is ready for use without affecting or damaging the train and/or the infrastructure.</t>
  </si>
  <si>
    <t>1) Check the train condition after use.</t>
  </si>
  <si>
    <t>1) Coordination with the site manager and the occupant of the building.</t>
  </si>
  <si>
    <t>1) If the work is not related to depot equipment: statement from the PIC that this work will not affect the maintenance activity or damage the depot equipment.</t>
  </si>
  <si>
    <t>Preventive or Corrective maintenance on assets inside Rolling Stock maintenance buildings (LRW, GOW, Lathe on pit,…)</t>
  </si>
  <si>
    <t>1) Check that nothing (tools…) has been forgotten on the track.</t>
  </si>
  <si>
    <r>
      <t xml:space="preserve">1) Priority should be given to a train with maintenance scheduled the following day. Coordination with Rolling Stock team is mandatory </t>
    </r>
    <r>
      <rPr>
        <b/>
        <u/>
        <sz val="11"/>
        <color theme="1"/>
        <rFont val="Calibri"/>
        <family val="2"/>
        <scheme val="minor"/>
      </rPr>
      <t>before submitting the PTW</t>
    </r>
    <r>
      <rPr>
        <sz val="11"/>
        <color theme="1"/>
        <rFont val="Calibri"/>
        <family val="2"/>
        <scheme val="minor"/>
      </rPr>
      <t>.</t>
    </r>
  </si>
  <si>
    <r>
      <t xml:space="preserve">1) Priority should be given to a train not valid for operation. Coordination with Rolling Stock team is mandatory </t>
    </r>
    <r>
      <rPr>
        <b/>
        <u/>
        <sz val="11"/>
        <color theme="1"/>
        <rFont val="Calibri"/>
        <family val="2"/>
        <scheme val="minor"/>
      </rPr>
      <t>before submitting the PTW</t>
    </r>
    <r>
      <rPr>
        <sz val="11"/>
        <color theme="1"/>
        <rFont val="Calibri"/>
        <family val="2"/>
        <scheme val="minor"/>
      </rPr>
      <t>.</t>
    </r>
  </si>
  <si>
    <r>
      <t xml:space="preserve">1) Coordination with Rolling Stock team is mandatory </t>
    </r>
    <r>
      <rPr>
        <b/>
        <u/>
        <sz val="11"/>
        <color theme="1"/>
        <rFont val="Calibri"/>
        <family val="2"/>
        <scheme val="minor"/>
      </rPr>
      <t>before submitting the PTW</t>
    </r>
    <r>
      <rPr>
        <sz val="11"/>
        <color theme="1"/>
        <rFont val="Calibri"/>
        <family val="2"/>
        <scheme val="minor"/>
      </rPr>
      <t>.</t>
    </r>
  </si>
  <si>
    <t>1) Specify the train number in the PTW
2) Specify the type of modification in the PTW</t>
  </si>
  <si>
    <t>1) Statement from the PIC that the work carried out did not affect the readiness of the train for revenue service.
2) Final inspection on the train before allowing it for revenue service</t>
  </si>
  <si>
    <t>PTW type N°</t>
  </si>
  <si>
    <t>1</t>
  </si>
  <si>
    <t>2</t>
  </si>
  <si>
    <t>3</t>
  </si>
  <si>
    <t>4</t>
  </si>
  <si>
    <t>5</t>
  </si>
  <si>
    <t>6</t>
  </si>
  <si>
    <t>7</t>
  </si>
  <si>
    <t>8</t>
  </si>
  <si>
    <t>9</t>
  </si>
  <si>
    <t>10</t>
  </si>
  <si>
    <t>11</t>
  </si>
  <si>
    <t>12</t>
  </si>
  <si>
    <t>13</t>
  </si>
  <si>
    <t>14</t>
  </si>
  <si>
    <t>Test with a handed over train with Telecom change(s) applied on the train</t>
  </si>
</sst>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Calibri"/>
      <family val="2"/>
      <scheme val="minor"/>
    </font>
    <font>
      <b/>
      <sz val="11"/>
      <color theme="1"/>
      <name val="Parisine Office"/>
      <family val="2"/>
    </font>
    <font>
      <sz val="11"/>
      <color theme="1"/>
      <name val="Parisine Office"/>
      <family val="2"/>
    </font>
    <font>
      <b/>
      <sz val="20"/>
      <color theme="1"/>
      <name val="Parisine Office"/>
      <family val="2"/>
    </font>
    <font>
      <b/>
      <sz val="11"/>
      <color theme="0"/>
      <name val="Calibri"/>
      <family val="2"/>
      <scheme val="minor"/>
    </font>
    <font>
      <b/>
      <sz val="11"/>
      <color theme="1"/>
      <name val="Calibri"/>
      <family val="2"/>
      <scheme val="minor"/>
    </font>
    <font>
      <sz val="14"/>
      <color theme="1"/>
      <name val="Calibri"/>
      <family val="2"/>
      <scheme val="minor"/>
    </font>
    <font>
      <b/>
      <sz val="16"/>
      <color theme="1"/>
      <name val="Calibri"/>
      <family val="2"/>
      <scheme val="minor"/>
    </font>
    <font>
      <b/>
      <sz val="16"/>
      <color theme="0"/>
      <name val="Calibri"/>
      <family val="2"/>
      <scheme val="minor"/>
    </font>
    <font>
      <b/>
      <sz val="11"/>
      <color rgb="FF002060"/>
      <name val="Calibri"/>
      <family val="2"/>
      <scheme val="minor"/>
    </font>
    <font>
      <b/>
      <sz val="11"/>
      <color theme="9" tint="-0.499984740745262"/>
      <name val="Calibri"/>
      <family val="2"/>
      <scheme val="minor"/>
    </font>
    <font>
      <i/>
      <sz val="14"/>
      <color theme="1"/>
      <name val="Calibri"/>
      <family val="2"/>
      <scheme val="minor"/>
    </font>
    <font>
      <b/>
      <sz val="11"/>
      <color rgb="FFA50021"/>
      <name val="Calibri"/>
      <family val="2"/>
      <scheme val="minor"/>
    </font>
    <font>
      <b/>
      <sz val="11"/>
      <color rgb="FFC00000"/>
      <name val="Calibri"/>
      <family val="2"/>
      <scheme val="minor"/>
    </font>
    <font>
      <b/>
      <u/>
      <sz val="11"/>
      <color theme="1"/>
      <name val="Calibri"/>
      <family val="2"/>
      <scheme val="minor"/>
    </font>
    <font>
      <b/>
      <sz val="20"/>
      <color theme="1"/>
      <name val="Calibri"/>
      <family val="2"/>
      <scheme val="minor"/>
    </font>
    <font>
      <sz val="9"/>
      <color indexed="81"/>
      <name val="Tahoma"/>
      <family val="2"/>
    </font>
  </fonts>
  <fills count="16">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00AA91"/>
        <bgColor indexed="64"/>
      </patternFill>
    </fill>
    <fill>
      <patternFill patternType="solid">
        <fgColor rgb="FFFFCCCC"/>
        <bgColor indexed="64"/>
      </patternFill>
    </fill>
    <fill>
      <patternFill patternType="solid">
        <fgColor rgb="FFFF9999"/>
        <bgColor indexed="64"/>
      </patternFill>
    </fill>
    <fill>
      <patternFill patternType="solid">
        <fgColor theme="9" tint="-0.499984740745262"/>
        <bgColor indexed="64"/>
      </patternFill>
    </fill>
    <fill>
      <patternFill patternType="solid">
        <fgColor rgb="FFA50021"/>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indexed="22"/>
        <bgColor indexed="64"/>
      </patternFill>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bottom/>
      <diagonal/>
    </border>
    <border>
      <left style="thin">
        <color indexed="64"/>
      </left>
      <right style="thick">
        <color indexed="64"/>
      </right>
      <top/>
      <bottom/>
      <diagonal/>
    </border>
    <border>
      <left/>
      <right style="thin">
        <color indexed="64"/>
      </right>
      <top style="thin">
        <color indexed="64"/>
      </top>
      <bottom/>
      <diagonal/>
    </border>
    <border>
      <left style="thin">
        <color theme="0"/>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72">
    <xf numFmtId="0" fontId="0" fillId="0" borderId="0" xfId="0"/>
    <xf numFmtId="0" fontId="0" fillId="2" borderId="0" xfId="0" applyFill="1" applyAlignment="1">
      <alignment horizontal="center" vertical="center"/>
    </xf>
    <xf numFmtId="0" fontId="0" fillId="2" borderId="0" xfId="0" applyFill="1" applyAlignment="1">
      <alignment horizontal="left" vertical="center"/>
    </xf>
    <xf numFmtId="0" fontId="1" fillId="2" borderId="0" xfId="0" applyFont="1" applyFill="1" applyAlignment="1">
      <alignment horizontal="left"/>
    </xf>
    <xf numFmtId="0" fontId="2" fillId="2" borderId="0" xfId="0" applyFont="1" applyFill="1" applyAlignment="1">
      <alignment horizontal="left" vertical="top"/>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7" fillId="2" borderId="0" xfId="0" applyFont="1" applyFill="1" applyAlignment="1">
      <alignment horizontal="right" vertical="center"/>
    </xf>
    <xf numFmtId="0" fontId="5" fillId="2" borderId="2" xfId="0" applyFont="1" applyFill="1" applyBorder="1" applyAlignment="1">
      <alignment horizontal="center" vertical="center"/>
    </xf>
    <xf numFmtId="0" fontId="0" fillId="2" borderId="2" xfId="0" applyFill="1" applyBorder="1" applyAlignment="1">
      <alignment horizontal="center" vertical="center" wrapText="1"/>
    </xf>
    <xf numFmtId="0" fontId="9" fillId="12" borderId="3" xfId="0" applyFont="1" applyFill="1" applyBorder="1" applyAlignment="1">
      <alignment horizontal="center" vertical="center"/>
    </xf>
    <xf numFmtId="0" fontId="9" fillId="12" borderId="13" xfId="0" applyFont="1" applyFill="1" applyBorder="1" applyAlignment="1">
      <alignment horizontal="center" vertical="center"/>
    </xf>
    <xf numFmtId="0" fontId="10" fillId="13" borderId="2" xfId="0" applyFont="1" applyFill="1" applyBorder="1" applyAlignment="1">
      <alignment horizontal="center" vertical="center"/>
    </xf>
    <xf numFmtId="0" fontId="10" fillId="13" borderId="2" xfId="0" applyFont="1" applyFill="1" applyBorder="1" applyAlignment="1">
      <alignment horizontal="center" vertical="center" wrapText="1"/>
    </xf>
    <xf numFmtId="0" fontId="6" fillId="2" borderId="0" xfId="0" applyFont="1" applyFill="1" applyAlignment="1">
      <alignment horizontal="left" vertical="center"/>
    </xf>
    <xf numFmtId="0" fontId="0" fillId="0" borderId="0" xfId="0" applyAlignment="1">
      <alignment horizontal="center" vertical="center"/>
    </xf>
    <xf numFmtId="0" fontId="0" fillId="2" borderId="0" xfId="0" applyFill="1" applyAlignment="1" applyProtection="1">
      <alignment horizontal="center" vertical="center"/>
      <protection locked="0"/>
    </xf>
    <xf numFmtId="0" fontId="3" fillId="2" borderId="1" xfId="0" applyFont="1" applyFill="1" applyBorder="1" applyAlignment="1" applyProtection="1">
      <alignment horizontal="left" vertical="center"/>
      <protection locked="0"/>
    </xf>
    <xf numFmtId="0" fontId="0" fillId="2" borderId="1" xfId="0" applyFill="1" applyBorder="1" applyAlignment="1" applyProtection="1">
      <alignment horizontal="center" vertical="center"/>
      <protection locked="0"/>
    </xf>
    <xf numFmtId="0" fontId="0" fillId="2" borderId="4" xfId="0" applyFont="1"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9" xfId="0" applyFill="1" applyBorder="1" applyAlignment="1" applyProtection="1">
      <alignment horizontal="center" vertical="center"/>
      <protection locked="0"/>
    </xf>
    <xf numFmtId="0" fontId="0" fillId="2" borderId="8" xfId="0" applyFill="1" applyBorder="1" applyAlignment="1" applyProtection="1">
      <alignment horizontal="center" vertical="center"/>
      <protection locked="0"/>
    </xf>
    <xf numFmtId="0" fontId="0" fillId="2" borderId="2" xfId="0" applyFill="1" applyBorder="1" applyAlignment="1" applyProtection="1">
      <alignment horizontal="center" vertical="center"/>
      <protection locked="0"/>
    </xf>
    <xf numFmtId="0" fontId="4" fillId="3" borderId="4" xfId="0" applyFont="1" applyFill="1" applyBorder="1" applyAlignment="1" applyProtection="1">
      <alignment horizontal="center" vertical="center"/>
    </xf>
    <xf numFmtId="0" fontId="4" fillId="3" borderId="3" xfId="0" applyFont="1" applyFill="1" applyBorder="1" applyAlignment="1" applyProtection="1">
      <alignment horizontal="center" vertical="center"/>
    </xf>
    <xf numFmtId="0" fontId="4" fillId="3" borderId="9" xfId="0" applyFont="1" applyFill="1" applyBorder="1" applyAlignment="1" applyProtection="1">
      <alignment horizontal="center" vertical="center" wrapText="1"/>
    </xf>
    <xf numFmtId="0" fontId="0" fillId="6" borderId="8" xfId="0" applyFont="1" applyFill="1" applyBorder="1" applyAlignment="1" applyProtection="1">
      <alignment horizontal="center" vertical="center" wrapText="1"/>
    </xf>
    <xf numFmtId="0" fontId="0" fillId="6" borderId="2" xfId="0" applyFont="1" applyFill="1" applyBorder="1" applyAlignment="1" applyProtection="1">
      <alignment horizontal="center" vertical="center" wrapText="1"/>
    </xf>
    <xf numFmtId="0" fontId="0" fillId="6" borderId="9" xfId="0" applyFont="1" applyFill="1" applyBorder="1" applyAlignment="1" applyProtection="1">
      <alignment horizontal="center" vertical="center" wrapText="1"/>
    </xf>
    <xf numFmtId="0" fontId="12" fillId="5" borderId="3" xfId="0" applyFont="1" applyFill="1" applyBorder="1" applyAlignment="1">
      <alignment vertical="center"/>
    </xf>
    <xf numFmtId="0" fontId="12" fillId="5" borderId="1" xfId="0" applyFont="1" applyFill="1" applyBorder="1" applyAlignment="1">
      <alignment vertical="center"/>
    </xf>
    <xf numFmtId="0" fontId="12" fillId="5" borderId="4" xfId="0" applyFont="1" applyFill="1" applyBorder="1" applyAlignment="1">
      <alignment vertical="center"/>
    </xf>
    <xf numFmtId="0" fontId="5" fillId="0" borderId="0" xfId="0" applyFont="1"/>
    <xf numFmtId="0" fontId="0" fillId="2" borderId="0" xfId="0" applyFill="1" applyBorder="1" applyAlignment="1" applyProtection="1">
      <alignment horizontal="centerContinuous" vertical="center"/>
      <protection locked="0"/>
    </xf>
    <xf numFmtId="0" fontId="0" fillId="2" borderId="0" xfId="0" applyFill="1" applyBorder="1" applyAlignment="1" applyProtection="1">
      <alignment vertical="center"/>
      <protection locked="0"/>
    </xf>
    <xf numFmtId="0" fontId="13" fillId="0" borderId="0" xfId="0" applyFont="1"/>
    <xf numFmtId="0" fontId="0" fillId="2" borderId="3" xfId="0" applyFill="1" applyBorder="1" applyAlignment="1" applyProtection="1">
      <alignment horizontal="left" vertical="center" wrapText="1"/>
      <protection locked="0"/>
    </xf>
    <xf numFmtId="0" fontId="0" fillId="6" borderId="4" xfId="0" applyFont="1" applyFill="1" applyBorder="1" applyAlignment="1" applyProtection="1">
      <alignment horizontal="center" vertical="center" wrapText="1"/>
    </xf>
    <xf numFmtId="0" fontId="0" fillId="2" borderId="4" xfId="0" applyFill="1" applyBorder="1" applyAlignment="1" applyProtection="1">
      <alignment horizontal="center" vertical="center"/>
      <protection locked="0"/>
    </xf>
    <xf numFmtId="0" fontId="0" fillId="2" borderId="1" xfId="0" applyFill="1" applyBorder="1" applyAlignment="1" applyProtection="1">
      <alignment horizontal="left" vertical="center" wrapText="1"/>
      <protection locked="0"/>
    </xf>
    <xf numFmtId="0" fontId="0" fillId="2" borderId="1" xfId="0" quotePrefix="1" applyFill="1" applyBorder="1" applyAlignment="1" applyProtection="1">
      <alignment horizontal="left" vertical="center" wrapText="1"/>
      <protection locked="0"/>
    </xf>
    <xf numFmtId="0" fontId="0" fillId="2" borderId="3" xfId="0" applyFill="1" applyBorder="1" applyAlignment="1">
      <alignment horizontal="centerContinuous" vertical="center" wrapText="1"/>
    </xf>
    <xf numFmtId="0" fontId="0" fillId="2" borderId="1" xfId="0" applyFill="1" applyBorder="1" applyAlignment="1">
      <alignment horizontal="centerContinuous" vertical="center" wrapText="1"/>
    </xf>
    <xf numFmtId="0" fontId="0" fillId="2" borderId="4" xfId="0" applyFill="1" applyBorder="1" applyAlignment="1">
      <alignment horizontal="centerContinuous" vertical="center" wrapText="1"/>
    </xf>
    <xf numFmtId="0" fontId="0" fillId="2" borderId="9" xfId="0" applyFill="1" applyBorder="1" applyAlignment="1" applyProtection="1">
      <alignment horizontal="left" vertical="center" wrapText="1"/>
      <protection locked="0"/>
    </xf>
    <xf numFmtId="0" fontId="0" fillId="2" borderId="8" xfId="0" applyFill="1" applyBorder="1" applyAlignment="1" applyProtection="1">
      <alignment horizontal="left" vertical="center" wrapText="1"/>
      <protection locked="0"/>
    </xf>
    <xf numFmtId="0" fontId="0" fillId="2" borderId="1" xfId="0" applyFill="1" applyBorder="1" applyAlignment="1">
      <alignment horizontal="centerContinuous" vertical="center"/>
    </xf>
    <xf numFmtId="0" fontId="0" fillId="2" borderId="4" xfId="0" applyFill="1" applyBorder="1" applyAlignment="1">
      <alignment horizontal="centerContinuous" vertical="center"/>
    </xf>
    <xf numFmtId="0" fontId="0" fillId="2" borderId="0" xfId="0" applyFill="1" applyAlignment="1" applyProtection="1">
      <alignment horizontal="left" vertical="center" wrapText="1"/>
      <protection locked="0"/>
    </xf>
    <xf numFmtId="0" fontId="4" fillId="3" borderId="3" xfId="0" applyFont="1" applyFill="1" applyBorder="1" applyAlignment="1" applyProtection="1">
      <alignment horizontal="center" vertical="center" wrapText="1"/>
    </xf>
    <xf numFmtId="0" fontId="0" fillId="3" borderId="0" xfId="0" applyFont="1" applyFill="1" applyBorder="1" applyAlignment="1" applyProtection="1">
      <alignment horizontal="center" vertical="center" wrapText="1"/>
    </xf>
    <xf numFmtId="0" fontId="0" fillId="11" borderId="11" xfId="0" applyFont="1" applyFill="1" applyBorder="1" applyAlignment="1" applyProtection="1">
      <alignment horizontal="left" vertical="center" wrapText="1"/>
    </xf>
    <xf numFmtId="0" fontId="0" fillId="11" borderId="10" xfId="0" applyFont="1" applyFill="1" applyBorder="1" applyAlignment="1" applyProtection="1">
      <alignment horizontal="left" vertical="center" wrapText="1"/>
    </xf>
    <xf numFmtId="0" fontId="15" fillId="2" borderId="1" xfId="0" applyFont="1" applyFill="1" applyBorder="1" applyAlignment="1">
      <alignment horizontal="left" vertical="center"/>
    </xf>
    <xf numFmtId="0" fontId="0" fillId="10" borderId="14" xfId="0" applyFont="1" applyFill="1" applyBorder="1" applyAlignment="1" applyProtection="1">
      <alignment horizontal="center" vertical="center"/>
    </xf>
    <xf numFmtId="0" fontId="4" fillId="8" borderId="6" xfId="0" applyFont="1" applyFill="1" applyBorder="1" applyAlignment="1" applyProtection="1">
      <alignment horizontal="center" vertical="center"/>
      <protection locked="0"/>
    </xf>
    <xf numFmtId="0" fontId="4" fillId="8" borderId="12" xfId="0" applyFont="1" applyFill="1" applyBorder="1" applyAlignment="1" applyProtection="1">
      <alignment horizontal="center" vertical="center"/>
      <protection locked="0"/>
    </xf>
    <xf numFmtId="0" fontId="4" fillId="8" borderId="5" xfId="0" applyFont="1" applyFill="1" applyBorder="1" applyAlignment="1" applyProtection="1">
      <alignment horizontal="center" vertical="center"/>
      <protection locked="0"/>
    </xf>
    <xf numFmtId="0" fontId="4" fillId="8" borderId="7" xfId="0" applyFont="1" applyFill="1" applyBorder="1" applyAlignment="1" applyProtection="1">
      <alignment horizontal="center" vertical="center"/>
      <protection locked="0"/>
    </xf>
    <xf numFmtId="0" fontId="4" fillId="7" borderId="8" xfId="0" applyFont="1" applyFill="1" applyBorder="1" applyAlignment="1" applyProtection="1">
      <alignment horizontal="center" vertical="center"/>
      <protection locked="0"/>
    </xf>
    <xf numFmtId="0" fontId="4" fillId="7" borderId="9" xfId="0" applyFont="1" applyFill="1" applyBorder="1" applyAlignment="1" applyProtection="1">
      <alignment horizontal="center" vertical="center"/>
      <protection locked="0"/>
    </xf>
    <xf numFmtId="0" fontId="4" fillId="9" borderId="4" xfId="0" applyFont="1" applyFill="1" applyBorder="1" applyAlignment="1" applyProtection="1">
      <alignment horizontal="left" vertical="center"/>
      <protection locked="0"/>
    </xf>
    <xf numFmtId="0" fontId="4" fillId="9" borderId="2" xfId="0" applyFont="1" applyFill="1" applyBorder="1" applyAlignment="1" applyProtection="1">
      <alignment horizontal="left" vertical="center"/>
      <protection locked="0"/>
    </xf>
    <xf numFmtId="0" fontId="3" fillId="2" borderId="1" xfId="0" applyFont="1" applyFill="1" applyBorder="1" applyAlignment="1">
      <alignment horizontal="center" vertical="center"/>
    </xf>
    <xf numFmtId="0" fontId="8" fillId="8" borderId="1" xfId="0" applyFont="1" applyFill="1" applyBorder="1" applyAlignment="1">
      <alignment horizontal="center" vertical="center"/>
    </xf>
    <xf numFmtId="0" fontId="11" fillId="2" borderId="0" xfId="0" applyFont="1" applyFill="1" applyAlignment="1" applyProtection="1">
      <alignment horizontal="center" vertical="center" wrapText="1"/>
      <protection locked="0"/>
    </xf>
    <xf numFmtId="0" fontId="6" fillId="2" borderId="0" xfId="0" applyFont="1" applyFill="1" applyAlignment="1">
      <alignment horizontal="center" vertical="center"/>
    </xf>
    <xf numFmtId="0" fontId="8" fillId="3" borderId="1" xfId="0" applyFont="1" applyFill="1" applyBorder="1" applyAlignment="1">
      <alignment horizontal="center" vertical="center"/>
    </xf>
    <xf numFmtId="0" fontId="8" fillId="4" borderId="1" xfId="0" applyFont="1" applyFill="1" applyBorder="1" applyAlignment="1">
      <alignment horizontal="center" vertical="center"/>
    </xf>
    <xf numFmtId="0" fontId="0" fillId="14" borderId="2" xfId="0" applyFill="1" applyBorder="1" applyAlignment="1" applyProtection="1">
      <alignment horizontal="center" vertical="center"/>
      <protection locked="0"/>
    </xf>
    <xf numFmtId="0" fontId="0" fillId="15" borderId="2" xfId="0" applyFill="1" applyBorder="1" applyAlignment="1" applyProtection="1">
      <alignment horizontal="center" vertical="center"/>
      <protection locked="0"/>
    </xf>
  </cellXfs>
  <cellStyles count="1">
    <cellStyle name="Normal" xfId="0" builtinId="0"/>
  </cellStyles>
  <dxfs count="57">
    <dxf>
      <border>
        <left style="thin">
          <color auto="1"/>
        </left>
        <right style="thin">
          <color auto="1"/>
        </right>
        <top style="thin">
          <color auto="1"/>
        </top>
        <bottom style="thin">
          <color auto="1"/>
        </bottom>
        <vertical/>
        <horizontal/>
      </border>
    </dxf>
    <dxf>
      <font>
        <b/>
        <i val="0"/>
        <color rgb="FF0070C0"/>
      </font>
    </dxf>
    <dxf>
      <font>
        <b/>
        <i val="0"/>
        <color rgb="FFC00000"/>
      </font>
    </dxf>
    <dxf>
      <font>
        <b/>
        <i val="0"/>
        <color theme="5"/>
      </font>
      <fill>
        <patternFill patternType="none">
          <bgColor auto="1"/>
        </patternFill>
      </fill>
    </dxf>
    <dxf>
      <font>
        <b/>
        <i val="0"/>
        <color theme="9" tint="-0.24994659260841701"/>
      </font>
    </dxf>
    <dxf>
      <font>
        <b/>
        <i val="0"/>
        <color rgb="FFC00000"/>
      </font>
      <fill>
        <patternFill patternType="none">
          <bgColor auto="1"/>
        </patternFill>
      </fill>
    </dxf>
    <dxf>
      <font>
        <b/>
        <i val="0"/>
        <color theme="9" tint="-0.24994659260841701"/>
      </font>
    </dxf>
    <dxf>
      <fill>
        <patternFill>
          <bgColor theme="5" tint="0.79998168889431442"/>
        </patternFill>
      </fill>
    </dxf>
    <dxf>
      <fill>
        <patternFill>
          <bgColor rgb="FFCCECFF"/>
        </patternFill>
      </fill>
    </dxf>
    <dxf>
      <fill>
        <patternFill>
          <bgColor rgb="FFFFCCCC"/>
        </patternFill>
      </fill>
    </dxf>
    <dxf>
      <fill>
        <patternFill>
          <bgColor theme="1"/>
        </patternFill>
      </fill>
    </dxf>
    <dxf>
      <fill>
        <patternFill>
          <bgColor theme="7" tint="0.59996337778862885"/>
        </patternFill>
      </fill>
    </dxf>
    <dxf>
      <font>
        <b/>
        <i val="0"/>
        <color rgb="FFC00000"/>
      </font>
    </dxf>
    <dxf>
      <font>
        <b/>
        <i val="0"/>
        <color theme="9" tint="-0.24994659260841701"/>
      </font>
    </dxf>
    <dxf>
      <font>
        <b/>
        <i val="0"/>
        <color rgb="FFC00000"/>
      </font>
    </dxf>
    <dxf>
      <font>
        <b/>
        <i val="0"/>
        <color theme="9" tint="-0.24994659260841701"/>
      </font>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left" vertical="center" textRotation="0" wrapText="1" indent="0" justifyLastLine="0" shrinkToFit="0" readingOrder="0"/>
      <border diagonalUp="0" diagonalDown="0" outline="0">
        <left/>
        <right/>
        <top style="thin">
          <color indexed="64"/>
        </top>
        <bottom style="thin">
          <color indexed="64"/>
        </bottom>
      </border>
      <protection locked="0" hidden="0"/>
    </dxf>
    <dxf>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ck">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ck">
          <color indexed="64"/>
        </right>
        <top style="thin">
          <color indexed="64"/>
        </top>
        <bottom style="thin">
          <color indexed="64"/>
        </bottom>
        <vertical/>
        <horizontal style="thin">
          <color indexed="64"/>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outline="0">
        <left/>
        <right/>
        <top style="thin">
          <color indexed="64"/>
        </top>
        <bottom style="thin">
          <color indexed="64"/>
        </bottom>
      </border>
      <protection locked="0" hidden="0"/>
    </dxf>
    <dxf>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ill>
        <patternFill patternType="solid">
          <fgColor indexed="64"/>
          <bgColor theme="0" tint="-0.249977111117893"/>
        </patternFill>
      </fill>
      <alignment horizontal="center" vertical="center" textRotation="0" wrapText="0" indent="0" justifyLastLine="0" shrinkToFit="0" readingOrder="0"/>
      <protection locked="0" hidden="0"/>
    </dxf>
    <dxf>
      <fill>
        <patternFill patternType="solid">
          <fgColor indexed="64"/>
          <bgColor theme="5" tint="0.39997558519241921"/>
        </patternFill>
      </fill>
      <alignment horizontal="center" vertical="center" textRotation="0" wrapText="0" indent="0" justifyLastLine="0" shrinkToFit="0" readingOrder="0"/>
      <border diagonalUp="0" diagonalDown="0">
        <left style="thin">
          <color indexed="64"/>
        </left>
        <right style="thin">
          <color indexed="64"/>
        </right>
        <top/>
        <bottom/>
      </border>
      <protection locked="1" hidden="0"/>
    </dxf>
  </dxfs>
  <tableStyles count="0" defaultTableStyle="TableStyleMedium2" defaultPivotStyle="PivotStyleLight16"/>
  <colors>
    <mruColors>
      <color rgb="FF660066"/>
      <color rgb="FF660033"/>
      <color rgb="FFA50021"/>
      <color rgb="FFFFCCCC"/>
      <color rgb="FFFF9999"/>
      <color rgb="FF00AA91"/>
      <color rgb="FFFF7C80"/>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id="1" name="Table1" displayName="Table1" ref="A6:AI20" totalsRowShown="0" headerRowDxfId="56" dataDxfId="55" tableBorderDxfId="54">
  <autoFilter ref="A6:AI20"/>
  <sortState ref="A7:BS56">
    <sortCondition ref="A6:A56"/>
  </sortState>
  <tableColumns count="35">
    <tableColumn id="1" name="No" dataDxfId="53"/>
    <tableColumn id="2" name="Type of work" dataDxfId="52"/>
    <tableColumn id="70" name="Location" dataDxfId="51"/>
    <tableColumn id="69" name="PTW requested" dataDxfId="50"/>
    <tableColumn id="3" name="PIC" dataDxfId="49"/>
    <tableColumn id="6" name="Driving Mgt" dataDxfId="48"/>
    <tableColumn id="4" name="CCP" dataDxfId="47"/>
    <tableColumn id="5" name="Station Mgt" dataDxfId="46"/>
    <tableColumn id="7" name="Signaling" dataDxfId="45"/>
    <tableColumn id="8" name="PCP" dataDxfId="44"/>
    <tableColumn id="9" name="Power Supply" dataDxfId="43"/>
    <tableColumn id="10" name="Track" dataDxfId="42"/>
    <tableColumn id="11" name="Rolling Stock" dataDxfId="41"/>
    <tableColumn id="12" name="Telecom" dataDxfId="40"/>
    <tableColumn id="13" name="Ticketing" dataDxfId="39"/>
    <tableColumn id="14" name="Centralized control" dataDxfId="38"/>
    <tableColumn id="15" name="Building and Facility Mgt" dataDxfId="37"/>
    <tableColumn id="16" name="HSE" dataDxfId="36"/>
    <tableColumn id="71" name="Comments" dataDxfId="35"/>
    <tableColumn id="275" name="Before the work" dataDxfId="34"/>
    <tableColumn id="276" name="Before resuming operation" dataDxfId="30"/>
    <tableColumn id="350" name="1" dataDxfId="29"/>
    <tableColumn id="351" name="2" dataDxfId="28"/>
    <tableColumn id="352" name="3" dataDxfId="27"/>
    <tableColumn id="353" name="4" dataDxfId="26"/>
    <tableColumn id="354" name="5" dataDxfId="25"/>
    <tableColumn id="355" name="6" dataDxfId="24"/>
    <tableColumn id="356" name="7" dataDxfId="23"/>
    <tableColumn id="357" name="8" dataDxfId="22"/>
    <tableColumn id="358" name="9" dataDxfId="21"/>
    <tableColumn id="359" name="10" dataDxfId="20"/>
    <tableColumn id="360" name="11" dataDxfId="19"/>
    <tableColumn id="361" name="12" dataDxfId="18"/>
    <tableColumn id="362" name="13" dataDxfId="17"/>
    <tableColumn id="363" name="14" dataDxfId="16"/>
  </tableColumns>
  <tableStyleInfo name="TableStyleMedium2" showFirstColumn="0" showLastColumn="0" showRowStripes="1" showColumnStripes="0"/>
</table>
</file>

<file path=xl/tables/table2.xml><?xml version="1.0" encoding="utf-8"?>
<table xmlns="http://schemas.openxmlformats.org/spreadsheetml/2006/main" id="2" name="Table2" displayName="Table2" ref="A3:A7" totalsRowShown="0" headerRowDxfId="33" dataDxfId="32">
  <autoFilter ref="A3:A7"/>
  <tableColumns count="1">
    <tableColumn id="1" name="Location" dataDxfId="3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BS20"/>
  <sheetViews>
    <sheetView tabSelected="1" zoomScale="80" zoomScaleNormal="80" workbookViewId="0">
      <pane ySplit="6" topLeftCell="A13" activePane="bottomLeft" state="frozen"/>
      <selection pane="bottomLeft" activeCell="C25" sqref="C25"/>
    </sheetView>
  </sheetViews>
  <sheetFormatPr baseColWidth="10" defaultColWidth="8.85546875" defaultRowHeight="15" outlineLevelCol="1"/>
  <cols>
    <col min="1" max="1" width="6.7109375" style="16" customWidth="1"/>
    <col min="2" max="2" width="46.28515625" style="49" customWidth="1"/>
    <col min="3" max="3" width="21.28515625" style="16" customWidth="1"/>
    <col min="4" max="4" width="12.85546875" style="16" customWidth="1"/>
    <col min="5" max="6" width="10.140625" style="16" customWidth="1" outlineLevel="1"/>
    <col min="7" max="7" width="6.7109375" style="16" customWidth="1" outlineLevel="1"/>
    <col min="8" max="8" width="8.28515625" style="16" customWidth="1" outlineLevel="1"/>
    <col min="9" max="9" width="10.42578125" style="16" customWidth="1" outlineLevel="1"/>
    <col min="10" max="10" width="6.28515625" style="16" customWidth="1" outlineLevel="1"/>
    <col min="11" max="11" width="9.7109375" style="16" customWidth="1" outlineLevel="1"/>
    <col min="12" max="12" width="7.5703125" style="16" customWidth="1" outlineLevel="1"/>
    <col min="13" max="13" width="8.42578125" style="16" customWidth="1" outlineLevel="1"/>
    <col min="14" max="14" width="10.140625" style="16" customWidth="1" outlineLevel="1"/>
    <col min="15" max="15" width="10.5703125" style="16" customWidth="1" outlineLevel="1"/>
    <col min="16" max="16" width="11.28515625" style="16" customWidth="1" outlineLevel="1"/>
    <col min="17" max="17" width="15.140625" style="16" customWidth="1" outlineLevel="1"/>
    <col min="18" max="18" width="8.85546875" style="16" customWidth="1" outlineLevel="1"/>
    <col min="19" max="19" width="57.42578125" style="49" bestFit="1" customWidth="1"/>
    <col min="20" max="20" width="52" style="49" customWidth="1" outlineLevel="1"/>
    <col min="21" max="21" width="53.85546875" style="49" customWidth="1" outlineLevel="1"/>
    <col min="22" max="37" width="6.140625" style="16" customWidth="1"/>
    <col min="38" max="71" width="4.85546875" style="16" customWidth="1"/>
    <col min="72" max="16384" width="8.85546875" style="16"/>
  </cols>
  <sheetData>
    <row r="1" spans="1:71" ht="22.15" customHeight="1">
      <c r="A1" s="3"/>
    </row>
    <row r="2" spans="1:71" ht="19.149999999999999" customHeight="1">
      <c r="A2" s="4"/>
    </row>
    <row r="3" spans="1:71" ht="26.25">
      <c r="A3" s="17" t="s">
        <v>0</v>
      </c>
      <c r="B3" s="40"/>
      <c r="C3" s="18"/>
      <c r="D3" s="18"/>
      <c r="E3" s="18"/>
      <c r="F3" s="18"/>
      <c r="G3" s="18"/>
      <c r="H3" s="18"/>
      <c r="I3" s="18"/>
      <c r="J3" s="18"/>
      <c r="K3" s="18"/>
      <c r="L3" s="18"/>
      <c r="M3" s="18"/>
      <c r="N3" s="18"/>
      <c r="O3" s="18"/>
      <c r="P3" s="18"/>
      <c r="Q3" s="18"/>
      <c r="R3" s="18"/>
      <c r="S3" s="40"/>
      <c r="T3" s="40"/>
      <c r="U3" s="40"/>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row>
    <row r="5" spans="1:71" ht="18" customHeight="1">
      <c r="E5" s="56" t="s">
        <v>52</v>
      </c>
      <c r="F5" s="57"/>
      <c r="G5" s="58"/>
      <c r="H5" s="58"/>
      <c r="I5" s="58"/>
      <c r="J5" s="58"/>
      <c r="K5" s="58"/>
      <c r="L5" s="58"/>
      <c r="M5" s="58"/>
      <c r="N5" s="58"/>
      <c r="O5" s="58"/>
      <c r="P5" s="58"/>
      <c r="Q5" s="58"/>
      <c r="R5" s="59"/>
      <c r="T5" s="60" t="s">
        <v>18</v>
      </c>
      <c r="U5" s="61"/>
      <c r="V5" s="62" t="s">
        <v>30</v>
      </c>
      <c r="W5" s="63"/>
      <c r="X5" s="63"/>
      <c r="Y5" s="63"/>
      <c r="Z5" s="63"/>
      <c r="AA5" s="63"/>
      <c r="AB5" s="63"/>
      <c r="AC5" s="63"/>
      <c r="AD5" s="63"/>
      <c r="AE5" s="63"/>
      <c r="AF5" s="63"/>
      <c r="AG5" s="63"/>
      <c r="AH5" s="63"/>
      <c r="AI5" s="63"/>
      <c r="AJ5" s="63"/>
      <c r="AK5" s="63"/>
      <c r="AL5" s="63"/>
      <c r="AM5" s="63"/>
      <c r="AN5" s="63"/>
      <c r="AO5" s="63"/>
      <c r="AP5" s="63"/>
      <c r="AQ5" s="63"/>
      <c r="AR5" s="63"/>
      <c r="AS5" s="63"/>
      <c r="AT5" s="63"/>
      <c r="AU5" s="63"/>
      <c r="AV5" s="63"/>
      <c r="AW5" s="63"/>
      <c r="AX5" s="63"/>
      <c r="AY5" s="63"/>
      <c r="AZ5" s="63"/>
      <c r="BA5" s="63"/>
      <c r="BB5" s="63"/>
      <c r="BC5" s="63"/>
      <c r="BD5" s="63"/>
      <c r="BE5" s="63"/>
      <c r="BF5" s="63"/>
      <c r="BG5" s="63"/>
      <c r="BH5" s="63"/>
      <c r="BI5" s="63"/>
      <c r="BJ5" s="63"/>
      <c r="BK5" s="63"/>
      <c r="BL5" s="63"/>
      <c r="BM5" s="63"/>
      <c r="BN5" s="63"/>
      <c r="BO5" s="63"/>
      <c r="BP5" s="63"/>
      <c r="BQ5" s="63"/>
      <c r="BR5" s="63"/>
      <c r="BS5" s="63"/>
    </row>
    <row r="6" spans="1:71" ht="35.450000000000003" customHeight="1">
      <c r="A6" s="24" t="s">
        <v>1</v>
      </c>
      <c r="B6" s="50" t="s">
        <v>2</v>
      </c>
      <c r="C6" s="25" t="s">
        <v>32</v>
      </c>
      <c r="D6" s="26" t="s">
        <v>22</v>
      </c>
      <c r="E6" s="27" t="s">
        <v>51</v>
      </c>
      <c r="F6" s="38" t="s">
        <v>34</v>
      </c>
      <c r="G6" s="28" t="s">
        <v>4</v>
      </c>
      <c r="H6" s="28" t="s">
        <v>5</v>
      </c>
      <c r="I6" s="28" t="s">
        <v>6</v>
      </c>
      <c r="J6" s="28" t="s">
        <v>7</v>
      </c>
      <c r="K6" s="28" t="s">
        <v>8</v>
      </c>
      <c r="L6" s="28" t="s">
        <v>9</v>
      </c>
      <c r="M6" s="28" t="s">
        <v>10</v>
      </c>
      <c r="N6" s="28" t="s">
        <v>11</v>
      </c>
      <c r="O6" s="28" t="s">
        <v>12</v>
      </c>
      <c r="P6" s="28" t="s">
        <v>13</v>
      </c>
      <c r="Q6" s="28" t="s">
        <v>14</v>
      </c>
      <c r="R6" s="29" t="s">
        <v>15</v>
      </c>
      <c r="S6" s="51" t="s">
        <v>54</v>
      </c>
      <c r="T6" s="53" t="s">
        <v>19</v>
      </c>
      <c r="U6" s="52" t="s">
        <v>20</v>
      </c>
      <c r="V6" s="55" t="s">
        <v>86</v>
      </c>
      <c r="W6" s="55" t="s">
        <v>87</v>
      </c>
      <c r="X6" s="55" t="s">
        <v>88</v>
      </c>
      <c r="Y6" s="55" t="s">
        <v>89</v>
      </c>
      <c r="Z6" s="55" t="s">
        <v>90</v>
      </c>
      <c r="AA6" s="55" t="s">
        <v>91</v>
      </c>
      <c r="AB6" s="55" t="s">
        <v>92</v>
      </c>
      <c r="AC6" s="55" t="s">
        <v>93</v>
      </c>
      <c r="AD6" s="55" t="s">
        <v>94</v>
      </c>
      <c r="AE6" s="55" t="s">
        <v>95</v>
      </c>
      <c r="AF6" s="55" t="s">
        <v>96</v>
      </c>
      <c r="AG6" s="55" t="s">
        <v>97</v>
      </c>
      <c r="AH6" s="55" t="s">
        <v>98</v>
      </c>
      <c r="AI6" s="55" t="s">
        <v>99</v>
      </c>
    </row>
    <row r="7" spans="1:71" ht="30">
      <c r="A7" s="19">
        <v>1</v>
      </c>
      <c r="B7" s="37" t="s">
        <v>38</v>
      </c>
      <c r="C7" s="20" t="s">
        <v>41</v>
      </c>
      <c r="D7" s="21" t="s">
        <v>21</v>
      </c>
      <c r="E7" s="22" t="s">
        <v>53</v>
      </c>
      <c r="F7" s="39"/>
      <c r="G7" s="23"/>
      <c r="H7" s="23"/>
      <c r="I7" s="23"/>
      <c r="J7" s="23"/>
      <c r="K7" s="23"/>
      <c r="L7" s="23"/>
      <c r="M7" s="23" t="s">
        <v>16</v>
      </c>
      <c r="N7" s="23"/>
      <c r="O7" s="23"/>
      <c r="P7" s="23"/>
      <c r="Q7" s="23"/>
      <c r="R7" s="21"/>
      <c r="S7" s="40" t="s">
        <v>58</v>
      </c>
      <c r="T7" s="46" t="s">
        <v>59</v>
      </c>
      <c r="U7" s="45" t="s">
        <v>60</v>
      </c>
      <c r="V7" s="70"/>
      <c r="W7" s="71" t="s">
        <v>21</v>
      </c>
      <c r="X7" s="71" t="s">
        <v>21</v>
      </c>
      <c r="Y7" s="71"/>
      <c r="Z7" s="71"/>
      <c r="AA7" s="71" t="s">
        <v>21</v>
      </c>
      <c r="AB7" s="71" t="s">
        <v>21</v>
      </c>
      <c r="AC7" s="71"/>
      <c r="AD7" s="71"/>
      <c r="AE7" s="71"/>
      <c r="AF7" s="71"/>
      <c r="AG7" s="71"/>
      <c r="AH7" s="71"/>
      <c r="AI7" s="71"/>
    </row>
    <row r="8" spans="1:71" ht="75">
      <c r="A8" s="19">
        <v>2</v>
      </c>
      <c r="B8" s="37" t="s">
        <v>50</v>
      </c>
      <c r="C8" s="20" t="s">
        <v>41</v>
      </c>
      <c r="D8" s="21" t="s">
        <v>21</v>
      </c>
      <c r="E8" s="22"/>
      <c r="F8" s="39"/>
      <c r="G8" s="23"/>
      <c r="H8" s="23"/>
      <c r="I8" s="23"/>
      <c r="J8" s="23"/>
      <c r="K8" s="23"/>
      <c r="L8" s="23"/>
      <c r="M8" s="23" t="s">
        <v>17</v>
      </c>
      <c r="N8" s="23"/>
      <c r="O8" s="23"/>
      <c r="P8" s="23"/>
      <c r="Q8" s="23"/>
      <c r="R8" s="21"/>
      <c r="S8" s="40" t="s">
        <v>60</v>
      </c>
      <c r="T8" s="46" t="s">
        <v>61</v>
      </c>
      <c r="U8" s="45" t="s">
        <v>63</v>
      </c>
      <c r="V8" s="70" t="s">
        <v>21</v>
      </c>
      <c r="W8" s="70"/>
      <c r="X8" s="71"/>
      <c r="Y8" s="71" t="s">
        <v>21</v>
      </c>
      <c r="Z8" s="71"/>
      <c r="AA8" s="71"/>
      <c r="AB8" s="71"/>
      <c r="AC8" s="71" t="s">
        <v>21</v>
      </c>
      <c r="AD8" s="71"/>
      <c r="AE8" s="71"/>
      <c r="AF8" s="71" t="s">
        <v>21</v>
      </c>
      <c r="AG8" s="71"/>
      <c r="AH8" s="71"/>
      <c r="AI8" s="71"/>
    </row>
    <row r="9" spans="1:71" ht="75">
      <c r="A9" s="19">
        <v>3</v>
      </c>
      <c r="B9" s="37" t="s">
        <v>45</v>
      </c>
      <c r="C9" s="20" t="s">
        <v>41</v>
      </c>
      <c r="D9" s="21" t="s">
        <v>21</v>
      </c>
      <c r="E9" s="22"/>
      <c r="F9" s="39"/>
      <c r="G9" s="23"/>
      <c r="H9" s="23"/>
      <c r="I9" s="23" t="s">
        <v>17</v>
      </c>
      <c r="J9" s="23"/>
      <c r="K9" s="23"/>
      <c r="L9" s="23"/>
      <c r="M9" s="23" t="s">
        <v>16</v>
      </c>
      <c r="N9" s="23"/>
      <c r="O9" s="23"/>
      <c r="P9" s="23"/>
      <c r="Q9" s="23"/>
      <c r="R9" s="21"/>
      <c r="S9" s="40" t="s">
        <v>80</v>
      </c>
      <c r="T9" s="46" t="s">
        <v>59</v>
      </c>
      <c r="U9" s="45" t="s">
        <v>63</v>
      </c>
      <c r="V9" s="70" t="s">
        <v>21</v>
      </c>
      <c r="W9" s="70"/>
      <c r="X9" s="70"/>
      <c r="Y9" s="71"/>
      <c r="Z9" s="71"/>
      <c r="AA9" s="71"/>
      <c r="AB9" s="71"/>
      <c r="AC9" s="71"/>
      <c r="AD9" s="71"/>
      <c r="AE9" s="71"/>
      <c r="AF9" s="71"/>
      <c r="AG9" s="71"/>
      <c r="AH9" s="71"/>
      <c r="AI9" s="71"/>
    </row>
    <row r="10" spans="1:71" ht="75">
      <c r="A10" s="19">
        <v>4</v>
      </c>
      <c r="B10" s="37" t="s">
        <v>48</v>
      </c>
      <c r="C10" s="20" t="s">
        <v>41</v>
      </c>
      <c r="D10" s="21" t="s">
        <v>21</v>
      </c>
      <c r="E10" s="22"/>
      <c r="F10" s="39"/>
      <c r="G10" s="23"/>
      <c r="H10" s="23"/>
      <c r="I10" s="23"/>
      <c r="J10" s="23"/>
      <c r="K10" s="23"/>
      <c r="L10" s="23"/>
      <c r="M10" s="23" t="s">
        <v>16</v>
      </c>
      <c r="N10" s="23" t="s">
        <v>17</v>
      </c>
      <c r="O10" s="23"/>
      <c r="P10" s="23"/>
      <c r="Q10" s="23"/>
      <c r="R10" s="21"/>
      <c r="S10" s="40" t="s">
        <v>80</v>
      </c>
      <c r="T10" s="46" t="s">
        <v>59</v>
      </c>
      <c r="U10" s="45" t="s">
        <v>63</v>
      </c>
      <c r="V10" s="70"/>
      <c r="W10" s="70" t="s">
        <v>21</v>
      </c>
      <c r="X10" s="70"/>
      <c r="Y10" s="70"/>
      <c r="Z10" s="71" t="s">
        <v>21</v>
      </c>
      <c r="AA10" s="71"/>
      <c r="AB10" s="71"/>
      <c r="AC10" s="71"/>
      <c r="AD10" s="71"/>
      <c r="AE10" s="71"/>
      <c r="AF10" s="71"/>
      <c r="AG10" s="71"/>
      <c r="AH10" s="71"/>
      <c r="AI10" s="71"/>
    </row>
    <row r="11" spans="1:71" ht="57" customHeight="1">
      <c r="A11" s="19">
        <v>5</v>
      </c>
      <c r="B11" s="37" t="s">
        <v>49</v>
      </c>
      <c r="C11" s="20" t="s">
        <v>41</v>
      </c>
      <c r="D11" s="21" t="s">
        <v>21</v>
      </c>
      <c r="E11" s="22" t="s">
        <v>53</v>
      </c>
      <c r="F11" s="39"/>
      <c r="G11" s="23"/>
      <c r="H11" s="23"/>
      <c r="I11" s="23"/>
      <c r="J11" s="23"/>
      <c r="K11" s="23"/>
      <c r="L11" s="23"/>
      <c r="M11" s="23" t="s">
        <v>16</v>
      </c>
      <c r="N11" s="23"/>
      <c r="O11" s="23"/>
      <c r="P11" s="23"/>
      <c r="Q11" s="23"/>
      <c r="R11" s="21"/>
      <c r="S11" s="40" t="s">
        <v>80</v>
      </c>
      <c r="T11" s="46" t="s">
        <v>59</v>
      </c>
      <c r="U11" s="45" t="s">
        <v>62</v>
      </c>
      <c r="V11" s="70"/>
      <c r="W11" s="70"/>
      <c r="X11" s="70"/>
      <c r="Y11" s="70" t="s">
        <v>21</v>
      </c>
      <c r="Z11" s="70"/>
      <c r="AA11" s="71"/>
      <c r="AB11" s="71" t="s">
        <v>21</v>
      </c>
      <c r="AC11" s="71"/>
      <c r="AD11" s="71"/>
      <c r="AE11" s="71"/>
      <c r="AF11" s="71"/>
      <c r="AG11" s="71"/>
      <c r="AH11" s="71"/>
      <c r="AI11" s="71"/>
    </row>
    <row r="12" spans="1:71" ht="54.6" customHeight="1">
      <c r="A12" s="19">
        <v>6</v>
      </c>
      <c r="B12" s="37" t="s">
        <v>67</v>
      </c>
      <c r="C12" s="20" t="s">
        <v>42</v>
      </c>
      <c r="D12" s="21" t="s">
        <v>21</v>
      </c>
      <c r="E12" s="22"/>
      <c r="F12" s="39"/>
      <c r="G12" s="23"/>
      <c r="H12" s="23"/>
      <c r="I12" s="23"/>
      <c r="J12" s="23"/>
      <c r="K12" s="23"/>
      <c r="L12" s="23"/>
      <c r="M12" s="23" t="s">
        <v>16</v>
      </c>
      <c r="N12" s="23"/>
      <c r="O12" s="23"/>
      <c r="P12" s="23"/>
      <c r="Q12" s="23"/>
      <c r="R12" s="21"/>
      <c r="S12" s="40" t="s">
        <v>81</v>
      </c>
      <c r="T12" s="46" t="s">
        <v>64</v>
      </c>
      <c r="U12" s="45" t="s">
        <v>65</v>
      </c>
      <c r="V12" s="70" t="s">
        <v>21</v>
      </c>
      <c r="W12" s="70"/>
      <c r="X12" s="70"/>
      <c r="Y12" s="70"/>
      <c r="Z12" s="70"/>
      <c r="AA12" s="70"/>
      <c r="AB12" s="71"/>
      <c r="AC12" s="71"/>
      <c r="AD12" s="71"/>
      <c r="AE12" s="71"/>
      <c r="AF12" s="71"/>
      <c r="AG12" s="71"/>
      <c r="AH12" s="71"/>
      <c r="AI12" s="71"/>
    </row>
    <row r="13" spans="1:71" ht="75">
      <c r="A13" s="19">
        <v>7</v>
      </c>
      <c r="B13" s="37" t="s">
        <v>43</v>
      </c>
      <c r="C13" s="20" t="s">
        <v>41</v>
      </c>
      <c r="D13" s="21" t="s">
        <v>21</v>
      </c>
      <c r="E13" s="22" t="s">
        <v>53</v>
      </c>
      <c r="F13" s="39"/>
      <c r="G13" s="23"/>
      <c r="H13" s="23"/>
      <c r="I13" s="23"/>
      <c r="J13" s="23"/>
      <c r="K13" s="23"/>
      <c r="L13" s="23"/>
      <c r="M13" s="23" t="s">
        <v>16</v>
      </c>
      <c r="N13" s="23"/>
      <c r="O13" s="23"/>
      <c r="P13" s="23"/>
      <c r="Q13" s="23"/>
      <c r="R13" s="21"/>
      <c r="S13" s="40" t="s">
        <v>66</v>
      </c>
      <c r="T13" s="46" t="s">
        <v>64</v>
      </c>
      <c r="U13" s="45" t="s">
        <v>68</v>
      </c>
      <c r="V13" s="70" t="s">
        <v>21</v>
      </c>
      <c r="W13" s="70"/>
      <c r="X13" s="70"/>
      <c r="Y13" s="70"/>
      <c r="Z13" s="70" t="s">
        <v>21</v>
      </c>
      <c r="AA13" s="70"/>
      <c r="AB13" s="70"/>
      <c r="AC13" s="71" t="s">
        <v>21</v>
      </c>
      <c r="AD13" s="71"/>
      <c r="AE13" s="71"/>
      <c r="AF13" s="71"/>
      <c r="AG13" s="71"/>
      <c r="AH13" s="71"/>
      <c r="AI13" s="71"/>
    </row>
    <row r="14" spans="1:71" ht="76.150000000000006" customHeight="1">
      <c r="A14" s="19">
        <v>8</v>
      </c>
      <c r="B14" s="37" t="s">
        <v>46</v>
      </c>
      <c r="C14" s="20" t="s">
        <v>41</v>
      </c>
      <c r="D14" s="21" t="s">
        <v>21</v>
      </c>
      <c r="E14" s="22"/>
      <c r="F14" s="39"/>
      <c r="G14" s="23"/>
      <c r="H14" s="23"/>
      <c r="I14" s="23"/>
      <c r="J14" s="23"/>
      <c r="K14" s="23"/>
      <c r="L14" s="23"/>
      <c r="M14" s="23" t="s">
        <v>17</v>
      </c>
      <c r="N14" s="23"/>
      <c r="O14" s="23"/>
      <c r="P14" s="23"/>
      <c r="Q14" s="23"/>
      <c r="R14" s="21"/>
      <c r="S14" s="41" t="s">
        <v>69</v>
      </c>
      <c r="T14" s="46" t="s">
        <v>70</v>
      </c>
      <c r="U14" s="45" t="s">
        <v>60</v>
      </c>
      <c r="V14" s="70"/>
      <c r="W14" s="70" t="s">
        <v>21</v>
      </c>
      <c r="X14" s="70"/>
      <c r="Y14" s="70"/>
      <c r="Z14" s="70"/>
      <c r="AA14" s="70"/>
      <c r="AB14" s="70" t="s">
        <v>21</v>
      </c>
      <c r="AC14" s="70"/>
      <c r="AD14" s="71"/>
      <c r="AE14" s="71"/>
      <c r="AF14" s="71"/>
      <c r="AG14" s="71"/>
      <c r="AH14" s="71"/>
      <c r="AI14" s="71"/>
    </row>
    <row r="15" spans="1:71" ht="60">
      <c r="A15" s="19">
        <v>9</v>
      </c>
      <c r="B15" s="37" t="s">
        <v>47</v>
      </c>
      <c r="C15" s="20" t="s">
        <v>41</v>
      </c>
      <c r="D15" s="21" t="s">
        <v>21</v>
      </c>
      <c r="E15" s="22" t="s">
        <v>53</v>
      </c>
      <c r="F15" s="39"/>
      <c r="G15" s="23"/>
      <c r="H15" s="23"/>
      <c r="I15" s="23"/>
      <c r="J15" s="23"/>
      <c r="K15" s="23"/>
      <c r="L15" s="23"/>
      <c r="M15" s="23" t="s">
        <v>16</v>
      </c>
      <c r="N15" s="23"/>
      <c r="O15" s="23"/>
      <c r="P15" s="23"/>
      <c r="Q15" s="23"/>
      <c r="R15" s="21"/>
      <c r="S15" s="40" t="s">
        <v>72</v>
      </c>
      <c r="T15" s="46" t="s">
        <v>71</v>
      </c>
      <c r="U15" s="45" t="s">
        <v>60</v>
      </c>
      <c r="V15" s="70"/>
      <c r="W15" s="70"/>
      <c r="X15" s="70"/>
      <c r="Y15" s="70"/>
      <c r="Z15" s="70"/>
      <c r="AA15" s="70"/>
      <c r="AB15" s="70"/>
      <c r="AC15" s="70"/>
      <c r="AD15" s="70"/>
      <c r="AE15" s="71"/>
      <c r="AF15" s="71"/>
      <c r="AG15" s="71"/>
      <c r="AH15" s="71"/>
      <c r="AI15" s="71"/>
    </row>
    <row r="16" spans="1:71" ht="60">
      <c r="A16" s="19">
        <v>10</v>
      </c>
      <c r="B16" s="37" t="s">
        <v>39</v>
      </c>
      <c r="C16" s="20" t="s">
        <v>42</v>
      </c>
      <c r="D16" s="21" t="s">
        <v>21</v>
      </c>
      <c r="E16" s="22"/>
      <c r="F16" s="39"/>
      <c r="G16" s="23"/>
      <c r="H16" s="23"/>
      <c r="I16" s="23"/>
      <c r="J16" s="23"/>
      <c r="K16" s="23"/>
      <c r="L16" s="23"/>
      <c r="M16" s="23" t="s">
        <v>17</v>
      </c>
      <c r="N16" s="23"/>
      <c r="O16" s="23"/>
      <c r="P16" s="23"/>
      <c r="Q16" s="23"/>
      <c r="R16" s="21"/>
      <c r="S16" s="40" t="s">
        <v>73</v>
      </c>
      <c r="T16" s="46" t="s">
        <v>74</v>
      </c>
      <c r="U16" s="45" t="s">
        <v>75</v>
      </c>
      <c r="V16" s="70"/>
      <c r="W16" s="70"/>
      <c r="X16" s="70"/>
      <c r="Y16" s="70"/>
      <c r="Z16" s="70"/>
      <c r="AA16" s="70"/>
      <c r="AB16" s="70"/>
      <c r="AC16" s="70"/>
      <c r="AD16" s="70"/>
      <c r="AE16" s="70"/>
      <c r="AF16" s="71"/>
      <c r="AG16" s="71"/>
      <c r="AH16" s="71"/>
      <c r="AI16" s="71"/>
    </row>
    <row r="17" spans="1:35" ht="30">
      <c r="A17" s="19">
        <v>11</v>
      </c>
      <c r="B17" s="37" t="s">
        <v>40</v>
      </c>
      <c r="C17" s="20" t="s">
        <v>42</v>
      </c>
      <c r="D17" s="21"/>
      <c r="E17" s="22"/>
      <c r="F17" s="39"/>
      <c r="G17" s="23"/>
      <c r="H17" s="23"/>
      <c r="I17" s="23"/>
      <c r="J17" s="23"/>
      <c r="K17" s="23"/>
      <c r="L17" s="23"/>
      <c r="M17" s="23"/>
      <c r="N17" s="23"/>
      <c r="O17" s="23"/>
      <c r="P17" s="23"/>
      <c r="Q17" s="23"/>
      <c r="R17" s="21"/>
      <c r="S17" s="40" t="s">
        <v>60</v>
      </c>
      <c r="T17" s="46" t="s">
        <v>76</v>
      </c>
      <c r="U17" s="45" t="s">
        <v>60</v>
      </c>
      <c r="V17" s="70"/>
      <c r="W17" s="70" t="s">
        <v>21</v>
      </c>
      <c r="X17" s="70"/>
      <c r="Y17" s="70"/>
      <c r="Z17" s="70"/>
      <c r="AA17" s="70"/>
      <c r="AB17" s="70"/>
      <c r="AC17" s="70"/>
      <c r="AD17" s="70"/>
      <c r="AE17" s="70"/>
      <c r="AF17" s="70"/>
      <c r="AG17" s="71"/>
      <c r="AH17" s="71"/>
      <c r="AI17" s="71"/>
    </row>
    <row r="18" spans="1:35" ht="43.9" customHeight="1">
      <c r="A18" s="19">
        <v>12</v>
      </c>
      <c r="B18" s="37" t="s">
        <v>78</v>
      </c>
      <c r="C18" s="20" t="s">
        <v>42</v>
      </c>
      <c r="D18" s="21" t="s">
        <v>1</v>
      </c>
      <c r="E18" s="22"/>
      <c r="F18" s="39"/>
      <c r="G18" s="23"/>
      <c r="H18" s="23"/>
      <c r="I18" s="23"/>
      <c r="J18" s="23"/>
      <c r="K18" s="23"/>
      <c r="L18" s="23"/>
      <c r="M18" s="23" t="s">
        <v>17</v>
      </c>
      <c r="N18" s="23"/>
      <c r="O18" s="23"/>
      <c r="P18" s="23"/>
      <c r="Q18" s="23"/>
      <c r="R18" s="21"/>
      <c r="S18" s="40" t="s">
        <v>60</v>
      </c>
      <c r="T18" s="46" t="s">
        <v>77</v>
      </c>
      <c r="U18" s="45" t="s">
        <v>60</v>
      </c>
      <c r="V18" s="70"/>
      <c r="W18" s="70"/>
      <c r="X18" s="70"/>
      <c r="Y18" s="70"/>
      <c r="Z18" s="70"/>
      <c r="AA18" s="70"/>
      <c r="AB18" s="70"/>
      <c r="AC18" s="70"/>
      <c r="AD18" s="70"/>
      <c r="AE18" s="70"/>
      <c r="AF18" s="70"/>
      <c r="AG18" s="70"/>
      <c r="AH18" s="71"/>
      <c r="AI18" s="71"/>
    </row>
    <row r="19" spans="1:35" ht="42.6" customHeight="1">
      <c r="A19" s="19">
        <v>13</v>
      </c>
      <c r="B19" s="37" t="s">
        <v>57</v>
      </c>
      <c r="C19" s="20" t="s">
        <v>42</v>
      </c>
      <c r="D19" s="21" t="s">
        <v>21</v>
      </c>
      <c r="E19" s="22"/>
      <c r="F19" s="39"/>
      <c r="G19" s="23"/>
      <c r="H19" s="23"/>
      <c r="I19" s="23"/>
      <c r="J19" s="23"/>
      <c r="K19" s="23"/>
      <c r="L19" s="23"/>
      <c r="M19" s="23" t="s">
        <v>17</v>
      </c>
      <c r="N19" s="23"/>
      <c r="O19" s="23"/>
      <c r="P19" s="23"/>
      <c r="Q19" s="23"/>
      <c r="R19" s="21"/>
      <c r="S19" s="40"/>
      <c r="T19" s="46" t="s">
        <v>60</v>
      </c>
      <c r="U19" s="45" t="s">
        <v>79</v>
      </c>
      <c r="V19" s="70"/>
      <c r="W19" s="70"/>
      <c r="X19" s="70"/>
      <c r="Y19" s="70"/>
      <c r="Z19" s="70"/>
      <c r="AA19" s="70"/>
      <c r="AB19" s="70"/>
      <c r="AC19" s="70"/>
      <c r="AD19" s="70"/>
      <c r="AE19" s="70"/>
      <c r="AF19" s="70"/>
      <c r="AG19" s="70"/>
      <c r="AH19" s="70"/>
      <c r="AI19" s="71"/>
    </row>
    <row r="20" spans="1:35" ht="63" customHeight="1">
      <c r="A20" s="19">
        <v>14</v>
      </c>
      <c r="B20" s="37" t="s">
        <v>56</v>
      </c>
      <c r="C20" s="20" t="s">
        <v>42</v>
      </c>
      <c r="D20" s="21" t="s">
        <v>21</v>
      </c>
      <c r="E20" s="22"/>
      <c r="F20" s="39"/>
      <c r="G20" s="23"/>
      <c r="H20" s="23"/>
      <c r="I20" s="23"/>
      <c r="J20" s="23"/>
      <c r="K20" s="23"/>
      <c r="L20" s="23"/>
      <c r="M20" s="23"/>
      <c r="N20" s="23"/>
      <c r="O20" s="23"/>
      <c r="P20" s="23"/>
      <c r="Q20" s="23"/>
      <c r="R20" s="21"/>
      <c r="S20" s="40" t="s">
        <v>82</v>
      </c>
      <c r="T20" s="46" t="s">
        <v>83</v>
      </c>
      <c r="U20" s="45" t="s">
        <v>84</v>
      </c>
      <c r="V20" s="70"/>
      <c r="W20" s="70"/>
      <c r="X20" s="70"/>
      <c r="Y20" s="70"/>
      <c r="Z20" s="70"/>
      <c r="AA20" s="70"/>
      <c r="AB20" s="70"/>
      <c r="AC20" s="70"/>
      <c r="AD20" s="70"/>
      <c r="AE20" s="70"/>
      <c r="AF20" s="70"/>
      <c r="AG20" s="70"/>
      <c r="AH20" s="70"/>
      <c r="AI20" s="70"/>
    </row>
  </sheetData>
  <sheetProtection selectLockedCells="1"/>
  <mergeCells count="3">
    <mergeCell ref="E5:R5"/>
    <mergeCell ref="T5:U5"/>
    <mergeCell ref="V5:BS5"/>
  </mergeCells>
  <conditionalFormatting sqref="D7:D9 D11:D20">
    <cfRule type="cellIs" dxfId="15" priority="7" operator="equal">
      <formula>"No"</formula>
    </cfRule>
    <cfRule type="cellIs" dxfId="14" priority="8" operator="equal">
      <formula>"Yes"</formula>
    </cfRule>
  </conditionalFormatting>
  <conditionalFormatting sqref="D10">
    <cfRule type="cellIs" dxfId="13" priority="4" operator="equal">
      <formula>"No"</formula>
    </cfRule>
    <cfRule type="cellIs" dxfId="12" priority="5" operator="equal">
      <formula>"Yes"</formula>
    </cfRule>
  </conditionalFormatting>
  <conditionalFormatting sqref="E7:R20">
    <cfRule type="cellIs" dxfId="11" priority="3" operator="equal">
      <formula>"A"</formula>
    </cfRule>
    <cfRule type="expression" dxfId="10" priority="6">
      <formula>$D7="No"</formula>
    </cfRule>
    <cfRule type="cellIs" dxfId="9" priority="11" operator="equal">
      <formula>"VA"</formula>
    </cfRule>
    <cfRule type="cellIs" dxfId="8" priority="12" operator="equal">
      <formula>"V"</formula>
    </cfRule>
  </conditionalFormatting>
  <conditionalFormatting sqref="V7:AI20">
    <cfRule type="cellIs" dxfId="7" priority="1" operator="equal">
      <formula>"Yes"</formula>
    </cfRule>
  </conditionalFormatting>
  <dataValidations count="4">
    <dataValidation type="list" allowBlank="1" showInputMessage="1" showErrorMessage="1" sqref="D7:D20">
      <formula1>"Yes,No"</formula1>
    </dataValidation>
    <dataValidation type="list" allowBlank="1" showInputMessage="1" showErrorMessage="1" sqref="E7:R20">
      <formula1>"V,A,VA"</formula1>
    </dataValidation>
    <dataValidation type="list" allowBlank="1" showInputMessage="1" showErrorMessage="1" sqref="C7:C20">
      <formula1>Location</formula1>
    </dataValidation>
    <dataValidation type="list" allowBlank="1" showInputMessage="1" showErrorMessage="1" sqref="V7:AI20">
      <formula1>"Yes"</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00AA91"/>
    <pageSetUpPr fitToPage="1"/>
  </sheetPr>
  <dimension ref="A1:G99"/>
  <sheetViews>
    <sheetView zoomScaleNormal="100" zoomScaleSheetLayoutView="85" workbookViewId="0">
      <selection activeCell="K9" sqref="K9"/>
    </sheetView>
  </sheetViews>
  <sheetFormatPr baseColWidth="10" defaultColWidth="8.85546875" defaultRowHeight="15"/>
  <cols>
    <col min="1" max="1" width="8.85546875" style="1"/>
    <col min="2" max="2" width="22.5703125" style="1" customWidth="1"/>
    <col min="3" max="3" width="25.7109375" style="1" customWidth="1"/>
    <col min="4" max="4" width="6.28515625" style="1" customWidth="1"/>
    <col min="5" max="5" width="30.28515625" style="1" customWidth="1"/>
    <col min="6" max="6" width="25.42578125" style="1" customWidth="1"/>
    <col min="7" max="16384" width="8.85546875" style="1"/>
  </cols>
  <sheetData>
    <row r="1" spans="1:7" ht="22.9" customHeight="1">
      <c r="A1" s="3"/>
      <c r="B1" s="3"/>
    </row>
    <row r="2" spans="1:7" ht="21" customHeight="1">
      <c r="A2" s="4"/>
      <c r="B2" s="4"/>
    </row>
    <row r="3" spans="1:7" ht="26.25">
      <c r="A3" s="64" t="s">
        <v>85</v>
      </c>
      <c r="B3" s="64"/>
      <c r="C3" s="54">
        <v>5</v>
      </c>
      <c r="D3" s="5"/>
      <c r="E3" s="5"/>
      <c r="F3" s="5"/>
      <c r="G3" s="5"/>
    </row>
    <row r="5" spans="1:7" ht="51" customHeight="1">
      <c r="B5" s="7" t="s">
        <v>23</v>
      </c>
      <c r="C5" s="66" t="str">
        <f>IF($C$3="","",IF(INDEX(Table1[Type of work],MATCH($C$3,Table1[No],0))=0,"",INDEX(Table1[Type of work],MATCH($C$3,Table1[No],0))))</f>
        <v>Test with a handed over train without any change applied on the train</v>
      </c>
      <c r="D5" s="66"/>
      <c r="E5" s="66"/>
      <c r="F5" s="66"/>
    </row>
    <row r="7" spans="1:7" ht="21">
      <c r="B7" s="7" t="s">
        <v>31</v>
      </c>
      <c r="C7" s="67" t="str">
        <f>IF($C$3="","",IF(INDEX(Table1[Location],MATCH($C$3,Table1[No],0))=0,"",INDEX(Table1[Location],MATCH($C$3,Table1[No],0))))</f>
        <v>Main line</v>
      </c>
      <c r="D7" s="67"/>
      <c r="E7" s="7" t="s">
        <v>27</v>
      </c>
      <c r="F7" s="14" t="str">
        <f>IF($C$3="","",IF(INDEX(Table1[PTW requested],MATCH($C$3,Table1[No],0))=0,"",INDEX(Table1[PTW requested],MATCH($C$3,Table1[No],0))))</f>
        <v>Yes</v>
      </c>
    </row>
    <row r="9" spans="1:7" ht="21">
      <c r="A9" s="68" t="s">
        <v>24</v>
      </c>
      <c r="B9" s="68"/>
      <c r="C9" s="68"/>
      <c r="D9" s="68"/>
      <c r="E9" s="68"/>
      <c r="F9" s="68"/>
      <c r="G9" s="68"/>
    </row>
    <row r="11" spans="1:7">
      <c r="B11" s="10" t="s">
        <v>29</v>
      </c>
      <c r="C11" s="11" t="s">
        <v>28</v>
      </c>
      <c r="E11" s="10" t="s">
        <v>29</v>
      </c>
      <c r="F11" s="11" t="s">
        <v>28</v>
      </c>
    </row>
    <row r="12" spans="1:7">
      <c r="B12" s="8" t="s">
        <v>3</v>
      </c>
      <c r="C12" s="9" t="str">
        <f>IF($C$3="","",IF(IF(INDEX(Table1[Driving Mgt],MATCH($C$3,Table1[No],0))=0,"",INDEX(Table1[Driving Mgt],MATCH($C$3,Table1[No],0)))="V",
"Validation",IF(IF(INDEX(Table1[Driving Mgt],MATCH($C$3,Table1[No],0))=0,"",INDEX(Table1[Driving Mgt],MATCH($C$3,Table1[No],0)))="VA","Validation and Activation",IF(IF(INDEX(Table1[Driving Mgt],MATCH($C$3,Table1[No],0))=0,"",INDEX(Table1[Driving Mgt],MATCH($C$3,Table1[No],0)))="A","Activation",IF($F$7="No","N/A","None")))))</f>
        <v>None</v>
      </c>
      <c r="E12" s="8" t="s">
        <v>10</v>
      </c>
      <c r="F12" s="6" t="str">
        <f>IF($C$3="","",IF(IF(INDEX(Table1[Rolling Stock],MATCH($C$3,Table1[No],0))=0,"",INDEX(Table1[Rolling Stock],MATCH($C$3,Table1[No],0)))="V",
"Validation",IF(IF(INDEX(Table1[Rolling Stock],MATCH($C$3,Table1[No],0))=0,"",INDEX(Table1[Rolling Stock],MATCH($C$3,Table1[No],0)))="VA","Validation and Activation",IF(IF(INDEX(Table1[Rolling Stock],MATCH($C$3,Table1[No],0))=0,"",INDEX(Table1[Rolling Stock],MATCH($C$3,Table1[No],0)))="A","Activation",IF($F$7="No","N/A","None")))))</f>
        <v>Validation</v>
      </c>
    </row>
    <row r="13" spans="1:7">
      <c r="B13" s="8" t="s">
        <v>4</v>
      </c>
      <c r="C13" s="6" t="str">
        <f>IF($C$3="","",IF(IF(INDEX(Table1[CCP],MATCH($C$3,Table1[No],0))=0,"",INDEX(Table1[CCP],MATCH($C$3,Table1[No],0)))="V",
"Validation",IF(IF(INDEX(Table1[CCP],MATCH($C$3,Table1[No],0))=0,"",INDEX(Table1[CCP],MATCH($C$3,Table1[No],0)))="VA","Validation and Activation",IF(IF(INDEX(Table1[CCP],MATCH($C$3,Table1[No],0))=0,"",INDEX(Table1[CCP],MATCH($C$3,Table1[No],0)))="A","Activation",IF($F$7="No","N/A","None")))))</f>
        <v>None</v>
      </c>
      <c r="E13" s="8" t="s">
        <v>6</v>
      </c>
      <c r="F13" s="6" t="str">
        <f>IF($C$3="","",IF(IF(INDEX(Table1[Signaling],MATCH($C$3,Table1[No],0))=0,"",INDEX(Table1[Signaling],MATCH($C$3,Table1[No],0)))="V",
"Validation",IF(IF(INDEX(Table1[Signaling],MATCH($C$3,Table1[No],0))=0,"",INDEX(Table1[Signaling],MATCH($C$3,Table1[No],0)))="VA","Validation and Activation",IF(IF(INDEX(Table1[Signaling],MATCH($C$3,Table1[No],0))=0,"",INDEX(Table1[Signaling],MATCH($C$3,Table1[No],0)))="A","Activation",IF($F$7="No","N/A","None")))))</f>
        <v>None</v>
      </c>
    </row>
    <row r="14" spans="1:7">
      <c r="B14" s="8" t="s">
        <v>25</v>
      </c>
      <c r="C14" s="6" t="str">
        <f>IF($C$3="","",IF(IF(INDEX(Table1[Station Mgt],MATCH($C$3,Table1[No],0))=0,"",INDEX(Table1[Station Mgt],MATCH($C$3,Table1[No],0)))="V",
"Validation",IF(IF(INDEX(Table1[Station Mgt],MATCH($C$3,Table1[No],0))=0,"",INDEX(Table1[Station Mgt],MATCH($C$3,Table1[No],0)))="VA","Validation and Activation",IF(IF(INDEX(Table1[Station Mgt],MATCH($C$3,Table1[No],0))=0,"",INDEX(Table1[Station Mgt],MATCH($C$3,Table1[No],0)))="A","Activation",IF($F$7="No","N/A","None")))))</f>
        <v>None</v>
      </c>
      <c r="E14" s="8" t="s">
        <v>11</v>
      </c>
      <c r="F14" s="6" t="str">
        <f>IF($C$3="","",IF(IF(INDEX(Table1[Telecom],MATCH($C$3,Table1[No],0))=0,"",INDEX(Table1[Telecom],MATCH($C$3,Table1[No],0)))="V",
"Validation",IF(IF(INDEX(Table1[Telecom],MATCH($C$3,Table1[No],0))=0,"",INDEX(Table1[Telecom],MATCH($C$3,Table1[No],0)))="VA","Validation and Activation",IF(IF(INDEX(Table1[Telecom],MATCH($C$3,Table1[No],0))=0,"",INDEX(Table1[Telecom],MATCH($C$3,Table1[No],0)))="A","Activation",IF($F$7="No","N/A","None")))))</f>
        <v>None</v>
      </c>
    </row>
    <row r="15" spans="1:7">
      <c r="B15" s="8" t="s">
        <v>15</v>
      </c>
      <c r="C15" s="6" t="str">
        <f>IF($C$3="","",IF(IF(INDEX(Table1[HSE],MATCH($C$3,Table1[No],0))=0,"",INDEX(Table1[HSE],MATCH($C$3,Table1[No],0)))="V",
"Validation",IF(IF(INDEX(Table1[HSE],MATCH($C$3,Table1[No],0))=0,"",INDEX(Table1[HSE],MATCH($C$3,Table1[No],0)))="VA","Validation and Activation",IF(IF(INDEX(Table1[HSE],MATCH($C$3,Table1[No],0))=0,"",INDEX(Table1[HSE],MATCH($C$3,Table1[No],0)))="A","Activation",IF($F$7="No","N/A","None")))))</f>
        <v>None</v>
      </c>
      <c r="E15" s="8" t="s">
        <v>13</v>
      </c>
      <c r="F15" s="6" t="str">
        <f>IF($C$3="","",IF(IF(INDEX(Table1[Centralized control],MATCH($C$3,Table1[No],0))=0,"",INDEX(Table1[Centralized control],MATCH($C$3,Table1[No],0)))="V",
"Validation",IF(IF(INDEX(Table1[Centralized control],MATCH($C$3,Table1[No],0))=0,"",INDEX(Table1[Centralized control],MATCH($C$3,Table1[No],0)))="VA","Validation and Activation",IF(IF(INDEX(Table1[Centralized control],MATCH($C$3,Table1[No],0))=0,"",INDEX(Table1[Centralized control],MATCH($C$3,Table1[No],0)))="A","Activation",IF($F$7="No","N/A","None")))))</f>
        <v>None</v>
      </c>
    </row>
    <row r="16" spans="1:7">
      <c r="B16" s="8" t="s">
        <v>9</v>
      </c>
      <c r="C16" s="6" t="str">
        <f>IF($C$3="","",IF(IF(INDEX(Table1[Track],MATCH($C$3,Table1[No],0))=0,"",INDEX(Table1[Track],MATCH($C$3,Table1[No],0)))="V",
"Validation",IF(IF(INDEX(Table1[Track],MATCH($C$3,Table1[No],0))=0,"",INDEX(Table1[Track],MATCH($C$3,Table1[No],0)))="VA","Validation and Activation",IF(IF(INDEX(Table1[Track],MATCH($C$3,Table1[No],0))=0,"",INDEX(Table1[Track],MATCH($C$3,Table1[No],0)))="A","Activation",IF($F$7="No","N/A","None")))))</f>
        <v>None</v>
      </c>
      <c r="E16" s="8" t="s">
        <v>12</v>
      </c>
      <c r="F16" s="6" t="str">
        <f>IF($C$3="","",IF(IF(INDEX(Table1[Ticketing],MATCH($C$3,Table1[No],0))=0,"",INDEX(Table1[Ticketing],MATCH($C$3,Table1[No],0)))="V",
"Validation",IF(IF(INDEX(Table1[Ticketing],MATCH($C$3,Table1[No],0))=0,"",INDEX(Table1[Ticketing],MATCH($C$3,Table1[No],0)))="VA","Validation and Activation",IF(IF(INDEX(Table1[Ticketing],MATCH($C$3,Table1[No],0))=0,"",INDEX(Table1[Ticketing],MATCH($C$3,Table1[No],0)))="A","Activation",IF($F$7="No","N/A","None")))))</f>
        <v>None</v>
      </c>
    </row>
    <row r="17" spans="1:7">
      <c r="B17" s="8" t="s">
        <v>7</v>
      </c>
      <c r="C17" s="6" t="str">
        <f>IF($C$3="","",IF(IF(INDEX(Table1[PCP],MATCH($C$3,Table1[No],0))=0,"",INDEX(Table1[PCP],MATCH($C$3,Table1[No],0)))="V",
"Validation",IF(IF(INDEX(Table1[PCP],MATCH($C$3,Table1[No],0))=0,"",INDEX(Table1[PCP],MATCH($C$3,Table1[No],0)))="VA","Validation and Activation",IF(IF(INDEX(Table1[PCP],MATCH($C$3,Table1[No],0))=0,"",INDEX(Table1[PCP],MATCH($C$3,Table1[No],0)))="A","Activation",IF($F$7="No","N/A","None")))))</f>
        <v>None</v>
      </c>
      <c r="E17" s="8" t="s">
        <v>26</v>
      </c>
      <c r="F17" s="6" t="str">
        <f>IF($C$3="","",IF(IF(INDEX(Table1[Building and Facility Mgt],MATCH($C$3,Table1[No],0))=0,"",INDEX(Table1[Building and Facility Mgt],MATCH($C$3,Table1[No],0)))="V",
"Validation",IF(IF(INDEX(Table1[Building and Facility Mgt],MATCH($C$3,Table1[No],0))=0,"",INDEX(Table1[Building and Facility Mgt],MATCH($C$3,Table1[No],0)))="VA","Validation and Activation",IF(IF(INDEX(Table1[Building and Facility Mgt],MATCH($C$3,Table1[No],0))=0,"",INDEX(Table1[Building and Facility Mgt],MATCH($C$3,Table1[No],0)))="A","Activation",IF($F$7="No","N/A","None")))))</f>
        <v>None</v>
      </c>
    </row>
    <row r="18" spans="1:7">
      <c r="B18" s="8" t="s">
        <v>8</v>
      </c>
      <c r="C18" s="6" t="str">
        <f>IF($C$3="","",IF(IF(INDEX(Table1[Power Supply],MATCH($C$3,Table1[No],0))=0,"",INDEX(Table1[Power Supply],MATCH($C$3,Table1[No],0)))="V",
"Validation",IF(IF(INDEX(Table1[Power Supply],MATCH($C$3,Table1[No],0))=0,"",INDEX(Table1[Power Supply],MATCH($C$3,Table1[No],0)))="VA","Validation and Activation",IF(IF(INDEX(Table1[Power Supply],MATCH($C$3,Table1[No],0))=0,"",INDEX(Table1[Power Supply],MATCH($C$3,Table1[No],0)))="A","Activation",IF($F$7="No","N/A","None")))))</f>
        <v>None</v>
      </c>
      <c r="E18" s="8" t="s">
        <v>51</v>
      </c>
      <c r="F18" s="6" t="str">
        <f>IF($C$3="","",IF(IF(INDEX(Table1[PIC],MATCH($C$3,Table1[No],0))=0,"",INDEX(Table1[PIC],MATCH($C$3,Table1[No],0)))="V",
"Validation",IF(IF(INDEX(Table1[PIC],MATCH($C$3,Table1[No],0))=0,"",INDEX(Table1[PIC],MATCH($C$3,Table1[No],0)))="VA","Validation and Activation",IF(IF(INDEX(Table1[PIC],MATCH($C$3,Table1[No],0))=0,"",INDEX(Table1[PIC],MATCH($C$3,Table1[No],0)))="A","Activation",IF($F$7="No","N/A","None")))))</f>
        <v>Activation</v>
      </c>
    </row>
    <row r="20" spans="1:7" ht="30">
      <c r="B20" s="10" t="s">
        <v>54</v>
      </c>
      <c r="C20" s="42" t="str">
        <f>IF($C$3="","",IF(INDEX(Table1[Comments],MATCH($C$3,Table1[No],0))=0,"",INDEX(Table1[Comments],MATCH($C$3,Table1[No],0))))</f>
        <v>1) Priority should be given to a train with maintenance scheduled the following day. Coordination with Rolling Stock team is mandatory before submitting the PTW.</v>
      </c>
      <c r="D20" s="43"/>
      <c r="E20" s="43"/>
      <c r="F20" s="44"/>
    </row>
    <row r="22" spans="1:7" ht="21">
      <c r="A22" s="69" t="s">
        <v>18</v>
      </c>
      <c r="B22" s="69"/>
      <c r="C22" s="69"/>
      <c r="D22" s="69"/>
      <c r="E22" s="69"/>
      <c r="F22" s="69"/>
      <c r="G22" s="69"/>
    </row>
    <row r="24" spans="1:7" ht="30">
      <c r="B24" s="12" t="s">
        <v>19</v>
      </c>
      <c r="C24" s="42" t="str">
        <f>IF($C$3="","",IF(INDEX(Table1[Before the work],MATCH($C$3,Table1[No],0))=0,"",INDEX(Table1[Before the work],MATCH($C$3,Table1[No],0))))</f>
        <v>1) Specify the train number in the PTW
2) Specify the type of test in the PTW</v>
      </c>
      <c r="D24" s="47"/>
      <c r="E24" s="47"/>
      <c r="F24" s="48"/>
    </row>
    <row r="26" spans="1:7" ht="30">
      <c r="B26" s="13" t="s">
        <v>20</v>
      </c>
      <c r="C26" s="42" t="str">
        <f>IF($C$3="","",IF(INDEX(Table1[Before resuming operation],MATCH($C$3,Table1[No],0))=0,"",INDEX(Table1[Before resuming operation],MATCH($C$3,Table1[No],0))))</f>
        <v>1) Statement from the PIC that the train is ready for revenue service for every system/function under his responsibility.</v>
      </c>
      <c r="D26" s="43"/>
      <c r="E26" s="43"/>
      <c r="F26" s="44"/>
    </row>
    <row r="28" spans="1:7" ht="21">
      <c r="A28" s="65" t="s">
        <v>30</v>
      </c>
      <c r="B28" s="65"/>
      <c r="C28" s="65"/>
      <c r="D28" s="65"/>
      <c r="E28" s="65"/>
      <c r="F28" s="65"/>
      <c r="G28" s="65"/>
    </row>
    <row r="30" spans="1:7" ht="19.899999999999999" customHeight="1">
      <c r="A30" s="2"/>
      <c r="B30" s="30" t="s">
        <v>55</v>
      </c>
      <c r="C30" s="31"/>
      <c r="D30" s="31"/>
      <c r="E30" s="31"/>
      <c r="F30" s="32"/>
    </row>
    <row r="31" spans="1:7" ht="19.899999999999999" customHeight="1">
      <c r="B31" s="34" t="s">
        <v>100</v>
      </c>
      <c r="C31" s="34"/>
      <c r="D31" s="34"/>
      <c r="E31" s="34"/>
      <c r="F31" s="34"/>
    </row>
    <row r="32" spans="1:7" ht="19.899999999999999" customHeight="1">
      <c r="B32" s="34" t="s">
        <v>43</v>
      </c>
      <c r="C32" s="34"/>
      <c r="D32" s="34"/>
      <c r="E32" s="34"/>
      <c r="F32" s="34"/>
    </row>
    <row r="33" spans="2:6" ht="19.899999999999999" customHeight="1">
      <c r="B33" s="34"/>
      <c r="C33" s="34"/>
      <c r="D33" s="34"/>
      <c r="E33" s="34"/>
      <c r="F33" s="34"/>
    </row>
    <row r="34" spans="2:6" ht="19.899999999999999" customHeight="1">
      <c r="B34" s="34"/>
      <c r="C34" s="34"/>
      <c r="D34" s="34"/>
      <c r="E34" s="34"/>
      <c r="F34" s="34"/>
    </row>
    <row r="35" spans="2:6" ht="19.899999999999999" customHeight="1">
      <c r="B35" s="34"/>
      <c r="C35" s="34"/>
      <c r="D35" s="34"/>
      <c r="E35" s="34"/>
      <c r="F35" s="34"/>
    </row>
    <row r="36" spans="2:6" ht="19.899999999999999" customHeight="1">
      <c r="B36" s="34"/>
      <c r="C36" s="34"/>
      <c r="D36" s="34"/>
      <c r="E36" s="34"/>
      <c r="F36" s="34"/>
    </row>
    <row r="37" spans="2:6" ht="19.899999999999999" customHeight="1">
      <c r="B37" s="34"/>
      <c r="C37" s="34"/>
      <c r="D37" s="34"/>
      <c r="E37" s="34"/>
      <c r="F37" s="34"/>
    </row>
    <row r="38" spans="2:6" ht="19.899999999999999" customHeight="1">
      <c r="B38" s="34"/>
      <c r="C38" s="34"/>
      <c r="D38" s="34"/>
      <c r="E38" s="34"/>
      <c r="F38" s="34"/>
    </row>
    <row r="39" spans="2:6" ht="19.899999999999999" customHeight="1">
      <c r="B39" s="34"/>
      <c r="C39" s="34"/>
      <c r="D39" s="34"/>
      <c r="E39" s="34"/>
      <c r="F39" s="34"/>
    </row>
    <row r="40" spans="2:6" ht="19.899999999999999" customHeight="1">
      <c r="B40" s="34"/>
      <c r="C40" s="34"/>
      <c r="D40" s="34"/>
      <c r="E40" s="34"/>
      <c r="F40" s="34"/>
    </row>
    <row r="41" spans="2:6" ht="19.899999999999999" customHeight="1">
      <c r="B41" s="34"/>
      <c r="C41" s="34"/>
      <c r="D41" s="34"/>
      <c r="E41" s="34"/>
      <c r="F41" s="34"/>
    </row>
    <row r="42" spans="2:6" ht="19.899999999999999" customHeight="1">
      <c r="B42" s="34"/>
      <c r="C42" s="34"/>
      <c r="D42" s="34"/>
      <c r="E42" s="34"/>
      <c r="F42" s="34"/>
    </row>
    <row r="43" spans="2:6" ht="19.899999999999999" customHeight="1">
      <c r="B43" s="34"/>
      <c r="C43" s="34"/>
      <c r="D43" s="34"/>
      <c r="E43" s="34"/>
      <c r="F43" s="34"/>
    </row>
    <row r="44" spans="2:6" ht="19.899999999999999" customHeight="1">
      <c r="B44" s="34"/>
      <c r="C44" s="34"/>
      <c r="D44" s="34"/>
      <c r="E44" s="34"/>
      <c r="F44" s="34"/>
    </row>
    <row r="45" spans="2:6" ht="19.899999999999999" customHeight="1">
      <c r="B45" s="34"/>
      <c r="C45" s="34"/>
      <c r="D45" s="34"/>
      <c r="E45" s="34"/>
      <c r="F45" s="34"/>
    </row>
    <row r="46" spans="2:6" ht="19.899999999999999" customHeight="1">
      <c r="B46" s="34"/>
      <c r="C46" s="34"/>
      <c r="D46" s="34"/>
      <c r="E46" s="34"/>
      <c r="F46" s="34"/>
    </row>
    <row r="47" spans="2:6" ht="19.899999999999999" customHeight="1">
      <c r="B47" s="34"/>
      <c r="C47" s="34"/>
      <c r="D47" s="34"/>
      <c r="E47" s="34"/>
      <c r="F47" s="34"/>
    </row>
    <row r="48" spans="2:6" ht="19.899999999999999" customHeight="1">
      <c r="B48" s="34"/>
      <c r="C48" s="34"/>
      <c r="D48" s="34"/>
      <c r="E48" s="34"/>
      <c r="F48" s="34"/>
    </row>
    <row r="49" spans="2:6" ht="19.899999999999999" customHeight="1">
      <c r="B49" s="34"/>
      <c r="C49" s="34"/>
      <c r="D49" s="34"/>
      <c r="E49" s="34"/>
      <c r="F49" s="34"/>
    </row>
    <row r="50" spans="2:6" ht="19.899999999999999" customHeight="1">
      <c r="B50" s="34"/>
      <c r="C50" s="34"/>
      <c r="D50" s="34"/>
      <c r="E50" s="34"/>
      <c r="F50" s="34"/>
    </row>
    <row r="51" spans="2:6" ht="19.899999999999999" customHeight="1">
      <c r="B51" s="34"/>
      <c r="C51" s="34"/>
      <c r="D51" s="34"/>
      <c r="E51" s="34"/>
      <c r="F51" s="34"/>
    </row>
    <row r="52" spans="2:6" ht="19.899999999999999" customHeight="1">
      <c r="B52" s="34"/>
      <c r="C52" s="34"/>
      <c r="D52" s="34"/>
      <c r="E52" s="34"/>
      <c r="F52" s="34"/>
    </row>
    <row r="53" spans="2:6" ht="19.899999999999999" customHeight="1">
      <c r="B53" s="34"/>
      <c r="C53" s="34"/>
      <c r="D53" s="34"/>
      <c r="E53" s="34"/>
      <c r="F53" s="34"/>
    </row>
    <row r="54" spans="2:6" ht="19.899999999999999" customHeight="1">
      <c r="B54" s="34"/>
      <c r="C54" s="34"/>
      <c r="D54" s="34"/>
      <c r="E54" s="34"/>
      <c r="F54" s="34"/>
    </row>
    <row r="55" spans="2:6" ht="19.899999999999999" customHeight="1">
      <c r="B55" s="34"/>
      <c r="C55" s="34"/>
      <c r="D55" s="34"/>
      <c r="E55" s="34"/>
      <c r="F55" s="34"/>
    </row>
    <row r="56" spans="2:6" ht="19.899999999999999" customHeight="1">
      <c r="B56" s="34"/>
      <c r="C56" s="34"/>
      <c r="D56" s="34"/>
      <c r="E56" s="34"/>
      <c r="F56" s="34"/>
    </row>
    <row r="57" spans="2:6" ht="19.899999999999999" customHeight="1">
      <c r="B57" s="34"/>
      <c r="C57" s="34"/>
      <c r="D57" s="34"/>
      <c r="E57" s="34"/>
      <c r="F57" s="34"/>
    </row>
    <row r="58" spans="2:6" ht="19.899999999999999" customHeight="1">
      <c r="B58" s="34"/>
      <c r="C58" s="34"/>
      <c r="D58" s="34"/>
      <c r="E58" s="34"/>
      <c r="F58" s="34"/>
    </row>
    <row r="59" spans="2:6" ht="19.899999999999999" customHeight="1">
      <c r="B59" s="34"/>
      <c r="C59" s="34"/>
      <c r="D59" s="34"/>
      <c r="E59" s="34"/>
      <c r="F59" s="34"/>
    </row>
    <row r="60" spans="2:6" ht="19.899999999999999" customHeight="1">
      <c r="B60" s="34"/>
      <c r="C60" s="34"/>
      <c r="D60" s="34"/>
      <c r="E60" s="34"/>
      <c r="F60" s="34"/>
    </row>
    <row r="61" spans="2:6" ht="19.899999999999999" customHeight="1">
      <c r="B61" s="34"/>
      <c r="C61" s="34"/>
      <c r="D61" s="34"/>
      <c r="E61" s="34"/>
      <c r="F61" s="34"/>
    </row>
    <row r="62" spans="2:6" ht="19.899999999999999" customHeight="1">
      <c r="B62" s="34"/>
      <c r="C62" s="34"/>
      <c r="D62" s="34"/>
      <c r="E62" s="34"/>
      <c r="F62" s="34"/>
    </row>
    <row r="63" spans="2:6" ht="19.899999999999999" customHeight="1">
      <c r="B63" s="34"/>
      <c r="C63" s="34"/>
      <c r="D63" s="34"/>
      <c r="E63" s="34"/>
      <c r="F63" s="34"/>
    </row>
    <row r="64" spans="2:6" ht="19.899999999999999" customHeight="1">
      <c r="B64" s="34"/>
      <c r="C64" s="34"/>
      <c r="D64" s="34"/>
      <c r="E64" s="34"/>
      <c r="F64" s="34"/>
    </row>
    <row r="65" spans="2:6" ht="19.899999999999999" customHeight="1">
      <c r="B65" s="34"/>
      <c r="C65" s="34"/>
      <c r="D65" s="34"/>
      <c r="E65" s="34"/>
      <c r="F65" s="34"/>
    </row>
    <row r="66" spans="2:6" ht="19.899999999999999" customHeight="1">
      <c r="B66" s="34"/>
      <c r="C66" s="34"/>
      <c r="D66" s="34"/>
      <c r="E66" s="34"/>
      <c r="F66" s="34"/>
    </row>
    <row r="67" spans="2:6" ht="19.899999999999999" customHeight="1">
      <c r="B67" s="34"/>
      <c r="C67" s="34"/>
      <c r="D67" s="34"/>
      <c r="E67" s="34"/>
      <c r="F67" s="34"/>
    </row>
    <row r="68" spans="2:6" ht="19.899999999999999" customHeight="1">
      <c r="B68" s="34"/>
      <c r="C68" s="34"/>
      <c r="D68" s="34"/>
      <c r="E68" s="34"/>
      <c r="F68" s="34"/>
    </row>
    <row r="69" spans="2:6" ht="19.899999999999999" customHeight="1">
      <c r="B69" s="34"/>
      <c r="C69" s="34"/>
      <c r="D69" s="34"/>
      <c r="E69" s="34"/>
      <c r="F69" s="34"/>
    </row>
    <row r="70" spans="2:6" ht="19.899999999999999" customHeight="1">
      <c r="B70" s="34"/>
      <c r="C70" s="34"/>
      <c r="D70" s="34"/>
      <c r="E70" s="34"/>
      <c r="F70" s="34"/>
    </row>
    <row r="71" spans="2:6" ht="19.899999999999999" customHeight="1">
      <c r="B71" s="34"/>
      <c r="C71" s="34"/>
      <c r="D71" s="34"/>
      <c r="E71" s="34"/>
      <c r="F71" s="34"/>
    </row>
    <row r="72" spans="2:6" ht="19.899999999999999" customHeight="1">
      <c r="B72" s="34"/>
      <c r="C72" s="34"/>
      <c r="D72" s="34"/>
      <c r="E72" s="34"/>
      <c r="F72" s="34"/>
    </row>
    <row r="73" spans="2:6" ht="19.899999999999999" customHeight="1">
      <c r="B73" s="34"/>
      <c r="C73" s="34"/>
      <c r="D73" s="34"/>
      <c r="E73" s="34"/>
      <c r="F73" s="34"/>
    </row>
    <row r="74" spans="2:6" ht="19.899999999999999" customHeight="1">
      <c r="B74" s="34"/>
      <c r="C74" s="34"/>
      <c r="D74" s="34"/>
      <c r="E74" s="34"/>
      <c r="F74" s="34"/>
    </row>
    <row r="75" spans="2:6" ht="19.899999999999999" customHeight="1">
      <c r="B75" s="34"/>
      <c r="C75" s="34"/>
      <c r="D75" s="34"/>
      <c r="E75" s="34"/>
      <c r="F75" s="34"/>
    </row>
    <row r="76" spans="2:6" ht="19.899999999999999" customHeight="1">
      <c r="B76" s="34"/>
      <c r="C76" s="34"/>
      <c r="D76" s="34"/>
      <c r="E76" s="34"/>
      <c r="F76" s="34"/>
    </row>
    <row r="77" spans="2:6" ht="19.899999999999999" customHeight="1">
      <c r="B77" s="34"/>
      <c r="C77" s="34"/>
      <c r="D77" s="34"/>
      <c r="E77" s="34"/>
      <c r="F77" s="34"/>
    </row>
    <row r="78" spans="2:6" ht="19.899999999999999" customHeight="1">
      <c r="B78" s="34"/>
      <c r="C78" s="34"/>
      <c r="D78" s="34"/>
      <c r="E78" s="34"/>
      <c r="F78" s="34"/>
    </row>
    <row r="79" spans="2:6" ht="19.899999999999999" customHeight="1">
      <c r="B79" s="35"/>
      <c r="C79" s="35"/>
      <c r="D79" s="35"/>
      <c r="E79" s="35"/>
      <c r="F79" s="35"/>
    </row>
    <row r="80" spans="2:6">
      <c r="B80" s="16"/>
      <c r="C80" s="16"/>
      <c r="D80" s="16"/>
      <c r="E80" s="16"/>
      <c r="F80" s="16"/>
    </row>
    <row r="81" spans="2:6">
      <c r="B81" s="16"/>
      <c r="C81" s="16"/>
      <c r="D81" s="16"/>
      <c r="E81" s="16"/>
      <c r="F81" s="16"/>
    </row>
    <row r="82" spans="2:6">
      <c r="B82" s="16"/>
      <c r="C82" s="16"/>
      <c r="D82" s="16"/>
      <c r="E82" s="16"/>
      <c r="F82" s="16"/>
    </row>
    <row r="83" spans="2:6">
      <c r="B83" s="16"/>
      <c r="C83" s="16"/>
      <c r="D83" s="16"/>
      <c r="E83" s="16"/>
      <c r="F83" s="16"/>
    </row>
    <row r="84" spans="2:6">
      <c r="B84" s="16"/>
      <c r="C84" s="16"/>
      <c r="D84" s="16"/>
      <c r="E84" s="16"/>
      <c r="F84" s="16"/>
    </row>
    <row r="85" spans="2:6">
      <c r="B85" s="16"/>
      <c r="C85" s="16"/>
      <c r="D85" s="16"/>
      <c r="E85" s="16"/>
      <c r="F85" s="16"/>
    </row>
    <row r="86" spans="2:6">
      <c r="B86" s="16"/>
      <c r="C86" s="16"/>
      <c r="D86" s="16"/>
      <c r="E86" s="16"/>
      <c r="F86" s="16"/>
    </row>
    <row r="87" spans="2:6">
      <c r="B87" s="16"/>
      <c r="C87" s="16"/>
      <c r="D87" s="16"/>
      <c r="E87" s="16"/>
      <c r="F87" s="16"/>
    </row>
    <row r="88" spans="2:6">
      <c r="B88" s="16"/>
      <c r="C88" s="16"/>
      <c r="D88" s="16"/>
      <c r="E88" s="16"/>
      <c r="F88" s="16"/>
    </row>
    <row r="89" spans="2:6">
      <c r="B89" s="16"/>
      <c r="C89" s="16"/>
      <c r="D89" s="16"/>
      <c r="E89" s="16"/>
      <c r="F89" s="16"/>
    </row>
    <row r="90" spans="2:6">
      <c r="B90" s="16"/>
      <c r="C90" s="16"/>
      <c r="D90" s="16"/>
      <c r="E90" s="16"/>
      <c r="F90" s="16"/>
    </row>
    <row r="91" spans="2:6">
      <c r="B91" s="16"/>
      <c r="C91" s="16"/>
      <c r="D91" s="16"/>
      <c r="E91" s="16"/>
      <c r="F91" s="16"/>
    </row>
    <row r="92" spans="2:6">
      <c r="B92" s="16"/>
      <c r="C92" s="16"/>
      <c r="D92" s="16"/>
      <c r="E92" s="16"/>
      <c r="F92" s="16"/>
    </row>
    <row r="93" spans="2:6">
      <c r="B93" s="16"/>
      <c r="C93" s="16"/>
      <c r="D93" s="16"/>
      <c r="E93" s="16"/>
      <c r="F93" s="16"/>
    </row>
    <row r="94" spans="2:6">
      <c r="B94" s="16"/>
      <c r="C94" s="16"/>
      <c r="D94" s="16"/>
      <c r="E94" s="16"/>
      <c r="F94" s="16"/>
    </row>
    <row r="95" spans="2:6">
      <c r="B95" s="16"/>
      <c r="C95" s="16"/>
      <c r="D95" s="16"/>
      <c r="E95" s="16"/>
      <c r="F95" s="16"/>
    </row>
    <row r="96" spans="2:6">
      <c r="B96" s="16"/>
      <c r="C96" s="16"/>
      <c r="D96" s="16"/>
      <c r="E96" s="16"/>
      <c r="F96" s="16"/>
    </row>
    <row r="97" spans="2:6">
      <c r="B97" s="16"/>
      <c r="C97" s="16"/>
      <c r="D97" s="16"/>
      <c r="E97" s="16"/>
      <c r="F97" s="16"/>
    </row>
    <row r="98" spans="2:6">
      <c r="B98" s="16"/>
      <c r="C98" s="16"/>
      <c r="D98" s="16"/>
      <c r="E98" s="16"/>
      <c r="F98" s="16"/>
    </row>
    <row r="99" spans="2:6">
      <c r="B99" s="16"/>
      <c r="C99" s="16"/>
      <c r="D99" s="16"/>
      <c r="E99" s="16"/>
      <c r="F99" s="16"/>
    </row>
  </sheetData>
  <mergeCells count="6">
    <mergeCell ref="A3:B3"/>
    <mergeCell ref="A28:G28"/>
    <mergeCell ref="C5:F5"/>
    <mergeCell ref="C7:D7"/>
    <mergeCell ref="A9:G9"/>
    <mergeCell ref="A22:G22"/>
  </mergeCells>
  <conditionalFormatting sqref="F7">
    <cfRule type="cellIs" dxfId="6" priority="6" operator="equal">
      <formula>"No"</formula>
    </cfRule>
    <cfRule type="cellIs" dxfId="5" priority="7" operator="equal">
      <formula>"Yes"</formula>
    </cfRule>
  </conditionalFormatting>
  <conditionalFormatting sqref="C12:C18 F12:F18">
    <cfRule type="cellIs" dxfId="4" priority="1" operator="equal">
      <formula>"None"</formula>
    </cfRule>
    <cfRule type="cellIs" dxfId="3" priority="3" operator="equal">
      <formula>"Activation"</formula>
    </cfRule>
    <cfRule type="cellIs" dxfId="2" priority="4" operator="equal">
      <formula>"Validation and Activation"</formula>
    </cfRule>
    <cfRule type="cellIs" dxfId="1" priority="5" operator="equal">
      <formula>"Validation"</formula>
    </cfRule>
  </conditionalFormatting>
  <conditionalFormatting sqref="B31:F78">
    <cfRule type="expression" dxfId="0" priority="2">
      <formula>$B31&lt;&gt;""</formula>
    </cfRule>
  </conditionalFormatting>
  <dataValidations count="1">
    <dataValidation type="list" allowBlank="1" showInputMessage="1" showErrorMessage="1" sqref="C3">
      <formula1>Number</formula1>
    </dataValidation>
  </dataValidations>
  <pageMargins left="0.25" right="0.25" top="0.75" bottom="0.75" header="0.3" footer="0.3"/>
  <pageSetup scale="79" fitToHeight="0" orientation="portrait" r:id="rId1"/>
  <ignoredErrors>
    <ignoredError sqref="C5" unlockedFormula="1"/>
  </ignoredError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2:C7"/>
  <sheetViews>
    <sheetView workbookViewId="0">
      <selection activeCell="C8" sqref="C8"/>
    </sheetView>
  </sheetViews>
  <sheetFormatPr baseColWidth="10" defaultColWidth="9.140625" defaultRowHeight="15"/>
  <cols>
    <col min="1" max="1" width="23.140625" style="15" customWidth="1"/>
    <col min="3" max="3" width="75.28515625" customWidth="1"/>
  </cols>
  <sheetData>
    <row r="2" spans="1:3">
      <c r="C2" s="36" t="s">
        <v>37</v>
      </c>
    </row>
    <row r="3" spans="1:3">
      <c r="A3" s="15" t="s">
        <v>32</v>
      </c>
      <c r="C3" s="33" t="s">
        <v>36</v>
      </c>
    </row>
    <row r="4" spans="1:3">
      <c r="A4" s="15" t="s">
        <v>41</v>
      </c>
      <c r="C4" t="s">
        <v>35</v>
      </c>
    </row>
    <row r="5" spans="1:3">
      <c r="A5" s="15" t="s">
        <v>42</v>
      </c>
    </row>
    <row r="6" spans="1:3">
      <c r="A6" s="15" t="s">
        <v>33</v>
      </c>
    </row>
    <row r="7" spans="1:3">
      <c r="A7" s="15" t="s">
        <v>44</v>
      </c>
    </row>
  </sheetData>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
  <sheetViews>
    <sheetView workbookViewId="0">
      <selection sqref="A1:N1"/>
    </sheetView>
  </sheetViews>
  <sheetFormatPr baseColWidth="10" defaultRowHeight="15"/>
  <sheetData>
    <row r="1" spans="1:14">
      <c r="A1">
        <v>1</v>
      </c>
      <c r="B1">
        <v>2</v>
      </c>
      <c r="C1">
        <v>3</v>
      </c>
      <c r="D1">
        <v>4</v>
      </c>
      <c r="E1">
        <v>5</v>
      </c>
      <c r="F1">
        <v>6</v>
      </c>
      <c r="G1">
        <v>7</v>
      </c>
      <c r="H1">
        <v>8</v>
      </c>
      <c r="I1">
        <v>9</v>
      </c>
      <c r="J1">
        <v>10</v>
      </c>
      <c r="K1">
        <v>11</v>
      </c>
      <c r="L1">
        <v>12</v>
      </c>
      <c r="M1">
        <v>13</v>
      </c>
      <c r="N1">
        <v>14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bc9d1849-5465-46da-9cb1-c9fb43f2df3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5F688124B19D743A9AB13662B1DEDE6" ma:contentTypeVersion="11" ma:contentTypeDescription="Crée un document." ma:contentTypeScope="" ma:versionID="2c5a66f5e82f0a00b92c429d5d88412d">
  <xsd:schema xmlns:xsd="http://www.w3.org/2001/XMLSchema" xmlns:xs="http://www.w3.org/2001/XMLSchema" xmlns:p="http://schemas.microsoft.com/office/2006/metadata/properties" xmlns:ns2="711231f1-8b5d-49da-a68d-cd0fe756ab5f" xmlns:ns3="bc9d1849-5465-46da-9cb1-c9fb43f2df3a" targetNamespace="http://schemas.microsoft.com/office/2006/metadata/properties" ma:root="true" ma:fieldsID="51dc7a8eb54c802e5c93473176434858" ns2:_="" ns3:_="">
    <xsd:import namespace="711231f1-8b5d-49da-a68d-cd0fe756ab5f"/>
    <xsd:import namespace="bc9d1849-5465-46da-9cb1-c9fb43f2df3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1231f1-8b5d-49da-a68d-cd0fe756ab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c9d1849-5465-46da-9cb1-c9fb43f2df3a"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5E04D9-9717-420C-ACDD-8BE992A5557F}">
  <ds:schemaRefs>
    <ds:schemaRef ds:uri="711231f1-8b5d-49da-a68d-cd0fe756ab5f"/>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bc9d1849-5465-46da-9cb1-c9fb43f2df3a"/>
    <ds:schemaRef ds:uri="http://www.w3.org/XML/1998/namespace"/>
    <ds:schemaRef ds:uri="http://purl.org/dc/dcmitype/"/>
  </ds:schemaRefs>
</ds:datastoreItem>
</file>

<file path=customXml/itemProps2.xml><?xml version="1.0" encoding="utf-8"?>
<ds:datastoreItem xmlns:ds="http://schemas.openxmlformats.org/officeDocument/2006/customXml" ds:itemID="{B7FF68B2-314A-4907-A4BC-9C1E202101F5}">
  <ds:schemaRefs>
    <ds:schemaRef ds:uri="http://schemas.microsoft.com/sharepoint/v3/contenttype/forms"/>
  </ds:schemaRefs>
</ds:datastoreItem>
</file>

<file path=customXml/itemProps3.xml><?xml version="1.0" encoding="utf-8"?>
<ds:datastoreItem xmlns:ds="http://schemas.openxmlformats.org/officeDocument/2006/customXml" ds:itemID="{9E648596-AEC7-4137-AFB4-E2A2F9B9C5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1231f1-8b5d-49da-a68d-cd0fe756ab5f"/>
    <ds:schemaRef ds:uri="bc9d1849-5465-46da-9cb1-c9fb43f2df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Decision_Matrix</vt:lpstr>
      <vt:lpstr>PTW Summary</vt:lpstr>
      <vt:lpstr>List</vt:lpstr>
      <vt:lpstr>Feuil1</vt:lpstr>
      <vt:lpstr>'PTW Summary'!Impression_des_titres</vt:lpstr>
      <vt:lpstr>Location</vt:lpstr>
      <vt:lpstr>Number</vt:lpstr>
      <vt:lpstr>Work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OUABBOU Youssef</dc:creator>
  <cp:lastModifiedBy>yal</cp:lastModifiedBy>
  <cp:lastPrinted>2021-12-05T11:31:59Z</cp:lastPrinted>
  <dcterms:created xsi:type="dcterms:W3CDTF">2015-06-05T18:17:20Z</dcterms:created>
  <dcterms:modified xsi:type="dcterms:W3CDTF">2021-12-06T10:07:21Z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0x01010045F688124B19D743A9AB13662B1DEDE6</vt:lpwstr>
  </property>
  <property fmtid="{D5CDD505-2E9C-101B-9397-08002B2CF9AE}" pid="3" name="ComplianceAssetId">
    <vt:lpwstr/>
  </property>
  <property fmtid="{D5CDD505-2E9C-101B-9397-08002B2CF9AE}" pid="4" name="_ExtendedDescription">
    <vt:lpwstr/>
  </property>
  <property fmtid="{D5CDD505-2E9C-101B-9397-08002B2CF9AE}" pid="5" name="TriggerFlowInfo">
    <vt:lpwstr/>
  </property>
</Properties>
</file>