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Decision_Matrix" sheetId="1" r:id="rId1"/>
    <sheet name="PTW Summary" sheetId="2" r:id="rId2"/>
    <sheet name="List" sheetId="5" r:id="rId3"/>
  </sheets>
  <definedNames>
    <definedName name="Location">Table2[Location]</definedName>
    <definedName name="Work">Table1[Type of work]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F7" i="2"/>
  <c r="F12" i="2" s="1"/>
  <c r="C24" i="2"/>
  <c r="C22" i="2"/>
  <c r="F14" i="2" l="1"/>
  <c r="F15" i="2"/>
  <c r="C16" i="2"/>
  <c r="F16" i="2"/>
  <c r="C12" i="2"/>
  <c r="C13" i="2"/>
  <c r="C17" i="2"/>
  <c r="C15" i="2"/>
  <c r="F13" i="2"/>
  <c r="F17" i="2"/>
  <c r="C14" i="2"/>
  <c r="C18" i="2"/>
</calcChain>
</file>

<file path=xl/sharedStrings.xml><?xml version="1.0" encoding="utf-8"?>
<sst xmlns="http://schemas.openxmlformats.org/spreadsheetml/2006/main" count="184" uniqueCount="108">
  <si>
    <t>Decision Matrix for the PTW</t>
  </si>
  <si>
    <t>No</t>
  </si>
  <si>
    <t>Type of work</t>
  </si>
  <si>
    <t>Driving Management</t>
  </si>
  <si>
    <t>CCP</t>
  </si>
  <si>
    <t>Station Mgt</t>
  </si>
  <si>
    <t>Signaling</t>
  </si>
  <si>
    <t>PCP</t>
  </si>
  <si>
    <t>Power Supply</t>
  </si>
  <si>
    <t>Track</t>
  </si>
  <si>
    <t>Rolling Stock</t>
  </si>
  <si>
    <t>Telecom</t>
  </si>
  <si>
    <t>Ticketing</t>
  </si>
  <si>
    <t>Centralized control</t>
  </si>
  <si>
    <t>Building and Facility Mgt</t>
  </si>
  <si>
    <t>HSE</t>
  </si>
  <si>
    <t>V</t>
  </si>
  <si>
    <t>VA</t>
  </si>
  <si>
    <t>Validation (V) or Validation/Activation (VA)</t>
  </si>
  <si>
    <t>Prerequesites</t>
  </si>
  <si>
    <t>Before the work</t>
  </si>
  <si>
    <t>Before resuming operation</t>
  </si>
  <si>
    <t>Yes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</si>
  <si>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</si>
  <si>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</si>
  <si>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</si>
  <si>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</si>
  <si>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</si>
  <si>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</si>
  <si>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</si>
  <si>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</si>
  <si>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</si>
  <si>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</si>
  <si>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</si>
  <si>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</si>
  <si>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</si>
  <si>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</si>
  <si>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</si>
  <si>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</si>
  <si>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</si>
  <si>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</si>
  <si>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</si>
  <si>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</si>
  <si>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</si>
  <si>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</si>
  <si>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</si>
  <si>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</si>
  <si>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</si>
  <si>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</si>
  <si>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</si>
  <si>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</si>
  <si>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</si>
  <si>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</si>
  <si>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</si>
  <si>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</si>
  <si>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</si>
  <si>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</si>
  <si>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</si>
  <si>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</si>
  <si>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</si>
  <si>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</si>
  <si>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</si>
  <si>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</si>
  <si>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</si>
  <si>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</si>
  <si>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</si>
  <si>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</si>
  <si>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</si>
  <si>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</si>
  <si>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</si>
  <si>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</si>
  <si>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</si>
  <si>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</si>
  <si>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PTW requested</t>
  </si>
  <si>
    <t>Type of work:</t>
  </si>
  <si>
    <t>Validation and Activation of the PTW</t>
  </si>
  <si>
    <t>Station Management</t>
  </si>
  <si>
    <t>Building and Facility Management</t>
  </si>
  <si>
    <t>PTW requested:</t>
  </si>
  <si>
    <t>Role</t>
  </si>
  <si>
    <t>Team</t>
  </si>
  <si>
    <t>Possible coactivities?</t>
  </si>
  <si>
    <t>This work can be conducted in coactivity with the following works:</t>
  </si>
  <si>
    <t>AAAAAAAAAAAAAAAAA</t>
  </si>
  <si>
    <t>BBBBBBBBBBBBBBBBB</t>
  </si>
  <si>
    <t>CCCCCCCCCCCCCCCCCCCC</t>
  </si>
  <si>
    <t>DDDDDDDDDDDDDDDD</t>
  </si>
  <si>
    <t>EEEEEEEEEEEEEEEEEEEEEE</t>
  </si>
  <si>
    <t>FFFFFFFFFFFFFFFFFFFFFFFF</t>
  </si>
  <si>
    <t>GGGGGGGGGGGGGGGGGGGGGGGG</t>
  </si>
  <si>
    <t>HHHHHHHHHHHHHHHHHHHHHH</t>
  </si>
  <si>
    <t>IIIIIIIIIIIIIIIIIIIIIIIIIIIIII</t>
  </si>
  <si>
    <t>IJJJJJJJJJJJJJJJJJJJJJJJJJJJJJ</t>
  </si>
  <si>
    <t>Location:</t>
  </si>
  <si>
    <t>Location</t>
  </si>
  <si>
    <t>Track on Line</t>
  </si>
  <si>
    <t>Track in Workshop</t>
  </si>
  <si>
    <t>Station</t>
  </si>
  <si>
    <t>Buidling in Workshop</t>
  </si>
  <si>
    <t>Depot Equipment</t>
  </si>
  <si>
    <t>Siding Track</t>
  </si>
  <si>
    <t>Transfer</t>
  </si>
  <si>
    <t>Repair</t>
  </si>
  <si>
    <t>Dynamic test</t>
  </si>
  <si>
    <t>Preventive maintenance</t>
  </si>
  <si>
    <t>Corrective maintenance</t>
  </si>
  <si>
    <t>PTW Summary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</si>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</sst>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1"/>
      <color theme="1"/>
      <name val="Parisine Office"/>
      <family val="2"/>
    </font>
    <font>
      <sz val="11"/>
      <color theme="1"/>
      <name val="Parisine Office"/>
      <family val="2"/>
    </font>
    <font>
      <b/>
      <sz val="20"/>
      <color theme="1"/>
      <name val="Parisine Office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rgb="FFA5002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AA9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3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9" fillId="13" borderId="3" xfId="0" applyFont="1" applyFill="1" applyBorder="1" applyAlignment="1">
      <alignment horizontal="center" vertical="center"/>
    </xf>
    <xf numFmtId="0" fontId="9" fillId="13" borderId="14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8" fillId="8" borderId="1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4" fillId="8" borderId="6" xfId="0" applyFont="1" applyFill="1" applyBorder="1" applyAlignment="1" applyProtection="1">
      <alignment horizontal="center" vertical="center"/>
      <protection locked="0"/>
    </xf>
    <xf numFmtId="0" fontId="4" fillId="8" borderId="5" xfId="0" applyFont="1" applyFill="1" applyBorder="1" applyAlignment="1" applyProtection="1">
      <alignment horizontal="center" vertical="center"/>
      <protection locked="0"/>
    </xf>
    <xf numFmtId="0" fontId="4" fillId="8" borderId="7" xfId="0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4" fillId="9" borderId="4" xfId="0" applyFont="1" applyFill="1" applyBorder="1" applyAlignment="1" applyProtection="1">
      <alignment horizontal="left" vertical="center"/>
      <protection locked="0"/>
    </xf>
    <xf numFmtId="0" fontId="4" fillId="9" borderId="2" xfId="0" applyFont="1" applyFill="1" applyBorder="1" applyAlignment="1" applyProtection="1">
      <alignment horizontal="left" vertical="center"/>
      <protection locked="0"/>
    </xf>
    <xf numFmtId="0" fontId="0" fillId="2" borderId="4" xfId="0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12" borderId="4" xfId="0" applyFill="1" applyBorder="1" applyAlignment="1" applyProtection="1">
      <alignment horizontal="center" vertical="center"/>
      <protection locked="0"/>
    </xf>
    <xf numFmtId="0" fontId="0" fillId="12" borderId="2" xfId="0" applyFill="1" applyBorder="1" applyAlignment="1" applyProtection="1">
      <alignment horizontal="center" vertical="center"/>
      <protection locked="0"/>
    </xf>
    <xf numFmtId="0" fontId="0" fillId="2" borderId="12" xfId="0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12" borderId="12" xfId="0" applyFill="1" applyBorder="1" applyAlignment="1" applyProtection="1">
      <alignment horizontal="center" vertical="center"/>
      <protection locked="0"/>
    </xf>
    <xf numFmtId="0" fontId="0" fillId="12" borderId="5" xfId="0" applyFill="1" applyBorder="1" applyAlignment="1" applyProtection="1">
      <alignment horizontal="center" vertical="center"/>
      <protection locked="0"/>
    </xf>
    <xf numFmtId="0" fontId="0" fillId="12" borderId="13" xfId="0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 applyProtection="1">
      <alignment horizontal="center" vertical="center" wrapText="1"/>
    </xf>
    <xf numFmtId="0" fontId="0" fillId="6" borderId="9" xfId="0" applyFont="1" applyFill="1" applyBorder="1" applyAlignment="1" applyProtection="1">
      <alignment horizontal="center" vertical="center" wrapText="1"/>
    </xf>
    <xf numFmtId="0" fontId="0" fillId="11" borderId="10" xfId="0" applyFont="1" applyFill="1" applyBorder="1" applyAlignment="1" applyProtection="1">
      <alignment horizontal="center" vertical="center"/>
    </xf>
    <xf numFmtId="0" fontId="0" fillId="11" borderId="11" xfId="0" applyFont="1" applyFill="1" applyBorder="1" applyAlignment="1" applyProtection="1">
      <alignment horizontal="center" vertical="center"/>
    </xf>
    <xf numFmtId="0" fontId="0" fillId="10" borderId="4" xfId="0" applyFont="1" applyFill="1" applyBorder="1" applyAlignment="1" applyProtection="1">
      <alignment horizontal="center" vertical="center"/>
    </xf>
    <xf numFmtId="0" fontId="0" fillId="10" borderId="2" xfId="0" applyFont="1" applyFill="1" applyBorder="1" applyAlignment="1" applyProtection="1">
      <alignment horizontal="center" vertical="center"/>
    </xf>
    <xf numFmtId="0" fontId="0" fillId="10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86"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rgb="FF0070C0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theme="9" tint="-0.24994659260841701"/>
      </font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ill>
        <patternFill>
          <bgColor theme="5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CCCC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A50021"/>
      <color rgb="FFFFCCCC"/>
      <color rgb="FFFF9999"/>
      <color rgb="FF00AA91"/>
      <color rgb="FFFF7C80"/>
      <color rgb="FFCCE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e1" displayName="Table1" ref="A6:BQ56" totalsRowShown="0" headerRowDxfId="0" dataDxfId="1" tableBorderDxfId="79">
  <autoFilter ref="A6:BQ56"/>
  <tableColumns count="69">
    <tableColumn id="1" name="No" dataDxfId="70"/>
    <tableColumn id="2" name="Type of work" dataDxfId="69"/>
    <tableColumn id="70" name="Location" dataDxfId="68"/>
    <tableColumn id="69" name="PTW requested" dataDxfId="67"/>
    <tableColumn id="3" name="Colonne1" dataDxfId="66"/>
    <tableColumn id="4" name="CCP" dataDxfId="65"/>
    <tableColumn id="5" name="Station Mgt" dataDxfId="64"/>
    <tableColumn id="7" name="Signaling" dataDxfId="63"/>
    <tableColumn id="8" name="PCP" dataDxfId="62"/>
    <tableColumn id="9" name="Power Supply" dataDxfId="61"/>
    <tableColumn id="10" name="Track" dataDxfId="60"/>
    <tableColumn id="11" name="Rolling Stock" dataDxfId="59"/>
    <tableColumn id="12" name="Telecom" dataDxfId="58"/>
    <tableColumn id="13" name="Ticketing" dataDxfId="57"/>
    <tableColumn id="14" name="Centralized control" dataDxfId="56"/>
    <tableColumn id="15" name="Building and Facility Mgt" dataDxfId="55"/>
    <tableColumn id="16" name="HSE" dataDxfId="54"/>
    <tableColumn id="17" name="Before the work" dataDxfId="53"/>
    <tableColumn id="18" name="Before resuming operation" dataDxfId="52"/>
    <tableColumn id="19" name="1" dataDxfId="51"/>
    <tableColumn id="20" name="2" dataDxfId="50"/>
    <tableColumn id="21" name="3" dataDxfId="49"/>
    <tableColumn id="22" name="4" dataDxfId="48"/>
    <tableColumn id="23" name="5" dataDxfId="47"/>
    <tableColumn id="24" name="6" dataDxfId="46"/>
    <tableColumn id="25" name="7" dataDxfId="45"/>
    <tableColumn id="26" name="8" dataDxfId="44"/>
    <tableColumn id="27" name="9" dataDxfId="43"/>
    <tableColumn id="28" name="10" dataDxfId="42"/>
    <tableColumn id="29" name="11" dataDxfId="41"/>
    <tableColumn id="30" name="12" dataDxfId="40"/>
    <tableColumn id="31" name="13" dataDxfId="39"/>
    <tableColumn id="32" name="14" dataDxfId="38"/>
    <tableColumn id="33" name="15" dataDxfId="37"/>
    <tableColumn id="34" name="16" dataDxfId="36"/>
    <tableColumn id="35" name="17" dataDxfId="35"/>
    <tableColumn id="36" name="18" dataDxfId="34"/>
    <tableColumn id="37" name="19" dataDxfId="33"/>
    <tableColumn id="38" name="20" dataDxfId="32"/>
    <tableColumn id="39" name="21" dataDxfId="31"/>
    <tableColumn id="40" name="22" dataDxfId="30"/>
    <tableColumn id="41" name="23" dataDxfId="29"/>
    <tableColumn id="42" name="24" dataDxfId="28"/>
    <tableColumn id="43" name="25" dataDxfId="27"/>
    <tableColumn id="44" name="26" dataDxfId="26"/>
    <tableColumn id="45" name="27" dataDxfId="25"/>
    <tableColumn id="46" name="28" dataDxfId="24"/>
    <tableColumn id="47" name="29" dataDxfId="23"/>
    <tableColumn id="48" name="30" dataDxfId="22"/>
    <tableColumn id="49" name="31" dataDxfId="21"/>
    <tableColumn id="50" name="32" dataDxfId="20"/>
    <tableColumn id="51" name="33" dataDxfId="19"/>
    <tableColumn id="52" name="34" dataDxfId="18"/>
    <tableColumn id="53" name="35" dataDxfId="17"/>
    <tableColumn id="54" name="36" dataDxfId="16"/>
    <tableColumn id="55" name="37" dataDxfId="15"/>
    <tableColumn id="56" name="38" dataDxfId="14"/>
    <tableColumn id="57" name="39" dataDxfId="13"/>
    <tableColumn id="58" name="40" dataDxfId="12"/>
    <tableColumn id="59" name="41" dataDxfId="11"/>
    <tableColumn id="60" name="42" dataDxfId="10"/>
    <tableColumn id="61" name="43" dataDxfId="9"/>
    <tableColumn id="62" name="44" dataDxfId="8"/>
    <tableColumn id="63" name="45" dataDxfId="7"/>
    <tableColumn id="64" name="46" dataDxfId="6"/>
    <tableColumn id="65" name="47" dataDxfId="5"/>
    <tableColumn id="66" name="48" dataDxfId="4"/>
    <tableColumn id="67" name="49" dataDxfId="3"/>
    <tableColumn id="68" name="50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3:A9" totalsRowShown="0" headerRowDxfId="73" dataDxfId="72">
  <autoFilter ref="A3:A9"/>
  <tableColumns count="1">
    <tableColumn id="1" name="Location" dataDxfId="7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BQ56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6" sqref="C16"/>
    </sheetView>
  </sheetViews>
  <sheetFormatPr baseColWidth="10" defaultColWidth="8.85546875" defaultRowHeight="15" outlineLevelCol="2"/>
  <cols>
    <col min="1" max="1" width="6.7109375" style="31" customWidth="1"/>
    <col min="2" max="2" width="36.7109375" style="31" customWidth="1"/>
    <col min="3" max="3" width="21.28515625" style="31" customWidth="1"/>
    <col min="4" max="4" width="12.85546875" style="31" customWidth="1"/>
    <col min="5" max="5" width="10.140625" style="31" customWidth="1" outlineLevel="2"/>
    <col min="6" max="6" width="6.7109375" style="31" customWidth="1" outlineLevel="2"/>
    <col min="7" max="7" width="8.28515625" style="31" customWidth="1" outlineLevel="2"/>
    <col min="8" max="8" width="10.42578125" style="31" customWidth="1" outlineLevel="2"/>
    <col min="9" max="9" width="6.28515625" style="31" customWidth="1" outlineLevel="2"/>
    <col min="10" max="10" width="9.7109375" style="31" customWidth="1" outlineLevel="2"/>
    <col min="11" max="11" width="7.5703125" style="31" customWidth="1" outlineLevel="2"/>
    <col min="12" max="12" width="8.42578125" style="31" customWidth="1" outlineLevel="2"/>
    <col min="13" max="13" width="10.140625" style="31" customWidth="1" outlineLevel="2"/>
    <col min="14" max="14" width="10.5703125" style="31" customWidth="1" outlineLevel="2"/>
    <col min="15" max="15" width="11.28515625" style="31" customWidth="1" outlineLevel="2"/>
    <col min="16" max="16" width="15.140625" style="31" customWidth="1" outlineLevel="2"/>
    <col min="17" max="17" width="8.85546875" style="31" customWidth="1" outlineLevel="2"/>
    <col min="18" max="18" width="35.42578125" style="31" customWidth="1" outlineLevel="1"/>
    <col min="19" max="19" width="34.28515625" style="31" customWidth="1" outlineLevel="1"/>
    <col min="20" max="28" width="4.7109375" style="31" customWidth="1"/>
    <col min="29" max="69" width="4.85546875" style="31" customWidth="1"/>
    <col min="70" max="16384" width="8.85546875" style="31"/>
  </cols>
  <sheetData>
    <row r="1" spans="1:69" ht="22.15" customHeight="1">
      <c r="A1" s="30"/>
    </row>
    <row r="2" spans="1:69" ht="19.149999999999999" customHeight="1">
      <c r="A2" s="32"/>
    </row>
    <row r="3" spans="1:69" ht="26.25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</row>
    <row r="5" spans="1:69">
      <c r="E5" s="35" t="s">
        <v>18</v>
      </c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7"/>
      <c r="R5" s="38" t="s">
        <v>19</v>
      </c>
      <c r="S5" s="39"/>
      <c r="T5" s="40" t="s">
        <v>81</v>
      </c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</row>
    <row r="6" spans="1:69" ht="35.450000000000003" customHeight="1">
      <c r="A6" s="57" t="s">
        <v>1</v>
      </c>
      <c r="B6" s="58" t="s">
        <v>2</v>
      </c>
      <c r="C6" s="58" t="s">
        <v>94</v>
      </c>
      <c r="D6" s="59" t="s">
        <v>73</v>
      </c>
      <c r="E6" s="60" t="s">
        <v>107</v>
      </c>
      <c r="F6" s="61" t="s">
        <v>4</v>
      </c>
      <c r="G6" s="61" t="s">
        <v>5</v>
      </c>
      <c r="H6" s="61" t="s">
        <v>6</v>
      </c>
      <c r="I6" s="61" t="s">
        <v>7</v>
      </c>
      <c r="J6" s="61" t="s">
        <v>8</v>
      </c>
      <c r="K6" s="61" t="s">
        <v>9</v>
      </c>
      <c r="L6" s="61" t="s">
        <v>10</v>
      </c>
      <c r="M6" s="61" t="s">
        <v>11</v>
      </c>
      <c r="N6" s="61" t="s">
        <v>12</v>
      </c>
      <c r="O6" s="61" t="s">
        <v>13</v>
      </c>
      <c r="P6" s="61" t="s">
        <v>14</v>
      </c>
      <c r="Q6" s="62" t="s">
        <v>15</v>
      </c>
      <c r="R6" s="63" t="s">
        <v>20</v>
      </c>
      <c r="S6" s="64" t="s">
        <v>21</v>
      </c>
      <c r="T6" s="65" t="s">
        <v>23</v>
      </c>
      <c r="U6" s="66" t="s">
        <v>24</v>
      </c>
      <c r="V6" s="66" t="s">
        <v>25</v>
      </c>
      <c r="W6" s="66" t="s">
        <v>26</v>
      </c>
      <c r="X6" s="66" t="s">
        <v>27</v>
      </c>
      <c r="Y6" s="66" t="s">
        <v>28</v>
      </c>
      <c r="Z6" s="66" t="s">
        <v>29</v>
      </c>
      <c r="AA6" s="66" t="s">
        <v>30</v>
      </c>
      <c r="AB6" s="66" t="s">
        <v>31</v>
      </c>
      <c r="AC6" s="66" t="s">
        <v>32</v>
      </c>
      <c r="AD6" s="66" t="s">
        <v>33</v>
      </c>
      <c r="AE6" s="66" t="s">
        <v>34</v>
      </c>
      <c r="AF6" s="66" t="s">
        <v>35</v>
      </c>
      <c r="AG6" s="66" t="s">
        <v>36</v>
      </c>
      <c r="AH6" s="66" t="s">
        <v>37</v>
      </c>
      <c r="AI6" s="66" t="s">
        <v>38</v>
      </c>
      <c r="AJ6" s="66" t="s">
        <v>39</v>
      </c>
      <c r="AK6" s="66" t="s">
        <v>40</v>
      </c>
      <c r="AL6" s="66" t="s">
        <v>41</v>
      </c>
      <c r="AM6" s="66" t="s">
        <v>42</v>
      </c>
      <c r="AN6" s="66" t="s">
        <v>43</v>
      </c>
      <c r="AO6" s="66" t="s">
        <v>44</v>
      </c>
      <c r="AP6" s="66" t="s">
        <v>45</v>
      </c>
      <c r="AQ6" s="66" t="s">
        <v>46</v>
      </c>
      <c r="AR6" s="66" t="s">
        <v>47</v>
      </c>
      <c r="AS6" s="66" t="s">
        <v>48</v>
      </c>
      <c r="AT6" s="66" t="s">
        <v>49</v>
      </c>
      <c r="AU6" s="66" t="s">
        <v>50</v>
      </c>
      <c r="AV6" s="66" t="s">
        <v>51</v>
      </c>
      <c r="AW6" s="66" t="s">
        <v>52</v>
      </c>
      <c r="AX6" s="66" t="s">
        <v>53</v>
      </c>
      <c r="AY6" s="66" t="s">
        <v>54</v>
      </c>
      <c r="AZ6" s="66" t="s">
        <v>55</v>
      </c>
      <c r="BA6" s="66" t="s">
        <v>56</v>
      </c>
      <c r="BB6" s="66" t="s">
        <v>57</v>
      </c>
      <c r="BC6" s="66" t="s">
        <v>58</v>
      </c>
      <c r="BD6" s="66" t="s">
        <v>59</v>
      </c>
      <c r="BE6" s="66" t="s">
        <v>60</v>
      </c>
      <c r="BF6" s="66" t="s">
        <v>61</v>
      </c>
      <c r="BG6" s="66" t="s">
        <v>62</v>
      </c>
      <c r="BH6" s="66" t="s">
        <v>63</v>
      </c>
      <c r="BI6" s="66" t="s">
        <v>64</v>
      </c>
      <c r="BJ6" s="66" t="s">
        <v>65</v>
      </c>
      <c r="BK6" s="66" t="s">
        <v>66</v>
      </c>
      <c r="BL6" s="66" t="s">
        <v>67</v>
      </c>
      <c r="BM6" s="66" t="s">
        <v>68</v>
      </c>
      <c r="BN6" s="66" t="s">
        <v>69</v>
      </c>
      <c r="BO6" s="66" t="s">
        <v>70</v>
      </c>
      <c r="BP6" s="66" t="s">
        <v>71</v>
      </c>
      <c r="BQ6" s="67" t="s">
        <v>72</v>
      </c>
    </row>
    <row r="7" spans="1:69">
      <c r="A7" s="42">
        <v>1</v>
      </c>
      <c r="B7" s="43" t="s">
        <v>101</v>
      </c>
      <c r="C7" s="43" t="s">
        <v>95</v>
      </c>
      <c r="D7" s="44" t="s">
        <v>22</v>
      </c>
      <c r="E7" s="45" t="s">
        <v>22</v>
      </c>
      <c r="F7" s="46" t="s">
        <v>16</v>
      </c>
      <c r="G7" s="46" t="s">
        <v>17</v>
      </c>
      <c r="H7" s="46" t="s">
        <v>16</v>
      </c>
      <c r="I7" s="46" t="s">
        <v>17</v>
      </c>
      <c r="J7" s="46" t="s">
        <v>17</v>
      </c>
      <c r="K7" s="46" t="s">
        <v>17</v>
      </c>
      <c r="L7" s="46" t="s">
        <v>16</v>
      </c>
      <c r="M7" s="46" t="s">
        <v>16</v>
      </c>
      <c r="N7" s="46" t="s">
        <v>17</v>
      </c>
      <c r="O7" s="46" t="s">
        <v>16</v>
      </c>
      <c r="P7" s="46" t="s">
        <v>16</v>
      </c>
      <c r="Q7" s="44" t="s">
        <v>16</v>
      </c>
      <c r="R7" s="45" t="s">
        <v>83</v>
      </c>
      <c r="S7" s="44" t="s">
        <v>84</v>
      </c>
      <c r="T7" s="47"/>
      <c r="U7" s="46"/>
      <c r="V7" s="46" t="s">
        <v>22</v>
      </c>
      <c r="W7" s="46" t="s">
        <v>22</v>
      </c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3"/>
    </row>
    <row r="8" spans="1:69">
      <c r="A8" s="42">
        <v>2</v>
      </c>
      <c r="B8" s="43" t="s">
        <v>102</v>
      </c>
      <c r="C8" s="43" t="s">
        <v>96</v>
      </c>
      <c r="D8" s="44" t="s">
        <v>22</v>
      </c>
      <c r="E8" s="45" t="s">
        <v>17</v>
      </c>
      <c r="F8" s="46" t="s">
        <v>17</v>
      </c>
      <c r="G8" s="46" t="s">
        <v>16</v>
      </c>
      <c r="H8" s="46" t="s">
        <v>17</v>
      </c>
      <c r="I8" s="46" t="s">
        <v>16</v>
      </c>
      <c r="J8" s="46" t="s">
        <v>16</v>
      </c>
      <c r="K8" s="46" t="s">
        <v>17</v>
      </c>
      <c r="L8" s="46"/>
      <c r="M8" s="46" t="s">
        <v>16</v>
      </c>
      <c r="N8" s="46" t="s">
        <v>17</v>
      </c>
      <c r="O8" s="46" t="s">
        <v>16</v>
      </c>
      <c r="P8" s="46" t="s">
        <v>17</v>
      </c>
      <c r="Q8" s="44" t="s">
        <v>17</v>
      </c>
      <c r="R8" s="45" t="s">
        <v>85</v>
      </c>
      <c r="S8" s="44" t="s">
        <v>86</v>
      </c>
      <c r="T8" s="47"/>
      <c r="U8" s="48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3"/>
    </row>
    <row r="9" spans="1:69">
      <c r="A9" s="42">
        <v>3</v>
      </c>
      <c r="B9" s="43" t="s">
        <v>103</v>
      </c>
      <c r="C9" s="43" t="s">
        <v>98</v>
      </c>
      <c r="D9" s="44" t="s">
        <v>22</v>
      </c>
      <c r="E9" s="45" t="s">
        <v>16</v>
      </c>
      <c r="F9" s="46" t="s">
        <v>16</v>
      </c>
      <c r="G9" s="46" t="s">
        <v>16</v>
      </c>
      <c r="H9" s="46" t="s">
        <v>16</v>
      </c>
      <c r="I9" s="46" t="s">
        <v>16</v>
      </c>
      <c r="J9" s="46"/>
      <c r="K9" s="46" t="s">
        <v>16</v>
      </c>
      <c r="L9" s="46" t="s">
        <v>16</v>
      </c>
      <c r="M9" s="46" t="s">
        <v>16</v>
      </c>
      <c r="N9" s="46"/>
      <c r="O9" s="46"/>
      <c r="P9" s="46" t="s">
        <v>16</v>
      </c>
      <c r="Q9" s="44" t="s">
        <v>16</v>
      </c>
      <c r="R9" s="45" t="s">
        <v>87</v>
      </c>
      <c r="S9" s="44" t="s">
        <v>88</v>
      </c>
      <c r="T9" s="47" t="s">
        <v>22</v>
      </c>
      <c r="U9" s="48"/>
      <c r="V9" s="48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3"/>
    </row>
    <row r="10" spans="1:69">
      <c r="A10" s="42">
        <v>4</v>
      </c>
      <c r="B10" s="43" t="s">
        <v>104</v>
      </c>
      <c r="C10" s="43" t="s">
        <v>97</v>
      </c>
      <c r="D10" s="44" t="s">
        <v>1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4"/>
      <c r="R10" s="45" t="s">
        <v>89</v>
      </c>
      <c r="S10" s="44" t="s">
        <v>90</v>
      </c>
      <c r="T10" s="47" t="s">
        <v>22</v>
      </c>
      <c r="U10" s="48"/>
      <c r="V10" s="48"/>
      <c r="W10" s="48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3"/>
    </row>
    <row r="11" spans="1:69">
      <c r="A11" s="42">
        <v>5</v>
      </c>
      <c r="B11" s="43" t="s">
        <v>105</v>
      </c>
      <c r="C11" s="43" t="s">
        <v>99</v>
      </c>
      <c r="D11" s="44" t="s">
        <v>22</v>
      </c>
      <c r="E11" s="45" t="s">
        <v>17</v>
      </c>
      <c r="F11" s="46" t="s">
        <v>17</v>
      </c>
      <c r="G11" s="46" t="s">
        <v>17</v>
      </c>
      <c r="H11" s="46" t="s">
        <v>17</v>
      </c>
      <c r="I11" s="46"/>
      <c r="J11" s="46" t="s">
        <v>17</v>
      </c>
      <c r="K11" s="46" t="s">
        <v>17</v>
      </c>
      <c r="L11" s="46"/>
      <c r="M11" s="46" t="s">
        <v>17</v>
      </c>
      <c r="N11" s="46" t="s">
        <v>17</v>
      </c>
      <c r="O11" s="46"/>
      <c r="P11" s="46" t="s">
        <v>17</v>
      </c>
      <c r="Q11" s="44" t="s">
        <v>17</v>
      </c>
      <c r="R11" s="45" t="s">
        <v>91</v>
      </c>
      <c r="S11" s="44" t="s">
        <v>92</v>
      </c>
      <c r="T11" s="47"/>
      <c r="U11" s="48"/>
      <c r="V11" s="48"/>
      <c r="W11" s="48"/>
      <c r="X11" s="48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3"/>
    </row>
    <row r="12" spans="1:69">
      <c r="A12" s="42">
        <v>6</v>
      </c>
      <c r="B12" s="43"/>
      <c r="C12" s="43"/>
      <c r="D12" s="44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4"/>
      <c r="R12" s="45"/>
      <c r="S12" s="44"/>
      <c r="T12" s="47"/>
      <c r="U12" s="48"/>
      <c r="V12" s="48"/>
      <c r="W12" s="48"/>
      <c r="X12" s="48"/>
      <c r="Y12" s="48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3"/>
    </row>
    <row r="13" spans="1:69">
      <c r="A13" s="42">
        <v>7</v>
      </c>
      <c r="B13" s="43"/>
      <c r="C13" s="43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4"/>
      <c r="R13" s="45"/>
      <c r="S13" s="44"/>
      <c r="T13" s="47"/>
      <c r="U13" s="48"/>
      <c r="V13" s="48"/>
      <c r="W13" s="48"/>
      <c r="X13" s="48"/>
      <c r="Y13" s="48"/>
      <c r="Z13" s="48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3"/>
    </row>
    <row r="14" spans="1:69">
      <c r="A14" s="42">
        <v>8</v>
      </c>
      <c r="B14" s="43"/>
      <c r="C14" s="43"/>
      <c r="D14" s="44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4"/>
      <c r="R14" s="45"/>
      <c r="S14" s="44"/>
      <c r="T14" s="47"/>
      <c r="U14" s="48"/>
      <c r="V14" s="48"/>
      <c r="W14" s="48"/>
      <c r="X14" s="48"/>
      <c r="Y14" s="48"/>
      <c r="Z14" s="48"/>
      <c r="AA14" s="48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3"/>
    </row>
    <row r="15" spans="1:69">
      <c r="A15" s="42">
        <v>9</v>
      </c>
      <c r="B15" s="43"/>
      <c r="C15" s="43"/>
      <c r="D15" s="44"/>
      <c r="E15" s="45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4"/>
      <c r="R15" s="45"/>
      <c r="S15" s="44"/>
      <c r="T15" s="47"/>
      <c r="U15" s="48"/>
      <c r="V15" s="48"/>
      <c r="W15" s="48"/>
      <c r="X15" s="48"/>
      <c r="Y15" s="48"/>
      <c r="Z15" s="48"/>
      <c r="AA15" s="48"/>
      <c r="AB15" s="48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3"/>
    </row>
    <row r="16" spans="1:69">
      <c r="A16" s="42">
        <v>10</v>
      </c>
      <c r="B16" s="43"/>
      <c r="C16" s="43"/>
      <c r="D16" s="44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4"/>
      <c r="R16" s="45"/>
      <c r="S16" s="44"/>
      <c r="T16" s="47"/>
      <c r="U16" s="48"/>
      <c r="V16" s="48"/>
      <c r="W16" s="48"/>
      <c r="X16" s="48"/>
      <c r="Y16" s="48"/>
      <c r="Z16" s="48"/>
      <c r="AA16" s="48"/>
      <c r="AB16" s="48"/>
      <c r="AC16" s="48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3"/>
    </row>
    <row r="17" spans="1:69">
      <c r="A17" s="42">
        <v>11</v>
      </c>
      <c r="B17" s="43"/>
      <c r="C17" s="43"/>
      <c r="D17" s="44"/>
      <c r="E17" s="45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4"/>
      <c r="R17" s="45"/>
      <c r="S17" s="44"/>
      <c r="T17" s="47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3"/>
    </row>
    <row r="18" spans="1:69">
      <c r="A18" s="42">
        <v>12</v>
      </c>
      <c r="B18" s="43"/>
      <c r="C18" s="43"/>
      <c r="D18" s="44"/>
      <c r="E18" s="45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4"/>
      <c r="R18" s="45"/>
      <c r="S18" s="44"/>
      <c r="T18" s="47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3"/>
    </row>
    <row r="19" spans="1:69">
      <c r="A19" s="42">
        <v>13</v>
      </c>
      <c r="B19" s="43"/>
      <c r="C19" s="43"/>
      <c r="D19" s="44"/>
      <c r="E19" s="45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4"/>
      <c r="R19" s="45"/>
      <c r="S19" s="44"/>
      <c r="T19" s="47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3"/>
    </row>
    <row r="20" spans="1:69">
      <c r="A20" s="42">
        <v>14</v>
      </c>
      <c r="B20" s="43"/>
      <c r="C20" s="43"/>
      <c r="D20" s="44"/>
      <c r="E20" s="45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4"/>
      <c r="R20" s="45"/>
      <c r="S20" s="44"/>
      <c r="T20" s="47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3"/>
    </row>
    <row r="21" spans="1:69">
      <c r="A21" s="42">
        <v>15</v>
      </c>
      <c r="B21" s="43"/>
      <c r="C21" s="43"/>
      <c r="D21" s="44"/>
      <c r="E21" s="45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4"/>
      <c r="R21" s="45"/>
      <c r="S21" s="44"/>
      <c r="T21" s="47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3"/>
    </row>
    <row r="22" spans="1:69">
      <c r="A22" s="42">
        <v>16</v>
      </c>
      <c r="B22" s="43"/>
      <c r="C22" s="43"/>
      <c r="D22" s="44"/>
      <c r="E22" s="45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4"/>
      <c r="R22" s="45"/>
      <c r="S22" s="44"/>
      <c r="T22" s="47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3"/>
    </row>
    <row r="23" spans="1:69">
      <c r="A23" s="42">
        <v>17</v>
      </c>
      <c r="B23" s="43"/>
      <c r="C23" s="43"/>
      <c r="D23" s="44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4"/>
      <c r="R23" s="45"/>
      <c r="S23" s="44"/>
      <c r="T23" s="47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3"/>
    </row>
    <row r="24" spans="1:69">
      <c r="A24" s="42">
        <v>18</v>
      </c>
      <c r="B24" s="43"/>
      <c r="C24" s="43"/>
      <c r="D24" s="44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4"/>
      <c r="R24" s="45"/>
      <c r="S24" s="44"/>
      <c r="T24" s="47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3"/>
    </row>
    <row r="25" spans="1:69">
      <c r="A25" s="42">
        <v>19</v>
      </c>
      <c r="B25" s="43"/>
      <c r="C25" s="43"/>
      <c r="D25" s="44"/>
      <c r="E25" s="45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4"/>
      <c r="R25" s="45"/>
      <c r="S25" s="44"/>
      <c r="T25" s="47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3"/>
    </row>
    <row r="26" spans="1:69">
      <c r="A26" s="42">
        <v>20</v>
      </c>
      <c r="B26" s="43"/>
      <c r="C26" s="43"/>
      <c r="D26" s="44"/>
      <c r="E26" s="45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4"/>
      <c r="R26" s="45"/>
      <c r="S26" s="44"/>
      <c r="T26" s="47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3"/>
    </row>
    <row r="27" spans="1:69">
      <c r="A27" s="42">
        <v>21</v>
      </c>
      <c r="B27" s="43"/>
      <c r="C27" s="43"/>
      <c r="D27" s="44"/>
      <c r="E27" s="45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4"/>
      <c r="R27" s="45"/>
      <c r="S27" s="44"/>
      <c r="T27" s="47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3"/>
    </row>
    <row r="28" spans="1:69">
      <c r="A28" s="42">
        <v>22</v>
      </c>
      <c r="B28" s="43"/>
      <c r="C28" s="43"/>
      <c r="D28" s="44"/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4"/>
      <c r="R28" s="45"/>
      <c r="S28" s="44"/>
      <c r="T28" s="47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3"/>
    </row>
    <row r="29" spans="1:69">
      <c r="A29" s="42">
        <v>23</v>
      </c>
      <c r="B29" s="43"/>
      <c r="C29" s="43"/>
      <c r="D29" s="44"/>
      <c r="E29" s="45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4"/>
      <c r="R29" s="45"/>
      <c r="S29" s="44"/>
      <c r="T29" s="47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3"/>
    </row>
    <row r="30" spans="1:69">
      <c r="A30" s="42">
        <v>24</v>
      </c>
      <c r="B30" s="43"/>
      <c r="C30" s="43"/>
      <c r="D30" s="44"/>
      <c r="E30" s="45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4"/>
      <c r="R30" s="45"/>
      <c r="S30" s="44"/>
      <c r="T30" s="47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3"/>
    </row>
    <row r="31" spans="1:69">
      <c r="A31" s="42">
        <v>25</v>
      </c>
      <c r="B31" s="43"/>
      <c r="C31" s="43"/>
      <c r="D31" s="44"/>
      <c r="E31" s="45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4"/>
      <c r="R31" s="45"/>
      <c r="S31" s="44"/>
      <c r="T31" s="47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3"/>
    </row>
    <row r="32" spans="1:69">
      <c r="A32" s="42">
        <v>26</v>
      </c>
      <c r="B32" s="43"/>
      <c r="C32" s="43"/>
      <c r="D32" s="44"/>
      <c r="E32" s="45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4"/>
      <c r="R32" s="45"/>
      <c r="S32" s="44"/>
      <c r="T32" s="47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3"/>
    </row>
    <row r="33" spans="1:69">
      <c r="A33" s="42">
        <v>27</v>
      </c>
      <c r="B33" s="43"/>
      <c r="C33" s="43"/>
      <c r="D33" s="44"/>
      <c r="E33" s="45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4"/>
      <c r="R33" s="45"/>
      <c r="S33" s="44"/>
      <c r="T33" s="47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3"/>
    </row>
    <row r="34" spans="1:69">
      <c r="A34" s="42">
        <v>28</v>
      </c>
      <c r="B34" s="43"/>
      <c r="C34" s="43"/>
      <c r="D34" s="44"/>
      <c r="E34" s="45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4"/>
      <c r="R34" s="45"/>
      <c r="S34" s="44"/>
      <c r="T34" s="47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3"/>
    </row>
    <row r="35" spans="1:69">
      <c r="A35" s="42">
        <v>29</v>
      </c>
      <c r="B35" s="43"/>
      <c r="C35" s="43"/>
      <c r="D35" s="44"/>
      <c r="E35" s="45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4"/>
      <c r="R35" s="45"/>
      <c r="S35" s="44"/>
      <c r="T35" s="47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3"/>
    </row>
    <row r="36" spans="1:69">
      <c r="A36" s="42">
        <v>30</v>
      </c>
      <c r="B36" s="43"/>
      <c r="C36" s="43"/>
      <c r="D36" s="44"/>
      <c r="E36" s="45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4"/>
      <c r="R36" s="45"/>
      <c r="S36" s="44"/>
      <c r="T36" s="47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3"/>
    </row>
    <row r="37" spans="1:69">
      <c r="A37" s="42">
        <v>31</v>
      </c>
      <c r="B37" s="43"/>
      <c r="C37" s="43"/>
      <c r="D37" s="44"/>
      <c r="E37" s="45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4"/>
      <c r="R37" s="45"/>
      <c r="S37" s="44"/>
      <c r="T37" s="47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3"/>
    </row>
    <row r="38" spans="1:69">
      <c r="A38" s="42">
        <v>32</v>
      </c>
      <c r="B38" s="43"/>
      <c r="C38" s="43"/>
      <c r="D38" s="44"/>
      <c r="E38" s="45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4"/>
      <c r="R38" s="45"/>
      <c r="S38" s="44"/>
      <c r="T38" s="47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3"/>
    </row>
    <row r="39" spans="1:69">
      <c r="A39" s="42">
        <v>33</v>
      </c>
      <c r="B39" s="43"/>
      <c r="C39" s="43"/>
      <c r="D39" s="44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4"/>
      <c r="R39" s="45"/>
      <c r="S39" s="44"/>
      <c r="T39" s="47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3"/>
    </row>
    <row r="40" spans="1:69">
      <c r="A40" s="42">
        <v>34</v>
      </c>
      <c r="B40" s="43"/>
      <c r="C40" s="43"/>
      <c r="D40" s="44"/>
      <c r="E40" s="45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4"/>
      <c r="R40" s="45"/>
      <c r="S40" s="44"/>
      <c r="T40" s="47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3"/>
    </row>
    <row r="41" spans="1:69">
      <c r="A41" s="42">
        <v>35</v>
      </c>
      <c r="B41" s="43"/>
      <c r="C41" s="43"/>
      <c r="D41" s="44"/>
      <c r="E41" s="45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4"/>
      <c r="R41" s="45"/>
      <c r="S41" s="44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3"/>
    </row>
    <row r="42" spans="1:69">
      <c r="A42" s="42">
        <v>36</v>
      </c>
      <c r="B42" s="43"/>
      <c r="C42" s="43"/>
      <c r="D42" s="44"/>
      <c r="E42" s="45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4"/>
      <c r="R42" s="45"/>
      <c r="S42" s="44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3"/>
    </row>
    <row r="43" spans="1:69">
      <c r="A43" s="42">
        <v>37</v>
      </c>
      <c r="B43" s="43"/>
      <c r="C43" s="43"/>
      <c r="D43" s="44"/>
      <c r="E43" s="45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4"/>
      <c r="R43" s="45"/>
      <c r="S43" s="44"/>
      <c r="T43" s="47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3"/>
    </row>
    <row r="44" spans="1:69">
      <c r="A44" s="42">
        <v>38</v>
      </c>
      <c r="B44" s="43"/>
      <c r="C44" s="43"/>
      <c r="D44" s="44"/>
      <c r="E44" s="45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4"/>
      <c r="R44" s="45"/>
      <c r="S44" s="44"/>
      <c r="T44" s="47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3"/>
    </row>
    <row r="45" spans="1:69">
      <c r="A45" s="42">
        <v>39</v>
      </c>
      <c r="B45" s="43"/>
      <c r="C45" s="43"/>
      <c r="D45" s="44"/>
      <c r="E45" s="45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4"/>
      <c r="R45" s="45"/>
      <c r="S45" s="44"/>
      <c r="T45" s="47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3"/>
    </row>
    <row r="46" spans="1:69">
      <c r="A46" s="42">
        <v>40</v>
      </c>
      <c r="B46" s="43"/>
      <c r="C46" s="43"/>
      <c r="D46" s="44"/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4"/>
      <c r="R46" s="45"/>
      <c r="S46" s="44"/>
      <c r="T46" s="47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6"/>
      <c r="BI46" s="46"/>
      <c r="BJ46" s="46"/>
      <c r="BK46" s="46"/>
      <c r="BL46" s="46"/>
      <c r="BM46" s="46"/>
      <c r="BN46" s="46"/>
      <c r="BO46" s="46"/>
      <c r="BP46" s="46"/>
      <c r="BQ46" s="43"/>
    </row>
    <row r="47" spans="1:69">
      <c r="A47" s="42">
        <v>41</v>
      </c>
      <c r="B47" s="43"/>
      <c r="C47" s="43"/>
      <c r="D47" s="44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4"/>
      <c r="R47" s="45"/>
      <c r="S47" s="44"/>
      <c r="T47" s="47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6"/>
      <c r="BJ47" s="46"/>
      <c r="BK47" s="46"/>
      <c r="BL47" s="46"/>
      <c r="BM47" s="46"/>
      <c r="BN47" s="46"/>
      <c r="BO47" s="46"/>
      <c r="BP47" s="46"/>
      <c r="BQ47" s="43"/>
    </row>
    <row r="48" spans="1:69">
      <c r="A48" s="42">
        <v>42</v>
      </c>
      <c r="B48" s="43"/>
      <c r="C48" s="43"/>
      <c r="D48" s="44"/>
      <c r="E48" s="45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4"/>
      <c r="R48" s="45"/>
      <c r="S48" s="44"/>
      <c r="T48" s="47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6"/>
      <c r="BK48" s="46"/>
      <c r="BL48" s="46"/>
      <c r="BM48" s="46"/>
      <c r="BN48" s="46"/>
      <c r="BO48" s="46"/>
      <c r="BP48" s="46"/>
      <c r="BQ48" s="43"/>
    </row>
    <row r="49" spans="1:69">
      <c r="A49" s="42">
        <v>43</v>
      </c>
      <c r="B49" s="43"/>
      <c r="C49" s="43"/>
      <c r="D49" s="44"/>
      <c r="E49" s="45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4"/>
      <c r="R49" s="45"/>
      <c r="S49" s="44"/>
      <c r="T49" s="47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6"/>
      <c r="BL49" s="46"/>
      <c r="BM49" s="46"/>
      <c r="BN49" s="46"/>
      <c r="BO49" s="46"/>
      <c r="BP49" s="46"/>
      <c r="BQ49" s="43"/>
    </row>
    <row r="50" spans="1:69">
      <c r="A50" s="42">
        <v>44</v>
      </c>
      <c r="B50" s="43"/>
      <c r="C50" s="43"/>
      <c r="D50" s="44"/>
      <c r="E50" s="45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4"/>
      <c r="R50" s="45"/>
      <c r="S50" s="44"/>
      <c r="T50" s="47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6"/>
      <c r="BM50" s="46"/>
      <c r="BN50" s="46"/>
      <c r="BO50" s="46"/>
      <c r="BP50" s="46"/>
      <c r="BQ50" s="43"/>
    </row>
    <row r="51" spans="1:69">
      <c r="A51" s="42">
        <v>45</v>
      </c>
      <c r="B51" s="43"/>
      <c r="C51" s="43"/>
      <c r="D51" s="44"/>
      <c r="E51" s="45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4"/>
      <c r="R51" s="45"/>
      <c r="S51" s="44"/>
      <c r="T51" s="47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6"/>
      <c r="BN51" s="46"/>
      <c r="BO51" s="46"/>
      <c r="BP51" s="46"/>
      <c r="BQ51" s="43"/>
    </row>
    <row r="52" spans="1:69">
      <c r="A52" s="42">
        <v>46</v>
      </c>
      <c r="B52" s="43"/>
      <c r="C52" s="43"/>
      <c r="D52" s="44"/>
      <c r="E52" s="45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4"/>
      <c r="R52" s="45"/>
      <c r="S52" s="44"/>
      <c r="T52" s="47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6"/>
      <c r="BO52" s="46"/>
      <c r="BP52" s="46"/>
      <c r="BQ52" s="43"/>
    </row>
    <row r="53" spans="1:69">
      <c r="A53" s="42">
        <v>47</v>
      </c>
      <c r="B53" s="43"/>
      <c r="C53" s="43"/>
      <c r="D53" s="44"/>
      <c r="E53" s="45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4"/>
      <c r="R53" s="45"/>
      <c r="S53" s="44"/>
      <c r="T53" s="47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6"/>
      <c r="BP53" s="46"/>
      <c r="BQ53" s="43"/>
    </row>
    <row r="54" spans="1:69">
      <c r="A54" s="42">
        <v>48</v>
      </c>
      <c r="B54" s="43"/>
      <c r="C54" s="43"/>
      <c r="D54" s="44"/>
      <c r="E54" s="45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4"/>
      <c r="R54" s="45"/>
      <c r="S54" s="44"/>
      <c r="T54" s="47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6"/>
      <c r="BQ54" s="43"/>
    </row>
    <row r="55" spans="1:69">
      <c r="A55" s="42">
        <v>49</v>
      </c>
      <c r="B55" s="43"/>
      <c r="C55" s="43"/>
      <c r="D55" s="44"/>
      <c r="E55" s="45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4"/>
      <c r="R55" s="45"/>
      <c r="S55" s="44"/>
      <c r="T55" s="47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8"/>
      <c r="BO55" s="48"/>
      <c r="BP55" s="48"/>
      <c r="BQ55" s="43"/>
    </row>
    <row r="56" spans="1:69">
      <c r="A56" s="49">
        <v>50</v>
      </c>
      <c r="B56" s="50"/>
      <c r="C56" s="50"/>
      <c r="D56" s="51"/>
      <c r="E56" s="52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1"/>
      <c r="R56" s="52"/>
      <c r="S56" s="51"/>
      <c r="T56" s="54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6"/>
    </row>
  </sheetData>
  <sheetProtection sheet="1" objects="1" scenarios="1" selectLockedCells="1"/>
  <mergeCells count="3">
    <mergeCell ref="E5:Q5"/>
    <mergeCell ref="R5:S5"/>
    <mergeCell ref="T5:BQ5"/>
  </mergeCells>
  <conditionalFormatting sqref="E7:Q56">
    <cfRule type="expression" dxfId="85" priority="1">
      <formula>$D7="No"</formula>
    </cfRule>
    <cfRule type="cellIs" dxfId="84" priority="6" operator="equal">
      <formula>"VA"</formula>
    </cfRule>
    <cfRule type="cellIs" dxfId="83" priority="7" operator="equal">
      <formula>"V"</formula>
    </cfRule>
  </conditionalFormatting>
  <conditionalFormatting sqref="T7:BQ56">
    <cfRule type="cellIs" dxfId="82" priority="4" operator="equal">
      <formula>"Yes"</formula>
    </cfRule>
  </conditionalFormatting>
  <conditionalFormatting sqref="D7:D56">
    <cfRule type="cellIs" dxfId="81" priority="2" operator="equal">
      <formula>"No"</formula>
    </cfRule>
    <cfRule type="cellIs" dxfId="80" priority="3" operator="equal">
      <formula>"Yes"</formula>
    </cfRule>
  </conditionalFormatting>
  <dataValidations count="4">
    <dataValidation type="list" allowBlank="1" showInputMessage="1" showErrorMessage="1" sqref="T7:BQ56">
      <formula1>"Yes"</formula1>
    </dataValidation>
    <dataValidation type="list" allowBlank="1" showInputMessage="1" showErrorMessage="1" sqref="D7:D56">
      <formula1>"Yes,No"</formula1>
    </dataValidation>
    <dataValidation type="list" allowBlank="1" showInputMessage="1" showErrorMessage="1" sqref="E7:Q56">
      <formula1>"V,VA"</formula1>
    </dataValidation>
    <dataValidation type="list" allowBlank="1" showInputMessage="1" showErrorMessage="1" sqref="C7:C56">
      <formula1>Location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AA91"/>
    <pageSetUpPr fitToPage="1"/>
  </sheetPr>
  <dimension ref="A1:G80"/>
  <sheetViews>
    <sheetView topLeftCell="A10" zoomScaleNormal="100" zoomScaleSheetLayoutView="85" workbookViewId="0">
      <selection activeCell="C5" sqref="C5:F5"/>
    </sheetView>
  </sheetViews>
  <sheetFormatPr baseColWidth="10" defaultColWidth="8.85546875" defaultRowHeight="15"/>
  <cols>
    <col min="1" max="1" width="8.85546875" style="1"/>
    <col min="2" max="2" width="22.5703125" style="1" customWidth="1"/>
    <col min="3" max="3" width="25.7109375" style="1" customWidth="1"/>
    <col min="4" max="4" width="6.28515625" style="1" customWidth="1"/>
    <col min="5" max="5" width="30.28515625" style="1" customWidth="1"/>
    <col min="6" max="6" width="25.42578125" style="1" customWidth="1"/>
    <col min="7" max="16384" width="8.85546875" style="1"/>
  </cols>
  <sheetData>
    <row r="1" spans="1:7" ht="22.9" customHeight="1">
      <c r="A1" s="3"/>
      <c r="B1" s="3"/>
    </row>
    <row r="2" spans="1:7" ht="21" customHeight="1">
      <c r="A2" s="4"/>
      <c r="B2" s="4"/>
    </row>
    <row r="3" spans="1:7" ht="26.25">
      <c r="A3" s="5" t="s">
        <v>106</v>
      </c>
      <c r="B3" s="5"/>
      <c r="C3" s="6"/>
      <c r="D3" s="6"/>
      <c r="E3" s="6"/>
      <c r="F3" s="6"/>
      <c r="G3" s="6"/>
    </row>
    <row r="5" spans="1:7" ht="39" customHeight="1">
      <c r="B5" s="8" t="s">
        <v>74</v>
      </c>
      <c r="C5" s="23" t="s">
        <v>101</v>
      </c>
      <c r="D5" s="23"/>
      <c r="E5" s="23"/>
      <c r="F5" s="23"/>
    </row>
    <row r="7" spans="1:7" ht="21">
      <c r="B7" s="8" t="s">
        <v>93</v>
      </c>
      <c r="C7" s="24" t="str">
        <f>IF($C$5="","",IF(INDEX(Table1[Location],MATCH($C$5,Table1[Type of work],0))=0,"",INDEX(Table1[Location],MATCH($C$5,Table1[Type of work],0))))</f>
        <v>Track on Line</v>
      </c>
      <c r="D7" s="24"/>
      <c r="E7" s="8" t="s">
        <v>78</v>
      </c>
      <c r="F7" s="16" t="str">
        <f>IF($C$5="","",IF(INDEX(Table1[PTW requested],MATCH($C$5,Table1[Type of work],0))=0,"",INDEX(Table1[PTW requested],MATCH($C$5,Table1[Type of work],0))))</f>
        <v>Yes</v>
      </c>
    </row>
    <row r="9" spans="1:7" ht="21">
      <c r="A9" s="28" t="s">
        <v>75</v>
      </c>
      <c r="B9" s="28"/>
      <c r="C9" s="28"/>
      <c r="D9" s="28"/>
      <c r="E9" s="28"/>
      <c r="F9" s="28"/>
      <c r="G9" s="28"/>
    </row>
    <row r="11" spans="1:7">
      <c r="B11" s="12" t="s">
        <v>80</v>
      </c>
      <c r="C11" s="13" t="s">
        <v>79</v>
      </c>
      <c r="E11" s="12" t="s">
        <v>80</v>
      </c>
      <c r="F11" s="13" t="s">
        <v>79</v>
      </c>
    </row>
    <row r="12" spans="1:7">
      <c r="B12" s="9" t="s">
        <v>3</v>
      </c>
      <c r="C12" s="10" t="str">
        <f>IF($C$5="","",IF(IF(INDEX(Table1[Colonne1],MATCH($C$5,Table1[Type of work],0))=0,"",INDEX(Table1[Colonne1],MATCH($C$5,Table1[Type of work],0)))="V",
"Validation only",IF(IF(INDEX(Table1[Colonne1],MATCH($C$5,Table1[Type of work],0))=0,"",INDEX(Table1[Colonne1],MATCH($C$5,Table1[Type of work],0)))="VA","Validation and Activation",IF($F$7="No","N/A","None"))))</f>
        <v>None</v>
      </c>
      <c r="E12" s="9" t="s">
        <v>10</v>
      </c>
      <c r="F12" s="7" t="str">
        <f>IF($C$5="","",IF(IF(INDEX(Table1[Rolling Stock],MATCH($C$5,Table1[Type of work],0))=0,"",INDEX(Table1[Rolling Stock],MATCH($C$5,Table1[Type of work],0)))="V",
"Validation only",IF(IF(INDEX(Table1[Rolling Stock],MATCH($C$5,Table1[Type of work],0))=0,"",INDEX(Table1[Rolling Stock],MATCH($C$5,Table1[Type of work],0)))="VA","Validation and Activation",IF($F$7="No","N/A","None"))))</f>
        <v>Validation only</v>
      </c>
    </row>
    <row r="13" spans="1:7">
      <c r="B13" s="9" t="s">
        <v>4</v>
      </c>
      <c r="C13" s="7" t="str">
        <f>IF($C$5="","",IF(IF(INDEX(Table1[CCP],MATCH($C$5,Table1[Type of work],0))=0,"",INDEX(Table1[CCP],MATCH($C$5,Table1[Type of work],0)))="V",
"Validation only",IF(IF(INDEX(Table1[CCP],MATCH($C$5,Table1[Type of work],0))=0,"",INDEX(Table1[CCP],MATCH($C$5,Table1[Type of work],0)))="VA","Validation and Activation",IF($F$7="No","N/A","None"))))</f>
        <v>Validation only</v>
      </c>
      <c r="E13" s="9" t="s">
        <v>6</v>
      </c>
      <c r="F13" s="7" t="str">
        <f>IF($C$5="","",IF(IF(INDEX(Table1[Signaling],MATCH($C$5,Table1[Type of work],0))=0,"",INDEX(Table1[Signaling],MATCH($C$5,Table1[Type of work],0)))="V",
"Validation only",IF(IF(INDEX(Table1[Signaling],MATCH($C$5,Table1[Type of work],0))=0,"",INDEX(Table1[Signaling],MATCH($C$5,Table1[Type of work],0)))="VA","Validation and Activation",IF($F$7="No","N/A","None"))))</f>
        <v>Validation only</v>
      </c>
    </row>
    <row r="14" spans="1:7">
      <c r="B14" s="9" t="s">
        <v>76</v>
      </c>
      <c r="C14" s="7" t="str">
        <f>IF($C$5="","",IF(IF(INDEX(Table1[Station Mgt],MATCH($C$5,Table1[Type of work],0))=0,"",INDEX(Table1[Station Mgt],MATCH($C$5,Table1[Type of work],0)))="V",
"Validation only",IF(IF(INDEX(Table1[Station Mgt],MATCH($C$5,Table1[Type of work],0))=0,"",INDEX(Table1[Station Mgt],MATCH($C$5,Table1[Type of work],0)))="VA","Validation and Activation",IF($F$7="No","N/A","None"))))</f>
        <v>Validation and Activation</v>
      </c>
      <c r="E14" s="9" t="s">
        <v>11</v>
      </c>
      <c r="F14" s="7" t="str">
        <f>IF($C$5="","",IF(IF(INDEX(Table1[Telecom],MATCH($C$5,Table1[Type of work],0))=0,"",INDEX(Table1[Telecom],MATCH($C$5,Table1[Type of work],0)))="V",
"Validation only",IF(IF(INDEX(Table1[Telecom],MATCH($C$5,Table1[Type of work],0))=0,"",INDEX(Table1[Telecom],MATCH($C$5,Table1[Type of work],0)))="VA","Validation and Activation",IF($F$7="No","N/A","None"))))</f>
        <v>Validation only</v>
      </c>
    </row>
    <row r="15" spans="1:7">
      <c r="B15" s="9" t="s">
        <v>15</v>
      </c>
      <c r="C15" s="7" t="str">
        <f>IF($C$5="","",IF(IF(INDEX(Table1[HSE],MATCH($C$5,Table1[Type of work],0))=0,"",INDEX(Table1[HSE],MATCH($C$5,Table1[Type of work],0)))="V",
"Validation only",IF(IF(INDEX(Table1[HSE],MATCH($C$5,Table1[Type of work],0))=0,"",INDEX(Table1[HSE],MATCH($C$5,Table1[Type of work],0)))="VA","Validation and Activation",IF($F$7="No","N/A","None"))))</f>
        <v>Validation only</v>
      </c>
      <c r="E15" s="9" t="s">
        <v>13</v>
      </c>
      <c r="F15" s="7" t="str">
        <f>IF($C$5="","",IF(IF(INDEX(Table1[Centralized control],MATCH($C$5,Table1[Type of work],0))=0,"",INDEX(Table1[Centralized control],MATCH($C$5,Table1[Type of work],0)))="V",
"Validation only",IF(IF(INDEX(Table1[Centralized control],MATCH($C$5,Table1[Type of work],0))=0,"",INDEX(Table1[Centralized control],MATCH($C$5,Table1[Type of work],0)))="VA","Validation and Activation",IF($F$7="No","N/A","None"))))</f>
        <v>Validation only</v>
      </c>
    </row>
    <row r="16" spans="1:7">
      <c r="B16" s="9" t="s">
        <v>9</v>
      </c>
      <c r="C16" s="7" t="str">
        <f>IF($C$5="","",IF(IF(INDEX(Table1[Track],MATCH($C$5,Table1[Type of work],0))=0,"",INDEX(Table1[Track],MATCH($C$5,Table1[Type of work],0)))="V",
"Validation only",IF(IF(INDEX(Table1[Track],MATCH($C$5,Table1[Type of work],0))=0,"",INDEX(Table1[Track],MATCH($C$5,Table1[Type of work],0)))="VA","Validation and Activation",IF($F$7="No","N/A","None"))))</f>
        <v>Validation and Activation</v>
      </c>
      <c r="E16" s="9" t="s">
        <v>12</v>
      </c>
      <c r="F16" s="7" t="str">
        <f>IF($C$5="","",IF(IF(INDEX(Table1[Ticketing],MATCH($C$5,Table1[Type of work],0))=0,"",INDEX(Table1[Ticketing],MATCH($C$5,Table1[Type of work],0)))="V",
"Validation only",IF(IF(INDEX(Table1[Ticketing],MATCH($C$5,Table1[Type of work],0))=0,"",INDEX(Table1[Ticketing],MATCH($C$5,Table1[Type of work],0)))="VA","Validation and Activation",IF($F$7="No","N/A","None"))))</f>
        <v>Validation and Activation</v>
      </c>
    </row>
    <row r="17" spans="1:7">
      <c r="B17" s="9" t="s">
        <v>7</v>
      </c>
      <c r="C17" s="7" t="str">
        <f>IF($C$5="","",IF(IF(INDEX(Table1[PCP],MATCH($C$5,Table1[Type of work],0))=0,"",INDEX(Table1[PCP],MATCH($C$5,Table1[Type of work],0)))="V",
"Validation only",IF(IF(INDEX(Table1[PCP],MATCH($C$5,Table1[Type of work],0))=0,"",INDEX(Table1[PCP],MATCH($C$5,Table1[Type of work],0)))="VA","Validation and Activation",IF($F$7="No","N/A","None"))))</f>
        <v>Validation and Activation</v>
      </c>
      <c r="E17" s="9" t="s">
        <v>77</v>
      </c>
      <c r="F17" s="7" t="str">
        <f>IF($C$5="","",IF(IF(INDEX(Table1[Building and Facility Mgt],MATCH($C$5,Table1[Type of work],0))=0,"",INDEX(Table1[Building and Facility Mgt],MATCH($C$5,Table1[Type of work],0)))="V",
"Validation only",IF(IF(INDEX(Table1[Building and Facility Mgt],MATCH($C$5,Table1[Type of work],0))=0,"",INDEX(Table1[Building and Facility Mgt],MATCH($C$5,Table1[Type of work],0)))="VA","Validation and Activation",IF($F$7="No","N/A","None"))))</f>
        <v>Validation only</v>
      </c>
    </row>
    <row r="18" spans="1:7">
      <c r="B18" s="9" t="s">
        <v>8</v>
      </c>
      <c r="C18" s="7" t="str">
        <f>IF($C$5="","",IF(IF(INDEX(Table1[Power Supply],MATCH($C$5,Table1[Type of work],0))=0,"",INDEX(Table1[Power Supply],MATCH($C$5,Table1[Type of work],0)))="V",
"Validation only",IF(IF(INDEX(Table1[Power Supply],MATCH($C$5,Table1[Type of work],0))=0,"",INDEX(Table1[Power Supply],MATCH($C$5,Table1[Type of work],0)))="VA","Validation and Activation",IF($F$7="No","N/A","None"))))</f>
        <v>Validation and Activation</v>
      </c>
    </row>
    <row r="20" spans="1:7" ht="21">
      <c r="A20" s="29" t="s">
        <v>19</v>
      </c>
      <c r="B20" s="29"/>
      <c r="C20" s="29"/>
      <c r="D20" s="29"/>
      <c r="E20" s="29"/>
      <c r="F20" s="29"/>
      <c r="G20" s="29"/>
    </row>
    <row r="22" spans="1:7" ht="88.15" customHeight="1">
      <c r="B22" s="14" t="s">
        <v>20</v>
      </c>
      <c r="C22" s="25" t="str">
        <f>IF($C$5="","",IF(INDEX(Table1[Before the work],MATCH($C$5,Table1[Type of work],0))=0,"",INDEX(Table1[Before the work],MATCH($C$5,Table1[Type of work],0))))</f>
        <v>AAAAAAAAAAAAAAAAA</v>
      </c>
      <c r="D22" s="26"/>
      <c r="E22" s="26"/>
      <c r="F22" s="27"/>
    </row>
    <row r="24" spans="1:7" ht="87" customHeight="1">
      <c r="B24" s="15" t="s">
        <v>21</v>
      </c>
      <c r="C24" s="25" t="str">
        <f>IF($C$5="","",IF(INDEX(Table1[Before resuming operation],MATCH($C$5,Table1[Type of work],0))=0,"",INDEX(Table1[Before resuming operation],MATCH($C$5,Table1[Type of work],0))))</f>
        <v>BBBBBBBBBBBBBBBBB</v>
      </c>
      <c r="D24" s="26"/>
      <c r="E24" s="26"/>
      <c r="F24" s="27"/>
    </row>
    <row r="26" spans="1:7" ht="21">
      <c r="A26" s="19" t="s">
        <v>81</v>
      </c>
      <c r="B26" s="19"/>
      <c r="C26" s="19"/>
      <c r="D26" s="19"/>
      <c r="E26" s="19"/>
      <c r="F26" s="19"/>
      <c r="G26" s="19"/>
    </row>
    <row r="28" spans="1:7" ht="19.899999999999999" customHeight="1">
      <c r="A28" s="2"/>
      <c r="B28" s="20" t="s">
        <v>82</v>
      </c>
      <c r="C28" s="21"/>
      <c r="D28" s="21"/>
      <c r="E28" s="21"/>
      <c r="F28" s="22"/>
    </row>
    <row r="29" spans="1:7" ht="19.899999999999999" customHeight="1">
      <c r="B29" s="18" t="s">
        <v>103</v>
      </c>
      <c r="C29" s="18"/>
      <c r="D29" s="18"/>
      <c r="E29" s="18"/>
      <c r="F29" s="18"/>
    </row>
    <row r="30" spans="1:7" ht="19.899999999999999" customHeight="1">
      <c r="B30" s="18" t="s">
        <v>104</v>
      </c>
      <c r="C30" s="18"/>
      <c r="D30" s="18"/>
      <c r="E30" s="18"/>
      <c r="F30" s="18"/>
      <c r="G30" s="11"/>
    </row>
    <row r="31" spans="1:7" ht="19.899999999999999" customHeight="1">
      <c r="B31" s="18"/>
      <c r="C31" s="18"/>
      <c r="D31" s="18"/>
      <c r="E31" s="18"/>
      <c r="F31" s="18"/>
    </row>
    <row r="32" spans="1:7" ht="19.899999999999999" customHeight="1">
      <c r="B32" s="18"/>
      <c r="C32" s="18"/>
      <c r="D32" s="18"/>
      <c r="E32" s="18"/>
      <c r="F32" s="18"/>
    </row>
    <row r="33" spans="2:6" ht="19.899999999999999" customHeight="1">
      <c r="B33" s="18"/>
      <c r="C33" s="18"/>
      <c r="D33" s="18"/>
      <c r="E33" s="18"/>
      <c r="F33" s="18"/>
    </row>
    <row r="34" spans="2:6" ht="19.899999999999999" customHeight="1">
      <c r="B34" s="18"/>
      <c r="C34" s="18"/>
      <c r="D34" s="18"/>
      <c r="E34" s="18"/>
      <c r="F34" s="18"/>
    </row>
    <row r="35" spans="2:6" ht="19.899999999999999" customHeight="1">
      <c r="B35" s="18"/>
      <c r="C35" s="18"/>
      <c r="D35" s="18"/>
      <c r="E35" s="18"/>
      <c r="F35" s="18"/>
    </row>
    <row r="36" spans="2:6" ht="19.899999999999999" customHeight="1">
      <c r="B36" s="18"/>
      <c r="C36" s="18"/>
      <c r="D36" s="18"/>
      <c r="E36" s="18"/>
      <c r="F36" s="18"/>
    </row>
    <row r="37" spans="2:6" ht="19.899999999999999" customHeight="1">
      <c r="B37" s="18"/>
      <c r="C37" s="18"/>
      <c r="D37" s="18"/>
      <c r="E37" s="18"/>
      <c r="F37" s="18"/>
    </row>
    <row r="38" spans="2:6" ht="19.899999999999999" customHeight="1">
      <c r="B38" s="18"/>
      <c r="C38" s="18"/>
      <c r="D38" s="18"/>
      <c r="E38" s="18"/>
      <c r="F38" s="18"/>
    </row>
    <row r="39" spans="2:6" ht="19.899999999999999" customHeight="1">
      <c r="B39" s="18"/>
      <c r="C39" s="18"/>
      <c r="D39" s="18"/>
      <c r="E39" s="18"/>
      <c r="F39" s="18"/>
    </row>
    <row r="40" spans="2:6" ht="19.899999999999999" customHeight="1">
      <c r="B40" s="18"/>
      <c r="C40" s="18"/>
      <c r="D40" s="18"/>
      <c r="E40" s="18"/>
      <c r="F40" s="18"/>
    </row>
    <row r="41" spans="2:6" ht="19.899999999999999" customHeight="1">
      <c r="B41" s="18"/>
      <c r="C41" s="18"/>
      <c r="D41" s="18"/>
      <c r="E41" s="18"/>
      <c r="F41" s="18"/>
    </row>
    <row r="42" spans="2:6" ht="19.899999999999999" customHeight="1">
      <c r="B42" s="18"/>
      <c r="C42" s="18"/>
      <c r="D42" s="18"/>
      <c r="E42" s="18"/>
      <c r="F42" s="18"/>
    </row>
    <row r="43" spans="2:6" ht="19.899999999999999" customHeight="1">
      <c r="B43" s="18"/>
      <c r="C43" s="18"/>
      <c r="D43" s="18"/>
      <c r="E43" s="18"/>
      <c r="F43" s="18"/>
    </row>
    <row r="44" spans="2:6" ht="19.899999999999999" customHeight="1">
      <c r="B44" s="18"/>
      <c r="C44" s="18"/>
      <c r="D44" s="18"/>
      <c r="E44" s="18"/>
      <c r="F44" s="18"/>
    </row>
    <row r="45" spans="2:6" ht="19.899999999999999" customHeight="1">
      <c r="B45" s="18"/>
      <c r="C45" s="18"/>
      <c r="D45" s="18"/>
      <c r="E45" s="18"/>
      <c r="F45" s="18"/>
    </row>
    <row r="46" spans="2:6" ht="19.899999999999999" customHeight="1">
      <c r="B46" s="18"/>
      <c r="C46" s="18"/>
      <c r="D46" s="18"/>
      <c r="E46" s="18"/>
      <c r="F46" s="18"/>
    </row>
    <row r="47" spans="2:6" ht="19.899999999999999" customHeight="1">
      <c r="B47" s="18"/>
      <c r="C47" s="18"/>
      <c r="D47" s="18"/>
      <c r="E47" s="18"/>
      <c r="F47" s="18"/>
    </row>
    <row r="48" spans="2:6" ht="19.899999999999999" customHeight="1">
      <c r="B48" s="18"/>
      <c r="C48" s="18"/>
      <c r="D48" s="18"/>
      <c r="E48" s="18"/>
      <c r="F48" s="18"/>
    </row>
    <row r="49" spans="2:6" ht="19.899999999999999" customHeight="1">
      <c r="B49" s="18"/>
      <c r="C49" s="18"/>
      <c r="D49" s="18"/>
      <c r="E49" s="18"/>
      <c r="F49" s="18"/>
    </row>
    <row r="50" spans="2:6" ht="19.899999999999999" customHeight="1">
      <c r="B50" s="18"/>
      <c r="C50" s="18"/>
      <c r="D50" s="18"/>
      <c r="E50" s="18"/>
      <c r="F50" s="18"/>
    </row>
    <row r="51" spans="2:6" ht="19.899999999999999" customHeight="1">
      <c r="B51" s="18"/>
      <c r="C51" s="18"/>
      <c r="D51" s="18"/>
      <c r="E51" s="18"/>
      <c r="F51" s="18"/>
    </row>
    <row r="52" spans="2:6" ht="19.899999999999999" customHeight="1">
      <c r="B52" s="18"/>
      <c r="C52" s="18"/>
      <c r="D52" s="18"/>
      <c r="E52" s="18"/>
      <c r="F52" s="18"/>
    </row>
    <row r="53" spans="2:6" ht="19.899999999999999" customHeight="1">
      <c r="B53" s="18"/>
      <c r="C53" s="18"/>
      <c r="D53" s="18"/>
      <c r="E53" s="18"/>
      <c r="F53" s="18"/>
    </row>
    <row r="54" spans="2:6" ht="19.899999999999999" customHeight="1">
      <c r="B54" s="18"/>
      <c r="C54" s="18"/>
      <c r="D54" s="18"/>
      <c r="E54" s="18"/>
      <c r="F54" s="18"/>
    </row>
    <row r="55" spans="2:6" ht="19.899999999999999" customHeight="1">
      <c r="B55" s="18"/>
      <c r="C55" s="18"/>
      <c r="D55" s="18"/>
      <c r="E55" s="18"/>
      <c r="F55" s="18"/>
    </row>
    <row r="56" spans="2:6" ht="19.899999999999999" customHeight="1">
      <c r="B56" s="18"/>
      <c r="C56" s="18"/>
      <c r="D56" s="18"/>
      <c r="E56" s="18"/>
      <c r="F56" s="18"/>
    </row>
    <row r="57" spans="2:6" ht="19.899999999999999" customHeight="1">
      <c r="B57" s="18"/>
      <c r="C57" s="18"/>
      <c r="D57" s="18"/>
      <c r="E57" s="18"/>
      <c r="F57" s="18"/>
    </row>
    <row r="58" spans="2:6" ht="19.899999999999999" customHeight="1">
      <c r="B58" s="18"/>
      <c r="C58" s="18"/>
      <c r="D58" s="18"/>
      <c r="E58" s="18"/>
      <c r="F58" s="18"/>
    </row>
    <row r="59" spans="2:6" ht="19.899999999999999" customHeight="1">
      <c r="B59" s="18"/>
      <c r="C59" s="18"/>
      <c r="D59" s="18"/>
      <c r="E59" s="18"/>
      <c r="F59" s="18"/>
    </row>
    <row r="60" spans="2:6" ht="19.899999999999999" customHeight="1">
      <c r="B60" s="18"/>
      <c r="C60" s="18"/>
      <c r="D60" s="18"/>
      <c r="E60" s="18"/>
      <c r="F60" s="18"/>
    </row>
    <row r="61" spans="2:6" ht="19.899999999999999" customHeight="1">
      <c r="B61" s="18"/>
      <c r="C61" s="18"/>
      <c r="D61" s="18"/>
      <c r="E61" s="18"/>
      <c r="F61" s="18"/>
    </row>
    <row r="62" spans="2:6" ht="19.899999999999999" customHeight="1">
      <c r="B62" s="18"/>
      <c r="C62" s="18"/>
      <c r="D62" s="18"/>
      <c r="E62" s="18"/>
      <c r="F62" s="18"/>
    </row>
    <row r="63" spans="2:6" ht="19.899999999999999" customHeight="1">
      <c r="B63" s="18"/>
      <c r="C63" s="18"/>
      <c r="D63" s="18"/>
      <c r="E63" s="18"/>
      <c r="F63" s="18"/>
    </row>
    <row r="64" spans="2:6" ht="19.899999999999999" customHeight="1">
      <c r="B64" s="18"/>
      <c r="C64" s="18"/>
      <c r="D64" s="18"/>
      <c r="E64" s="18"/>
      <c r="F64" s="18"/>
    </row>
    <row r="65" spans="2:6" ht="19.899999999999999" customHeight="1">
      <c r="B65" s="18"/>
      <c r="C65" s="18"/>
      <c r="D65" s="18"/>
      <c r="E65" s="18"/>
      <c r="F65" s="18"/>
    </row>
    <row r="66" spans="2:6" ht="19.899999999999999" customHeight="1">
      <c r="B66" s="18"/>
      <c r="C66" s="18"/>
      <c r="D66" s="18"/>
      <c r="E66" s="18"/>
      <c r="F66" s="18"/>
    </row>
    <row r="67" spans="2:6" ht="19.899999999999999" customHeight="1">
      <c r="B67" s="18"/>
      <c r="C67" s="18"/>
      <c r="D67" s="18"/>
      <c r="E67" s="18"/>
      <c r="F67" s="18"/>
    </row>
    <row r="68" spans="2:6" ht="19.899999999999999" customHeight="1">
      <c r="B68" s="18"/>
      <c r="C68" s="18"/>
      <c r="D68" s="18"/>
      <c r="E68" s="18"/>
      <c r="F68" s="18"/>
    </row>
    <row r="69" spans="2:6" ht="19.899999999999999" customHeight="1">
      <c r="B69" s="18"/>
      <c r="C69" s="18"/>
      <c r="D69" s="18"/>
      <c r="E69" s="18"/>
      <c r="F69" s="18"/>
    </row>
    <row r="70" spans="2:6" ht="19.899999999999999" customHeight="1">
      <c r="B70" s="18"/>
      <c r="C70" s="18"/>
      <c r="D70" s="18"/>
      <c r="E70" s="18"/>
      <c r="F70" s="18"/>
    </row>
    <row r="71" spans="2:6" ht="19.899999999999999" customHeight="1">
      <c r="B71" s="18"/>
      <c r="C71" s="18"/>
      <c r="D71" s="18"/>
      <c r="E71" s="18"/>
      <c r="F71" s="18"/>
    </row>
    <row r="72" spans="2:6" ht="19.899999999999999" customHeight="1">
      <c r="B72" s="18"/>
      <c r="C72" s="18"/>
      <c r="D72" s="18"/>
      <c r="E72" s="18"/>
      <c r="F72" s="18"/>
    </row>
    <row r="73" spans="2:6" ht="19.899999999999999" customHeight="1">
      <c r="B73" s="18"/>
      <c r="C73" s="18"/>
      <c r="D73" s="18"/>
      <c r="E73" s="18"/>
      <c r="F73" s="18"/>
    </row>
    <row r="74" spans="2:6" ht="19.899999999999999" customHeight="1">
      <c r="B74" s="18"/>
      <c r="C74" s="18"/>
      <c r="D74" s="18"/>
      <c r="E74" s="18"/>
      <c r="F74" s="18"/>
    </row>
    <row r="75" spans="2:6" ht="19.899999999999999" customHeight="1">
      <c r="B75" s="18"/>
      <c r="C75" s="18"/>
      <c r="D75" s="18"/>
      <c r="E75" s="18"/>
      <c r="F75" s="18"/>
    </row>
    <row r="76" spans="2:6" ht="19.899999999999999" customHeight="1">
      <c r="B76" s="18"/>
      <c r="C76" s="18"/>
      <c r="D76" s="18"/>
      <c r="E76" s="18"/>
      <c r="F76" s="18"/>
    </row>
    <row r="77" spans="2:6" ht="19.899999999999999" customHeight="1">
      <c r="B77" s="18"/>
      <c r="C77" s="18"/>
      <c r="D77" s="18"/>
      <c r="E77" s="18"/>
      <c r="F77" s="18"/>
    </row>
    <row r="78" spans="2:6" ht="19.899999999999999" customHeight="1">
      <c r="B78" s="18"/>
      <c r="C78" s="18"/>
      <c r="D78" s="18"/>
      <c r="E78" s="18"/>
      <c r="F78" s="18"/>
    </row>
    <row r="79" spans="2:6" ht="19.899999999999999" customHeight="1">
      <c r="B79" s="18"/>
      <c r="C79" s="18"/>
      <c r="D79" s="18"/>
      <c r="E79" s="18"/>
      <c r="F79" s="18"/>
    </row>
    <row r="80" spans="2:6" ht="19.899999999999999" customHeight="1">
      <c r="B80" s="18"/>
      <c r="C80" s="18"/>
      <c r="D80" s="18"/>
      <c r="E80" s="18"/>
      <c r="F80" s="18"/>
    </row>
  </sheetData>
  <mergeCells count="8">
    <mergeCell ref="A26:G26"/>
    <mergeCell ref="B28:F28"/>
    <mergeCell ref="C5:F5"/>
    <mergeCell ref="C7:D7"/>
    <mergeCell ref="C22:F22"/>
    <mergeCell ref="C24:F24"/>
    <mergeCell ref="A9:G9"/>
    <mergeCell ref="A20:G20"/>
  </mergeCells>
  <conditionalFormatting sqref="F7">
    <cfRule type="cellIs" dxfId="78" priority="4" operator="equal">
      <formula>"No"</formula>
    </cfRule>
    <cfRule type="cellIs" dxfId="77" priority="5" operator="equal">
      <formula>"Yes"</formula>
    </cfRule>
  </conditionalFormatting>
  <conditionalFormatting sqref="C12:C18 F12:F17">
    <cfRule type="cellIs" dxfId="76" priority="1" operator="equal">
      <formula>"None"</formula>
    </cfRule>
    <cfRule type="cellIs" dxfId="75" priority="2" operator="equal">
      <formula>"Validation and Activation"</formula>
    </cfRule>
    <cfRule type="cellIs" dxfId="74" priority="3" operator="equal">
      <formula>"Validation only"</formula>
    </cfRule>
  </conditionalFormatting>
  <dataValidations count="1">
    <dataValidation type="list" allowBlank="1" showInputMessage="1" showErrorMessage="1" sqref="C5">
      <formula1>Work</formula1>
    </dataValidation>
  </dataValidations>
  <pageMargins left="0.25" right="0.25" top="0.75" bottom="0.75" header="0.3" footer="0.3"/>
  <pageSetup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A9"/>
  <sheetViews>
    <sheetView workbookViewId="0">
      <selection activeCell="P17" sqref="P17"/>
    </sheetView>
  </sheetViews>
  <sheetFormatPr baseColWidth="10" defaultColWidth="9.140625" defaultRowHeight="15"/>
  <cols>
    <col min="1" max="1" width="23.140625" style="17" customWidth="1"/>
  </cols>
  <sheetData>
    <row r="3" spans="1:1">
      <c r="A3" s="17" t="s">
        <v>94</v>
      </c>
    </row>
    <row r="4" spans="1:1">
      <c r="A4" s="17" t="s">
        <v>95</v>
      </c>
    </row>
    <row r="5" spans="1:1">
      <c r="A5" s="17" t="s">
        <v>96</v>
      </c>
    </row>
    <row r="6" spans="1:1">
      <c r="A6" s="17" t="s">
        <v>100</v>
      </c>
    </row>
    <row r="7" spans="1:1">
      <c r="A7" s="17" t="s">
        <v>97</v>
      </c>
    </row>
    <row r="8" spans="1:1">
      <c r="A8" s="17" t="s">
        <v>98</v>
      </c>
    </row>
    <row r="9" spans="1:1">
      <c r="A9" s="17" t="s">
        <v>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c9d1849-5465-46da-9cb1-c9fb43f2df3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F688124B19D743A9AB13662B1DEDE6" ma:contentTypeVersion="11" ma:contentTypeDescription="Crée un document." ma:contentTypeScope="" ma:versionID="2c5a66f5e82f0a00b92c429d5d88412d">
  <xsd:schema xmlns:xsd="http://www.w3.org/2001/XMLSchema" xmlns:xs="http://www.w3.org/2001/XMLSchema" xmlns:p="http://schemas.microsoft.com/office/2006/metadata/properties" xmlns:ns2="711231f1-8b5d-49da-a68d-cd0fe756ab5f" xmlns:ns3="bc9d1849-5465-46da-9cb1-c9fb43f2df3a" targetNamespace="http://schemas.microsoft.com/office/2006/metadata/properties" ma:root="true" ma:fieldsID="51dc7a8eb54c802e5c93473176434858" ns2:_="" ns3:_="">
    <xsd:import namespace="711231f1-8b5d-49da-a68d-cd0fe756ab5f"/>
    <xsd:import namespace="bc9d1849-5465-46da-9cb1-c9fb43f2df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1231f1-8b5d-49da-a68d-cd0fe756ab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9d1849-5465-46da-9cb1-c9fb43f2df3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5E04D9-9717-420C-ACDD-8BE992A5557F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11231f1-8b5d-49da-a68d-cd0fe756ab5f"/>
    <ds:schemaRef ds:uri="http://purl.org/dc/terms/"/>
    <ds:schemaRef ds:uri="http://schemas.openxmlformats.org/package/2006/metadata/core-properties"/>
    <ds:schemaRef ds:uri="bc9d1849-5465-46da-9cb1-c9fb43f2df3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E648596-AEC7-4137-AFB4-E2A2F9B9C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1231f1-8b5d-49da-a68d-cd0fe756ab5f"/>
    <ds:schemaRef ds:uri="bc9d1849-5465-46da-9cb1-c9fb43f2df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FF68B2-314A-4907-A4BC-9C1E202101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Decision_Matrix</vt:lpstr>
      <vt:lpstr>PTW Summary</vt:lpstr>
      <vt:lpstr>List</vt:lpstr>
      <vt:lpstr>Location</vt:lpstr>
      <vt:lpstr>Work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OUABBOU Youssef</dc:creator>
  <cp:lastModifiedBy>yal</cp:lastModifiedBy>
  <cp:lastPrinted>2021-11-23T13:15:04Z</cp:lastPrinted>
  <dcterms:created xsi:type="dcterms:W3CDTF">2015-06-05T18:17:20Z</dcterms:created>
  <dcterms:modified xsi:type="dcterms:W3CDTF">2021-11-27T14:36:51Z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0x01010045F688124B19D743A9AB13662B1DEDE6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</Properties>
</file>