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5440" windowHeight="15390" activeTab="4"/>
  </bookViews>
  <sheets>
    <sheet name="FORMULAIRE" sheetId="2" r:id="rId1"/>
    <sheet name="Archives" sheetId="1" r:id="rId2"/>
    <sheet name="Séries en cours" sheetId="3" r:id="rId3"/>
    <sheet name="Base outils" sheetId="4" r:id="rId4"/>
    <sheet name="En cours" sheetId="5" r:id="rId5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2" l="1"/>
  <c r="A151" i="3" l="1"/>
  <c r="B151" i="3"/>
  <c r="C151" i="3"/>
  <c r="D151" i="3"/>
  <c r="E151" i="3"/>
  <c r="F151" i="3"/>
  <c r="G151" i="3"/>
  <c r="H151" i="3"/>
  <c r="F13" i="3"/>
  <c r="G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H2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F2" i="3"/>
  <c r="F3" i="3"/>
  <c r="F4" i="3"/>
  <c r="F5" i="3"/>
  <c r="F6" i="3"/>
  <c r="F7" i="3"/>
  <c r="F8" i="3"/>
  <c r="F9" i="3"/>
  <c r="F10" i="3"/>
  <c r="F11" i="3"/>
  <c r="F12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E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D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C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B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L11" i="2" l="1"/>
  <c r="L10" i="2"/>
  <c r="L9" i="2"/>
  <c r="L6" i="2"/>
  <c r="L7" i="2"/>
  <c r="L5" i="2"/>
  <c r="L4" i="2" l="1"/>
  <c r="L12" i="2" l="1"/>
</calcChain>
</file>

<file path=xl/sharedStrings.xml><?xml version="1.0" encoding="utf-8"?>
<sst xmlns="http://schemas.openxmlformats.org/spreadsheetml/2006/main" count="469" uniqueCount="56">
  <si>
    <t xml:space="preserve">TITANE </t>
  </si>
  <si>
    <t>ALUMINIUM</t>
  </si>
  <si>
    <t>304L</t>
  </si>
  <si>
    <t>MATIERES</t>
  </si>
  <si>
    <t>Ø OUTILS</t>
  </si>
  <si>
    <t>LONGEUR OUTILS</t>
  </si>
  <si>
    <t>ARETE COUPANTE</t>
  </si>
  <si>
    <t>N°</t>
  </si>
  <si>
    <t>Arrete coupante</t>
  </si>
  <si>
    <t>Carbure</t>
  </si>
  <si>
    <t>Carbure Revetu</t>
  </si>
  <si>
    <t>Acier Rapide</t>
  </si>
  <si>
    <t>Acier Rapide SUP.</t>
  </si>
  <si>
    <t>TYPE OUTIL</t>
  </si>
  <si>
    <t>MATIERE USINABLE</t>
  </si>
  <si>
    <t>REF. OUTILS</t>
  </si>
  <si>
    <t>TYPES OUTILS</t>
  </si>
  <si>
    <t>* : obligation de remplir la case</t>
  </si>
  <si>
    <t>TYPE D'OUTIL (TOURTEAU, FRAISE)*</t>
  </si>
  <si>
    <t>MATIERES USINABLE*</t>
  </si>
  <si>
    <t>ARETE COUPANTE*</t>
  </si>
  <si>
    <t>LONGEUR OUTILS*</t>
  </si>
  <si>
    <t>Ø OUTILS*</t>
  </si>
  <si>
    <t>N°*</t>
  </si>
  <si>
    <t>N° PIECE</t>
  </si>
  <si>
    <t>N° PIECE (BCL,BDL)</t>
  </si>
  <si>
    <t>REF. OUTIL (commentaire)</t>
  </si>
  <si>
    <t>REF. OUTILS (COMMENTAIRE)</t>
  </si>
  <si>
    <t>Fraise</t>
  </si>
  <si>
    <t>Tourteau</t>
  </si>
  <si>
    <t>Fraise hémisphérique</t>
  </si>
  <si>
    <t xml:space="preserve">Fraise </t>
  </si>
  <si>
    <t>Foret</t>
  </si>
  <si>
    <t>Alesoir</t>
  </si>
  <si>
    <t xml:space="preserve">Foret </t>
  </si>
  <si>
    <t xml:space="preserve">Tête à aleser </t>
  </si>
  <si>
    <t>M8X1,25</t>
  </si>
  <si>
    <t>Taraud hélicoidal</t>
  </si>
  <si>
    <t>Ø8H7</t>
  </si>
  <si>
    <t>Type</t>
  </si>
  <si>
    <t>Fraise à chanfreiner</t>
  </si>
  <si>
    <t>2.5</t>
  </si>
  <si>
    <t>Foret hélicoidal</t>
  </si>
  <si>
    <t>13,53H7</t>
  </si>
  <si>
    <t>Fraise à chanfreiner double</t>
  </si>
  <si>
    <t>Rentrer les séries en cours de production</t>
  </si>
  <si>
    <t>Formulaire d'implantation</t>
  </si>
  <si>
    <t>A</t>
  </si>
  <si>
    <t>B</t>
  </si>
  <si>
    <t>C</t>
  </si>
  <si>
    <t>N° PIECE(A,B,C…)*</t>
  </si>
  <si>
    <t>num outil</t>
  </si>
  <si>
    <t>Piece A</t>
  </si>
  <si>
    <t>Piece B</t>
  </si>
  <si>
    <t>Piece C</t>
  </si>
  <si>
    <t>SÉRIES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</si>
</sst>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color rgb="FF000000"/>
      <name val="Calibri"/>
      <family val="2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6EFCE"/>
      </patternFill>
    </fill>
    <fill>
      <patternFill patternType="solid">
        <fgColor theme="4"/>
        <bgColor theme="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FFFF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6" tint="0.39997558519241921"/>
      </left>
      <right/>
      <top/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</borders>
  <cellStyleXfs count="2">
    <xf numFmtId="0" fontId="0" fillId="0" borderId="0"/>
    <xf numFmtId="0" fontId="5" fillId="5" borderId="0" applyNumberFormat="0" applyBorder="0" applyAlignment="0" applyProtection="0"/>
  </cellStyleXfs>
  <cellXfs count="61">
    <xf numFmtId="0" fontId="0" fillId="0" borderId="0" xfId="0"/>
    <xf numFmtId="0" fontId="0" fillId="0" borderId="2" xfId="0" applyBorder="1"/>
    <xf numFmtId="0" fontId="0" fillId="3" borderId="3" xfId="0" applyFill="1" applyBorder="1"/>
    <xf numFmtId="0" fontId="0" fillId="3" borderId="4" xfId="0" applyFill="1" applyBorder="1"/>
    <xf numFmtId="0" fontId="0" fillId="3" borderId="6" xfId="0" applyFill="1" applyBorder="1"/>
    <xf numFmtId="0" fontId="2" fillId="3" borderId="0" xfId="0" applyFont="1" applyFill="1" applyBorder="1"/>
    <xf numFmtId="0" fontId="0" fillId="3" borderId="0" xfId="0" applyFill="1" applyBorder="1"/>
    <xf numFmtId="0" fontId="0" fillId="3" borderId="8" xfId="0" applyFill="1" applyBorder="1"/>
    <xf numFmtId="0" fontId="0" fillId="3" borderId="9" xfId="0" applyFill="1" applyBorder="1"/>
    <xf numFmtId="0" fontId="1" fillId="3" borderId="5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0" fontId="0" fillId="0" borderId="0" xfId="0" applyAlignment="1"/>
    <xf numFmtId="0" fontId="1" fillId="3" borderId="0" xfId="0" applyFont="1" applyFill="1" applyBorder="1" applyAlignment="1">
      <alignment horizontal="center" wrapText="1"/>
    </xf>
    <xf numFmtId="0" fontId="1" fillId="3" borderId="10" xfId="0" applyFont="1" applyFill="1" applyBorder="1" applyAlignment="1">
      <alignment wrapText="1"/>
    </xf>
    <xf numFmtId="0" fontId="0" fillId="3" borderId="0" xfId="0" applyFill="1" applyBorder="1" applyAlignment="1"/>
    <xf numFmtId="0" fontId="0" fillId="3" borderId="6" xfId="0" applyFill="1" applyBorder="1" applyAlignment="1"/>
    <xf numFmtId="164" fontId="0" fillId="2" borderId="0" xfId="0" applyNumberFormat="1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center"/>
    </xf>
    <xf numFmtId="0" fontId="1" fillId="3" borderId="9" xfId="0" applyFont="1" applyFill="1" applyBorder="1" applyAlignment="1"/>
    <xf numFmtId="0" fontId="1" fillId="3" borderId="0" xfId="0" applyFont="1" applyFill="1" applyBorder="1" applyAlignment="1"/>
    <xf numFmtId="0" fontId="1" fillId="3" borderId="4" xfId="0" applyFont="1" applyFill="1" applyBorder="1" applyAlignment="1">
      <alignment horizontal="center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2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5" fillId="5" borderId="2" xfId="1" applyBorder="1" applyAlignment="1">
      <alignment horizontal="center" vertical="center"/>
    </xf>
    <xf numFmtId="0" fontId="5" fillId="5" borderId="2" xfId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4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6" tint="0.39997558519241921"/>
        </bottom>
      </border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0"/>
        </top>
      </border>
    </dxf>
    <dxf>
      <border outline="0">
        <top style="thin">
          <color indexed="64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533400</xdr:colOff>
          <xdr:row>12</xdr:row>
          <xdr:rowOff>180975</xdr:rowOff>
        </xdr:from>
        <xdr:to>
          <xdr:col>6</xdr:col>
          <xdr:colOff>314325</xdr:colOff>
          <xdr:row>16</xdr:row>
          <xdr:rowOff>123825</xdr:rowOff>
        </xdr:to>
        <xdr:sp macro="" textlink="">
          <xdr:nvSpPr>
            <xdr:cNvPr id="1027" name="Valid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H49" totalsRowShown="0" headerRowDxfId="47" dataDxfId="46">
  <autoFilter ref="A1:H49"/>
  <sortState ref="A2:I32211">
    <sortCondition ref="D2:D32211"/>
    <sortCondition ref="C2:C32211"/>
    <sortCondition ref="E2:E32211"/>
  </sortState>
  <tableColumns count="8">
    <tableColumn id="1" name="N° PIECE" dataDxfId="45"/>
    <tableColumn id="8" name="N°" dataDxfId="44"/>
    <tableColumn id="2" name="TYPE OUTIL" dataDxfId="43"/>
    <tableColumn id="3" name="Ø OUTILS" dataDxfId="42"/>
    <tableColumn id="4" name="LONGEUR OUTILS" dataDxfId="41"/>
    <tableColumn id="5" name="ARETE COUPANTE" dataDxfId="40"/>
    <tableColumn id="6" name="MATIERE USINABLE" dataDxfId="39"/>
    <tableColumn id="7" name="REF. OUTILS (COMMENTAIRE)" dataDxfId="3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H151" totalsRowShown="0" headerRowDxfId="37" dataDxfId="35" headerRowBorderDxfId="36" tableBorderDxfId="34" totalsRowBorderDxfId="33">
  <autoFilter ref="A1:H151"/>
  <tableColumns count="8">
    <tableColumn id="1" name="N°" dataDxfId="32" dataCellStyle="Normal">
      <calculatedColumnFormula>VLOOKUP($K$2,Archives!$A:$H,2,FALSE)</calculatedColumnFormula>
    </tableColumn>
    <tableColumn id="2" name="TYPE OUTIL" dataDxfId="31" dataCellStyle="Normal">
      <calculatedColumnFormula>VLOOKUP($K$2,Archives!$A:$H,3,FALSE)</calculatedColumnFormula>
    </tableColumn>
    <tableColumn id="3" name="Ø OUTILS" dataDxfId="30" dataCellStyle="Normal">
      <calculatedColumnFormula>VLOOKUP($K$2,Archives!$A:$H,4,FALSE)</calculatedColumnFormula>
    </tableColumn>
    <tableColumn id="4" name="LONGEUR OUTILS" dataDxfId="29" dataCellStyle="Normal">
      <calculatedColumnFormula>VLOOKUP($K$2,Archives!$A:$H,5,FALSE)</calculatedColumnFormula>
    </tableColumn>
    <tableColumn id="5" name="ARETE COUPANTE" dataDxfId="28" dataCellStyle="Normal">
      <calculatedColumnFormula>VLOOKUP($K$2,Archives!$A:$H,6,FALSE)</calculatedColumnFormula>
    </tableColumn>
    <tableColumn id="6" name="MATIERE USINABLE" dataDxfId="27" dataCellStyle="Normal">
      <calculatedColumnFormula>VLOOKUP($K$2,Archives!$A:$H,7,FALSE)</calculatedColumnFormula>
    </tableColumn>
    <tableColumn id="7" name="N° PIECE" dataDxfId="26" dataCellStyle="Normal">
      <calculatedColumnFormula>VLOOKUP($K$2,Archives!$A:$H,1,FALSE)</calculatedColumnFormula>
    </tableColumn>
    <tableColumn id="8" name="REF. OUTILS (COMMENTAIRE)" dataDxfId="25" dataCellStyle="Normal">
      <calculatedColumnFormula>VLOOKUP($K$2,Archives!$A:$H,8,FALSE)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b_outils" displayName="tb_outils" ref="A1:I45" totalsRowShown="0" headerRowDxfId="24" dataDxfId="22" headerRowBorderDxfId="23" tableBorderDxfId="21" totalsRowBorderDxfId="20">
  <autoFilter ref="A1:I45"/>
  <sortState ref="B2:F45">
    <sortCondition ref="B1:B45"/>
  </sortState>
  <tableColumns count="9">
    <tableColumn id="6" name="num outil" dataDxfId="19"/>
    <tableColumn id="1" name="TYPE OUTIL" dataDxfId="18"/>
    <tableColumn id="2" name="Ø OUTILS" dataDxfId="17"/>
    <tableColumn id="3" name="LONGEUR OUTILS" dataDxfId="16"/>
    <tableColumn id="4" name="ARETE COUPANTE" dataDxfId="15"/>
    <tableColumn id="5" name="MATIERE USINABLE" dataDxfId="14"/>
    <tableColumn id="7" name="Piece A" dataDxfId="13"/>
    <tableColumn id="8" name="Piece B" dataDxfId="12"/>
    <tableColumn id="9" name="Piece C" dataDxfId="11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4" name="tb_enCours" displayName="tb_enCours" ref="A1:G6" totalsRowShown="0" headerRowDxfId="0" dataDxfId="3" headerRowBorderDxfId="1" tableBorderDxfId="2">
  <autoFilter ref="A1:G6"/>
  <tableColumns count="7">
    <tableColumn id="1" name="num outil" dataDxfId="10"/>
    <tableColumn id="2" name="TYPE OUTIL" dataDxfId="9"/>
    <tableColumn id="3" name="Ø OUTILS" dataDxfId="8"/>
    <tableColumn id="4" name="LONGEUR OUTILS" dataDxfId="7"/>
    <tableColumn id="5" name="ARETE COUPANTE" dataDxfId="6"/>
    <tableColumn id="6" name="MATIERE USINABLE" dataDxfId="5"/>
    <tableColumn id="7" name="SÉRIES EN COURS" dataDxfId="4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Z21"/>
  <sheetViews>
    <sheetView showGridLines="0" zoomScaleNormal="100" workbookViewId="0">
      <selection activeCell="I16" sqref="I16"/>
    </sheetView>
  </sheetViews>
  <sheetFormatPr baseColWidth="10" defaultRowHeight="15" x14ac:dyDescent="0.25"/>
  <cols>
    <col min="1" max="1" width="4.5703125" customWidth="1"/>
    <col min="2" max="2" width="1.42578125" customWidth="1"/>
    <col min="3" max="3" width="32" customWidth="1"/>
    <col min="5" max="5" width="19" customWidth="1"/>
    <col min="7" max="7" width="7.140625" customWidth="1"/>
    <col min="8" max="8" width="16.7109375" customWidth="1"/>
    <col min="11" max="11" width="11.42578125" customWidth="1"/>
    <col min="12" max="12" width="4.28515625" customWidth="1"/>
    <col min="13" max="13" width="23.140625" customWidth="1"/>
    <col min="22" max="23" width="11.42578125" customWidth="1"/>
    <col min="24" max="24" width="27.42578125" hidden="1" customWidth="1"/>
    <col min="25" max="25" width="19.42578125" hidden="1" customWidth="1"/>
    <col min="26" max="26" width="14.42578125" hidden="1" customWidth="1"/>
  </cols>
  <sheetData>
    <row r="1" spans="2:26" ht="15.75" thickBot="1" x14ac:dyDescent="0.3">
      <c r="H1" s="11"/>
    </row>
    <row r="2" spans="2:26" ht="15" customHeight="1" x14ac:dyDescent="0.25">
      <c r="B2" s="48" t="s">
        <v>46</v>
      </c>
      <c r="C2" s="49"/>
      <c r="D2" s="49"/>
      <c r="E2" s="49"/>
      <c r="F2" s="49"/>
      <c r="G2" s="50"/>
      <c r="H2" s="11"/>
      <c r="X2" s="28" t="s">
        <v>39</v>
      </c>
      <c r="Y2" s="28" t="s">
        <v>8</v>
      </c>
      <c r="Z2" s="28" t="s">
        <v>3</v>
      </c>
    </row>
    <row r="3" spans="2:26" ht="15" customHeight="1" x14ac:dyDescent="0.25">
      <c r="B3" s="51"/>
      <c r="C3" s="52"/>
      <c r="D3" s="52"/>
      <c r="E3" s="52"/>
      <c r="F3" s="52"/>
      <c r="G3" s="53"/>
      <c r="H3" s="11"/>
      <c r="X3" s="26" t="s">
        <v>33</v>
      </c>
      <c r="Y3" s="27" t="s">
        <v>9</v>
      </c>
      <c r="Z3" s="27" t="s">
        <v>0</v>
      </c>
    </row>
    <row r="4" spans="2:26" ht="15.75" customHeight="1" thickBot="1" x14ac:dyDescent="0.3">
      <c r="B4" s="54"/>
      <c r="C4" s="55"/>
      <c r="D4" s="55"/>
      <c r="E4" s="55"/>
      <c r="F4" s="55"/>
      <c r="G4" s="56"/>
      <c r="H4" s="11"/>
      <c r="L4" s="1" t="str">
        <f>IF(C7="","nok","")</f>
        <v>nok</v>
      </c>
      <c r="M4" s="1" t="s">
        <v>16</v>
      </c>
      <c r="X4" s="26" t="s">
        <v>32</v>
      </c>
      <c r="Y4" s="27" t="s">
        <v>10</v>
      </c>
      <c r="Z4" s="27" t="s">
        <v>1</v>
      </c>
    </row>
    <row r="5" spans="2:26" x14ac:dyDescent="0.25">
      <c r="B5" s="2"/>
      <c r="C5" s="3"/>
      <c r="D5" s="3"/>
      <c r="E5" s="3"/>
      <c r="F5" s="3"/>
      <c r="G5" s="9"/>
      <c r="H5" s="11"/>
      <c r="L5" s="1" t="str">
        <f>IF(C9="","nok","")</f>
        <v>nok</v>
      </c>
      <c r="M5" s="1" t="s">
        <v>14</v>
      </c>
      <c r="X5" s="26" t="s">
        <v>42</v>
      </c>
      <c r="Y5" s="27" t="s">
        <v>11</v>
      </c>
      <c r="Z5" s="27" t="s">
        <v>2</v>
      </c>
    </row>
    <row r="6" spans="2:26" ht="15.75" thickBot="1" x14ac:dyDescent="0.3">
      <c r="B6" s="4"/>
      <c r="C6" s="17" t="s">
        <v>18</v>
      </c>
      <c r="D6" s="5"/>
      <c r="E6" s="17" t="s">
        <v>22</v>
      </c>
      <c r="F6" s="6"/>
      <c r="G6" s="10"/>
      <c r="H6" s="11"/>
      <c r="L6" s="1" t="str">
        <f>IF(C11="","nok","")</f>
        <v>nok</v>
      </c>
      <c r="M6" s="1" t="s">
        <v>6</v>
      </c>
      <c r="X6" s="26" t="s">
        <v>28</v>
      </c>
      <c r="Y6" s="27" t="s">
        <v>12</v>
      </c>
      <c r="Z6" s="25"/>
    </row>
    <row r="7" spans="2:26" ht="15.75" thickBot="1" x14ac:dyDescent="0.3">
      <c r="B7" s="4"/>
      <c r="C7" s="22"/>
      <c r="D7" s="5"/>
      <c r="E7" s="22"/>
      <c r="F7" s="6"/>
      <c r="G7" s="10"/>
      <c r="H7" s="11"/>
      <c r="L7" s="1" t="str">
        <f>IF(C9="","nok","")</f>
        <v>nok</v>
      </c>
      <c r="M7" s="1" t="s">
        <v>5</v>
      </c>
      <c r="X7" s="26" t="s">
        <v>40</v>
      </c>
      <c r="Y7" s="25"/>
      <c r="Z7" s="25"/>
    </row>
    <row r="8" spans="2:26" ht="15.75" thickBot="1" x14ac:dyDescent="0.3">
      <c r="B8" s="4"/>
      <c r="C8" s="17" t="s">
        <v>19</v>
      </c>
      <c r="D8" s="5"/>
      <c r="E8" s="17" t="s">
        <v>23</v>
      </c>
      <c r="F8" s="6"/>
      <c r="G8" s="10"/>
      <c r="H8" s="11"/>
      <c r="L8" s="1" t="str">
        <f>IF(C15="","nok","")</f>
        <v>nok</v>
      </c>
      <c r="M8" s="1" t="s">
        <v>15</v>
      </c>
      <c r="X8" s="26" t="s">
        <v>44</v>
      </c>
      <c r="Y8" s="25"/>
      <c r="Z8" s="25"/>
    </row>
    <row r="9" spans="2:26" ht="15.75" thickBot="1" x14ac:dyDescent="0.3">
      <c r="B9" s="4"/>
      <c r="C9" s="23"/>
      <c r="D9" s="5"/>
      <c r="E9" s="22"/>
      <c r="F9" s="6"/>
      <c r="G9" s="10"/>
      <c r="H9" s="11"/>
      <c r="L9" s="1" t="str">
        <f>IF(E7="","nok","")</f>
        <v>nok</v>
      </c>
      <c r="M9" s="1" t="s">
        <v>4</v>
      </c>
      <c r="X9" s="26" t="s">
        <v>30</v>
      </c>
      <c r="Y9" s="25"/>
      <c r="Z9" s="25"/>
    </row>
    <row r="10" spans="2:26" ht="15.75" thickBot="1" x14ac:dyDescent="0.3">
      <c r="B10" s="4"/>
      <c r="C10" s="17" t="s">
        <v>20</v>
      </c>
      <c r="D10" s="5"/>
      <c r="E10" s="20" t="s">
        <v>50</v>
      </c>
      <c r="F10" s="14"/>
      <c r="G10" s="10"/>
      <c r="H10" s="11"/>
      <c r="L10" s="1" t="str">
        <f>IF(E9="","nok","")</f>
        <v>nok</v>
      </c>
      <c r="M10" s="1" t="s">
        <v>7</v>
      </c>
      <c r="X10" s="26" t="s">
        <v>37</v>
      </c>
      <c r="Y10" s="25"/>
      <c r="Z10" s="25"/>
    </row>
    <row r="11" spans="2:26" ht="15.75" thickBot="1" x14ac:dyDescent="0.3">
      <c r="B11" s="4"/>
      <c r="C11" s="21"/>
      <c r="D11" s="5"/>
      <c r="E11" s="24"/>
      <c r="F11" s="14"/>
      <c r="G11" s="10"/>
      <c r="H11" s="11"/>
      <c r="L11" s="1" t="str">
        <f>IF(E11="","nok","")</f>
        <v>nok</v>
      </c>
      <c r="M11" s="1" t="s">
        <v>25</v>
      </c>
      <c r="X11" s="25"/>
      <c r="Y11" s="25"/>
      <c r="Z11" s="25"/>
    </row>
    <row r="12" spans="2:26" ht="15.75" thickBot="1" x14ac:dyDescent="0.3">
      <c r="B12" s="4"/>
      <c r="C12" s="12" t="s">
        <v>21</v>
      </c>
      <c r="D12" s="14"/>
      <c r="E12" s="19"/>
      <c r="F12" s="14"/>
      <c r="G12" s="10"/>
      <c r="H12" s="11"/>
      <c r="L12">
        <f>COUNTIF(L4:L11,"nok")</f>
        <v>8</v>
      </c>
      <c r="X12" s="25"/>
      <c r="Y12" s="25"/>
      <c r="Z12" s="25"/>
    </row>
    <row r="13" spans="2:26" ht="15.75" thickBot="1" x14ac:dyDescent="0.3">
      <c r="B13" s="4"/>
      <c r="C13" s="22"/>
      <c r="D13" s="6"/>
      <c r="E13" s="18"/>
      <c r="F13" s="6"/>
      <c r="G13" s="10"/>
      <c r="H13" s="11"/>
      <c r="X13" s="25"/>
      <c r="Y13" s="25"/>
      <c r="Z13" s="25"/>
    </row>
    <row r="14" spans="2:26" ht="15.75" thickBot="1" x14ac:dyDescent="0.3">
      <c r="B14" s="15"/>
      <c r="C14" s="12" t="s">
        <v>26</v>
      </c>
      <c r="D14" s="6"/>
      <c r="E14" s="6"/>
      <c r="F14" s="6"/>
      <c r="G14" s="10"/>
      <c r="H14" s="11"/>
      <c r="M14" s="16"/>
      <c r="X14" s="25"/>
      <c r="Y14" s="25"/>
      <c r="Z14" s="25"/>
    </row>
    <row r="15" spans="2:26" ht="15.75" thickBot="1" x14ac:dyDescent="0.3">
      <c r="B15" s="4"/>
      <c r="C15" s="22"/>
      <c r="D15" s="6"/>
      <c r="E15" s="6"/>
      <c r="F15" s="6"/>
      <c r="G15" s="10"/>
      <c r="H15" s="11"/>
      <c r="X15" s="25"/>
      <c r="Y15" s="25"/>
      <c r="Z15" s="25"/>
    </row>
    <row r="16" spans="2:26" x14ac:dyDescent="0.25">
      <c r="B16" s="15"/>
      <c r="C16" s="14"/>
      <c r="D16" s="14"/>
      <c r="E16" s="6"/>
      <c r="F16" s="6"/>
      <c r="G16" s="10"/>
      <c r="H16" s="11"/>
      <c r="X16" s="25"/>
      <c r="Y16" s="25"/>
      <c r="Z16" s="25"/>
    </row>
    <row r="17" spans="2:11" x14ac:dyDescent="0.25">
      <c r="B17" s="4"/>
      <c r="C17" s="14"/>
      <c r="D17" s="14"/>
      <c r="E17" s="6"/>
      <c r="F17" s="6"/>
      <c r="G17" s="10"/>
      <c r="H17" s="11"/>
    </row>
    <row r="18" spans="2:11" ht="9" customHeight="1" thickBot="1" x14ac:dyDescent="0.3">
      <c r="B18" s="7"/>
      <c r="C18" s="8"/>
      <c r="D18" s="8"/>
      <c r="E18" s="8"/>
      <c r="F18" s="8"/>
      <c r="G18" s="13"/>
      <c r="H18" s="11"/>
    </row>
    <row r="19" spans="2:11" x14ac:dyDescent="0.25">
      <c r="C19" t="s">
        <v>17</v>
      </c>
      <c r="H19" s="11"/>
    </row>
    <row r="21" spans="2:11" x14ac:dyDescent="0.25">
      <c r="G21" s="11"/>
      <c r="H21" s="11"/>
      <c r="I21" s="11"/>
      <c r="J21" s="11"/>
      <c r="K21" s="11"/>
    </row>
  </sheetData>
  <sheetProtection selectLockedCells="1"/>
  <mergeCells count="1">
    <mergeCell ref="B2:G4"/>
  </mergeCells>
  <dataValidations xWindow="535" yWindow="333" count="3">
    <dataValidation type="list" allowBlank="1" showInputMessage="1" showErrorMessage="1" errorTitle="Arete coupante" error="Sélectionnez une arrête coupante dans la liste." promptTitle="Arete coupante" prompt="Sélectionnez une arete coupante dans la liste." sqref="C11">
      <formula1>$Y$3:$Y$6</formula1>
    </dataValidation>
    <dataValidation type="list" allowBlank="1" showInputMessage="1" showErrorMessage="1" errorTitle="Matière" error="Sélectionnez une matière dans la liste" promptTitle="Matières" prompt="Sélectionnez une matière dans la liste." sqref="C9">
      <formula1>$Z$3:$Z$5</formula1>
    </dataValidation>
    <dataValidation type="list" errorStyle="warning" showInputMessage="1" showErrorMessage="1" errorTitle="Entrée non valide" error="Sélectionnez un type d'outils dans la liste." promptTitle="Type d'outils" prompt="Merci de sélectionnez un type d'outils dans la liste." sqref="C7">
      <formula1>$X$3:$X$10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Valider">
              <controlPr defaultSize="0" print="0" autoFill="0" autoPict="0" macro="[0]!Valider2">
                <anchor moveWithCells="1" sizeWithCells="1">
                  <from>
                    <xdr:col>3</xdr:col>
                    <xdr:colOff>533400</xdr:colOff>
                    <xdr:row>12</xdr:row>
                    <xdr:rowOff>180975</xdr:rowOff>
                  </from>
                  <to>
                    <xdr:col>6</xdr:col>
                    <xdr:colOff>314325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0"/>
  <sheetViews>
    <sheetView showGridLines="0" zoomScaleNormal="100" workbookViewId="0">
      <selection sqref="A1:H1"/>
    </sheetView>
  </sheetViews>
  <sheetFormatPr baseColWidth="10" defaultRowHeight="15" x14ac:dyDescent="0.25"/>
  <cols>
    <col min="1" max="1" width="15.5703125" style="30" customWidth="1"/>
    <col min="2" max="2" width="9.42578125" style="31" customWidth="1"/>
    <col min="3" max="3" width="24.140625" style="30" customWidth="1"/>
    <col min="4" max="4" width="19.5703125" style="30" customWidth="1"/>
    <col min="5" max="5" width="24.5703125" style="30" customWidth="1"/>
    <col min="6" max="7" width="22.28515625" style="30" customWidth="1"/>
    <col min="8" max="8" width="47.28515625" style="30" customWidth="1"/>
    <col min="9" max="9" width="13.85546875" style="30" customWidth="1"/>
    <col min="10" max="16384" width="11.42578125" style="30"/>
  </cols>
  <sheetData>
    <row r="1" spans="1:11" x14ac:dyDescent="0.25">
      <c r="A1" s="29" t="s">
        <v>24</v>
      </c>
      <c r="B1" s="29" t="s">
        <v>7</v>
      </c>
      <c r="C1" s="29" t="s">
        <v>13</v>
      </c>
      <c r="D1" s="29" t="s">
        <v>4</v>
      </c>
      <c r="E1" s="29" t="s">
        <v>5</v>
      </c>
      <c r="F1" s="29" t="s">
        <v>6</v>
      </c>
      <c r="G1" s="29" t="s">
        <v>14</v>
      </c>
      <c r="H1" s="29" t="s">
        <v>27</v>
      </c>
    </row>
    <row r="2" spans="1:11" x14ac:dyDescent="0.25">
      <c r="A2" s="36" t="s">
        <v>47</v>
      </c>
      <c r="B2" s="30">
        <v>209</v>
      </c>
      <c r="C2" s="30" t="s">
        <v>32</v>
      </c>
      <c r="D2" s="30">
        <v>2</v>
      </c>
      <c r="E2" s="30">
        <v>18</v>
      </c>
      <c r="F2" s="30" t="s">
        <v>9</v>
      </c>
      <c r="G2" s="30" t="s">
        <v>1</v>
      </c>
      <c r="I2" s="58"/>
      <c r="J2" s="58"/>
      <c r="K2" s="58"/>
    </row>
    <row r="3" spans="1:11" x14ac:dyDescent="0.25">
      <c r="A3" s="36" t="s">
        <v>47</v>
      </c>
      <c r="B3" s="30">
        <v>208</v>
      </c>
      <c r="C3" s="30" t="s">
        <v>32</v>
      </c>
      <c r="D3" s="30">
        <v>2.5</v>
      </c>
      <c r="E3" s="30">
        <v>20</v>
      </c>
      <c r="F3" s="30" t="s">
        <v>9</v>
      </c>
      <c r="G3" s="30" t="s">
        <v>1</v>
      </c>
      <c r="I3" s="57"/>
      <c r="J3" s="57"/>
    </row>
    <row r="4" spans="1:11" x14ac:dyDescent="0.25">
      <c r="A4" s="36" t="s">
        <v>47</v>
      </c>
      <c r="B4" s="30">
        <v>206</v>
      </c>
      <c r="C4" s="30" t="s">
        <v>32</v>
      </c>
      <c r="D4" s="30">
        <v>3.8</v>
      </c>
      <c r="E4" s="30">
        <v>35</v>
      </c>
      <c r="F4" s="30" t="s">
        <v>9</v>
      </c>
      <c r="G4" s="30" t="s">
        <v>1</v>
      </c>
      <c r="I4" s="57"/>
      <c r="J4" s="57"/>
      <c r="K4" s="57"/>
    </row>
    <row r="5" spans="1:11" x14ac:dyDescent="0.25">
      <c r="A5" s="36" t="s">
        <v>47</v>
      </c>
      <c r="B5" s="30">
        <v>205</v>
      </c>
      <c r="C5" s="30" t="s">
        <v>32</v>
      </c>
      <c r="D5" s="30">
        <v>4</v>
      </c>
      <c r="E5" s="30">
        <v>40</v>
      </c>
      <c r="F5" s="30" t="s">
        <v>9</v>
      </c>
      <c r="G5" s="30" t="s">
        <v>1</v>
      </c>
      <c r="I5" s="57"/>
      <c r="J5" s="57"/>
    </row>
    <row r="6" spans="1:11" x14ac:dyDescent="0.25">
      <c r="A6" s="36" t="s">
        <v>47</v>
      </c>
      <c r="B6" s="30">
        <v>200</v>
      </c>
      <c r="C6" s="30" t="s">
        <v>30</v>
      </c>
      <c r="D6" s="30">
        <v>6</v>
      </c>
      <c r="E6" s="30">
        <v>30</v>
      </c>
      <c r="F6" s="30" t="s">
        <v>9</v>
      </c>
      <c r="G6" s="30" t="s">
        <v>1</v>
      </c>
      <c r="I6" s="57"/>
      <c r="J6" s="57"/>
      <c r="K6" s="57"/>
    </row>
    <row r="7" spans="1:11" x14ac:dyDescent="0.25">
      <c r="A7" s="36" t="s">
        <v>47</v>
      </c>
      <c r="B7" s="30">
        <v>203</v>
      </c>
      <c r="C7" s="30" t="s">
        <v>28</v>
      </c>
      <c r="D7" s="30">
        <v>8</v>
      </c>
      <c r="E7" s="30">
        <v>45</v>
      </c>
      <c r="F7" s="30" t="s">
        <v>9</v>
      </c>
      <c r="G7" s="30" t="s">
        <v>1</v>
      </c>
      <c r="I7" s="57"/>
      <c r="J7" s="57"/>
    </row>
    <row r="8" spans="1:11" x14ac:dyDescent="0.25">
      <c r="A8" s="36" t="s">
        <v>47</v>
      </c>
      <c r="B8" s="30">
        <v>198</v>
      </c>
      <c r="C8" s="30" t="s">
        <v>31</v>
      </c>
      <c r="D8" s="30">
        <v>8</v>
      </c>
      <c r="E8" s="30">
        <v>35</v>
      </c>
      <c r="F8" s="30" t="s">
        <v>9</v>
      </c>
      <c r="G8" s="30" t="s">
        <v>1</v>
      </c>
      <c r="I8" s="57"/>
      <c r="J8" s="57"/>
      <c r="K8" s="57"/>
    </row>
    <row r="9" spans="1:11" x14ac:dyDescent="0.25">
      <c r="A9" s="36" t="s">
        <v>47</v>
      </c>
      <c r="B9" s="30">
        <v>204</v>
      </c>
      <c r="C9" s="30" t="s">
        <v>30</v>
      </c>
      <c r="D9" s="30">
        <v>8</v>
      </c>
      <c r="E9" s="30">
        <v>40</v>
      </c>
      <c r="F9" s="30" t="s">
        <v>9</v>
      </c>
      <c r="G9" s="30" t="s">
        <v>1</v>
      </c>
      <c r="I9" s="57"/>
      <c r="J9" s="57"/>
    </row>
    <row r="10" spans="1:11" x14ac:dyDescent="0.25">
      <c r="A10" s="36" t="s">
        <v>47</v>
      </c>
      <c r="B10" s="30">
        <v>210</v>
      </c>
      <c r="C10" s="30" t="s">
        <v>40</v>
      </c>
      <c r="D10" s="30">
        <v>10</v>
      </c>
      <c r="E10" s="30">
        <v>60</v>
      </c>
      <c r="F10" s="30" t="s">
        <v>9</v>
      </c>
      <c r="G10" s="30" t="s">
        <v>1</v>
      </c>
    </row>
    <row r="11" spans="1:11" x14ac:dyDescent="0.25">
      <c r="A11" s="36" t="s">
        <v>47</v>
      </c>
      <c r="B11" s="30">
        <v>216</v>
      </c>
      <c r="C11" s="30" t="s">
        <v>30</v>
      </c>
      <c r="D11" s="30">
        <v>10</v>
      </c>
      <c r="E11" s="30">
        <v>45</v>
      </c>
      <c r="F11" s="30" t="s">
        <v>9</v>
      </c>
      <c r="G11" s="30" t="s">
        <v>1</v>
      </c>
    </row>
    <row r="12" spans="1:11" x14ac:dyDescent="0.25">
      <c r="A12" s="36" t="s">
        <v>47</v>
      </c>
      <c r="B12" s="30">
        <v>214</v>
      </c>
      <c r="C12" s="30" t="s">
        <v>34</v>
      </c>
      <c r="D12" s="30">
        <v>11</v>
      </c>
      <c r="E12" s="30">
        <v>65</v>
      </c>
      <c r="F12" s="30" t="s">
        <v>9</v>
      </c>
      <c r="G12" s="30" t="s">
        <v>1</v>
      </c>
    </row>
    <row r="13" spans="1:11" x14ac:dyDescent="0.25">
      <c r="A13" s="36" t="s">
        <v>47</v>
      </c>
      <c r="B13" s="30">
        <v>213</v>
      </c>
      <c r="C13" s="30" t="s">
        <v>35</v>
      </c>
      <c r="D13" s="30">
        <v>11.15</v>
      </c>
      <c r="E13" s="30">
        <v>45</v>
      </c>
      <c r="F13" s="30" t="s">
        <v>9</v>
      </c>
      <c r="G13" s="30" t="s">
        <v>1</v>
      </c>
    </row>
    <row r="14" spans="1:11" x14ac:dyDescent="0.25">
      <c r="A14" s="36" t="s">
        <v>47</v>
      </c>
      <c r="B14" s="30">
        <v>202</v>
      </c>
      <c r="C14" s="30" t="s">
        <v>28</v>
      </c>
      <c r="D14" s="30">
        <v>12</v>
      </c>
      <c r="E14" s="30">
        <v>50</v>
      </c>
      <c r="F14" s="30" t="s">
        <v>9</v>
      </c>
      <c r="G14" s="30" t="s">
        <v>1</v>
      </c>
    </row>
    <row r="15" spans="1:11" x14ac:dyDescent="0.25">
      <c r="A15" s="36" t="s">
        <v>47</v>
      </c>
      <c r="B15" s="30">
        <v>199</v>
      </c>
      <c r="C15" s="30" t="s">
        <v>28</v>
      </c>
      <c r="D15" s="30">
        <v>16</v>
      </c>
      <c r="E15" s="30">
        <v>62</v>
      </c>
      <c r="F15" s="30" t="s">
        <v>9</v>
      </c>
      <c r="G15" s="30" t="s">
        <v>1</v>
      </c>
    </row>
    <row r="16" spans="1:11" x14ac:dyDescent="0.25">
      <c r="A16" s="36" t="s">
        <v>47</v>
      </c>
      <c r="B16" s="30">
        <v>197</v>
      </c>
      <c r="C16" s="30" t="s">
        <v>31</v>
      </c>
      <c r="D16" s="30">
        <v>16</v>
      </c>
      <c r="E16" s="30">
        <v>50</v>
      </c>
      <c r="F16" s="30" t="s">
        <v>9</v>
      </c>
      <c r="G16" s="30" t="s">
        <v>1</v>
      </c>
    </row>
    <row r="17" spans="1:11" x14ac:dyDescent="0.25">
      <c r="A17" s="36" t="s">
        <v>47</v>
      </c>
      <c r="B17" s="30">
        <v>207</v>
      </c>
      <c r="C17" s="30" t="s">
        <v>33</v>
      </c>
      <c r="D17" s="30">
        <v>20</v>
      </c>
      <c r="E17" s="30">
        <v>30</v>
      </c>
      <c r="F17" s="30" t="s">
        <v>9</v>
      </c>
      <c r="G17" s="30" t="s">
        <v>1</v>
      </c>
    </row>
    <row r="18" spans="1:11" x14ac:dyDescent="0.25">
      <c r="A18" s="36" t="s">
        <v>47</v>
      </c>
      <c r="B18" s="30">
        <v>194</v>
      </c>
      <c r="C18" s="30" t="s">
        <v>29</v>
      </c>
      <c r="D18" s="30">
        <v>32</v>
      </c>
      <c r="E18" s="30">
        <v>40</v>
      </c>
      <c r="F18" s="30" t="s">
        <v>9</v>
      </c>
      <c r="G18" s="30" t="s">
        <v>1</v>
      </c>
    </row>
    <row r="19" spans="1:11" x14ac:dyDescent="0.25">
      <c r="A19" s="36" t="s">
        <v>48</v>
      </c>
      <c r="B19" s="30">
        <v>974</v>
      </c>
      <c r="C19" s="30" t="s">
        <v>30</v>
      </c>
      <c r="D19" s="30">
        <v>2</v>
      </c>
      <c r="E19" s="30">
        <v>18</v>
      </c>
      <c r="F19" s="30" t="s">
        <v>9</v>
      </c>
      <c r="G19" s="30" t="s">
        <v>1</v>
      </c>
    </row>
    <row r="20" spans="1:11" x14ac:dyDescent="0.25">
      <c r="A20" s="36" t="s">
        <v>48</v>
      </c>
      <c r="B20" s="30">
        <v>960</v>
      </c>
      <c r="C20" s="30" t="s">
        <v>32</v>
      </c>
      <c r="D20" s="30">
        <v>2.9</v>
      </c>
      <c r="E20" s="30">
        <v>20</v>
      </c>
      <c r="F20" s="30" t="s">
        <v>9</v>
      </c>
      <c r="G20" s="30" t="s">
        <v>1</v>
      </c>
      <c r="K20"/>
    </row>
    <row r="21" spans="1:11" x14ac:dyDescent="0.25">
      <c r="A21" s="36" t="s">
        <v>48</v>
      </c>
      <c r="B21" s="30">
        <v>962</v>
      </c>
      <c r="C21" s="30" t="s">
        <v>32</v>
      </c>
      <c r="D21" s="30">
        <v>3.3</v>
      </c>
      <c r="E21" s="30">
        <v>43</v>
      </c>
      <c r="F21" s="30" t="s">
        <v>9</v>
      </c>
      <c r="G21" s="30" t="s">
        <v>1</v>
      </c>
      <c r="K21"/>
    </row>
    <row r="22" spans="1:11" x14ac:dyDescent="0.25">
      <c r="A22" s="36" t="s">
        <v>48</v>
      </c>
      <c r="B22" s="30">
        <v>961</v>
      </c>
      <c r="C22" s="30" t="s">
        <v>42</v>
      </c>
      <c r="D22" s="30">
        <v>3.3</v>
      </c>
      <c r="E22" s="30">
        <v>38</v>
      </c>
      <c r="F22" s="30" t="s">
        <v>9</v>
      </c>
      <c r="G22" s="30" t="s">
        <v>1</v>
      </c>
      <c r="K22"/>
    </row>
    <row r="23" spans="1:11" x14ac:dyDescent="0.25">
      <c r="A23" s="36" t="s">
        <v>48</v>
      </c>
      <c r="B23" s="30">
        <v>971</v>
      </c>
      <c r="C23" s="30" t="s">
        <v>32</v>
      </c>
      <c r="D23" s="30">
        <v>5</v>
      </c>
      <c r="E23" s="30">
        <v>35</v>
      </c>
      <c r="F23" s="30" t="s">
        <v>9</v>
      </c>
      <c r="G23" s="30" t="s">
        <v>1</v>
      </c>
    </row>
    <row r="24" spans="1:11" x14ac:dyDescent="0.25">
      <c r="A24" s="36" t="s">
        <v>48</v>
      </c>
      <c r="B24" s="30">
        <v>956</v>
      </c>
      <c r="C24" s="30" t="s">
        <v>28</v>
      </c>
      <c r="D24" s="30">
        <v>6</v>
      </c>
      <c r="E24" s="30">
        <v>43</v>
      </c>
      <c r="F24" s="30" t="s">
        <v>9</v>
      </c>
      <c r="G24" s="30" t="s">
        <v>1</v>
      </c>
      <c r="J24"/>
    </row>
    <row r="25" spans="1:11" x14ac:dyDescent="0.25">
      <c r="A25" s="36" t="s">
        <v>48</v>
      </c>
      <c r="B25" s="30">
        <v>972</v>
      </c>
      <c r="C25" s="30" t="s">
        <v>28</v>
      </c>
      <c r="D25" s="30">
        <v>6</v>
      </c>
      <c r="E25" s="30">
        <v>75</v>
      </c>
      <c r="F25" s="30" t="s">
        <v>9</v>
      </c>
      <c r="G25" s="30" t="s">
        <v>1</v>
      </c>
      <c r="J25"/>
    </row>
    <row r="26" spans="1:11" x14ac:dyDescent="0.25">
      <c r="A26" s="36" t="s">
        <v>48</v>
      </c>
      <c r="B26" s="30">
        <v>953</v>
      </c>
      <c r="C26" s="30" t="s">
        <v>30</v>
      </c>
      <c r="D26" s="30">
        <v>6</v>
      </c>
      <c r="E26" s="30">
        <v>30</v>
      </c>
      <c r="F26" s="30" t="s">
        <v>9</v>
      </c>
      <c r="G26" s="30" t="s">
        <v>1</v>
      </c>
      <c r="I26" s="32"/>
      <c r="J26"/>
    </row>
    <row r="27" spans="1:11" x14ac:dyDescent="0.25">
      <c r="A27" s="36" t="s">
        <v>48</v>
      </c>
      <c r="B27" s="30">
        <v>8150</v>
      </c>
      <c r="C27" s="30" t="s">
        <v>32</v>
      </c>
      <c r="D27" s="30">
        <v>6.8</v>
      </c>
      <c r="E27" s="30">
        <v>34</v>
      </c>
      <c r="F27" s="30" t="s">
        <v>9</v>
      </c>
      <c r="G27" s="30" t="s">
        <v>1</v>
      </c>
      <c r="J27"/>
    </row>
    <row r="28" spans="1:11" x14ac:dyDescent="0.25">
      <c r="A28" s="36" t="s">
        <v>48</v>
      </c>
      <c r="B28" s="30">
        <v>973</v>
      </c>
      <c r="C28" s="30" t="s">
        <v>32</v>
      </c>
      <c r="D28" s="30">
        <v>7</v>
      </c>
      <c r="E28" s="30">
        <v>110</v>
      </c>
      <c r="F28" s="30" t="s">
        <v>9</v>
      </c>
      <c r="G28" s="30" t="s">
        <v>1</v>
      </c>
      <c r="J28"/>
    </row>
    <row r="29" spans="1:11" x14ac:dyDescent="0.25">
      <c r="A29" s="36" t="s">
        <v>48</v>
      </c>
      <c r="B29" s="30">
        <v>8160</v>
      </c>
      <c r="C29" s="30" t="s">
        <v>32</v>
      </c>
      <c r="D29" s="30">
        <v>7.8</v>
      </c>
      <c r="E29" s="30">
        <v>41</v>
      </c>
      <c r="F29" s="30" t="s">
        <v>9</v>
      </c>
      <c r="G29" s="30" t="s">
        <v>1</v>
      </c>
      <c r="J29"/>
    </row>
    <row r="30" spans="1:11" x14ac:dyDescent="0.25">
      <c r="A30" s="36" t="s">
        <v>48</v>
      </c>
      <c r="B30" s="30">
        <v>954</v>
      </c>
      <c r="C30" s="30" t="s">
        <v>30</v>
      </c>
      <c r="D30" s="30">
        <v>8</v>
      </c>
      <c r="E30" s="30">
        <v>45</v>
      </c>
      <c r="F30" s="30" t="s">
        <v>9</v>
      </c>
      <c r="G30" s="30" t="s">
        <v>1</v>
      </c>
      <c r="J30"/>
    </row>
    <row r="31" spans="1:11" x14ac:dyDescent="0.25">
      <c r="A31" s="36" t="s">
        <v>48</v>
      </c>
      <c r="B31" s="30">
        <v>955</v>
      </c>
      <c r="C31" s="30" t="s">
        <v>28</v>
      </c>
      <c r="D31" s="30">
        <v>10</v>
      </c>
      <c r="E31" s="30">
        <v>45</v>
      </c>
      <c r="F31" s="30" t="s">
        <v>9</v>
      </c>
      <c r="G31" s="30" t="s">
        <v>1</v>
      </c>
      <c r="J31"/>
    </row>
    <row r="32" spans="1:11" x14ac:dyDescent="0.25">
      <c r="A32" s="36" t="s">
        <v>48</v>
      </c>
      <c r="B32" s="30">
        <v>975</v>
      </c>
      <c r="C32" s="30" t="s">
        <v>44</v>
      </c>
      <c r="D32" s="30">
        <v>10</v>
      </c>
      <c r="E32" s="30">
        <v>50</v>
      </c>
      <c r="F32" s="30" t="s">
        <v>9</v>
      </c>
      <c r="G32" s="30" t="s">
        <v>1</v>
      </c>
      <c r="J32"/>
    </row>
    <row r="33" spans="1:10" x14ac:dyDescent="0.25">
      <c r="A33" s="36" t="s">
        <v>48</v>
      </c>
      <c r="B33" s="30">
        <v>8568</v>
      </c>
      <c r="C33" s="30" t="s">
        <v>30</v>
      </c>
      <c r="D33" s="30">
        <v>10</v>
      </c>
      <c r="E33" s="30">
        <v>45</v>
      </c>
      <c r="F33" s="30" t="s">
        <v>9</v>
      </c>
      <c r="G33" s="30" t="s">
        <v>1</v>
      </c>
      <c r="J33"/>
    </row>
    <row r="34" spans="1:10" x14ac:dyDescent="0.25">
      <c r="A34" s="36" t="s">
        <v>48</v>
      </c>
      <c r="B34" s="30">
        <v>970</v>
      </c>
      <c r="C34" s="30" t="s">
        <v>28</v>
      </c>
      <c r="D34" s="30">
        <v>12</v>
      </c>
      <c r="E34" s="30">
        <v>40</v>
      </c>
      <c r="F34" s="30" t="s">
        <v>9</v>
      </c>
      <c r="G34" s="30" t="s">
        <v>1</v>
      </c>
    </row>
    <row r="35" spans="1:10" x14ac:dyDescent="0.25">
      <c r="A35" s="36" t="s">
        <v>48</v>
      </c>
      <c r="B35" s="30">
        <v>952</v>
      </c>
      <c r="C35" s="30" t="s">
        <v>28</v>
      </c>
      <c r="D35" s="30">
        <v>12</v>
      </c>
      <c r="E35" s="30">
        <v>48</v>
      </c>
      <c r="F35" s="30" t="s">
        <v>9</v>
      </c>
      <c r="G35" s="30" t="s">
        <v>1</v>
      </c>
    </row>
    <row r="36" spans="1:10" x14ac:dyDescent="0.25">
      <c r="A36" s="36" t="s">
        <v>48</v>
      </c>
      <c r="B36" s="30">
        <v>966</v>
      </c>
      <c r="C36" s="30" t="s">
        <v>28</v>
      </c>
      <c r="D36" s="30">
        <v>12</v>
      </c>
      <c r="E36" s="30">
        <v>55</v>
      </c>
      <c r="F36" s="30" t="s">
        <v>9</v>
      </c>
      <c r="G36" s="30" t="s">
        <v>1</v>
      </c>
    </row>
    <row r="37" spans="1:10" x14ac:dyDescent="0.25">
      <c r="A37" s="36" t="s">
        <v>48</v>
      </c>
      <c r="B37" s="30">
        <v>964</v>
      </c>
      <c r="C37" s="30" t="s">
        <v>32</v>
      </c>
      <c r="D37" s="30">
        <v>12.5</v>
      </c>
      <c r="E37" s="30">
        <v>65</v>
      </c>
      <c r="F37" s="30" t="s">
        <v>9</v>
      </c>
      <c r="G37" s="30" t="s">
        <v>1</v>
      </c>
    </row>
    <row r="38" spans="1:10" x14ac:dyDescent="0.25">
      <c r="A38" s="36" t="s">
        <v>48</v>
      </c>
      <c r="B38" s="30">
        <v>8559</v>
      </c>
      <c r="C38" s="30" t="s">
        <v>28</v>
      </c>
      <c r="D38" s="30">
        <v>16</v>
      </c>
      <c r="E38" s="30">
        <v>50</v>
      </c>
      <c r="F38" s="30" t="s">
        <v>9</v>
      </c>
      <c r="G38" s="30" t="s">
        <v>1</v>
      </c>
    </row>
    <row r="39" spans="1:10" x14ac:dyDescent="0.25">
      <c r="A39" s="36" t="s">
        <v>48</v>
      </c>
      <c r="B39" s="30">
        <v>950</v>
      </c>
      <c r="C39" s="30" t="s">
        <v>29</v>
      </c>
      <c r="D39" s="30">
        <v>32</v>
      </c>
      <c r="E39" s="30">
        <v>40</v>
      </c>
      <c r="F39" s="30" t="s">
        <v>9</v>
      </c>
      <c r="G39" s="30" t="s">
        <v>1</v>
      </c>
    </row>
    <row r="40" spans="1:10" x14ac:dyDescent="0.25">
      <c r="A40" s="36" t="s">
        <v>48</v>
      </c>
      <c r="B40" s="30">
        <v>9503</v>
      </c>
      <c r="C40" s="30" t="s">
        <v>29</v>
      </c>
      <c r="D40" s="30">
        <v>63</v>
      </c>
      <c r="E40" s="30">
        <v>63</v>
      </c>
      <c r="F40" s="30" t="s">
        <v>9</v>
      </c>
      <c r="G40" s="30" t="s">
        <v>1</v>
      </c>
    </row>
    <row r="41" spans="1:10" x14ac:dyDescent="0.25">
      <c r="A41" s="36" t="s">
        <v>48</v>
      </c>
      <c r="B41" s="30">
        <v>965</v>
      </c>
      <c r="C41" s="30" t="s">
        <v>33</v>
      </c>
      <c r="D41" s="30" t="s">
        <v>43</v>
      </c>
      <c r="E41" s="30">
        <v>80</v>
      </c>
      <c r="F41" s="30" t="s">
        <v>9</v>
      </c>
      <c r="G41" s="30" t="s">
        <v>1</v>
      </c>
    </row>
    <row r="42" spans="1:10" x14ac:dyDescent="0.25">
      <c r="A42" s="36" t="s">
        <v>48</v>
      </c>
      <c r="B42" s="30">
        <v>968</v>
      </c>
      <c r="C42" s="30" t="s">
        <v>32</v>
      </c>
      <c r="D42" s="30" t="s">
        <v>41</v>
      </c>
      <c r="E42" s="30">
        <v>15</v>
      </c>
      <c r="F42" s="30" t="s">
        <v>9</v>
      </c>
      <c r="G42" s="30" t="s">
        <v>1</v>
      </c>
    </row>
    <row r="43" spans="1:10" x14ac:dyDescent="0.25">
      <c r="A43" s="36" t="s">
        <v>48</v>
      </c>
      <c r="B43" s="30">
        <v>8227</v>
      </c>
      <c r="C43" s="30" t="s">
        <v>37</v>
      </c>
      <c r="D43" s="30" t="s">
        <v>36</v>
      </c>
      <c r="E43" s="30">
        <v>44</v>
      </c>
      <c r="F43" s="30" t="s">
        <v>9</v>
      </c>
      <c r="G43" s="30" t="s">
        <v>1</v>
      </c>
    </row>
    <row r="44" spans="1:10" x14ac:dyDescent="0.25">
      <c r="A44" s="36" t="s">
        <v>48</v>
      </c>
      <c r="B44" s="30">
        <v>967</v>
      </c>
      <c r="C44" s="30" t="s">
        <v>33</v>
      </c>
      <c r="D44" s="30" t="s">
        <v>38</v>
      </c>
      <c r="E44" s="30">
        <v>58</v>
      </c>
      <c r="F44" s="30" t="s">
        <v>9</v>
      </c>
      <c r="G44" s="30" t="s">
        <v>1</v>
      </c>
    </row>
    <row r="45" spans="1:10" x14ac:dyDescent="0.25">
      <c r="A45" s="36" t="s">
        <v>49</v>
      </c>
      <c r="B45" s="30">
        <v>137</v>
      </c>
      <c r="C45" s="30" t="s">
        <v>30</v>
      </c>
      <c r="D45" s="30">
        <v>3</v>
      </c>
      <c r="E45" s="30">
        <v>40</v>
      </c>
      <c r="F45" s="30" t="s">
        <v>9</v>
      </c>
      <c r="G45" s="30" t="s">
        <v>1</v>
      </c>
    </row>
    <row r="46" spans="1:10" x14ac:dyDescent="0.25">
      <c r="A46" s="36" t="s">
        <v>49</v>
      </c>
      <c r="B46" s="30">
        <v>135</v>
      </c>
      <c r="C46" s="30" t="s">
        <v>28</v>
      </c>
      <c r="D46" s="30">
        <v>8</v>
      </c>
      <c r="E46" s="30">
        <v>35</v>
      </c>
      <c r="F46" s="30" t="s">
        <v>9</v>
      </c>
      <c r="G46" s="30" t="s">
        <v>1</v>
      </c>
    </row>
    <row r="47" spans="1:10" x14ac:dyDescent="0.25">
      <c r="A47" s="37" t="s">
        <v>49</v>
      </c>
      <c r="B47" s="37">
        <v>136</v>
      </c>
      <c r="C47" s="37" t="s">
        <v>30</v>
      </c>
      <c r="D47" s="37">
        <v>8</v>
      </c>
      <c r="E47" s="37">
        <v>35</v>
      </c>
      <c r="F47" s="37" t="s">
        <v>9</v>
      </c>
      <c r="G47" s="37" t="s">
        <v>1</v>
      </c>
      <c r="H47" s="37"/>
    </row>
    <row r="48" spans="1:10" x14ac:dyDescent="0.25">
      <c r="A48" s="37" t="s">
        <v>49</v>
      </c>
      <c r="B48" s="37">
        <v>134</v>
      </c>
      <c r="C48" s="37" t="s">
        <v>28</v>
      </c>
      <c r="D48" s="37">
        <v>10</v>
      </c>
      <c r="E48" s="37">
        <v>35</v>
      </c>
      <c r="F48" s="37" t="s">
        <v>9</v>
      </c>
      <c r="G48" s="37" t="s">
        <v>1</v>
      </c>
      <c r="H48" s="37"/>
    </row>
    <row r="49" spans="1:9" x14ac:dyDescent="0.25">
      <c r="A49" s="37" t="s">
        <v>49</v>
      </c>
      <c r="B49" s="37">
        <v>133</v>
      </c>
      <c r="C49" s="37" t="s">
        <v>28</v>
      </c>
      <c r="D49" s="37">
        <v>12</v>
      </c>
      <c r="E49" s="37">
        <v>40</v>
      </c>
      <c r="F49" s="37" t="s">
        <v>9</v>
      </c>
      <c r="G49" s="37" t="s">
        <v>1</v>
      </c>
      <c r="H49" s="37"/>
    </row>
    <row r="50" spans="1:9" x14ac:dyDescent="0.25">
      <c r="I50" s="36"/>
    </row>
  </sheetData>
  <sheetProtection sort="0" autoFilter="0"/>
  <mergeCells count="8">
    <mergeCell ref="I9:J9"/>
    <mergeCell ref="I2:K2"/>
    <mergeCell ref="I4:K4"/>
    <mergeCell ref="I6:K6"/>
    <mergeCell ref="I8:K8"/>
    <mergeCell ref="I3:J3"/>
    <mergeCell ref="I5:J5"/>
    <mergeCell ref="I7:J7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51"/>
  <sheetViews>
    <sheetView workbookViewId="0">
      <selection activeCell="I15" sqref="I15"/>
    </sheetView>
  </sheetViews>
  <sheetFormatPr baseColWidth="10" defaultRowHeight="15" x14ac:dyDescent="0.25"/>
  <cols>
    <col min="1" max="1" width="9.7109375" style="39" customWidth="1"/>
    <col min="2" max="2" width="19.140625" style="39" customWidth="1"/>
    <col min="3" max="3" width="16.85546875" style="39" customWidth="1"/>
    <col min="4" max="4" width="24.140625" style="39" customWidth="1"/>
    <col min="5" max="5" width="25.5703125" style="39" customWidth="1"/>
    <col min="6" max="6" width="26" style="39" customWidth="1"/>
    <col min="7" max="7" width="20" style="39" customWidth="1"/>
    <col min="8" max="8" width="46.28515625" style="39" customWidth="1"/>
    <col min="9" max="10" width="11.42578125" style="39"/>
    <col min="11" max="11" width="37.7109375" style="39" customWidth="1"/>
    <col min="12" max="16384" width="11.42578125" style="39"/>
  </cols>
  <sheetData>
    <row r="1" spans="1:11" x14ac:dyDescent="0.25">
      <c r="A1" s="33" t="s">
        <v>7</v>
      </c>
      <c r="B1" s="34" t="s">
        <v>13</v>
      </c>
      <c r="C1" s="34" t="s">
        <v>4</v>
      </c>
      <c r="D1" s="34" t="s">
        <v>5</v>
      </c>
      <c r="E1" s="34" t="s">
        <v>6</v>
      </c>
      <c r="F1" s="34" t="s">
        <v>14</v>
      </c>
      <c r="G1" s="34" t="s">
        <v>24</v>
      </c>
      <c r="H1" s="35" t="s">
        <v>27</v>
      </c>
      <c r="K1" s="43" t="s">
        <v>45</v>
      </c>
    </row>
    <row r="2" spans="1:11" x14ac:dyDescent="0.25">
      <c r="A2" s="38">
        <f>VLOOKUP($K$2,Archives!$A:$H,2,FALSE)</f>
        <v>137</v>
      </c>
      <c r="B2" s="38" t="str">
        <f>VLOOKUP($K$2,Archives!$A:$H,3,FALSE)</f>
        <v>Fraise hémisphérique</v>
      </c>
      <c r="C2" s="38">
        <f>VLOOKUP($K$2,Archives!$A:$H,4,FALSE)</f>
        <v>3</v>
      </c>
      <c r="D2" s="38">
        <f>VLOOKUP($K$2,Archives!$A:$H,5,FALSE)</f>
        <v>40</v>
      </c>
      <c r="E2" s="38" t="str">
        <f>VLOOKUP($K$2,Archives!$A:$H,6,FALSE)</f>
        <v>Carbure</v>
      </c>
      <c r="F2" s="38" t="str">
        <f>VLOOKUP($K$2,Archives!$A:$H,7,FALSE)</f>
        <v>ALUMINIUM</v>
      </c>
      <c r="G2" s="38" t="str">
        <f>VLOOKUP($K$2,Archives!$A:$H,1,FALSE)</f>
        <v>C</v>
      </c>
      <c r="H2" s="38">
        <f>VLOOKUP($K$2,Archives!$A:$H,8,FALSE)</f>
        <v>0</v>
      </c>
      <c r="K2" s="43" t="s">
        <v>49</v>
      </c>
    </row>
    <row r="3" spans="1:11" x14ac:dyDescent="0.25">
      <c r="A3" s="40">
        <f>VLOOKUP($K$2,Archives!$A:$H,2,FALSE)</f>
        <v>137</v>
      </c>
      <c r="B3" s="40" t="str">
        <f>VLOOKUP($K$2,Archives!$A:$H,3,FALSE)</f>
        <v>Fraise hémisphérique</v>
      </c>
      <c r="C3" s="40">
        <f>VLOOKUP($K$2,Archives!$A:$H,4,FALSE)</f>
        <v>3</v>
      </c>
      <c r="D3" s="40">
        <f>VLOOKUP($K$2,Archives!$A:$H,5,FALSE)</f>
        <v>40</v>
      </c>
      <c r="E3" s="40" t="str">
        <f>VLOOKUP($K$2,Archives!$A:$H,6,FALSE)</f>
        <v>Carbure</v>
      </c>
      <c r="F3" s="40" t="str">
        <f>VLOOKUP($K$2,Archives!$A:$H,7,FALSE)</f>
        <v>ALUMINIUM</v>
      </c>
      <c r="G3" s="40" t="str">
        <f>VLOOKUP($K$2,Archives!$A:$H,1,FALSE)</f>
        <v>C</v>
      </c>
      <c r="H3" s="40">
        <f>VLOOKUP($K$2,Archives!$A:$H,8,FALSE)</f>
        <v>0</v>
      </c>
      <c r="K3" s="43"/>
    </row>
    <row r="4" spans="1:11" x14ac:dyDescent="0.25">
      <c r="A4" s="40">
        <f>VLOOKUP($K$2,Archives!$A:$H,2,FALSE)</f>
        <v>137</v>
      </c>
      <c r="B4" s="40" t="str">
        <f>VLOOKUP($K$2,Archives!$A:$H,3,FALSE)</f>
        <v>Fraise hémisphérique</v>
      </c>
      <c r="C4" s="40">
        <f>VLOOKUP($K$2,Archives!$A:$H,4,FALSE)</f>
        <v>3</v>
      </c>
      <c r="D4" s="40">
        <f>VLOOKUP($K$2,Archives!$A:$H,5,FALSE)</f>
        <v>40</v>
      </c>
      <c r="E4" s="40" t="str">
        <f>VLOOKUP($K$2,Archives!$A:$H,6,FALSE)</f>
        <v>Carbure</v>
      </c>
      <c r="F4" s="40" t="str">
        <f>VLOOKUP($K$2,Archives!$A:$H,7,FALSE)</f>
        <v>ALUMINIUM</v>
      </c>
      <c r="G4" s="40" t="str">
        <f>VLOOKUP($K$2,Archives!$A:$H,1,FALSE)</f>
        <v>C</v>
      </c>
      <c r="H4" s="40">
        <f>VLOOKUP($K$2,Archives!$A:$H,8,FALSE)</f>
        <v>0</v>
      </c>
      <c r="K4" s="43"/>
    </row>
    <row r="5" spans="1:11" x14ac:dyDescent="0.25">
      <c r="A5" s="40">
        <f>VLOOKUP($K$2,Archives!$A:$H,2,FALSE)</f>
        <v>137</v>
      </c>
      <c r="B5" s="40" t="str">
        <f>VLOOKUP($K$2,Archives!$A:$H,3,FALSE)</f>
        <v>Fraise hémisphérique</v>
      </c>
      <c r="C5" s="40">
        <f>VLOOKUP($K$2,Archives!$A:$H,4,FALSE)</f>
        <v>3</v>
      </c>
      <c r="D5" s="40">
        <f>VLOOKUP($K$2,Archives!$A:$H,5,FALSE)</f>
        <v>40</v>
      </c>
      <c r="E5" s="40" t="str">
        <f>VLOOKUP($K$2,Archives!$A:$H,6,FALSE)</f>
        <v>Carbure</v>
      </c>
      <c r="F5" s="40" t="str">
        <f>VLOOKUP($K$2,Archives!$A:$H,7,FALSE)</f>
        <v>ALUMINIUM</v>
      </c>
      <c r="G5" s="40" t="str">
        <f>VLOOKUP($K$2,Archives!$A:$H,1,FALSE)</f>
        <v>C</v>
      </c>
      <c r="H5" s="40">
        <f>VLOOKUP($K$2,Archives!$A:$H,8,FALSE)</f>
        <v>0</v>
      </c>
      <c r="K5" s="44"/>
    </row>
    <row r="6" spans="1:11" x14ac:dyDescent="0.25">
      <c r="A6" s="40">
        <f>VLOOKUP($K$2,Archives!$A:$H,2,FALSE)</f>
        <v>137</v>
      </c>
      <c r="B6" s="40" t="str">
        <f>VLOOKUP($K$2,Archives!$A:$H,3,FALSE)</f>
        <v>Fraise hémisphérique</v>
      </c>
      <c r="C6" s="40">
        <f>VLOOKUP($K$2,Archives!$A:$H,4,FALSE)</f>
        <v>3</v>
      </c>
      <c r="D6" s="40">
        <f>VLOOKUP($K$2,Archives!$A:$H,5,FALSE)</f>
        <v>40</v>
      </c>
      <c r="E6" s="40" t="str">
        <f>VLOOKUP($K$2,Archives!$A:$H,6,FALSE)</f>
        <v>Carbure</v>
      </c>
      <c r="F6" s="40" t="str">
        <f>VLOOKUP($K$2,Archives!$A:$H,7,FALSE)</f>
        <v>ALUMINIUM</v>
      </c>
      <c r="G6" s="40" t="str">
        <f>VLOOKUP($K$2,Archives!$A:$H,1,FALSE)</f>
        <v>C</v>
      </c>
      <c r="H6" s="40">
        <f>VLOOKUP($K$2,Archives!$A:$H,8,FALSE)</f>
        <v>0</v>
      </c>
      <c r="K6" s="44"/>
    </row>
    <row r="7" spans="1:11" x14ac:dyDescent="0.25">
      <c r="A7" s="40">
        <f>VLOOKUP($K$2,Archives!$A:$H,2,FALSE)</f>
        <v>137</v>
      </c>
      <c r="B7" s="40" t="str">
        <f>VLOOKUP($K$2,Archives!$A:$H,3,FALSE)</f>
        <v>Fraise hémisphérique</v>
      </c>
      <c r="C7" s="40">
        <f>VLOOKUP($K$2,Archives!$A:$H,4,FALSE)</f>
        <v>3</v>
      </c>
      <c r="D7" s="40">
        <f>VLOOKUP($K$2,Archives!$A:$H,5,FALSE)</f>
        <v>40</v>
      </c>
      <c r="E7" s="40" t="str">
        <f>VLOOKUP($K$2,Archives!$A:$H,6,FALSE)</f>
        <v>Carbure</v>
      </c>
      <c r="F7" s="40" t="str">
        <f>VLOOKUP($K$2,Archives!$A:$H,7,FALSE)</f>
        <v>ALUMINIUM</v>
      </c>
      <c r="G7" s="40" t="str">
        <f>VLOOKUP($K$2,Archives!$A:$H,1,FALSE)</f>
        <v>C</v>
      </c>
      <c r="H7" s="40">
        <f>VLOOKUP($K$2,Archives!$A:$H,8,FALSE)</f>
        <v>0</v>
      </c>
      <c r="K7" s="44"/>
    </row>
    <row r="8" spans="1:11" x14ac:dyDescent="0.25">
      <c r="A8" s="40">
        <f>VLOOKUP($K$2,Archives!$A:$H,2,FALSE)</f>
        <v>137</v>
      </c>
      <c r="B8" s="40" t="str">
        <f>VLOOKUP($K$2,Archives!$A:$H,3,FALSE)</f>
        <v>Fraise hémisphérique</v>
      </c>
      <c r="C8" s="40">
        <f>VLOOKUP($K$2,Archives!$A:$H,4,FALSE)</f>
        <v>3</v>
      </c>
      <c r="D8" s="40">
        <f>VLOOKUP($K$2,Archives!$A:$H,5,FALSE)</f>
        <v>40</v>
      </c>
      <c r="E8" s="40" t="str">
        <f>VLOOKUP($K$2,Archives!$A:$H,6,FALSE)</f>
        <v>Carbure</v>
      </c>
      <c r="F8" s="40" t="str">
        <f>VLOOKUP($K$2,Archives!$A:$H,7,FALSE)</f>
        <v>ALUMINIUM</v>
      </c>
      <c r="G8" s="40" t="str">
        <f>VLOOKUP($K$2,Archives!$A:$H,1,FALSE)</f>
        <v>C</v>
      </c>
      <c r="H8" s="40">
        <f>VLOOKUP($K$2,Archives!$A:$H,8,FALSE)</f>
        <v>0</v>
      </c>
    </row>
    <row r="9" spans="1:11" x14ac:dyDescent="0.25">
      <c r="A9" s="40">
        <f>VLOOKUP($K$2,Archives!$A:$H,2,FALSE)</f>
        <v>137</v>
      </c>
      <c r="B9" s="40" t="str">
        <f>VLOOKUP($K$2,Archives!$A:$H,3,FALSE)</f>
        <v>Fraise hémisphérique</v>
      </c>
      <c r="C9" s="40">
        <f>VLOOKUP($K$2,Archives!$A:$H,4,FALSE)</f>
        <v>3</v>
      </c>
      <c r="D9" s="40">
        <f>VLOOKUP($K$2,Archives!$A:$H,5,FALSE)</f>
        <v>40</v>
      </c>
      <c r="E9" s="40" t="str">
        <f>VLOOKUP($K$2,Archives!$A:$H,6,FALSE)</f>
        <v>Carbure</v>
      </c>
      <c r="F9" s="40" t="str">
        <f>VLOOKUP($K$2,Archives!$A:$H,7,FALSE)</f>
        <v>ALUMINIUM</v>
      </c>
      <c r="G9" s="40" t="str">
        <f>VLOOKUP($K$2,Archives!$A:$H,1,FALSE)</f>
        <v>C</v>
      </c>
      <c r="H9" s="40">
        <f>VLOOKUP($K$2,Archives!$A:$H,8,FALSE)</f>
        <v>0</v>
      </c>
    </row>
    <row r="10" spans="1:11" x14ac:dyDescent="0.25">
      <c r="A10" s="40">
        <f>VLOOKUP($K$2,Archives!$A:$H,2,FALSE)</f>
        <v>137</v>
      </c>
      <c r="B10" s="40" t="str">
        <f>VLOOKUP($K$2,Archives!$A:$H,3,FALSE)</f>
        <v>Fraise hémisphérique</v>
      </c>
      <c r="C10" s="40">
        <f>VLOOKUP($K$2,Archives!$A:$H,4,FALSE)</f>
        <v>3</v>
      </c>
      <c r="D10" s="41">
        <f>VLOOKUP($K$2,Archives!$A:$H,5,FALSE)</f>
        <v>40</v>
      </c>
      <c r="E10" s="41" t="str">
        <f>VLOOKUP($K$2,Archives!$A:$H,6,FALSE)</f>
        <v>Carbure</v>
      </c>
      <c r="F10" s="41" t="str">
        <f>VLOOKUP($K$2,Archives!$A:$H,7,FALSE)</f>
        <v>ALUMINIUM</v>
      </c>
      <c r="G10" s="41" t="str">
        <f>VLOOKUP($K$2,Archives!$A:$H,1,FALSE)</f>
        <v>C</v>
      </c>
      <c r="H10" s="40">
        <f>VLOOKUP($K$2,Archives!$A:$H,8,FALSE)</f>
        <v>0</v>
      </c>
    </row>
    <row r="11" spans="1:11" x14ac:dyDescent="0.25">
      <c r="A11" s="40">
        <f>VLOOKUP($K$2,Archives!$A:$H,2,FALSE)</f>
        <v>137</v>
      </c>
      <c r="B11" s="40" t="str">
        <f>VLOOKUP($K$2,Archives!$A:$H,3,FALSE)</f>
        <v>Fraise hémisphérique</v>
      </c>
      <c r="C11" s="40">
        <f>VLOOKUP($K$2,Archives!$A:$H,4,FALSE)</f>
        <v>3</v>
      </c>
      <c r="D11" s="41">
        <f>VLOOKUP($K$2,Archives!$A:$H,5,FALSE)</f>
        <v>40</v>
      </c>
      <c r="E11" s="41" t="str">
        <f>VLOOKUP($K$2,Archives!$A:$H,6,FALSE)</f>
        <v>Carbure</v>
      </c>
      <c r="F11" s="41" t="str">
        <f>VLOOKUP($K$2,Archives!$A:$H,7,FALSE)</f>
        <v>ALUMINIUM</v>
      </c>
      <c r="G11" s="41" t="str">
        <f>VLOOKUP($K$2,Archives!$A:$H,1,FALSE)</f>
        <v>C</v>
      </c>
      <c r="H11" s="40">
        <f>VLOOKUP($K$2,Archives!$A:$H,8,FALSE)</f>
        <v>0</v>
      </c>
    </row>
    <row r="12" spans="1:11" x14ac:dyDescent="0.25">
      <c r="A12" s="40">
        <f>VLOOKUP($K$2,Archives!$A:$H,2,FALSE)</f>
        <v>137</v>
      </c>
      <c r="B12" s="40" t="str">
        <f>VLOOKUP($K$2,Archives!$A:$H,3,FALSE)</f>
        <v>Fraise hémisphérique</v>
      </c>
      <c r="C12" s="40">
        <f>VLOOKUP($K$2,Archives!$A:$H,4,FALSE)</f>
        <v>3</v>
      </c>
      <c r="D12" s="41">
        <f>VLOOKUP($K$2,Archives!$A:$H,5,FALSE)</f>
        <v>40</v>
      </c>
      <c r="E12" s="41" t="str">
        <f>VLOOKUP($K$2,Archives!$A:$H,6,FALSE)</f>
        <v>Carbure</v>
      </c>
      <c r="F12" s="41" t="str">
        <f>VLOOKUP($K$2,Archives!$A:$H,7,FALSE)</f>
        <v>ALUMINIUM</v>
      </c>
      <c r="G12" s="41" t="str">
        <f>VLOOKUP($K$2,Archives!$A:$H,1,FALSE)</f>
        <v>C</v>
      </c>
      <c r="H12" s="40">
        <f>VLOOKUP($K$2,Archives!$A:$H,8,FALSE)</f>
        <v>0</v>
      </c>
    </row>
    <row r="13" spans="1:11" x14ac:dyDescent="0.25">
      <c r="A13" s="40">
        <f>VLOOKUP($K$2,Archives!$A:$H,2,FALSE)</f>
        <v>137</v>
      </c>
      <c r="B13" s="40" t="str">
        <f>VLOOKUP($K$2,Archives!$A:$H,3,FALSE)</f>
        <v>Fraise hémisphérique</v>
      </c>
      <c r="C13" s="40">
        <f>VLOOKUP($K$2,Archives!$A:$H,4,FALSE)</f>
        <v>3</v>
      </c>
      <c r="D13" s="41">
        <f>VLOOKUP($K$2,Archives!$A:$H,5,FALSE)</f>
        <v>40</v>
      </c>
      <c r="E13" s="41" t="str">
        <f>VLOOKUP($K$2,Archives!$A:$H,6,FALSE)</f>
        <v>Carbure</v>
      </c>
      <c r="F13" s="41" t="str">
        <f>VLOOKUP($K$2,Archives!$A:$H,7,FALSE)</f>
        <v>ALUMINIUM</v>
      </c>
      <c r="G13" s="41" t="str">
        <f>VLOOKUP($K$2,Archives!$A:$H,1,FALSE)</f>
        <v>C</v>
      </c>
      <c r="H13" s="40">
        <f>VLOOKUP($K$2,Archives!$A:$H,8,FALSE)</f>
        <v>0</v>
      </c>
      <c r="J13"/>
    </row>
    <row r="14" spans="1:11" x14ac:dyDescent="0.25">
      <c r="A14" s="40">
        <f>VLOOKUP($K$2,Archives!$A:$H,2,FALSE)</f>
        <v>137</v>
      </c>
      <c r="B14" s="40" t="str">
        <f>VLOOKUP($K$2,Archives!$A:$H,3,FALSE)</f>
        <v>Fraise hémisphérique</v>
      </c>
      <c r="C14" s="40">
        <f>VLOOKUP($K$2,Archives!$A:$H,4,FALSE)</f>
        <v>3</v>
      </c>
      <c r="D14" s="41">
        <f>VLOOKUP($K$2,Archives!$A:$H,5,FALSE)</f>
        <v>40</v>
      </c>
      <c r="E14" s="41" t="str">
        <f>VLOOKUP($K$2,Archives!$A:$H,6,FALSE)</f>
        <v>Carbure</v>
      </c>
      <c r="F14" s="41" t="str">
        <f>VLOOKUP($K$2,Archives!$A:$H,7,FALSE)</f>
        <v>ALUMINIUM</v>
      </c>
      <c r="G14" s="41" t="str">
        <f>VLOOKUP($K$2,Archives!$A:$H,1,FALSE)</f>
        <v>C</v>
      </c>
      <c r="H14" s="40">
        <f>VLOOKUP($K$2,Archives!$A:$H,8,FALSE)</f>
        <v>0</v>
      </c>
    </row>
    <row r="15" spans="1:11" x14ac:dyDescent="0.25">
      <c r="A15" s="40">
        <f>VLOOKUP($K$2,Archives!$A:$H,2,FALSE)</f>
        <v>137</v>
      </c>
      <c r="B15" s="40" t="str">
        <f>VLOOKUP($K$2,Archives!$A:$H,3,FALSE)</f>
        <v>Fraise hémisphérique</v>
      </c>
      <c r="C15" s="40">
        <f>VLOOKUP($K$2,Archives!$A:$H,4,FALSE)</f>
        <v>3</v>
      </c>
      <c r="D15" s="41">
        <f>VLOOKUP($K$2,Archives!$A:$H,5,FALSE)</f>
        <v>40</v>
      </c>
      <c r="E15" s="41" t="str">
        <f>VLOOKUP($K$2,Archives!$A:$H,6,FALSE)</f>
        <v>Carbure</v>
      </c>
      <c r="F15" s="41" t="str">
        <f>VLOOKUP($K$2,Archives!$A:$H,7,FALSE)</f>
        <v>ALUMINIUM</v>
      </c>
      <c r="G15" s="41" t="str">
        <f>VLOOKUP($K$2,Archives!$A:$H,1,FALSE)</f>
        <v>C</v>
      </c>
      <c r="H15" s="40">
        <f>VLOOKUP($K$2,Archives!$A:$H,8,FALSE)</f>
        <v>0</v>
      </c>
    </row>
    <row r="16" spans="1:11" x14ac:dyDescent="0.25">
      <c r="A16" s="40">
        <f>VLOOKUP($K$2,Archives!$A:$H,2,FALSE)</f>
        <v>137</v>
      </c>
      <c r="B16" s="40" t="str">
        <f>VLOOKUP($K$2,Archives!$A:$H,3,FALSE)</f>
        <v>Fraise hémisphérique</v>
      </c>
      <c r="C16" s="40">
        <f>VLOOKUP($K$2,Archives!$A:$H,4,FALSE)</f>
        <v>3</v>
      </c>
      <c r="D16" s="41">
        <f>VLOOKUP($K$2,Archives!$A:$H,5,FALSE)</f>
        <v>40</v>
      </c>
      <c r="E16" s="41" t="str">
        <f>VLOOKUP($K$2,Archives!$A:$H,6,FALSE)</f>
        <v>Carbure</v>
      </c>
      <c r="F16" s="41" t="str">
        <f>VLOOKUP($K$2,Archives!$A:$H,7,FALSE)</f>
        <v>ALUMINIUM</v>
      </c>
      <c r="G16" s="41" t="str">
        <f>VLOOKUP($K$2,Archives!$A:$H,1,FALSE)</f>
        <v>C</v>
      </c>
      <c r="H16" s="40">
        <f>VLOOKUP($K$2,Archives!$A:$H,8,FALSE)</f>
        <v>0</v>
      </c>
    </row>
    <row r="17" spans="1:8" x14ac:dyDescent="0.25">
      <c r="A17" s="40">
        <f>VLOOKUP($K$2,Archives!$A:$H,2,FALSE)</f>
        <v>137</v>
      </c>
      <c r="B17" s="40" t="str">
        <f>VLOOKUP($K$2,Archives!$A:$H,3,FALSE)</f>
        <v>Fraise hémisphérique</v>
      </c>
      <c r="C17" s="40">
        <f>VLOOKUP($K$2,Archives!$A:$H,4,FALSE)</f>
        <v>3</v>
      </c>
      <c r="D17" s="41">
        <f>VLOOKUP($K$2,Archives!$A:$H,5,FALSE)</f>
        <v>40</v>
      </c>
      <c r="E17" s="41" t="str">
        <f>VLOOKUP($K$2,Archives!$A:$H,6,FALSE)</f>
        <v>Carbure</v>
      </c>
      <c r="F17" s="41" t="str">
        <f>VLOOKUP($K$2,Archives!$A:$H,7,FALSE)</f>
        <v>ALUMINIUM</v>
      </c>
      <c r="G17" s="41" t="str">
        <f>VLOOKUP($K$2,Archives!$A:$H,1,FALSE)</f>
        <v>C</v>
      </c>
      <c r="H17" s="40">
        <f>VLOOKUP($K$2,Archives!$A:$H,8,FALSE)</f>
        <v>0</v>
      </c>
    </row>
    <row r="18" spans="1:8" x14ac:dyDescent="0.25">
      <c r="A18" s="40">
        <f>VLOOKUP($K$2,Archives!$A:$H,2,FALSE)</f>
        <v>137</v>
      </c>
      <c r="B18" s="40" t="str">
        <f>VLOOKUP($K$2,Archives!$A:$H,3,FALSE)</f>
        <v>Fraise hémisphérique</v>
      </c>
      <c r="C18" s="40">
        <f>VLOOKUP($K$2,Archives!$A:$H,4,FALSE)</f>
        <v>3</v>
      </c>
      <c r="D18" s="41">
        <f>VLOOKUP($K$2,Archives!$A:$H,5,FALSE)</f>
        <v>40</v>
      </c>
      <c r="E18" s="41" t="str">
        <f>VLOOKUP($K$2,Archives!$A:$H,6,FALSE)</f>
        <v>Carbure</v>
      </c>
      <c r="F18" s="41" t="str">
        <f>VLOOKUP($K$2,Archives!$A:$H,7,FALSE)</f>
        <v>ALUMINIUM</v>
      </c>
      <c r="G18" s="41" t="str">
        <f>VLOOKUP($K$2,Archives!$A:$H,1,FALSE)</f>
        <v>C</v>
      </c>
      <c r="H18" s="40">
        <f>VLOOKUP($K$2,Archives!$A:$H,8,FALSE)</f>
        <v>0</v>
      </c>
    </row>
    <row r="19" spans="1:8" x14ac:dyDescent="0.25">
      <c r="A19" s="40">
        <f>VLOOKUP($K$2,Archives!$A:$H,2,FALSE)</f>
        <v>137</v>
      </c>
      <c r="B19" s="40" t="str">
        <f>VLOOKUP($K$2,Archives!$A:$H,3,FALSE)</f>
        <v>Fraise hémisphérique</v>
      </c>
      <c r="C19" s="40">
        <f>VLOOKUP($K$2,Archives!$A:$H,4,FALSE)</f>
        <v>3</v>
      </c>
      <c r="D19" s="41">
        <f>VLOOKUP($K$2,Archives!$A:$H,5,FALSE)</f>
        <v>40</v>
      </c>
      <c r="E19" s="41" t="str">
        <f>VLOOKUP($K$2,Archives!$A:$H,6,FALSE)</f>
        <v>Carbure</v>
      </c>
      <c r="F19" s="41" t="str">
        <f>VLOOKUP($K$2,Archives!$A:$H,7,FALSE)</f>
        <v>ALUMINIUM</v>
      </c>
      <c r="G19" s="41" t="str">
        <f>VLOOKUP($K$2,Archives!$A:$H,1,FALSE)</f>
        <v>C</v>
      </c>
      <c r="H19" s="40">
        <f>VLOOKUP($K$2,Archives!$A:$H,8,FALSE)</f>
        <v>0</v>
      </c>
    </row>
    <row r="20" spans="1:8" x14ac:dyDescent="0.25">
      <c r="A20" s="40">
        <f>VLOOKUP($K$2,Archives!$A:$H,2,FALSE)</f>
        <v>137</v>
      </c>
      <c r="B20" s="40" t="str">
        <f>VLOOKUP($K$2,Archives!$A:$H,3,FALSE)</f>
        <v>Fraise hémisphérique</v>
      </c>
      <c r="C20" s="40">
        <f>VLOOKUP($K$2,Archives!$A:$H,4,FALSE)</f>
        <v>3</v>
      </c>
      <c r="D20" s="41">
        <f>VLOOKUP($K$2,Archives!$A:$H,5,FALSE)</f>
        <v>40</v>
      </c>
      <c r="E20" s="41" t="str">
        <f>VLOOKUP($K$2,Archives!$A:$H,6,FALSE)</f>
        <v>Carbure</v>
      </c>
      <c r="F20" s="41" t="str">
        <f>VLOOKUP($K$2,Archives!$A:$H,7,FALSE)</f>
        <v>ALUMINIUM</v>
      </c>
      <c r="G20" s="41" t="str">
        <f>VLOOKUP($K$2,Archives!$A:$H,1,FALSE)</f>
        <v>C</v>
      </c>
      <c r="H20" s="40">
        <f>VLOOKUP($K$2,Archives!$A:$H,8,FALSE)</f>
        <v>0</v>
      </c>
    </row>
    <row r="21" spans="1:8" x14ac:dyDescent="0.25">
      <c r="A21" s="40">
        <f>VLOOKUP($K$2,Archives!$A:$H,2,FALSE)</f>
        <v>137</v>
      </c>
      <c r="B21" s="40" t="str">
        <f>VLOOKUP($K$2,Archives!$A:$H,3,FALSE)</f>
        <v>Fraise hémisphérique</v>
      </c>
      <c r="C21" s="40">
        <f>VLOOKUP($K$2,Archives!$A:$H,4,FALSE)</f>
        <v>3</v>
      </c>
      <c r="D21" s="41">
        <f>VLOOKUP($K$2,Archives!$A:$H,5,FALSE)</f>
        <v>40</v>
      </c>
      <c r="E21" s="41" t="str">
        <f>VLOOKUP($K$2,Archives!$A:$H,6,FALSE)</f>
        <v>Carbure</v>
      </c>
      <c r="F21" s="41" t="str">
        <f>VLOOKUP($K$2,Archives!$A:$H,7,FALSE)</f>
        <v>ALUMINIUM</v>
      </c>
      <c r="G21" s="41" t="str">
        <f>VLOOKUP($K$2,Archives!$A:$H,1,FALSE)</f>
        <v>C</v>
      </c>
      <c r="H21" s="40">
        <f>VLOOKUP($K$2,Archives!$A:$H,8,FALSE)</f>
        <v>0</v>
      </c>
    </row>
    <row r="22" spans="1:8" x14ac:dyDescent="0.25">
      <c r="A22" s="40">
        <f>VLOOKUP($K$2,Archives!$A:$H,2,FALSE)</f>
        <v>137</v>
      </c>
      <c r="B22" s="40" t="str">
        <f>VLOOKUP($K$2,Archives!$A:$H,3,FALSE)</f>
        <v>Fraise hémisphérique</v>
      </c>
      <c r="C22" s="40">
        <f>VLOOKUP($K$2,Archives!$A:$H,4,FALSE)</f>
        <v>3</v>
      </c>
      <c r="D22" s="41">
        <f>VLOOKUP($K$2,Archives!$A:$H,5,FALSE)</f>
        <v>40</v>
      </c>
      <c r="E22" s="41" t="str">
        <f>VLOOKUP($K$2,Archives!$A:$H,6,FALSE)</f>
        <v>Carbure</v>
      </c>
      <c r="F22" s="41" t="str">
        <f>VLOOKUP($K$2,Archives!$A:$H,7,FALSE)</f>
        <v>ALUMINIUM</v>
      </c>
      <c r="G22" s="41" t="str">
        <f>VLOOKUP($K$2,Archives!$A:$H,1,FALSE)</f>
        <v>C</v>
      </c>
      <c r="H22" s="40">
        <f>VLOOKUP($K$2,Archives!$A:$H,8,FALSE)</f>
        <v>0</v>
      </c>
    </row>
    <row r="23" spans="1:8" x14ac:dyDescent="0.25">
      <c r="A23" s="40">
        <f>VLOOKUP($K$2,Archives!$A:$H,2,FALSE)</f>
        <v>137</v>
      </c>
      <c r="B23" s="40" t="str">
        <f>VLOOKUP($K$2,Archives!$A:$H,3,FALSE)</f>
        <v>Fraise hémisphérique</v>
      </c>
      <c r="C23" s="40">
        <f>VLOOKUP($K$2,Archives!$A:$H,4,FALSE)</f>
        <v>3</v>
      </c>
      <c r="D23" s="41">
        <f>VLOOKUP($K$2,Archives!$A:$H,5,FALSE)</f>
        <v>40</v>
      </c>
      <c r="E23" s="41" t="str">
        <f>VLOOKUP($K$2,Archives!$A:$H,6,FALSE)</f>
        <v>Carbure</v>
      </c>
      <c r="F23" s="41" t="str">
        <f>VLOOKUP($K$2,Archives!$A:$H,7,FALSE)</f>
        <v>ALUMINIUM</v>
      </c>
      <c r="G23" s="41" t="str">
        <f>VLOOKUP($K$2,Archives!$A:$H,1,FALSE)</f>
        <v>C</v>
      </c>
      <c r="H23" s="40">
        <f>VLOOKUP($K$2,Archives!$A:$H,8,FALSE)</f>
        <v>0</v>
      </c>
    </row>
    <row r="24" spans="1:8" x14ac:dyDescent="0.25">
      <c r="A24" s="40">
        <f>VLOOKUP($K$2,Archives!$A:$H,2,FALSE)</f>
        <v>137</v>
      </c>
      <c r="B24" s="40" t="str">
        <f>VLOOKUP($K$2,Archives!$A:$H,3,FALSE)</f>
        <v>Fraise hémisphérique</v>
      </c>
      <c r="C24" s="40">
        <f>VLOOKUP($K$2,Archives!$A:$H,4,FALSE)</f>
        <v>3</v>
      </c>
      <c r="D24" s="41">
        <f>VLOOKUP($K$2,Archives!$A:$H,5,FALSE)</f>
        <v>40</v>
      </c>
      <c r="E24" s="41" t="str">
        <f>VLOOKUP($K$2,Archives!$A:$H,6,FALSE)</f>
        <v>Carbure</v>
      </c>
      <c r="F24" s="41" t="str">
        <f>VLOOKUP($K$2,Archives!$A:$H,7,FALSE)</f>
        <v>ALUMINIUM</v>
      </c>
      <c r="G24" s="41" t="str">
        <f>VLOOKUP($K$2,Archives!$A:$H,1,FALSE)</f>
        <v>C</v>
      </c>
      <c r="H24" s="40">
        <f>VLOOKUP($K$2,Archives!$A:$H,8,FALSE)</f>
        <v>0</v>
      </c>
    </row>
    <row r="25" spans="1:8" x14ac:dyDescent="0.25">
      <c r="A25" s="40">
        <f>VLOOKUP($K$2,Archives!$A:$H,2,FALSE)</f>
        <v>137</v>
      </c>
      <c r="B25" s="40" t="str">
        <f>VLOOKUP($K$2,Archives!$A:$H,3,FALSE)</f>
        <v>Fraise hémisphérique</v>
      </c>
      <c r="C25" s="40">
        <f>VLOOKUP($K$2,Archives!$A:$H,4,FALSE)</f>
        <v>3</v>
      </c>
      <c r="D25" s="41">
        <f>VLOOKUP($K$2,Archives!$A:$H,5,FALSE)</f>
        <v>40</v>
      </c>
      <c r="E25" s="41" t="str">
        <f>VLOOKUP($K$2,Archives!$A:$H,6,FALSE)</f>
        <v>Carbure</v>
      </c>
      <c r="F25" s="41" t="str">
        <f>VLOOKUP($K$2,Archives!$A:$H,7,FALSE)</f>
        <v>ALUMINIUM</v>
      </c>
      <c r="G25" s="41" t="str">
        <f>VLOOKUP($K$2,Archives!$A:$H,1,FALSE)</f>
        <v>C</v>
      </c>
      <c r="H25" s="40">
        <f>VLOOKUP($K$2,Archives!$A:$H,8,FALSE)</f>
        <v>0</v>
      </c>
    </row>
    <row r="26" spans="1:8" x14ac:dyDescent="0.25">
      <c r="A26" s="40">
        <f>VLOOKUP($K$2,Archives!$A:$H,2,FALSE)</f>
        <v>137</v>
      </c>
      <c r="B26" s="40" t="str">
        <f>VLOOKUP($K$2,Archives!$A:$H,3,FALSE)</f>
        <v>Fraise hémisphérique</v>
      </c>
      <c r="C26" s="40">
        <f>VLOOKUP($K$2,Archives!$A:$H,4,FALSE)</f>
        <v>3</v>
      </c>
      <c r="D26" s="41">
        <f>VLOOKUP($K$2,Archives!$A:$H,5,FALSE)</f>
        <v>40</v>
      </c>
      <c r="E26" s="41" t="str">
        <f>VLOOKUP($K$2,Archives!$A:$H,6,FALSE)</f>
        <v>Carbure</v>
      </c>
      <c r="F26" s="41" t="str">
        <f>VLOOKUP($K$2,Archives!$A:$H,7,FALSE)</f>
        <v>ALUMINIUM</v>
      </c>
      <c r="G26" s="41" t="str">
        <f>VLOOKUP($K$2,Archives!$A:$H,1,FALSE)</f>
        <v>C</v>
      </c>
      <c r="H26" s="40">
        <f>VLOOKUP($K$2,Archives!$A:$H,8,FALSE)</f>
        <v>0</v>
      </c>
    </row>
    <row r="27" spans="1:8" x14ac:dyDescent="0.25">
      <c r="A27" s="40">
        <f>VLOOKUP($K$2,Archives!$A:$H,2,FALSE)</f>
        <v>137</v>
      </c>
      <c r="B27" s="40" t="str">
        <f>VLOOKUP($K$2,Archives!$A:$H,3,FALSE)</f>
        <v>Fraise hémisphérique</v>
      </c>
      <c r="C27" s="40">
        <f>VLOOKUP($K$2,Archives!$A:$H,4,FALSE)</f>
        <v>3</v>
      </c>
      <c r="D27" s="41">
        <f>VLOOKUP($K$2,Archives!$A:$H,5,FALSE)</f>
        <v>40</v>
      </c>
      <c r="E27" s="41" t="str">
        <f>VLOOKUP($K$2,Archives!$A:$H,6,FALSE)</f>
        <v>Carbure</v>
      </c>
      <c r="F27" s="41" t="str">
        <f>VLOOKUP($K$2,Archives!$A:$H,7,FALSE)</f>
        <v>ALUMINIUM</v>
      </c>
      <c r="G27" s="41" t="str">
        <f>VLOOKUP($K$2,Archives!$A:$H,1,FALSE)</f>
        <v>C</v>
      </c>
      <c r="H27" s="40">
        <f>VLOOKUP($K$2,Archives!$A:$H,8,FALSE)</f>
        <v>0</v>
      </c>
    </row>
    <row r="28" spans="1:8" x14ac:dyDescent="0.25">
      <c r="A28" s="40">
        <f>VLOOKUP($K$2,Archives!$A:$H,2,FALSE)</f>
        <v>137</v>
      </c>
      <c r="B28" s="40" t="str">
        <f>VLOOKUP($K$2,Archives!$A:$H,3,FALSE)</f>
        <v>Fraise hémisphérique</v>
      </c>
      <c r="C28" s="40">
        <f>VLOOKUP($K$2,Archives!$A:$H,4,FALSE)</f>
        <v>3</v>
      </c>
      <c r="D28" s="41">
        <f>VLOOKUP($K$2,Archives!$A:$H,5,FALSE)</f>
        <v>40</v>
      </c>
      <c r="E28" s="41" t="str">
        <f>VLOOKUP($K$2,Archives!$A:$H,6,FALSE)</f>
        <v>Carbure</v>
      </c>
      <c r="F28" s="41" t="str">
        <f>VLOOKUP($K$2,Archives!$A:$H,7,FALSE)</f>
        <v>ALUMINIUM</v>
      </c>
      <c r="G28" s="41" t="str">
        <f>VLOOKUP($K$2,Archives!$A:$H,1,FALSE)</f>
        <v>C</v>
      </c>
      <c r="H28" s="41">
        <f>VLOOKUP($K$2,Archives!$A:$H,8,FALSE)</f>
        <v>0</v>
      </c>
    </row>
    <row r="29" spans="1:8" x14ac:dyDescent="0.25">
      <c r="A29" s="40">
        <f>VLOOKUP($K$2,Archives!$A:$H,2,FALSE)</f>
        <v>137</v>
      </c>
      <c r="B29" s="40" t="str">
        <f>VLOOKUP($K$2,Archives!$A:$H,3,FALSE)</f>
        <v>Fraise hémisphérique</v>
      </c>
      <c r="C29" s="40">
        <f>VLOOKUP($K$2,Archives!$A:$H,4,FALSE)</f>
        <v>3</v>
      </c>
      <c r="D29" s="41">
        <f>VLOOKUP($K$2,Archives!$A:$H,5,FALSE)</f>
        <v>40</v>
      </c>
      <c r="E29" s="41" t="str">
        <f>VLOOKUP($K$2,Archives!$A:$H,6,FALSE)</f>
        <v>Carbure</v>
      </c>
      <c r="F29" s="41" t="str">
        <f>VLOOKUP($K$2,Archives!$A:$H,7,FALSE)</f>
        <v>ALUMINIUM</v>
      </c>
      <c r="G29" s="41" t="str">
        <f>VLOOKUP($K$2,Archives!$A:$H,1,FALSE)</f>
        <v>C</v>
      </c>
      <c r="H29" s="41">
        <f>VLOOKUP($K$2,Archives!$A:$H,8,FALSE)</f>
        <v>0</v>
      </c>
    </row>
    <row r="30" spans="1:8" x14ac:dyDescent="0.25">
      <c r="A30" s="40">
        <f>VLOOKUP($K$2,Archives!$A:$H,2,FALSE)</f>
        <v>137</v>
      </c>
      <c r="B30" s="40" t="str">
        <f>VLOOKUP($K$2,Archives!$A:$H,3,FALSE)</f>
        <v>Fraise hémisphérique</v>
      </c>
      <c r="C30" s="40">
        <f>VLOOKUP($K$2,Archives!$A:$H,4,FALSE)</f>
        <v>3</v>
      </c>
      <c r="D30" s="41">
        <f>VLOOKUP($K$2,Archives!$A:$H,5,FALSE)</f>
        <v>40</v>
      </c>
      <c r="E30" s="41" t="str">
        <f>VLOOKUP($K$2,Archives!$A:$H,6,FALSE)</f>
        <v>Carbure</v>
      </c>
      <c r="F30" s="41" t="str">
        <f>VLOOKUP($K$2,Archives!$A:$H,7,FALSE)</f>
        <v>ALUMINIUM</v>
      </c>
      <c r="G30" s="41" t="str">
        <f>VLOOKUP($K$2,Archives!$A:$H,1,FALSE)</f>
        <v>C</v>
      </c>
      <c r="H30" s="41">
        <f>VLOOKUP($K$2,Archives!$A:$H,8,FALSE)</f>
        <v>0</v>
      </c>
    </row>
    <row r="31" spans="1:8" x14ac:dyDescent="0.25">
      <c r="A31" s="40">
        <f>VLOOKUP($K$2,Archives!$A:$H,2,FALSE)</f>
        <v>137</v>
      </c>
      <c r="B31" s="40" t="str">
        <f>VLOOKUP($K$2,Archives!$A:$H,3,FALSE)</f>
        <v>Fraise hémisphérique</v>
      </c>
      <c r="C31" s="40">
        <f>VLOOKUP($K$2,Archives!$A:$H,4,FALSE)</f>
        <v>3</v>
      </c>
      <c r="D31" s="41">
        <f>VLOOKUP($K$2,Archives!$A:$H,5,FALSE)</f>
        <v>40</v>
      </c>
      <c r="E31" s="41" t="str">
        <f>VLOOKUP($K$2,Archives!$A:$H,6,FALSE)</f>
        <v>Carbure</v>
      </c>
      <c r="F31" s="41" t="str">
        <f>VLOOKUP($K$2,Archives!$A:$H,7,FALSE)</f>
        <v>ALUMINIUM</v>
      </c>
      <c r="G31" s="41" t="str">
        <f>VLOOKUP($K$2,Archives!$A:$H,1,FALSE)</f>
        <v>C</v>
      </c>
      <c r="H31" s="41">
        <f>VLOOKUP($K$2,Archives!$A:$H,8,FALSE)</f>
        <v>0</v>
      </c>
    </row>
    <row r="32" spans="1:8" x14ac:dyDescent="0.25">
      <c r="A32" s="40">
        <f>VLOOKUP($K$2,Archives!$A:$H,2,FALSE)</f>
        <v>137</v>
      </c>
      <c r="B32" s="40" t="str">
        <f>VLOOKUP($K$2,Archives!$A:$H,3,FALSE)</f>
        <v>Fraise hémisphérique</v>
      </c>
      <c r="C32" s="40">
        <f>VLOOKUP($K$2,Archives!$A:$H,4,FALSE)</f>
        <v>3</v>
      </c>
      <c r="D32" s="42">
        <f>VLOOKUP($K$2,Archives!$A:$H,5,FALSE)</f>
        <v>40</v>
      </c>
      <c r="E32" s="42" t="str">
        <f>VLOOKUP($K$2,Archives!$A:$H,6,FALSE)</f>
        <v>Carbure</v>
      </c>
      <c r="F32" s="42" t="str">
        <f>VLOOKUP($K$2,Archives!$A:$H,7,FALSE)</f>
        <v>ALUMINIUM</v>
      </c>
      <c r="G32" s="42" t="str">
        <f>VLOOKUP($K$2,Archives!$A:$H,1,FALSE)</f>
        <v>C</v>
      </c>
      <c r="H32" s="42">
        <f>VLOOKUP($K$2,Archives!$A:$H,8,FALSE)</f>
        <v>0</v>
      </c>
    </row>
    <row r="33" spans="1:8" x14ac:dyDescent="0.25">
      <c r="A33" s="40">
        <f>VLOOKUP($K$2,Archives!$A:$H,2,FALSE)</f>
        <v>137</v>
      </c>
      <c r="B33" s="40" t="str">
        <f>VLOOKUP($K$2,Archives!$A:$H,3,FALSE)</f>
        <v>Fraise hémisphérique</v>
      </c>
      <c r="C33" s="40">
        <f>VLOOKUP($K$2,Archives!$A:$H,4,FALSE)</f>
        <v>3</v>
      </c>
      <c r="D33" s="41">
        <f>VLOOKUP($K$2,Archives!$A:$H,5,FALSE)</f>
        <v>40</v>
      </c>
      <c r="E33" s="41" t="str">
        <f>VLOOKUP($K$2,Archives!$A:$H,6,FALSE)</f>
        <v>Carbure</v>
      </c>
      <c r="F33" s="41" t="str">
        <f>VLOOKUP($K$2,Archives!$A:$H,7,FALSE)</f>
        <v>ALUMINIUM</v>
      </c>
      <c r="G33" s="41" t="str">
        <f>VLOOKUP($K$2,Archives!$A:$H,1,FALSE)</f>
        <v>C</v>
      </c>
      <c r="H33" s="41">
        <f>VLOOKUP($K$2,Archives!$A:$H,8,FALSE)</f>
        <v>0</v>
      </c>
    </row>
    <row r="34" spans="1:8" x14ac:dyDescent="0.25">
      <c r="A34" s="40">
        <f>VLOOKUP($K$2,Archives!$A:$H,2,FALSE)</f>
        <v>137</v>
      </c>
      <c r="B34" s="40" t="str">
        <f>VLOOKUP($K$2,Archives!$A:$H,3,FALSE)</f>
        <v>Fraise hémisphérique</v>
      </c>
      <c r="C34" s="40">
        <f>VLOOKUP($K$2,Archives!$A:$H,4,FALSE)</f>
        <v>3</v>
      </c>
      <c r="D34" s="41">
        <f>VLOOKUP($K$2,Archives!$A:$H,5,FALSE)</f>
        <v>40</v>
      </c>
      <c r="E34" s="41" t="str">
        <f>VLOOKUP($K$2,Archives!$A:$H,6,FALSE)</f>
        <v>Carbure</v>
      </c>
      <c r="F34" s="41" t="str">
        <f>VLOOKUP($K$2,Archives!$A:$H,7,FALSE)</f>
        <v>ALUMINIUM</v>
      </c>
      <c r="G34" s="41" t="str">
        <f>VLOOKUP($K$2,Archives!$A:$H,1,FALSE)</f>
        <v>C</v>
      </c>
      <c r="H34" s="41">
        <f>VLOOKUP($K$2,Archives!$A:$H,8,FALSE)</f>
        <v>0</v>
      </c>
    </row>
    <row r="35" spans="1:8" x14ac:dyDescent="0.25">
      <c r="A35" s="40">
        <f>VLOOKUP($K$2,Archives!$A:$H,2,FALSE)</f>
        <v>137</v>
      </c>
      <c r="B35" s="40" t="str">
        <f>VLOOKUP($K$2,Archives!$A:$H,3,FALSE)</f>
        <v>Fraise hémisphérique</v>
      </c>
      <c r="C35" s="40">
        <f>VLOOKUP($K$2,Archives!$A:$H,4,FALSE)</f>
        <v>3</v>
      </c>
      <c r="D35" s="41">
        <f>VLOOKUP($K$2,Archives!$A:$H,5,FALSE)</f>
        <v>40</v>
      </c>
      <c r="E35" s="41" t="str">
        <f>VLOOKUP($K$2,Archives!$A:$H,6,FALSE)</f>
        <v>Carbure</v>
      </c>
      <c r="F35" s="41" t="str">
        <f>VLOOKUP($K$2,Archives!$A:$H,7,FALSE)</f>
        <v>ALUMINIUM</v>
      </c>
      <c r="G35" s="41" t="str">
        <f>VLOOKUP($K$2,Archives!$A:$H,1,FALSE)</f>
        <v>C</v>
      </c>
      <c r="H35" s="41">
        <f>VLOOKUP($K$2,Archives!$A:$H,8,FALSE)</f>
        <v>0</v>
      </c>
    </row>
    <row r="36" spans="1:8" x14ac:dyDescent="0.25">
      <c r="A36" s="40">
        <f>VLOOKUP($K$2,Archives!$A:$H,2,FALSE)</f>
        <v>137</v>
      </c>
      <c r="B36" s="40" t="str">
        <f>VLOOKUP($K$2,Archives!$A:$H,3,FALSE)</f>
        <v>Fraise hémisphérique</v>
      </c>
      <c r="C36" s="40">
        <f>VLOOKUP($K$2,Archives!$A:$H,4,FALSE)</f>
        <v>3</v>
      </c>
      <c r="D36" s="41">
        <f>VLOOKUP($K$2,Archives!$A:$H,5,FALSE)</f>
        <v>40</v>
      </c>
      <c r="E36" s="41" t="str">
        <f>VLOOKUP($K$2,Archives!$A:$H,6,FALSE)</f>
        <v>Carbure</v>
      </c>
      <c r="F36" s="41" t="str">
        <f>VLOOKUP($K$2,Archives!$A:$H,7,FALSE)</f>
        <v>ALUMINIUM</v>
      </c>
      <c r="G36" s="41" t="str">
        <f>VLOOKUP($K$2,Archives!$A:$H,1,FALSE)</f>
        <v>C</v>
      </c>
      <c r="H36" s="41">
        <f>VLOOKUP($K$2,Archives!$A:$H,8,FALSE)</f>
        <v>0</v>
      </c>
    </row>
    <row r="37" spans="1:8" x14ac:dyDescent="0.25">
      <c r="A37" s="40">
        <f>VLOOKUP($K$2,Archives!$A:$H,2,FALSE)</f>
        <v>137</v>
      </c>
      <c r="B37" s="40" t="str">
        <f>VLOOKUP($K$2,Archives!$A:$H,3,FALSE)</f>
        <v>Fraise hémisphérique</v>
      </c>
      <c r="C37" s="40">
        <f>VLOOKUP($K$2,Archives!$A:$H,4,FALSE)</f>
        <v>3</v>
      </c>
      <c r="D37" s="41">
        <f>VLOOKUP($K$2,Archives!$A:$H,5,FALSE)</f>
        <v>40</v>
      </c>
      <c r="E37" s="41" t="str">
        <f>VLOOKUP($K$2,Archives!$A:$H,6,FALSE)</f>
        <v>Carbure</v>
      </c>
      <c r="F37" s="41" t="str">
        <f>VLOOKUP($K$2,Archives!$A:$H,7,FALSE)</f>
        <v>ALUMINIUM</v>
      </c>
      <c r="G37" s="41" t="str">
        <f>VLOOKUP($K$2,Archives!$A:$H,1,FALSE)</f>
        <v>C</v>
      </c>
      <c r="H37" s="41">
        <f>VLOOKUP($K$2,Archives!$A:$H,8,FALSE)</f>
        <v>0</v>
      </c>
    </row>
    <row r="38" spans="1:8" x14ac:dyDescent="0.25">
      <c r="A38" s="40">
        <f>VLOOKUP($K$2,Archives!$A:$H,2,FALSE)</f>
        <v>137</v>
      </c>
      <c r="B38" s="40" t="str">
        <f>VLOOKUP($K$2,Archives!$A:$H,3,FALSE)</f>
        <v>Fraise hémisphérique</v>
      </c>
      <c r="C38" s="40">
        <f>VLOOKUP($K$2,Archives!$A:$H,4,FALSE)</f>
        <v>3</v>
      </c>
      <c r="D38" s="41">
        <f>VLOOKUP($K$2,Archives!$A:$H,5,FALSE)</f>
        <v>40</v>
      </c>
      <c r="E38" s="41" t="str">
        <f>VLOOKUP($K$2,Archives!$A:$H,6,FALSE)</f>
        <v>Carbure</v>
      </c>
      <c r="F38" s="41" t="str">
        <f>VLOOKUP($K$2,Archives!$A:$H,7,FALSE)</f>
        <v>ALUMINIUM</v>
      </c>
      <c r="G38" s="41" t="str">
        <f>VLOOKUP($K$2,Archives!$A:$H,1,FALSE)</f>
        <v>C</v>
      </c>
      <c r="H38" s="41">
        <f>VLOOKUP($K$2,Archives!$A:$H,8,FALSE)</f>
        <v>0</v>
      </c>
    </row>
    <row r="39" spans="1:8" x14ac:dyDescent="0.25">
      <c r="A39" s="40">
        <f>VLOOKUP($K$2,Archives!$A:$H,2,FALSE)</f>
        <v>137</v>
      </c>
      <c r="B39" s="40" t="str">
        <f>VLOOKUP($K$2,Archives!$A:$H,3,FALSE)</f>
        <v>Fraise hémisphérique</v>
      </c>
      <c r="C39" s="40">
        <f>VLOOKUP($K$2,Archives!$A:$H,4,FALSE)</f>
        <v>3</v>
      </c>
      <c r="D39" s="41">
        <f>VLOOKUP($K$2,Archives!$A:$H,5,FALSE)</f>
        <v>40</v>
      </c>
      <c r="E39" s="41" t="str">
        <f>VLOOKUP($K$2,Archives!$A:$H,6,FALSE)</f>
        <v>Carbure</v>
      </c>
      <c r="F39" s="41" t="str">
        <f>VLOOKUP($K$2,Archives!$A:$H,7,FALSE)</f>
        <v>ALUMINIUM</v>
      </c>
      <c r="G39" s="41" t="str">
        <f>VLOOKUP($K$2,Archives!$A:$H,1,FALSE)</f>
        <v>C</v>
      </c>
      <c r="H39" s="41">
        <f>VLOOKUP($K$2,Archives!$A:$H,8,FALSE)</f>
        <v>0</v>
      </c>
    </row>
    <row r="40" spans="1:8" x14ac:dyDescent="0.25">
      <c r="A40" s="40">
        <f>VLOOKUP($K$2,Archives!$A:$H,2,FALSE)</f>
        <v>137</v>
      </c>
      <c r="B40" s="40" t="str">
        <f>VLOOKUP($K$2,Archives!$A:$H,3,FALSE)</f>
        <v>Fraise hémisphérique</v>
      </c>
      <c r="C40" s="40">
        <f>VLOOKUP($K$2,Archives!$A:$H,4,FALSE)</f>
        <v>3</v>
      </c>
      <c r="D40" s="41">
        <f>VLOOKUP($K$2,Archives!$A:$H,5,FALSE)</f>
        <v>40</v>
      </c>
      <c r="E40" s="41" t="str">
        <f>VLOOKUP($K$2,Archives!$A:$H,6,FALSE)</f>
        <v>Carbure</v>
      </c>
      <c r="F40" s="41" t="str">
        <f>VLOOKUP($K$2,Archives!$A:$H,7,FALSE)</f>
        <v>ALUMINIUM</v>
      </c>
      <c r="G40" s="41" t="str">
        <f>VLOOKUP($K$2,Archives!$A:$H,1,FALSE)</f>
        <v>C</v>
      </c>
      <c r="H40" s="41">
        <f>VLOOKUP($K$2,Archives!$A:$H,8,FALSE)</f>
        <v>0</v>
      </c>
    </row>
    <row r="41" spans="1:8" x14ac:dyDescent="0.25">
      <c r="A41" s="40">
        <f>VLOOKUP($K$2,Archives!$A:$H,2,FALSE)</f>
        <v>137</v>
      </c>
      <c r="B41" s="40" t="str">
        <f>VLOOKUP($K$2,Archives!$A:$H,3,FALSE)</f>
        <v>Fraise hémisphérique</v>
      </c>
      <c r="C41" s="40">
        <f>VLOOKUP($K$2,Archives!$A:$H,4,FALSE)</f>
        <v>3</v>
      </c>
      <c r="D41" s="41">
        <f>VLOOKUP($K$2,Archives!$A:$H,5,FALSE)</f>
        <v>40</v>
      </c>
      <c r="E41" s="41" t="str">
        <f>VLOOKUP($K$2,Archives!$A:$H,6,FALSE)</f>
        <v>Carbure</v>
      </c>
      <c r="F41" s="41" t="str">
        <f>VLOOKUP($K$2,Archives!$A:$H,7,FALSE)</f>
        <v>ALUMINIUM</v>
      </c>
      <c r="G41" s="41" t="str">
        <f>VLOOKUP($K$2,Archives!$A:$H,1,FALSE)</f>
        <v>C</v>
      </c>
      <c r="H41" s="41">
        <f>VLOOKUP($K$2,Archives!$A:$H,8,FALSE)</f>
        <v>0</v>
      </c>
    </row>
    <row r="42" spans="1:8" x14ac:dyDescent="0.25">
      <c r="A42" s="40">
        <f>VLOOKUP($K$2,Archives!$A:$H,2,FALSE)</f>
        <v>137</v>
      </c>
      <c r="B42" s="40" t="str">
        <f>VLOOKUP($K$2,Archives!$A:$H,3,FALSE)</f>
        <v>Fraise hémisphérique</v>
      </c>
      <c r="C42" s="40">
        <f>VLOOKUP($K$2,Archives!$A:$H,4,FALSE)</f>
        <v>3</v>
      </c>
      <c r="D42" s="41">
        <f>VLOOKUP($K$2,Archives!$A:$H,5,FALSE)</f>
        <v>40</v>
      </c>
      <c r="E42" s="41" t="str">
        <f>VLOOKUP($K$2,Archives!$A:$H,6,FALSE)</f>
        <v>Carbure</v>
      </c>
      <c r="F42" s="41" t="str">
        <f>VLOOKUP($K$2,Archives!$A:$H,7,FALSE)</f>
        <v>ALUMINIUM</v>
      </c>
      <c r="G42" s="41" t="str">
        <f>VLOOKUP($K$2,Archives!$A:$H,1,FALSE)</f>
        <v>C</v>
      </c>
      <c r="H42" s="41">
        <f>VLOOKUP($K$2,Archives!$A:$H,8,FALSE)</f>
        <v>0</v>
      </c>
    </row>
    <row r="43" spans="1:8" x14ac:dyDescent="0.25">
      <c r="A43" s="40">
        <f>VLOOKUP($K$2,Archives!$A:$H,2,FALSE)</f>
        <v>137</v>
      </c>
      <c r="B43" s="40" t="str">
        <f>VLOOKUP($K$2,Archives!$A:$H,3,FALSE)</f>
        <v>Fraise hémisphérique</v>
      </c>
      <c r="C43" s="40">
        <f>VLOOKUP($K$2,Archives!$A:$H,4,FALSE)</f>
        <v>3</v>
      </c>
      <c r="D43" s="41">
        <f>VLOOKUP($K$2,Archives!$A:$H,5,FALSE)</f>
        <v>40</v>
      </c>
      <c r="E43" s="41" t="str">
        <f>VLOOKUP($K$2,Archives!$A:$H,6,FALSE)</f>
        <v>Carbure</v>
      </c>
      <c r="F43" s="41" t="str">
        <f>VLOOKUP($K$2,Archives!$A:$H,7,FALSE)</f>
        <v>ALUMINIUM</v>
      </c>
      <c r="G43" s="41" t="str">
        <f>VLOOKUP($K$2,Archives!$A:$H,1,FALSE)</f>
        <v>C</v>
      </c>
      <c r="H43" s="41">
        <f>VLOOKUP($K$2,Archives!$A:$H,8,FALSE)</f>
        <v>0</v>
      </c>
    </row>
    <row r="44" spans="1:8" x14ac:dyDescent="0.25">
      <c r="A44" s="40">
        <f>VLOOKUP($K$2,Archives!$A:$H,2,FALSE)</f>
        <v>137</v>
      </c>
      <c r="B44" s="40" t="str">
        <f>VLOOKUP($K$2,Archives!$A:$H,3,FALSE)</f>
        <v>Fraise hémisphérique</v>
      </c>
      <c r="C44" s="40">
        <f>VLOOKUP($K$2,Archives!$A:$H,4,FALSE)</f>
        <v>3</v>
      </c>
      <c r="D44" s="41">
        <f>VLOOKUP($K$2,Archives!$A:$H,5,FALSE)</f>
        <v>40</v>
      </c>
      <c r="E44" s="41" t="str">
        <f>VLOOKUP($K$2,Archives!$A:$H,6,FALSE)</f>
        <v>Carbure</v>
      </c>
      <c r="F44" s="41" t="str">
        <f>VLOOKUP($K$2,Archives!$A:$H,7,FALSE)</f>
        <v>ALUMINIUM</v>
      </c>
      <c r="G44" s="41" t="str">
        <f>VLOOKUP($K$2,Archives!$A:$H,1,FALSE)</f>
        <v>C</v>
      </c>
      <c r="H44" s="41">
        <f>VLOOKUP($K$2,Archives!$A:$H,8,FALSE)</f>
        <v>0</v>
      </c>
    </row>
    <row r="45" spans="1:8" x14ac:dyDescent="0.25">
      <c r="A45" s="40">
        <f>VLOOKUP($K$2,Archives!$A:$H,2,FALSE)</f>
        <v>137</v>
      </c>
      <c r="B45" s="40" t="str">
        <f>VLOOKUP($K$2,Archives!$A:$H,3,FALSE)</f>
        <v>Fraise hémisphérique</v>
      </c>
      <c r="C45" s="40">
        <f>VLOOKUP($K$2,Archives!$A:$H,4,FALSE)</f>
        <v>3</v>
      </c>
      <c r="D45" s="41">
        <f>VLOOKUP($K$2,Archives!$A:$H,5,FALSE)</f>
        <v>40</v>
      </c>
      <c r="E45" s="41" t="str">
        <f>VLOOKUP($K$2,Archives!$A:$H,6,FALSE)</f>
        <v>Carbure</v>
      </c>
      <c r="F45" s="41" t="str">
        <f>VLOOKUP($K$2,Archives!$A:$H,7,FALSE)</f>
        <v>ALUMINIUM</v>
      </c>
      <c r="G45" s="41" t="str">
        <f>VLOOKUP($K$2,Archives!$A:$H,1,FALSE)</f>
        <v>C</v>
      </c>
      <c r="H45" s="41">
        <f>VLOOKUP($K$2,Archives!$A:$H,8,FALSE)</f>
        <v>0</v>
      </c>
    </row>
    <row r="46" spans="1:8" x14ac:dyDescent="0.25">
      <c r="A46" s="40">
        <f>VLOOKUP($K$2,Archives!$A:$H,2,FALSE)</f>
        <v>137</v>
      </c>
      <c r="B46" s="40" t="str">
        <f>VLOOKUP($K$2,Archives!$A:$H,3,FALSE)</f>
        <v>Fraise hémisphérique</v>
      </c>
      <c r="C46" s="40">
        <f>VLOOKUP($K$2,Archives!$A:$H,4,FALSE)</f>
        <v>3</v>
      </c>
      <c r="D46" s="41">
        <f>VLOOKUP($K$2,Archives!$A:$H,5,FALSE)</f>
        <v>40</v>
      </c>
      <c r="E46" s="41" t="str">
        <f>VLOOKUP($K$2,Archives!$A:$H,6,FALSE)</f>
        <v>Carbure</v>
      </c>
      <c r="F46" s="41" t="str">
        <f>VLOOKUP($K$2,Archives!$A:$H,7,FALSE)</f>
        <v>ALUMINIUM</v>
      </c>
      <c r="G46" s="41" t="str">
        <f>VLOOKUP($K$2,Archives!$A:$H,1,FALSE)</f>
        <v>C</v>
      </c>
      <c r="H46" s="41">
        <f>VLOOKUP($K$2,Archives!$A:$H,8,FALSE)</f>
        <v>0</v>
      </c>
    </row>
    <row r="47" spans="1:8" x14ac:dyDescent="0.25">
      <c r="A47" s="40">
        <f>VLOOKUP($K$2,Archives!$A:$H,2,FALSE)</f>
        <v>137</v>
      </c>
      <c r="B47" s="40" t="str">
        <f>VLOOKUP($K$2,Archives!$A:$H,3,FALSE)</f>
        <v>Fraise hémisphérique</v>
      </c>
      <c r="C47" s="40">
        <f>VLOOKUP($K$2,Archives!$A:$H,4,FALSE)</f>
        <v>3</v>
      </c>
      <c r="D47" s="41">
        <f>VLOOKUP($K$2,Archives!$A:$H,5,FALSE)</f>
        <v>40</v>
      </c>
      <c r="E47" s="41" t="str">
        <f>VLOOKUP($K$2,Archives!$A:$H,6,FALSE)</f>
        <v>Carbure</v>
      </c>
      <c r="F47" s="41" t="str">
        <f>VLOOKUP($K$2,Archives!$A:$H,7,FALSE)</f>
        <v>ALUMINIUM</v>
      </c>
      <c r="G47" s="41" t="str">
        <f>VLOOKUP($K$2,Archives!$A:$H,1,FALSE)</f>
        <v>C</v>
      </c>
      <c r="H47" s="41">
        <f>VLOOKUP($K$2,Archives!$A:$H,8,FALSE)</f>
        <v>0</v>
      </c>
    </row>
    <row r="48" spans="1:8" x14ac:dyDescent="0.25">
      <c r="A48" s="40">
        <f>VLOOKUP($K$2,Archives!$A:$H,2,FALSE)</f>
        <v>137</v>
      </c>
      <c r="B48" s="40" t="str">
        <f>VLOOKUP($K$2,Archives!$A:$H,3,FALSE)</f>
        <v>Fraise hémisphérique</v>
      </c>
      <c r="C48" s="40">
        <f>VLOOKUP($K$2,Archives!$A:$H,4,FALSE)</f>
        <v>3</v>
      </c>
      <c r="D48" s="41">
        <f>VLOOKUP($K$2,Archives!$A:$H,5,FALSE)</f>
        <v>40</v>
      </c>
      <c r="E48" s="41" t="str">
        <f>VLOOKUP($K$2,Archives!$A:$H,6,FALSE)</f>
        <v>Carbure</v>
      </c>
      <c r="F48" s="41" t="str">
        <f>VLOOKUP($K$2,Archives!$A:$H,7,FALSE)</f>
        <v>ALUMINIUM</v>
      </c>
      <c r="G48" s="41" t="str">
        <f>VLOOKUP($K$2,Archives!$A:$H,1,FALSE)</f>
        <v>C</v>
      </c>
      <c r="H48" s="41">
        <f>VLOOKUP($K$2,Archives!$A:$H,8,FALSE)</f>
        <v>0</v>
      </c>
    </row>
    <row r="49" spans="1:8" x14ac:dyDescent="0.25">
      <c r="A49" s="40">
        <f>VLOOKUP($K$2,Archives!$A:$H,2,FALSE)</f>
        <v>137</v>
      </c>
      <c r="B49" s="40" t="str">
        <f>VLOOKUP($K$2,Archives!$A:$H,3,FALSE)</f>
        <v>Fraise hémisphérique</v>
      </c>
      <c r="C49" s="40">
        <f>VLOOKUP($K$2,Archives!$A:$H,4,FALSE)</f>
        <v>3</v>
      </c>
      <c r="D49" s="41">
        <f>VLOOKUP($K$2,Archives!$A:$H,5,FALSE)</f>
        <v>40</v>
      </c>
      <c r="E49" s="41" t="str">
        <f>VLOOKUP($K$2,Archives!$A:$H,6,FALSE)</f>
        <v>Carbure</v>
      </c>
      <c r="F49" s="41" t="str">
        <f>VLOOKUP($K$2,Archives!$A:$H,7,FALSE)</f>
        <v>ALUMINIUM</v>
      </c>
      <c r="G49" s="41" t="str">
        <f>VLOOKUP($K$2,Archives!$A:$H,1,FALSE)</f>
        <v>C</v>
      </c>
      <c r="H49" s="41">
        <f>VLOOKUP($K$2,Archives!$A:$H,8,FALSE)</f>
        <v>0</v>
      </c>
    </row>
    <row r="50" spans="1:8" x14ac:dyDescent="0.25">
      <c r="A50" s="40">
        <f>VLOOKUP($K$2,Archives!$A:$H,2,FALSE)</f>
        <v>137</v>
      </c>
      <c r="B50" s="40" t="str">
        <f>VLOOKUP($K$2,Archives!$A:$H,3,FALSE)</f>
        <v>Fraise hémisphérique</v>
      </c>
      <c r="C50" s="40">
        <f>VLOOKUP($K$2,Archives!$A:$H,4,FALSE)</f>
        <v>3</v>
      </c>
      <c r="D50" s="41">
        <f>VLOOKUP($K$2,Archives!$A:$H,5,FALSE)</f>
        <v>40</v>
      </c>
      <c r="E50" s="41" t="str">
        <f>VLOOKUP($K$2,Archives!$A:$H,6,FALSE)</f>
        <v>Carbure</v>
      </c>
      <c r="F50" s="41" t="str">
        <f>VLOOKUP($K$2,Archives!$A:$H,7,FALSE)</f>
        <v>ALUMINIUM</v>
      </c>
      <c r="G50" s="41" t="str">
        <f>VLOOKUP($K$2,Archives!$A:$H,1,FALSE)</f>
        <v>C</v>
      </c>
      <c r="H50" s="41">
        <f>VLOOKUP($K$2,Archives!$A:$H,8,FALSE)</f>
        <v>0</v>
      </c>
    </row>
    <row r="51" spans="1:8" x14ac:dyDescent="0.25">
      <c r="A51" s="40">
        <f>VLOOKUP($K$2,Archives!$A:$H,2,FALSE)</f>
        <v>137</v>
      </c>
      <c r="B51" s="40" t="str">
        <f>VLOOKUP($K$2,Archives!$A:$H,3,FALSE)</f>
        <v>Fraise hémisphérique</v>
      </c>
      <c r="C51" s="40">
        <f>VLOOKUP($K$2,Archives!$A:$H,4,FALSE)</f>
        <v>3</v>
      </c>
      <c r="D51" s="41">
        <f>VLOOKUP($K$2,Archives!$A:$H,5,FALSE)</f>
        <v>40</v>
      </c>
      <c r="E51" s="41" t="str">
        <f>VLOOKUP($K$2,Archives!$A:$H,6,FALSE)</f>
        <v>Carbure</v>
      </c>
      <c r="F51" s="41" t="str">
        <f>VLOOKUP($K$2,Archives!$A:$H,7,FALSE)</f>
        <v>ALUMINIUM</v>
      </c>
      <c r="G51" s="41" t="str">
        <f>VLOOKUP($K$2,Archives!$A:$H,1,FALSE)</f>
        <v>C</v>
      </c>
      <c r="H51" s="41">
        <f>VLOOKUP($K$2,Archives!$A:$H,8,FALSE)</f>
        <v>0</v>
      </c>
    </row>
    <row r="52" spans="1:8" x14ac:dyDescent="0.25">
      <c r="A52" s="40">
        <f>VLOOKUP($K$2,Archives!$A:$H,2,FALSE)</f>
        <v>137</v>
      </c>
      <c r="B52" s="40" t="str">
        <f>VLOOKUP($K$2,Archives!$A:$H,3,FALSE)</f>
        <v>Fraise hémisphérique</v>
      </c>
      <c r="C52" s="40">
        <f>VLOOKUP($K$2,Archives!$A:$H,4,FALSE)</f>
        <v>3</v>
      </c>
      <c r="D52" s="41">
        <f>VLOOKUP($K$2,Archives!$A:$H,5,FALSE)</f>
        <v>40</v>
      </c>
      <c r="E52" s="41" t="str">
        <f>VLOOKUP($K$2,Archives!$A:$H,6,FALSE)</f>
        <v>Carbure</v>
      </c>
      <c r="F52" s="41" t="str">
        <f>VLOOKUP($K$2,Archives!$A:$H,7,FALSE)</f>
        <v>ALUMINIUM</v>
      </c>
      <c r="G52" s="41" t="str">
        <f>VLOOKUP($K$2,Archives!$A:$H,1,FALSE)</f>
        <v>C</v>
      </c>
      <c r="H52" s="41">
        <f>VLOOKUP($K$2,Archives!$A:$H,8,FALSE)</f>
        <v>0</v>
      </c>
    </row>
    <row r="53" spans="1:8" x14ac:dyDescent="0.25">
      <c r="A53" s="40">
        <f>VLOOKUP($K$2,Archives!$A:$H,2,FALSE)</f>
        <v>137</v>
      </c>
      <c r="B53" s="40" t="str">
        <f>VLOOKUP($K$2,Archives!$A:$H,3,FALSE)</f>
        <v>Fraise hémisphérique</v>
      </c>
      <c r="C53" s="40">
        <f>VLOOKUP($K$2,Archives!$A:$H,4,FALSE)</f>
        <v>3</v>
      </c>
      <c r="D53" s="41">
        <f>VLOOKUP($K$2,Archives!$A:$H,5,FALSE)</f>
        <v>40</v>
      </c>
      <c r="E53" s="41" t="str">
        <f>VLOOKUP($K$2,Archives!$A:$H,6,FALSE)</f>
        <v>Carbure</v>
      </c>
      <c r="F53" s="41" t="str">
        <f>VLOOKUP($K$2,Archives!$A:$H,7,FALSE)</f>
        <v>ALUMINIUM</v>
      </c>
      <c r="G53" s="41" t="str">
        <f>VLOOKUP($K$2,Archives!$A:$H,1,FALSE)</f>
        <v>C</v>
      </c>
      <c r="H53" s="41">
        <f>VLOOKUP($K$2,Archives!$A:$H,8,FALSE)</f>
        <v>0</v>
      </c>
    </row>
    <row r="54" spans="1:8" x14ac:dyDescent="0.25">
      <c r="A54" s="40">
        <f>VLOOKUP($K$2,Archives!$A:$H,2,FALSE)</f>
        <v>137</v>
      </c>
      <c r="B54" s="40" t="str">
        <f>VLOOKUP($K$2,Archives!$A:$H,3,FALSE)</f>
        <v>Fraise hémisphérique</v>
      </c>
      <c r="C54" s="40">
        <f>VLOOKUP($K$2,Archives!$A:$H,4,FALSE)</f>
        <v>3</v>
      </c>
      <c r="D54" s="41">
        <f>VLOOKUP($K$2,Archives!$A:$H,5,FALSE)</f>
        <v>40</v>
      </c>
      <c r="E54" s="41" t="str">
        <f>VLOOKUP($K$2,Archives!$A:$H,6,FALSE)</f>
        <v>Carbure</v>
      </c>
      <c r="F54" s="41" t="str">
        <f>VLOOKUP($K$2,Archives!$A:$H,7,FALSE)</f>
        <v>ALUMINIUM</v>
      </c>
      <c r="G54" s="41" t="str">
        <f>VLOOKUP($K$2,Archives!$A:$H,1,FALSE)</f>
        <v>C</v>
      </c>
      <c r="H54" s="41">
        <f>VLOOKUP($K$2,Archives!$A:$H,8,FALSE)</f>
        <v>0</v>
      </c>
    </row>
    <row r="55" spans="1:8" x14ac:dyDescent="0.25">
      <c r="A55" s="40">
        <f>VLOOKUP($K$2,Archives!$A:$H,2,FALSE)</f>
        <v>137</v>
      </c>
      <c r="B55" s="40" t="str">
        <f>VLOOKUP($K$2,Archives!$A:$H,3,FALSE)</f>
        <v>Fraise hémisphérique</v>
      </c>
      <c r="C55" s="40">
        <f>VLOOKUP($K$2,Archives!$A:$H,4,FALSE)</f>
        <v>3</v>
      </c>
      <c r="D55" s="41">
        <f>VLOOKUP($K$2,Archives!$A:$H,5,FALSE)</f>
        <v>40</v>
      </c>
      <c r="E55" s="41" t="str">
        <f>VLOOKUP($K$2,Archives!$A:$H,6,FALSE)</f>
        <v>Carbure</v>
      </c>
      <c r="F55" s="41" t="str">
        <f>VLOOKUP($K$2,Archives!$A:$H,7,FALSE)</f>
        <v>ALUMINIUM</v>
      </c>
      <c r="G55" s="41" t="str">
        <f>VLOOKUP($K$2,Archives!$A:$H,1,FALSE)</f>
        <v>C</v>
      </c>
      <c r="H55" s="41">
        <f>VLOOKUP($K$2,Archives!$A:$H,8,FALSE)</f>
        <v>0</v>
      </c>
    </row>
    <row r="56" spans="1:8" x14ac:dyDescent="0.25">
      <c r="A56" s="40">
        <f>VLOOKUP($K$2,Archives!$A:$H,2,FALSE)</f>
        <v>137</v>
      </c>
      <c r="B56" s="40" t="str">
        <f>VLOOKUP($K$2,Archives!$A:$H,3,FALSE)</f>
        <v>Fraise hémisphérique</v>
      </c>
      <c r="C56" s="40">
        <f>VLOOKUP($K$2,Archives!$A:$H,4,FALSE)</f>
        <v>3</v>
      </c>
      <c r="D56" s="41">
        <f>VLOOKUP($K$2,Archives!$A:$H,5,FALSE)</f>
        <v>40</v>
      </c>
      <c r="E56" s="41" t="str">
        <f>VLOOKUP($K$2,Archives!$A:$H,6,FALSE)</f>
        <v>Carbure</v>
      </c>
      <c r="F56" s="41" t="str">
        <f>VLOOKUP($K$2,Archives!$A:$H,7,FALSE)</f>
        <v>ALUMINIUM</v>
      </c>
      <c r="G56" s="41" t="str">
        <f>VLOOKUP($K$2,Archives!$A:$H,1,FALSE)</f>
        <v>C</v>
      </c>
      <c r="H56" s="41">
        <f>VLOOKUP($K$2,Archives!$A:$H,8,FALSE)</f>
        <v>0</v>
      </c>
    </row>
    <row r="57" spans="1:8" x14ac:dyDescent="0.25">
      <c r="A57" s="40">
        <f>VLOOKUP($K$2,Archives!$A:$H,2,FALSE)</f>
        <v>137</v>
      </c>
      <c r="B57" s="40" t="str">
        <f>VLOOKUP($K$2,Archives!$A:$H,3,FALSE)</f>
        <v>Fraise hémisphérique</v>
      </c>
      <c r="C57" s="40">
        <f>VLOOKUP($K$2,Archives!$A:$H,4,FALSE)</f>
        <v>3</v>
      </c>
      <c r="D57" s="41">
        <f>VLOOKUP($K$2,Archives!$A:$H,5,FALSE)</f>
        <v>40</v>
      </c>
      <c r="E57" s="41" t="str">
        <f>VLOOKUP($K$2,Archives!$A:$H,6,FALSE)</f>
        <v>Carbure</v>
      </c>
      <c r="F57" s="41" t="str">
        <f>VLOOKUP($K$2,Archives!$A:$H,7,FALSE)</f>
        <v>ALUMINIUM</v>
      </c>
      <c r="G57" s="41" t="str">
        <f>VLOOKUP($K$2,Archives!$A:$H,1,FALSE)</f>
        <v>C</v>
      </c>
      <c r="H57" s="41">
        <f>VLOOKUP($K$2,Archives!$A:$H,8,FALSE)</f>
        <v>0</v>
      </c>
    </row>
    <row r="58" spans="1:8" x14ac:dyDescent="0.25">
      <c r="A58" s="40">
        <f>VLOOKUP($K$2,Archives!$A:$H,2,FALSE)</f>
        <v>137</v>
      </c>
      <c r="B58" s="40" t="str">
        <f>VLOOKUP($K$2,Archives!$A:$H,3,FALSE)</f>
        <v>Fraise hémisphérique</v>
      </c>
      <c r="C58" s="40">
        <f>VLOOKUP($K$2,Archives!$A:$H,4,FALSE)</f>
        <v>3</v>
      </c>
      <c r="D58" s="41">
        <f>VLOOKUP($K$2,Archives!$A:$H,5,FALSE)</f>
        <v>40</v>
      </c>
      <c r="E58" s="41" t="str">
        <f>VLOOKUP($K$2,Archives!$A:$H,6,FALSE)</f>
        <v>Carbure</v>
      </c>
      <c r="F58" s="41" t="str">
        <f>VLOOKUP($K$2,Archives!$A:$H,7,FALSE)</f>
        <v>ALUMINIUM</v>
      </c>
      <c r="G58" s="41" t="str">
        <f>VLOOKUP($K$2,Archives!$A:$H,1,FALSE)</f>
        <v>C</v>
      </c>
      <c r="H58" s="41">
        <f>VLOOKUP($K$2,Archives!$A:$H,8,FALSE)</f>
        <v>0</v>
      </c>
    </row>
    <row r="59" spans="1:8" x14ac:dyDescent="0.25">
      <c r="A59" s="40">
        <f>VLOOKUP($K$2,Archives!$A:$H,2,FALSE)</f>
        <v>137</v>
      </c>
      <c r="B59" s="40" t="str">
        <f>VLOOKUP($K$2,Archives!$A:$H,3,FALSE)</f>
        <v>Fraise hémisphérique</v>
      </c>
      <c r="C59" s="40">
        <f>VLOOKUP($K$2,Archives!$A:$H,4,FALSE)</f>
        <v>3</v>
      </c>
      <c r="D59" s="41">
        <f>VLOOKUP($K$2,Archives!$A:$H,5,FALSE)</f>
        <v>40</v>
      </c>
      <c r="E59" s="41" t="str">
        <f>VLOOKUP($K$2,Archives!$A:$H,6,FALSE)</f>
        <v>Carbure</v>
      </c>
      <c r="F59" s="41" t="str">
        <f>VLOOKUP($K$2,Archives!$A:$H,7,FALSE)</f>
        <v>ALUMINIUM</v>
      </c>
      <c r="G59" s="41" t="str">
        <f>VLOOKUP($K$2,Archives!$A:$H,1,FALSE)</f>
        <v>C</v>
      </c>
      <c r="H59" s="41">
        <f>VLOOKUP($K$2,Archives!$A:$H,8,FALSE)</f>
        <v>0</v>
      </c>
    </row>
    <row r="60" spans="1:8" x14ac:dyDescent="0.25">
      <c r="A60" s="40">
        <f>VLOOKUP($K$2,Archives!$A:$H,2,FALSE)</f>
        <v>137</v>
      </c>
      <c r="B60" s="40" t="str">
        <f>VLOOKUP($K$2,Archives!$A:$H,3,FALSE)</f>
        <v>Fraise hémisphérique</v>
      </c>
      <c r="C60" s="40">
        <f>VLOOKUP($K$2,Archives!$A:$H,4,FALSE)</f>
        <v>3</v>
      </c>
      <c r="D60" s="41">
        <f>VLOOKUP($K$2,Archives!$A:$H,5,FALSE)</f>
        <v>40</v>
      </c>
      <c r="E60" s="41" t="str">
        <f>VLOOKUP($K$2,Archives!$A:$H,6,FALSE)</f>
        <v>Carbure</v>
      </c>
      <c r="F60" s="41" t="str">
        <f>VLOOKUP($K$2,Archives!$A:$H,7,FALSE)</f>
        <v>ALUMINIUM</v>
      </c>
      <c r="G60" s="41" t="str">
        <f>VLOOKUP($K$2,Archives!$A:$H,1,FALSE)</f>
        <v>C</v>
      </c>
      <c r="H60" s="41">
        <f>VLOOKUP($K$2,Archives!$A:$H,8,FALSE)</f>
        <v>0</v>
      </c>
    </row>
    <row r="61" spans="1:8" x14ac:dyDescent="0.25">
      <c r="A61" s="40">
        <f>VLOOKUP($K$2,Archives!$A:$H,2,FALSE)</f>
        <v>137</v>
      </c>
      <c r="B61" s="40" t="str">
        <f>VLOOKUP($K$2,Archives!$A:$H,3,FALSE)</f>
        <v>Fraise hémisphérique</v>
      </c>
      <c r="C61" s="40">
        <f>VLOOKUP($K$2,Archives!$A:$H,4,FALSE)</f>
        <v>3</v>
      </c>
      <c r="D61" s="41">
        <f>VLOOKUP($K$2,Archives!$A:$H,5,FALSE)</f>
        <v>40</v>
      </c>
      <c r="E61" s="41" t="str">
        <f>VLOOKUP($K$2,Archives!$A:$H,6,FALSE)</f>
        <v>Carbure</v>
      </c>
      <c r="F61" s="41" t="str">
        <f>VLOOKUP($K$2,Archives!$A:$H,7,FALSE)</f>
        <v>ALUMINIUM</v>
      </c>
      <c r="G61" s="41" t="str">
        <f>VLOOKUP($K$2,Archives!$A:$H,1,FALSE)</f>
        <v>C</v>
      </c>
      <c r="H61" s="41">
        <f>VLOOKUP($K$2,Archives!$A:$H,8,FALSE)</f>
        <v>0</v>
      </c>
    </row>
    <row r="62" spans="1:8" x14ac:dyDescent="0.25">
      <c r="A62" s="40">
        <f>VLOOKUP($K$2,Archives!$A:$H,2,FALSE)</f>
        <v>137</v>
      </c>
      <c r="B62" s="40" t="str">
        <f>VLOOKUP($K$2,Archives!$A:$H,3,FALSE)</f>
        <v>Fraise hémisphérique</v>
      </c>
      <c r="C62" s="40">
        <f>VLOOKUP($K$2,Archives!$A:$H,4,FALSE)</f>
        <v>3</v>
      </c>
      <c r="D62" s="41">
        <f>VLOOKUP($K$2,Archives!$A:$H,5,FALSE)</f>
        <v>40</v>
      </c>
      <c r="E62" s="41" t="str">
        <f>VLOOKUP($K$2,Archives!$A:$H,6,FALSE)</f>
        <v>Carbure</v>
      </c>
      <c r="F62" s="41" t="str">
        <f>VLOOKUP($K$2,Archives!$A:$H,7,FALSE)</f>
        <v>ALUMINIUM</v>
      </c>
      <c r="G62" s="41" t="str">
        <f>VLOOKUP($K$2,Archives!$A:$H,1,FALSE)</f>
        <v>C</v>
      </c>
      <c r="H62" s="41">
        <f>VLOOKUP($K$2,Archives!$A:$H,8,FALSE)</f>
        <v>0</v>
      </c>
    </row>
    <row r="63" spans="1:8" x14ac:dyDescent="0.25">
      <c r="A63" s="40">
        <f>VLOOKUP($K$2,Archives!$A:$H,2,FALSE)</f>
        <v>137</v>
      </c>
      <c r="B63" s="40" t="str">
        <f>VLOOKUP($K$2,Archives!$A:$H,3,FALSE)</f>
        <v>Fraise hémisphérique</v>
      </c>
      <c r="C63" s="40">
        <f>VLOOKUP($K$2,Archives!$A:$H,4,FALSE)</f>
        <v>3</v>
      </c>
      <c r="D63" s="41">
        <f>VLOOKUP($K$2,Archives!$A:$H,5,FALSE)</f>
        <v>40</v>
      </c>
      <c r="E63" s="41" t="str">
        <f>VLOOKUP($K$2,Archives!$A:$H,6,FALSE)</f>
        <v>Carbure</v>
      </c>
      <c r="F63" s="41" t="str">
        <f>VLOOKUP($K$2,Archives!$A:$H,7,FALSE)</f>
        <v>ALUMINIUM</v>
      </c>
      <c r="G63" s="41" t="str">
        <f>VLOOKUP($K$2,Archives!$A:$H,1,FALSE)</f>
        <v>C</v>
      </c>
      <c r="H63" s="41">
        <f>VLOOKUP($K$2,Archives!$A:$H,8,FALSE)</f>
        <v>0</v>
      </c>
    </row>
    <row r="64" spans="1:8" x14ac:dyDescent="0.25">
      <c r="A64" s="40">
        <f>VLOOKUP($K$2,Archives!$A:$H,2,FALSE)</f>
        <v>137</v>
      </c>
      <c r="B64" s="40" t="str">
        <f>VLOOKUP($K$2,Archives!$A:$H,3,FALSE)</f>
        <v>Fraise hémisphérique</v>
      </c>
      <c r="C64" s="40">
        <f>VLOOKUP($K$2,Archives!$A:$H,4,FALSE)</f>
        <v>3</v>
      </c>
      <c r="D64" s="41">
        <f>VLOOKUP($K$2,Archives!$A:$H,5,FALSE)</f>
        <v>40</v>
      </c>
      <c r="E64" s="41" t="str">
        <f>VLOOKUP($K$2,Archives!$A:$H,6,FALSE)</f>
        <v>Carbure</v>
      </c>
      <c r="F64" s="41" t="str">
        <f>VLOOKUP($K$2,Archives!$A:$H,7,FALSE)</f>
        <v>ALUMINIUM</v>
      </c>
      <c r="G64" s="41" t="str">
        <f>VLOOKUP($K$2,Archives!$A:$H,1,FALSE)</f>
        <v>C</v>
      </c>
      <c r="H64" s="41">
        <f>VLOOKUP($K$2,Archives!$A:$H,8,FALSE)</f>
        <v>0</v>
      </c>
    </row>
    <row r="65" spans="1:8" x14ac:dyDescent="0.25">
      <c r="A65" s="40">
        <f>VLOOKUP($K$2,Archives!$A:$H,2,FALSE)</f>
        <v>137</v>
      </c>
      <c r="B65" s="40" t="str">
        <f>VLOOKUP($K$2,Archives!$A:$H,3,FALSE)</f>
        <v>Fraise hémisphérique</v>
      </c>
      <c r="C65" s="40">
        <f>VLOOKUP($K$2,Archives!$A:$H,4,FALSE)</f>
        <v>3</v>
      </c>
      <c r="D65" s="41">
        <f>VLOOKUP($K$2,Archives!$A:$H,5,FALSE)</f>
        <v>40</v>
      </c>
      <c r="E65" s="41" t="str">
        <f>VLOOKUP($K$2,Archives!$A:$H,6,FALSE)</f>
        <v>Carbure</v>
      </c>
      <c r="F65" s="41" t="str">
        <f>VLOOKUP($K$2,Archives!$A:$H,7,FALSE)</f>
        <v>ALUMINIUM</v>
      </c>
      <c r="G65" s="41" t="str">
        <f>VLOOKUP($K$2,Archives!$A:$H,1,FALSE)</f>
        <v>C</v>
      </c>
      <c r="H65" s="41">
        <f>VLOOKUP($K$2,Archives!$A:$H,8,FALSE)</f>
        <v>0</v>
      </c>
    </row>
    <row r="66" spans="1:8" x14ac:dyDescent="0.25">
      <c r="A66" s="40">
        <f>VLOOKUP($K$2,Archives!$A:$H,2,FALSE)</f>
        <v>137</v>
      </c>
      <c r="B66" s="40" t="str">
        <f>VLOOKUP($K$2,Archives!$A:$H,3,FALSE)</f>
        <v>Fraise hémisphérique</v>
      </c>
      <c r="C66" s="40">
        <f>VLOOKUP($K$2,Archives!$A:$H,4,FALSE)</f>
        <v>3</v>
      </c>
      <c r="D66" s="41">
        <f>VLOOKUP($K$2,Archives!$A:$H,5,FALSE)</f>
        <v>40</v>
      </c>
      <c r="E66" s="41" t="str">
        <f>VLOOKUP($K$2,Archives!$A:$H,6,FALSE)</f>
        <v>Carbure</v>
      </c>
      <c r="F66" s="41" t="str">
        <f>VLOOKUP($K$2,Archives!$A:$H,7,FALSE)</f>
        <v>ALUMINIUM</v>
      </c>
      <c r="G66" s="41" t="str">
        <f>VLOOKUP($K$2,Archives!$A:$H,1,FALSE)</f>
        <v>C</v>
      </c>
      <c r="H66" s="41">
        <f>VLOOKUP($K$2,Archives!$A:$H,8,FALSE)</f>
        <v>0</v>
      </c>
    </row>
    <row r="67" spans="1:8" x14ac:dyDescent="0.25">
      <c r="A67" s="40">
        <f>VLOOKUP($K$2,Archives!$A:$H,2,FALSE)</f>
        <v>137</v>
      </c>
      <c r="B67" s="40" t="str">
        <f>VLOOKUP($K$2,Archives!$A:$H,3,FALSE)</f>
        <v>Fraise hémisphérique</v>
      </c>
      <c r="C67" s="40">
        <f>VLOOKUP($K$2,Archives!$A:$H,4,FALSE)</f>
        <v>3</v>
      </c>
      <c r="D67" s="41">
        <f>VLOOKUP($K$2,Archives!$A:$H,5,FALSE)</f>
        <v>40</v>
      </c>
      <c r="E67" s="41" t="str">
        <f>VLOOKUP($K$2,Archives!$A:$H,6,FALSE)</f>
        <v>Carbure</v>
      </c>
      <c r="F67" s="41" t="str">
        <f>VLOOKUP($K$2,Archives!$A:$H,7,FALSE)</f>
        <v>ALUMINIUM</v>
      </c>
      <c r="G67" s="41" t="str">
        <f>VLOOKUP($K$2,Archives!$A:$H,1,FALSE)</f>
        <v>C</v>
      </c>
      <c r="H67" s="41">
        <f>VLOOKUP($K$2,Archives!$A:$H,8,FALSE)</f>
        <v>0</v>
      </c>
    </row>
    <row r="68" spans="1:8" x14ac:dyDescent="0.25">
      <c r="A68" s="40">
        <f>VLOOKUP($K$2,Archives!$A:$H,2,FALSE)</f>
        <v>137</v>
      </c>
      <c r="B68" s="40" t="str">
        <f>VLOOKUP($K$2,Archives!$A:$H,3,FALSE)</f>
        <v>Fraise hémisphérique</v>
      </c>
      <c r="C68" s="40">
        <f>VLOOKUP($K$2,Archives!$A:$H,4,FALSE)</f>
        <v>3</v>
      </c>
      <c r="D68" s="41">
        <f>VLOOKUP($K$2,Archives!$A:$H,5,FALSE)</f>
        <v>40</v>
      </c>
      <c r="E68" s="41" t="str">
        <f>VLOOKUP($K$2,Archives!$A:$H,6,FALSE)</f>
        <v>Carbure</v>
      </c>
      <c r="F68" s="41" t="str">
        <f>VLOOKUP($K$2,Archives!$A:$H,7,FALSE)</f>
        <v>ALUMINIUM</v>
      </c>
      <c r="G68" s="41" t="str">
        <f>VLOOKUP($K$2,Archives!$A:$H,1,FALSE)</f>
        <v>C</v>
      </c>
      <c r="H68" s="41">
        <f>VLOOKUP($K$2,Archives!$A:$H,8,FALSE)</f>
        <v>0</v>
      </c>
    </row>
    <row r="69" spans="1:8" x14ac:dyDescent="0.25">
      <c r="A69" s="40">
        <f>VLOOKUP($K$2,Archives!$A:$H,2,FALSE)</f>
        <v>137</v>
      </c>
      <c r="B69" s="40" t="str">
        <f>VLOOKUP($K$2,Archives!$A:$H,3,FALSE)</f>
        <v>Fraise hémisphérique</v>
      </c>
      <c r="C69" s="40">
        <f>VLOOKUP($K$2,Archives!$A:$H,4,FALSE)</f>
        <v>3</v>
      </c>
      <c r="D69" s="41">
        <f>VLOOKUP($K$2,Archives!$A:$H,5,FALSE)</f>
        <v>40</v>
      </c>
      <c r="E69" s="41" t="str">
        <f>VLOOKUP($K$2,Archives!$A:$H,6,FALSE)</f>
        <v>Carbure</v>
      </c>
      <c r="F69" s="41" t="str">
        <f>VLOOKUP($K$2,Archives!$A:$H,7,FALSE)</f>
        <v>ALUMINIUM</v>
      </c>
      <c r="G69" s="41" t="str">
        <f>VLOOKUP($K$2,Archives!$A:$H,1,FALSE)</f>
        <v>C</v>
      </c>
      <c r="H69" s="41">
        <f>VLOOKUP($K$2,Archives!$A:$H,8,FALSE)</f>
        <v>0</v>
      </c>
    </row>
    <row r="70" spans="1:8" x14ac:dyDescent="0.25">
      <c r="A70" s="40">
        <f>VLOOKUP($K$2,Archives!$A:$H,2,FALSE)</f>
        <v>137</v>
      </c>
      <c r="B70" s="40" t="str">
        <f>VLOOKUP($K$2,Archives!$A:$H,3,FALSE)</f>
        <v>Fraise hémisphérique</v>
      </c>
      <c r="C70" s="40">
        <f>VLOOKUP($K$2,Archives!$A:$H,4,FALSE)</f>
        <v>3</v>
      </c>
      <c r="D70" s="41">
        <f>VLOOKUP($K$2,Archives!$A:$H,5,FALSE)</f>
        <v>40</v>
      </c>
      <c r="E70" s="41" t="str">
        <f>VLOOKUP($K$2,Archives!$A:$H,6,FALSE)</f>
        <v>Carbure</v>
      </c>
      <c r="F70" s="41" t="str">
        <f>VLOOKUP($K$2,Archives!$A:$H,7,FALSE)</f>
        <v>ALUMINIUM</v>
      </c>
      <c r="G70" s="41" t="str">
        <f>VLOOKUP($K$2,Archives!$A:$H,1,FALSE)</f>
        <v>C</v>
      </c>
      <c r="H70" s="41">
        <f>VLOOKUP($K$2,Archives!$A:$H,8,FALSE)</f>
        <v>0</v>
      </c>
    </row>
    <row r="71" spans="1:8" x14ac:dyDescent="0.25">
      <c r="A71" s="40">
        <f>VLOOKUP($K$2,Archives!$A:$H,2,FALSE)</f>
        <v>137</v>
      </c>
      <c r="B71" s="40" t="str">
        <f>VLOOKUP($K$2,Archives!$A:$H,3,FALSE)</f>
        <v>Fraise hémisphérique</v>
      </c>
      <c r="C71" s="40">
        <f>VLOOKUP($K$2,Archives!$A:$H,4,FALSE)</f>
        <v>3</v>
      </c>
      <c r="D71" s="41">
        <f>VLOOKUP($K$2,Archives!$A:$H,5,FALSE)</f>
        <v>40</v>
      </c>
      <c r="E71" s="41" t="str">
        <f>VLOOKUP($K$2,Archives!$A:$H,6,FALSE)</f>
        <v>Carbure</v>
      </c>
      <c r="F71" s="41" t="str">
        <f>VLOOKUP($K$2,Archives!$A:$H,7,FALSE)</f>
        <v>ALUMINIUM</v>
      </c>
      <c r="G71" s="41" t="str">
        <f>VLOOKUP($K$2,Archives!$A:$H,1,FALSE)</f>
        <v>C</v>
      </c>
      <c r="H71" s="41">
        <f>VLOOKUP($K$2,Archives!$A:$H,8,FALSE)</f>
        <v>0</v>
      </c>
    </row>
    <row r="72" spans="1:8" x14ac:dyDescent="0.25">
      <c r="A72" s="40">
        <f>VLOOKUP($K$2,Archives!$A:$H,2,FALSE)</f>
        <v>137</v>
      </c>
      <c r="B72" s="40" t="str">
        <f>VLOOKUP($K$2,Archives!$A:$H,3,FALSE)</f>
        <v>Fraise hémisphérique</v>
      </c>
      <c r="C72" s="40">
        <f>VLOOKUP($K$2,Archives!$A:$H,4,FALSE)</f>
        <v>3</v>
      </c>
      <c r="D72" s="41">
        <f>VLOOKUP($K$2,Archives!$A:$H,5,FALSE)</f>
        <v>40</v>
      </c>
      <c r="E72" s="41" t="str">
        <f>VLOOKUP($K$2,Archives!$A:$H,6,FALSE)</f>
        <v>Carbure</v>
      </c>
      <c r="F72" s="41" t="str">
        <f>VLOOKUP($K$2,Archives!$A:$H,7,FALSE)</f>
        <v>ALUMINIUM</v>
      </c>
      <c r="G72" s="41" t="str">
        <f>VLOOKUP($K$2,Archives!$A:$H,1,FALSE)</f>
        <v>C</v>
      </c>
      <c r="H72" s="41">
        <f>VLOOKUP($K$2,Archives!$A:$H,8,FALSE)</f>
        <v>0</v>
      </c>
    </row>
    <row r="73" spans="1:8" x14ac:dyDescent="0.25">
      <c r="A73" s="40">
        <f>VLOOKUP($K$2,Archives!$A:$H,2,FALSE)</f>
        <v>137</v>
      </c>
      <c r="B73" s="40" t="str">
        <f>VLOOKUP($K$2,Archives!$A:$H,3,FALSE)</f>
        <v>Fraise hémisphérique</v>
      </c>
      <c r="C73" s="40">
        <f>VLOOKUP($K$2,Archives!$A:$H,4,FALSE)</f>
        <v>3</v>
      </c>
      <c r="D73" s="41">
        <f>VLOOKUP($K$2,Archives!$A:$H,5,FALSE)</f>
        <v>40</v>
      </c>
      <c r="E73" s="41" t="str">
        <f>VLOOKUP($K$2,Archives!$A:$H,6,FALSE)</f>
        <v>Carbure</v>
      </c>
      <c r="F73" s="41" t="str">
        <f>VLOOKUP($K$2,Archives!$A:$H,7,FALSE)</f>
        <v>ALUMINIUM</v>
      </c>
      <c r="G73" s="41" t="str">
        <f>VLOOKUP($K$2,Archives!$A:$H,1,FALSE)</f>
        <v>C</v>
      </c>
      <c r="H73" s="41">
        <f>VLOOKUP($K$2,Archives!$A:$H,8,FALSE)</f>
        <v>0</v>
      </c>
    </row>
    <row r="74" spans="1:8" x14ac:dyDescent="0.25">
      <c r="A74" s="40">
        <f>VLOOKUP($K$2,Archives!$A:$H,2,FALSE)</f>
        <v>137</v>
      </c>
      <c r="B74" s="40" t="str">
        <f>VLOOKUP($K$2,Archives!$A:$H,3,FALSE)</f>
        <v>Fraise hémisphérique</v>
      </c>
      <c r="C74" s="40">
        <f>VLOOKUP($K$2,Archives!$A:$H,4,FALSE)</f>
        <v>3</v>
      </c>
      <c r="D74" s="41">
        <f>VLOOKUP($K$2,Archives!$A:$H,5,FALSE)</f>
        <v>40</v>
      </c>
      <c r="E74" s="41" t="str">
        <f>VLOOKUP($K$2,Archives!$A:$H,6,FALSE)</f>
        <v>Carbure</v>
      </c>
      <c r="F74" s="41" t="str">
        <f>VLOOKUP($K$2,Archives!$A:$H,7,FALSE)</f>
        <v>ALUMINIUM</v>
      </c>
      <c r="G74" s="41" t="str">
        <f>VLOOKUP($K$2,Archives!$A:$H,1,FALSE)</f>
        <v>C</v>
      </c>
      <c r="H74" s="41">
        <f>VLOOKUP($K$2,Archives!$A:$H,8,FALSE)</f>
        <v>0</v>
      </c>
    </row>
    <row r="75" spans="1:8" x14ac:dyDescent="0.25">
      <c r="A75" s="40">
        <f>VLOOKUP($K$2,Archives!$A:$H,2,FALSE)</f>
        <v>137</v>
      </c>
      <c r="B75" s="40" t="str">
        <f>VLOOKUP($K$2,Archives!$A:$H,3,FALSE)</f>
        <v>Fraise hémisphérique</v>
      </c>
      <c r="C75" s="40">
        <f>VLOOKUP($K$2,Archives!$A:$H,4,FALSE)</f>
        <v>3</v>
      </c>
      <c r="D75" s="41">
        <f>VLOOKUP($K$2,Archives!$A:$H,5,FALSE)</f>
        <v>40</v>
      </c>
      <c r="E75" s="41" t="str">
        <f>VLOOKUP($K$2,Archives!$A:$H,6,FALSE)</f>
        <v>Carbure</v>
      </c>
      <c r="F75" s="41" t="str">
        <f>VLOOKUP($K$2,Archives!$A:$H,7,FALSE)</f>
        <v>ALUMINIUM</v>
      </c>
      <c r="G75" s="41" t="str">
        <f>VLOOKUP($K$2,Archives!$A:$H,1,FALSE)</f>
        <v>C</v>
      </c>
      <c r="H75" s="41">
        <f>VLOOKUP($K$2,Archives!$A:$H,8,FALSE)</f>
        <v>0</v>
      </c>
    </row>
    <row r="76" spans="1:8" x14ac:dyDescent="0.25">
      <c r="A76" s="40">
        <f>VLOOKUP($K$2,Archives!$A:$H,2,FALSE)</f>
        <v>137</v>
      </c>
      <c r="B76" s="40" t="str">
        <f>VLOOKUP($K$2,Archives!$A:$H,3,FALSE)</f>
        <v>Fraise hémisphérique</v>
      </c>
      <c r="C76" s="40">
        <f>VLOOKUP($K$2,Archives!$A:$H,4,FALSE)</f>
        <v>3</v>
      </c>
      <c r="D76" s="41">
        <f>VLOOKUP($K$2,Archives!$A:$H,5,FALSE)</f>
        <v>40</v>
      </c>
      <c r="E76" s="41" t="str">
        <f>VLOOKUP($K$2,Archives!$A:$H,6,FALSE)</f>
        <v>Carbure</v>
      </c>
      <c r="F76" s="41" t="str">
        <f>VLOOKUP($K$2,Archives!$A:$H,7,FALSE)</f>
        <v>ALUMINIUM</v>
      </c>
      <c r="G76" s="41" t="str">
        <f>VLOOKUP($K$2,Archives!$A:$H,1,FALSE)</f>
        <v>C</v>
      </c>
      <c r="H76" s="41">
        <f>VLOOKUP($K$2,Archives!$A:$H,8,FALSE)</f>
        <v>0</v>
      </c>
    </row>
    <row r="77" spans="1:8" x14ac:dyDescent="0.25">
      <c r="A77" s="40">
        <f>VLOOKUP($K$2,Archives!$A:$H,2,FALSE)</f>
        <v>137</v>
      </c>
      <c r="B77" s="40" t="str">
        <f>VLOOKUP($K$2,Archives!$A:$H,3,FALSE)</f>
        <v>Fraise hémisphérique</v>
      </c>
      <c r="C77" s="40">
        <f>VLOOKUP($K$2,Archives!$A:$H,4,FALSE)</f>
        <v>3</v>
      </c>
      <c r="D77" s="41">
        <f>VLOOKUP($K$2,Archives!$A:$H,5,FALSE)</f>
        <v>40</v>
      </c>
      <c r="E77" s="41" t="str">
        <f>VLOOKUP($K$2,Archives!$A:$H,6,FALSE)</f>
        <v>Carbure</v>
      </c>
      <c r="F77" s="41" t="str">
        <f>VLOOKUP($K$2,Archives!$A:$H,7,FALSE)</f>
        <v>ALUMINIUM</v>
      </c>
      <c r="G77" s="41" t="str">
        <f>VLOOKUP($K$2,Archives!$A:$H,1,FALSE)</f>
        <v>C</v>
      </c>
      <c r="H77" s="41">
        <f>VLOOKUP($K$2,Archives!$A:$H,8,FALSE)</f>
        <v>0</v>
      </c>
    </row>
    <row r="78" spans="1:8" x14ac:dyDescent="0.25">
      <c r="A78" s="40">
        <f>VLOOKUP($K$2,Archives!$A:$H,2,FALSE)</f>
        <v>137</v>
      </c>
      <c r="B78" s="40" t="str">
        <f>VLOOKUP($K$2,Archives!$A:$H,3,FALSE)</f>
        <v>Fraise hémisphérique</v>
      </c>
      <c r="C78" s="40">
        <f>VLOOKUP($K$2,Archives!$A:$H,4,FALSE)</f>
        <v>3</v>
      </c>
      <c r="D78" s="41">
        <f>VLOOKUP($K$2,Archives!$A:$H,5,FALSE)</f>
        <v>40</v>
      </c>
      <c r="E78" s="41" t="str">
        <f>VLOOKUP($K$2,Archives!$A:$H,6,FALSE)</f>
        <v>Carbure</v>
      </c>
      <c r="F78" s="41" t="str">
        <f>VLOOKUP($K$2,Archives!$A:$H,7,FALSE)</f>
        <v>ALUMINIUM</v>
      </c>
      <c r="G78" s="41" t="str">
        <f>VLOOKUP($K$2,Archives!$A:$H,1,FALSE)</f>
        <v>C</v>
      </c>
      <c r="H78" s="41">
        <f>VLOOKUP($K$2,Archives!$A:$H,8,FALSE)</f>
        <v>0</v>
      </c>
    </row>
    <row r="79" spans="1:8" x14ac:dyDescent="0.25">
      <c r="A79" s="40">
        <f>VLOOKUP($K$2,Archives!$A:$H,2,FALSE)</f>
        <v>137</v>
      </c>
      <c r="B79" s="40" t="str">
        <f>VLOOKUP($K$2,Archives!$A:$H,3,FALSE)</f>
        <v>Fraise hémisphérique</v>
      </c>
      <c r="C79" s="40">
        <f>VLOOKUP($K$2,Archives!$A:$H,4,FALSE)</f>
        <v>3</v>
      </c>
      <c r="D79" s="41">
        <f>VLOOKUP($K$2,Archives!$A:$H,5,FALSE)</f>
        <v>40</v>
      </c>
      <c r="E79" s="41" t="str">
        <f>VLOOKUP($K$2,Archives!$A:$H,6,FALSE)</f>
        <v>Carbure</v>
      </c>
      <c r="F79" s="41" t="str">
        <f>VLOOKUP($K$2,Archives!$A:$H,7,FALSE)</f>
        <v>ALUMINIUM</v>
      </c>
      <c r="G79" s="41" t="str">
        <f>VLOOKUP($K$2,Archives!$A:$H,1,FALSE)</f>
        <v>C</v>
      </c>
      <c r="H79" s="41">
        <f>VLOOKUP($K$2,Archives!$A:$H,8,FALSE)</f>
        <v>0</v>
      </c>
    </row>
    <row r="80" spans="1:8" x14ac:dyDescent="0.25">
      <c r="A80" s="40">
        <f>VLOOKUP($K$2,Archives!$A:$H,2,FALSE)</f>
        <v>137</v>
      </c>
      <c r="B80" s="40" t="str">
        <f>VLOOKUP($K$2,Archives!$A:$H,3,FALSE)</f>
        <v>Fraise hémisphérique</v>
      </c>
      <c r="C80" s="40">
        <f>VLOOKUP($K$2,Archives!$A:$H,4,FALSE)</f>
        <v>3</v>
      </c>
      <c r="D80" s="41">
        <f>VLOOKUP($K$2,Archives!$A:$H,5,FALSE)</f>
        <v>40</v>
      </c>
      <c r="E80" s="41" t="str">
        <f>VLOOKUP($K$2,Archives!$A:$H,6,FALSE)</f>
        <v>Carbure</v>
      </c>
      <c r="F80" s="41" t="str">
        <f>VLOOKUP($K$2,Archives!$A:$H,7,FALSE)</f>
        <v>ALUMINIUM</v>
      </c>
      <c r="G80" s="41" t="str">
        <f>VLOOKUP($K$2,Archives!$A:$H,1,FALSE)</f>
        <v>C</v>
      </c>
      <c r="H80" s="41">
        <f>VLOOKUP($K$2,Archives!$A:$H,8,FALSE)</f>
        <v>0</v>
      </c>
    </row>
    <row r="81" spans="1:8" x14ac:dyDescent="0.25">
      <c r="A81" s="40">
        <f>VLOOKUP($K$2,Archives!$A:$H,2,FALSE)</f>
        <v>137</v>
      </c>
      <c r="B81" s="40" t="str">
        <f>VLOOKUP($K$2,Archives!$A:$H,3,FALSE)</f>
        <v>Fraise hémisphérique</v>
      </c>
      <c r="C81" s="40">
        <f>VLOOKUP($K$2,Archives!$A:$H,4,FALSE)</f>
        <v>3</v>
      </c>
      <c r="D81" s="41">
        <f>VLOOKUP($K$2,Archives!$A:$H,5,FALSE)</f>
        <v>40</v>
      </c>
      <c r="E81" s="41" t="str">
        <f>VLOOKUP($K$2,Archives!$A:$H,6,FALSE)</f>
        <v>Carbure</v>
      </c>
      <c r="F81" s="41" t="str">
        <f>VLOOKUP($K$2,Archives!$A:$H,7,FALSE)</f>
        <v>ALUMINIUM</v>
      </c>
      <c r="G81" s="41" t="str">
        <f>VLOOKUP($K$2,Archives!$A:$H,1,FALSE)</f>
        <v>C</v>
      </c>
      <c r="H81" s="41">
        <f>VLOOKUP($K$2,Archives!$A:$H,8,FALSE)</f>
        <v>0</v>
      </c>
    </row>
    <row r="82" spans="1:8" x14ac:dyDescent="0.25">
      <c r="A82" s="40">
        <f>VLOOKUP($K$2,Archives!$A:$H,2,FALSE)</f>
        <v>137</v>
      </c>
      <c r="B82" s="40" t="str">
        <f>VLOOKUP($K$2,Archives!$A:$H,3,FALSE)</f>
        <v>Fraise hémisphérique</v>
      </c>
      <c r="C82" s="40">
        <f>VLOOKUP($K$2,Archives!$A:$H,4,FALSE)</f>
        <v>3</v>
      </c>
      <c r="D82" s="41">
        <f>VLOOKUP($K$2,Archives!$A:$H,5,FALSE)</f>
        <v>40</v>
      </c>
      <c r="E82" s="41" t="str">
        <f>VLOOKUP($K$2,Archives!$A:$H,6,FALSE)</f>
        <v>Carbure</v>
      </c>
      <c r="F82" s="41" t="str">
        <f>VLOOKUP($K$2,Archives!$A:$H,7,FALSE)</f>
        <v>ALUMINIUM</v>
      </c>
      <c r="G82" s="41" t="str">
        <f>VLOOKUP($K$2,Archives!$A:$H,1,FALSE)</f>
        <v>C</v>
      </c>
      <c r="H82" s="41">
        <f>VLOOKUP($K$2,Archives!$A:$H,8,FALSE)</f>
        <v>0</v>
      </c>
    </row>
    <row r="83" spans="1:8" x14ac:dyDescent="0.25">
      <c r="A83" s="40">
        <f>VLOOKUP($K$2,Archives!$A:$H,2,FALSE)</f>
        <v>137</v>
      </c>
      <c r="B83" s="40" t="str">
        <f>VLOOKUP($K$2,Archives!$A:$H,3,FALSE)</f>
        <v>Fraise hémisphérique</v>
      </c>
      <c r="C83" s="40">
        <f>VLOOKUP($K$2,Archives!$A:$H,4,FALSE)</f>
        <v>3</v>
      </c>
      <c r="D83" s="41">
        <f>VLOOKUP($K$2,Archives!$A:$H,5,FALSE)</f>
        <v>40</v>
      </c>
      <c r="E83" s="41" t="str">
        <f>VLOOKUP($K$2,Archives!$A:$H,6,FALSE)</f>
        <v>Carbure</v>
      </c>
      <c r="F83" s="41" t="str">
        <f>VLOOKUP($K$2,Archives!$A:$H,7,FALSE)</f>
        <v>ALUMINIUM</v>
      </c>
      <c r="G83" s="41" t="str">
        <f>VLOOKUP($K$2,Archives!$A:$H,1,FALSE)</f>
        <v>C</v>
      </c>
      <c r="H83" s="41">
        <f>VLOOKUP($K$2,Archives!$A:$H,8,FALSE)</f>
        <v>0</v>
      </c>
    </row>
    <row r="84" spans="1:8" x14ac:dyDescent="0.25">
      <c r="A84" s="40">
        <f>VLOOKUP($K$2,Archives!$A:$H,2,FALSE)</f>
        <v>137</v>
      </c>
      <c r="B84" s="40" t="str">
        <f>VLOOKUP($K$2,Archives!$A:$H,3,FALSE)</f>
        <v>Fraise hémisphérique</v>
      </c>
      <c r="C84" s="40">
        <f>VLOOKUP($K$2,Archives!$A:$H,4,FALSE)</f>
        <v>3</v>
      </c>
      <c r="D84" s="41">
        <f>VLOOKUP($K$2,Archives!$A:$H,5,FALSE)</f>
        <v>40</v>
      </c>
      <c r="E84" s="41" t="str">
        <f>VLOOKUP($K$2,Archives!$A:$H,6,FALSE)</f>
        <v>Carbure</v>
      </c>
      <c r="F84" s="41" t="str">
        <f>VLOOKUP($K$2,Archives!$A:$H,7,FALSE)</f>
        <v>ALUMINIUM</v>
      </c>
      <c r="G84" s="41" t="str">
        <f>VLOOKUP($K$2,Archives!$A:$H,1,FALSE)</f>
        <v>C</v>
      </c>
      <c r="H84" s="41">
        <f>VLOOKUP($K$2,Archives!$A:$H,8,FALSE)</f>
        <v>0</v>
      </c>
    </row>
    <row r="85" spans="1:8" x14ac:dyDescent="0.25">
      <c r="A85" s="40">
        <f>VLOOKUP($K$2,Archives!$A:$H,2,FALSE)</f>
        <v>137</v>
      </c>
      <c r="B85" s="40" t="str">
        <f>VLOOKUP($K$2,Archives!$A:$H,3,FALSE)</f>
        <v>Fraise hémisphérique</v>
      </c>
      <c r="C85" s="40">
        <f>VLOOKUP($K$2,Archives!$A:$H,4,FALSE)</f>
        <v>3</v>
      </c>
      <c r="D85" s="41">
        <f>VLOOKUP($K$2,Archives!$A:$H,5,FALSE)</f>
        <v>40</v>
      </c>
      <c r="E85" s="41" t="str">
        <f>VLOOKUP($K$2,Archives!$A:$H,6,FALSE)</f>
        <v>Carbure</v>
      </c>
      <c r="F85" s="41" t="str">
        <f>VLOOKUP($K$2,Archives!$A:$H,7,FALSE)</f>
        <v>ALUMINIUM</v>
      </c>
      <c r="G85" s="41" t="str">
        <f>VLOOKUP($K$2,Archives!$A:$H,1,FALSE)</f>
        <v>C</v>
      </c>
      <c r="H85" s="41">
        <f>VLOOKUP($K$2,Archives!$A:$H,8,FALSE)</f>
        <v>0</v>
      </c>
    </row>
    <row r="86" spans="1:8" x14ac:dyDescent="0.25">
      <c r="A86" s="40">
        <f>VLOOKUP($K$2,Archives!$A:$H,2,FALSE)</f>
        <v>137</v>
      </c>
      <c r="B86" s="40" t="str">
        <f>VLOOKUP($K$2,Archives!$A:$H,3,FALSE)</f>
        <v>Fraise hémisphérique</v>
      </c>
      <c r="C86" s="40">
        <f>VLOOKUP($K$2,Archives!$A:$H,4,FALSE)</f>
        <v>3</v>
      </c>
      <c r="D86" s="41">
        <f>VLOOKUP($K$2,Archives!$A:$H,5,FALSE)</f>
        <v>40</v>
      </c>
      <c r="E86" s="41" t="str">
        <f>VLOOKUP($K$2,Archives!$A:$H,6,FALSE)</f>
        <v>Carbure</v>
      </c>
      <c r="F86" s="41" t="str">
        <f>VLOOKUP($K$2,Archives!$A:$H,7,FALSE)</f>
        <v>ALUMINIUM</v>
      </c>
      <c r="G86" s="41" t="str">
        <f>VLOOKUP($K$2,Archives!$A:$H,1,FALSE)</f>
        <v>C</v>
      </c>
      <c r="H86" s="41">
        <f>VLOOKUP($K$2,Archives!$A:$H,8,FALSE)</f>
        <v>0</v>
      </c>
    </row>
    <row r="87" spans="1:8" x14ac:dyDescent="0.25">
      <c r="A87" s="40">
        <f>VLOOKUP($K$2,Archives!$A:$H,2,FALSE)</f>
        <v>137</v>
      </c>
      <c r="B87" s="40" t="str">
        <f>VLOOKUP($K$2,Archives!$A:$H,3,FALSE)</f>
        <v>Fraise hémisphérique</v>
      </c>
      <c r="C87" s="40">
        <f>VLOOKUP($K$2,Archives!$A:$H,4,FALSE)</f>
        <v>3</v>
      </c>
      <c r="D87" s="41">
        <f>VLOOKUP($K$2,Archives!$A:$H,5,FALSE)</f>
        <v>40</v>
      </c>
      <c r="E87" s="41" t="str">
        <f>VLOOKUP($K$2,Archives!$A:$H,6,FALSE)</f>
        <v>Carbure</v>
      </c>
      <c r="F87" s="41" t="str">
        <f>VLOOKUP($K$2,Archives!$A:$H,7,FALSE)</f>
        <v>ALUMINIUM</v>
      </c>
      <c r="G87" s="41" t="str">
        <f>VLOOKUP($K$2,Archives!$A:$H,1,FALSE)</f>
        <v>C</v>
      </c>
      <c r="H87" s="41">
        <f>VLOOKUP($K$2,Archives!$A:$H,8,FALSE)</f>
        <v>0</v>
      </c>
    </row>
    <row r="88" spans="1:8" x14ac:dyDescent="0.25">
      <c r="A88" s="40">
        <f>VLOOKUP($K$2,Archives!$A:$H,2,FALSE)</f>
        <v>137</v>
      </c>
      <c r="B88" s="40" t="str">
        <f>VLOOKUP($K$2,Archives!$A:$H,3,FALSE)</f>
        <v>Fraise hémisphérique</v>
      </c>
      <c r="C88" s="40">
        <f>VLOOKUP($K$2,Archives!$A:$H,4,FALSE)</f>
        <v>3</v>
      </c>
      <c r="D88" s="41">
        <f>VLOOKUP($K$2,Archives!$A:$H,5,FALSE)</f>
        <v>40</v>
      </c>
      <c r="E88" s="41" t="str">
        <f>VLOOKUP($K$2,Archives!$A:$H,6,FALSE)</f>
        <v>Carbure</v>
      </c>
      <c r="F88" s="41" t="str">
        <f>VLOOKUP($K$2,Archives!$A:$H,7,FALSE)</f>
        <v>ALUMINIUM</v>
      </c>
      <c r="G88" s="41" t="str">
        <f>VLOOKUP($K$2,Archives!$A:$H,1,FALSE)</f>
        <v>C</v>
      </c>
      <c r="H88" s="41">
        <f>VLOOKUP($K$2,Archives!$A:$H,8,FALSE)</f>
        <v>0</v>
      </c>
    </row>
    <row r="89" spans="1:8" x14ac:dyDescent="0.25">
      <c r="A89" s="40">
        <f>VLOOKUP($K$2,Archives!$A:$H,2,FALSE)</f>
        <v>137</v>
      </c>
      <c r="B89" s="40" t="str">
        <f>VLOOKUP($K$2,Archives!$A:$H,3,FALSE)</f>
        <v>Fraise hémisphérique</v>
      </c>
      <c r="C89" s="40">
        <f>VLOOKUP($K$2,Archives!$A:$H,4,FALSE)</f>
        <v>3</v>
      </c>
      <c r="D89" s="41">
        <f>VLOOKUP($K$2,Archives!$A:$H,5,FALSE)</f>
        <v>40</v>
      </c>
      <c r="E89" s="41" t="str">
        <f>VLOOKUP($K$2,Archives!$A:$H,6,FALSE)</f>
        <v>Carbure</v>
      </c>
      <c r="F89" s="41" t="str">
        <f>VLOOKUP($K$2,Archives!$A:$H,7,FALSE)</f>
        <v>ALUMINIUM</v>
      </c>
      <c r="G89" s="41" t="str">
        <f>VLOOKUP($K$2,Archives!$A:$H,1,FALSE)</f>
        <v>C</v>
      </c>
      <c r="H89" s="41">
        <f>VLOOKUP($K$2,Archives!$A:$H,8,FALSE)</f>
        <v>0</v>
      </c>
    </row>
    <row r="90" spans="1:8" x14ac:dyDescent="0.25">
      <c r="A90" s="40">
        <f>VLOOKUP($K$2,Archives!$A:$H,2,FALSE)</f>
        <v>137</v>
      </c>
      <c r="B90" s="40" t="str">
        <f>VLOOKUP($K$2,Archives!$A:$H,3,FALSE)</f>
        <v>Fraise hémisphérique</v>
      </c>
      <c r="C90" s="40">
        <f>VLOOKUP($K$2,Archives!$A:$H,4,FALSE)</f>
        <v>3</v>
      </c>
      <c r="D90" s="41">
        <f>VLOOKUP($K$2,Archives!$A:$H,5,FALSE)</f>
        <v>40</v>
      </c>
      <c r="E90" s="41" t="str">
        <f>VLOOKUP($K$2,Archives!$A:$H,6,FALSE)</f>
        <v>Carbure</v>
      </c>
      <c r="F90" s="41" t="str">
        <f>VLOOKUP($K$2,Archives!$A:$H,7,FALSE)</f>
        <v>ALUMINIUM</v>
      </c>
      <c r="G90" s="41" t="str">
        <f>VLOOKUP($K$2,Archives!$A:$H,1,FALSE)</f>
        <v>C</v>
      </c>
      <c r="H90" s="41">
        <f>VLOOKUP($K$2,Archives!$A:$H,8,FALSE)</f>
        <v>0</v>
      </c>
    </row>
    <row r="91" spans="1:8" x14ac:dyDescent="0.25">
      <c r="A91" s="40">
        <f>VLOOKUP($K$2,Archives!$A:$H,2,FALSE)</f>
        <v>137</v>
      </c>
      <c r="B91" s="40" t="str">
        <f>VLOOKUP($K$2,Archives!$A:$H,3,FALSE)</f>
        <v>Fraise hémisphérique</v>
      </c>
      <c r="C91" s="40">
        <f>VLOOKUP($K$2,Archives!$A:$H,4,FALSE)</f>
        <v>3</v>
      </c>
      <c r="D91" s="41">
        <f>VLOOKUP($K$2,Archives!$A:$H,5,FALSE)</f>
        <v>40</v>
      </c>
      <c r="E91" s="41" t="str">
        <f>VLOOKUP($K$2,Archives!$A:$H,6,FALSE)</f>
        <v>Carbure</v>
      </c>
      <c r="F91" s="41" t="str">
        <f>VLOOKUP($K$2,Archives!$A:$H,7,FALSE)</f>
        <v>ALUMINIUM</v>
      </c>
      <c r="G91" s="41" t="str">
        <f>VLOOKUP($K$2,Archives!$A:$H,1,FALSE)</f>
        <v>C</v>
      </c>
      <c r="H91" s="41">
        <f>VLOOKUP($K$2,Archives!$A:$H,8,FALSE)</f>
        <v>0</v>
      </c>
    </row>
    <row r="92" spans="1:8" x14ac:dyDescent="0.25">
      <c r="A92" s="40">
        <f>VLOOKUP($K$2,Archives!$A:$H,2,FALSE)</f>
        <v>137</v>
      </c>
      <c r="B92" s="40" t="str">
        <f>VLOOKUP($K$2,Archives!$A:$H,3,FALSE)</f>
        <v>Fraise hémisphérique</v>
      </c>
      <c r="C92" s="40">
        <f>VLOOKUP($K$2,Archives!$A:$H,4,FALSE)</f>
        <v>3</v>
      </c>
      <c r="D92" s="41">
        <f>VLOOKUP($K$2,Archives!$A:$H,5,FALSE)</f>
        <v>40</v>
      </c>
      <c r="E92" s="41" t="str">
        <f>VLOOKUP($K$2,Archives!$A:$H,6,FALSE)</f>
        <v>Carbure</v>
      </c>
      <c r="F92" s="41" t="str">
        <f>VLOOKUP($K$2,Archives!$A:$H,7,FALSE)</f>
        <v>ALUMINIUM</v>
      </c>
      <c r="G92" s="41" t="str">
        <f>VLOOKUP($K$2,Archives!$A:$H,1,FALSE)</f>
        <v>C</v>
      </c>
      <c r="H92" s="41">
        <f>VLOOKUP($K$2,Archives!$A:$H,8,FALSE)</f>
        <v>0</v>
      </c>
    </row>
    <row r="93" spans="1:8" x14ac:dyDescent="0.25">
      <c r="A93" s="40">
        <f>VLOOKUP($K$2,Archives!$A:$H,2,FALSE)</f>
        <v>137</v>
      </c>
      <c r="B93" s="40" t="str">
        <f>VLOOKUP($K$2,Archives!$A:$H,3,FALSE)</f>
        <v>Fraise hémisphérique</v>
      </c>
      <c r="C93" s="40">
        <f>VLOOKUP($K$2,Archives!$A:$H,4,FALSE)</f>
        <v>3</v>
      </c>
      <c r="D93" s="41">
        <f>VLOOKUP($K$2,Archives!$A:$H,5,FALSE)</f>
        <v>40</v>
      </c>
      <c r="E93" s="41" t="str">
        <f>VLOOKUP($K$2,Archives!$A:$H,6,FALSE)</f>
        <v>Carbure</v>
      </c>
      <c r="F93" s="41" t="str">
        <f>VLOOKUP($K$2,Archives!$A:$H,7,FALSE)</f>
        <v>ALUMINIUM</v>
      </c>
      <c r="G93" s="41" t="str">
        <f>VLOOKUP($K$2,Archives!$A:$H,1,FALSE)</f>
        <v>C</v>
      </c>
      <c r="H93" s="41">
        <f>VLOOKUP($K$2,Archives!$A:$H,8,FALSE)</f>
        <v>0</v>
      </c>
    </row>
    <row r="94" spans="1:8" x14ac:dyDescent="0.25">
      <c r="A94" s="40">
        <f>VLOOKUP($K$2,Archives!$A:$H,2,FALSE)</f>
        <v>137</v>
      </c>
      <c r="B94" s="40" t="str">
        <f>VLOOKUP($K$2,Archives!$A:$H,3,FALSE)</f>
        <v>Fraise hémisphérique</v>
      </c>
      <c r="C94" s="40">
        <f>VLOOKUP($K$2,Archives!$A:$H,4,FALSE)</f>
        <v>3</v>
      </c>
      <c r="D94" s="41">
        <f>VLOOKUP($K$2,Archives!$A:$H,5,FALSE)</f>
        <v>40</v>
      </c>
      <c r="E94" s="41" t="str">
        <f>VLOOKUP($K$2,Archives!$A:$H,6,FALSE)</f>
        <v>Carbure</v>
      </c>
      <c r="F94" s="41" t="str">
        <f>VLOOKUP($K$2,Archives!$A:$H,7,FALSE)</f>
        <v>ALUMINIUM</v>
      </c>
      <c r="G94" s="41" t="str">
        <f>VLOOKUP($K$2,Archives!$A:$H,1,FALSE)</f>
        <v>C</v>
      </c>
      <c r="H94" s="41">
        <f>VLOOKUP($K$2,Archives!$A:$H,8,FALSE)</f>
        <v>0</v>
      </c>
    </row>
    <row r="95" spans="1:8" x14ac:dyDescent="0.25">
      <c r="A95" s="40">
        <f>VLOOKUP($K$2,Archives!$A:$H,2,FALSE)</f>
        <v>137</v>
      </c>
      <c r="B95" s="40" t="str">
        <f>VLOOKUP($K$2,Archives!$A:$H,3,FALSE)</f>
        <v>Fraise hémisphérique</v>
      </c>
      <c r="C95" s="40">
        <f>VLOOKUP($K$2,Archives!$A:$H,4,FALSE)</f>
        <v>3</v>
      </c>
      <c r="D95" s="41">
        <f>VLOOKUP($K$2,Archives!$A:$H,5,FALSE)</f>
        <v>40</v>
      </c>
      <c r="E95" s="41" t="str">
        <f>VLOOKUP($K$2,Archives!$A:$H,6,FALSE)</f>
        <v>Carbure</v>
      </c>
      <c r="F95" s="41" t="str">
        <f>VLOOKUP($K$2,Archives!$A:$H,7,FALSE)</f>
        <v>ALUMINIUM</v>
      </c>
      <c r="G95" s="41" t="str">
        <f>VLOOKUP($K$2,Archives!$A:$H,1,FALSE)</f>
        <v>C</v>
      </c>
      <c r="H95" s="41">
        <f>VLOOKUP($K$2,Archives!$A:$H,8,FALSE)</f>
        <v>0</v>
      </c>
    </row>
    <row r="96" spans="1:8" x14ac:dyDescent="0.25">
      <c r="A96" s="40">
        <f>VLOOKUP($K$2,Archives!$A:$H,2,FALSE)</f>
        <v>137</v>
      </c>
      <c r="B96" s="40" t="str">
        <f>VLOOKUP($K$2,Archives!$A:$H,3,FALSE)</f>
        <v>Fraise hémisphérique</v>
      </c>
      <c r="C96" s="40">
        <f>VLOOKUP($K$2,Archives!$A:$H,4,FALSE)</f>
        <v>3</v>
      </c>
      <c r="D96" s="41">
        <f>VLOOKUP($K$2,Archives!$A:$H,5,FALSE)</f>
        <v>40</v>
      </c>
      <c r="E96" s="41" t="str">
        <f>VLOOKUP($K$2,Archives!$A:$H,6,FALSE)</f>
        <v>Carbure</v>
      </c>
      <c r="F96" s="41" t="str">
        <f>VLOOKUP($K$2,Archives!$A:$H,7,FALSE)</f>
        <v>ALUMINIUM</v>
      </c>
      <c r="G96" s="41" t="str">
        <f>VLOOKUP($K$2,Archives!$A:$H,1,FALSE)</f>
        <v>C</v>
      </c>
      <c r="H96" s="41">
        <f>VLOOKUP($K$2,Archives!$A:$H,8,FALSE)</f>
        <v>0</v>
      </c>
    </row>
    <row r="97" spans="1:8" x14ac:dyDescent="0.25">
      <c r="A97" s="40">
        <f>VLOOKUP($K$2,Archives!$A:$H,2,FALSE)</f>
        <v>137</v>
      </c>
      <c r="B97" s="40" t="str">
        <f>VLOOKUP($K$2,Archives!$A:$H,3,FALSE)</f>
        <v>Fraise hémisphérique</v>
      </c>
      <c r="C97" s="40">
        <f>VLOOKUP($K$2,Archives!$A:$H,4,FALSE)</f>
        <v>3</v>
      </c>
      <c r="D97" s="41">
        <f>VLOOKUP($K$2,Archives!$A:$H,5,FALSE)</f>
        <v>40</v>
      </c>
      <c r="E97" s="41" t="str">
        <f>VLOOKUP($K$2,Archives!$A:$H,6,FALSE)</f>
        <v>Carbure</v>
      </c>
      <c r="F97" s="41" t="str">
        <f>VLOOKUP($K$2,Archives!$A:$H,7,FALSE)</f>
        <v>ALUMINIUM</v>
      </c>
      <c r="G97" s="41" t="str">
        <f>VLOOKUP($K$2,Archives!$A:$H,1,FALSE)</f>
        <v>C</v>
      </c>
      <c r="H97" s="41">
        <f>VLOOKUP($K$2,Archives!$A:$H,8,FALSE)</f>
        <v>0</v>
      </c>
    </row>
    <row r="98" spans="1:8" x14ac:dyDescent="0.25">
      <c r="A98" s="40">
        <f>VLOOKUP($K$2,Archives!$A:$H,2,FALSE)</f>
        <v>137</v>
      </c>
      <c r="B98" s="40" t="str">
        <f>VLOOKUP($K$2,Archives!$A:$H,3,FALSE)</f>
        <v>Fraise hémisphérique</v>
      </c>
      <c r="C98" s="40">
        <f>VLOOKUP($K$2,Archives!$A:$H,4,FALSE)</f>
        <v>3</v>
      </c>
      <c r="D98" s="41">
        <f>VLOOKUP($K$2,Archives!$A:$H,5,FALSE)</f>
        <v>40</v>
      </c>
      <c r="E98" s="41" t="str">
        <f>VLOOKUP($K$2,Archives!$A:$H,6,FALSE)</f>
        <v>Carbure</v>
      </c>
      <c r="F98" s="41" t="str">
        <f>VLOOKUP($K$2,Archives!$A:$H,7,FALSE)</f>
        <v>ALUMINIUM</v>
      </c>
      <c r="G98" s="41" t="str">
        <f>VLOOKUP($K$2,Archives!$A:$H,1,FALSE)</f>
        <v>C</v>
      </c>
      <c r="H98" s="41">
        <f>VLOOKUP($K$2,Archives!$A:$H,8,FALSE)</f>
        <v>0</v>
      </c>
    </row>
    <row r="99" spans="1:8" x14ac:dyDescent="0.25">
      <c r="A99" s="40">
        <f>VLOOKUP($K$2,Archives!$A:$H,2,FALSE)</f>
        <v>137</v>
      </c>
      <c r="B99" s="40" t="str">
        <f>VLOOKUP($K$2,Archives!$A:$H,3,FALSE)</f>
        <v>Fraise hémisphérique</v>
      </c>
      <c r="C99" s="40">
        <f>VLOOKUP($K$2,Archives!$A:$H,4,FALSE)</f>
        <v>3</v>
      </c>
      <c r="D99" s="41">
        <f>VLOOKUP($K$2,Archives!$A:$H,5,FALSE)</f>
        <v>40</v>
      </c>
      <c r="E99" s="41" t="str">
        <f>VLOOKUP($K$2,Archives!$A:$H,6,FALSE)</f>
        <v>Carbure</v>
      </c>
      <c r="F99" s="41" t="str">
        <f>VLOOKUP($K$2,Archives!$A:$H,7,FALSE)</f>
        <v>ALUMINIUM</v>
      </c>
      <c r="G99" s="41" t="str">
        <f>VLOOKUP($K$2,Archives!$A:$H,1,FALSE)</f>
        <v>C</v>
      </c>
      <c r="H99" s="41">
        <f>VLOOKUP($K$2,Archives!$A:$H,8,FALSE)</f>
        <v>0</v>
      </c>
    </row>
    <row r="100" spans="1:8" x14ac:dyDescent="0.25">
      <c r="A100" s="40">
        <f>VLOOKUP($K$2,Archives!$A:$H,2,FALSE)</f>
        <v>137</v>
      </c>
      <c r="B100" s="40" t="str">
        <f>VLOOKUP($K$2,Archives!$A:$H,3,FALSE)</f>
        <v>Fraise hémisphérique</v>
      </c>
      <c r="C100" s="40">
        <f>VLOOKUP($K$2,Archives!$A:$H,4,FALSE)</f>
        <v>3</v>
      </c>
      <c r="D100" s="41">
        <f>VLOOKUP($K$2,Archives!$A:$H,5,FALSE)</f>
        <v>40</v>
      </c>
      <c r="E100" s="41" t="str">
        <f>VLOOKUP($K$2,Archives!$A:$H,6,FALSE)</f>
        <v>Carbure</v>
      </c>
      <c r="F100" s="41" t="str">
        <f>VLOOKUP($K$2,Archives!$A:$H,7,FALSE)</f>
        <v>ALUMINIUM</v>
      </c>
      <c r="G100" s="41" t="str">
        <f>VLOOKUP($K$2,Archives!$A:$H,1,FALSE)</f>
        <v>C</v>
      </c>
      <c r="H100" s="41">
        <f>VLOOKUP($K$2,Archives!$A:$H,8,FALSE)</f>
        <v>0</v>
      </c>
    </row>
    <row r="101" spans="1:8" x14ac:dyDescent="0.25">
      <c r="A101" s="40">
        <f>VLOOKUP($K$2,Archives!$A:$H,2,FALSE)</f>
        <v>137</v>
      </c>
      <c r="B101" s="40" t="str">
        <f>VLOOKUP($K$2,Archives!$A:$H,3,FALSE)</f>
        <v>Fraise hémisphérique</v>
      </c>
      <c r="C101" s="40">
        <f>VLOOKUP($K$2,Archives!$A:$H,4,FALSE)</f>
        <v>3</v>
      </c>
      <c r="D101" s="41">
        <f>VLOOKUP($K$2,Archives!$A:$H,5,FALSE)</f>
        <v>40</v>
      </c>
      <c r="E101" s="41" t="str">
        <f>VLOOKUP($K$2,Archives!$A:$H,6,FALSE)</f>
        <v>Carbure</v>
      </c>
      <c r="F101" s="41" t="str">
        <f>VLOOKUP($K$2,Archives!$A:$H,7,FALSE)</f>
        <v>ALUMINIUM</v>
      </c>
      <c r="G101" s="41" t="str">
        <f>VLOOKUP($K$2,Archives!$A:$H,1,FALSE)</f>
        <v>C</v>
      </c>
      <c r="H101" s="41">
        <f>VLOOKUP($K$2,Archives!$A:$H,8,FALSE)</f>
        <v>0</v>
      </c>
    </row>
    <row r="102" spans="1:8" x14ac:dyDescent="0.25">
      <c r="A102" s="40">
        <f>VLOOKUP($K$2,Archives!$A:$H,2,FALSE)</f>
        <v>137</v>
      </c>
      <c r="B102" s="40" t="str">
        <f>VLOOKUP($K$2,Archives!$A:$H,3,FALSE)</f>
        <v>Fraise hémisphérique</v>
      </c>
      <c r="C102" s="40">
        <f>VLOOKUP($K$2,Archives!$A:$H,4,FALSE)</f>
        <v>3</v>
      </c>
      <c r="D102" s="41">
        <f>VLOOKUP($K$2,Archives!$A:$H,5,FALSE)</f>
        <v>40</v>
      </c>
      <c r="E102" s="41" t="str">
        <f>VLOOKUP($K$2,Archives!$A:$H,6,FALSE)</f>
        <v>Carbure</v>
      </c>
      <c r="F102" s="41" t="str">
        <f>VLOOKUP($K$2,Archives!$A:$H,7,FALSE)</f>
        <v>ALUMINIUM</v>
      </c>
      <c r="G102" s="41" t="str">
        <f>VLOOKUP($K$2,Archives!$A:$H,1,FALSE)</f>
        <v>C</v>
      </c>
      <c r="H102" s="41">
        <f>VLOOKUP($K$2,Archives!$A:$H,8,FALSE)</f>
        <v>0</v>
      </c>
    </row>
    <row r="103" spans="1:8" x14ac:dyDescent="0.25">
      <c r="A103" s="40">
        <f>VLOOKUP($K$2,Archives!$A:$H,2,FALSE)</f>
        <v>137</v>
      </c>
      <c r="B103" s="40" t="str">
        <f>VLOOKUP($K$2,Archives!$A:$H,3,FALSE)</f>
        <v>Fraise hémisphérique</v>
      </c>
      <c r="C103" s="40">
        <f>VLOOKUP($K$2,Archives!$A:$H,4,FALSE)</f>
        <v>3</v>
      </c>
      <c r="D103" s="41">
        <f>VLOOKUP($K$2,Archives!$A:$H,5,FALSE)</f>
        <v>40</v>
      </c>
      <c r="E103" s="41" t="str">
        <f>VLOOKUP($K$2,Archives!$A:$H,6,FALSE)</f>
        <v>Carbure</v>
      </c>
      <c r="F103" s="41" t="str">
        <f>VLOOKUP($K$2,Archives!$A:$H,7,FALSE)</f>
        <v>ALUMINIUM</v>
      </c>
      <c r="G103" s="41" t="str">
        <f>VLOOKUP($K$2,Archives!$A:$H,1,FALSE)</f>
        <v>C</v>
      </c>
      <c r="H103" s="41">
        <f>VLOOKUP($K$2,Archives!$A:$H,8,FALSE)</f>
        <v>0</v>
      </c>
    </row>
    <row r="104" spans="1:8" x14ac:dyDescent="0.25">
      <c r="A104" s="40">
        <f>VLOOKUP($K$2,Archives!$A:$H,2,FALSE)</f>
        <v>137</v>
      </c>
      <c r="B104" s="40" t="str">
        <f>VLOOKUP($K$2,Archives!$A:$H,3,FALSE)</f>
        <v>Fraise hémisphérique</v>
      </c>
      <c r="C104" s="40">
        <f>VLOOKUP($K$2,Archives!$A:$H,4,FALSE)</f>
        <v>3</v>
      </c>
      <c r="D104" s="41">
        <f>VLOOKUP($K$2,Archives!$A:$H,5,FALSE)</f>
        <v>40</v>
      </c>
      <c r="E104" s="41" t="str">
        <f>VLOOKUP($K$2,Archives!$A:$H,6,FALSE)</f>
        <v>Carbure</v>
      </c>
      <c r="F104" s="41" t="str">
        <f>VLOOKUP($K$2,Archives!$A:$H,7,FALSE)</f>
        <v>ALUMINIUM</v>
      </c>
      <c r="G104" s="41" t="str">
        <f>VLOOKUP($K$2,Archives!$A:$H,1,FALSE)</f>
        <v>C</v>
      </c>
      <c r="H104" s="41">
        <f>VLOOKUP($K$2,Archives!$A:$H,8,FALSE)</f>
        <v>0</v>
      </c>
    </row>
    <row r="105" spans="1:8" x14ac:dyDescent="0.25">
      <c r="A105" s="40">
        <f>VLOOKUP($K$2,Archives!$A:$H,2,FALSE)</f>
        <v>137</v>
      </c>
      <c r="B105" s="40" t="str">
        <f>VLOOKUP($K$2,Archives!$A:$H,3,FALSE)</f>
        <v>Fraise hémisphérique</v>
      </c>
      <c r="C105" s="40">
        <f>VLOOKUP($K$2,Archives!$A:$H,4,FALSE)</f>
        <v>3</v>
      </c>
      <c r="D105" s="41">
        <f>VLOOKUP($K$2,Archives!$A:$H,5,FALSE)</f>
        <v>40</v>
      </c>
      <c r="E105" s="41" t="str">
        <f>VLOOKUP($K$2,Archives!$A:$H,6,FALSE)</f>
        <v>Carbure</v>
      </c>
      <c r="F105" s="41" t="str">
        <f>VLOOKUP($K$2,Archives!$A:$H,7,FALSE)</f>
        <v>ALUMINIUM</v>
      </c>
      <c r="G105" s="41" t="str">
        <f>VLOOKUP($K$2,Archives!$A:$H,1,FALSE)</f>
        <v>C</v>
      </c>
      <c r="H105" s="41">
        <f>VLOOKUP($K$2,Archives!$A:$H,8,FALSE)</f>
        <v>0</v>
      </c>
    </row>
    <row r="106" spans="1:8" x14ac:dyDescent="0.25">
      <c r="A106" s="40">
        <f>VLOOKUP($K$2,Archives!$A:$H,2,FALSE)</f>
        <v>137</v>
      </c>
      <c r="B106" s="40" t="str">
        <f>VLOOKUP($K$2,Archives!$A:$H,3,FALSE)</f>
        <v>Fraise hémisphérique</v>
      </c>
      <c r="C106" s="40">
        <f>VLOOKUP($K$2,Archives!$A:$H,4,FALSE)</f>
        <v>3</v>
      </c>
      <c r="D106" s="41">
        <f>VLOOKUP($K$2,Archives!$A:$H,5,FALSE)</f>
        <v>40</v>
      </c>
      <c r="E106" s="41" t="str">
        <f>VLOOKUP($K$2,Archives!$A:$H,6,FALSE)</f>
        <v>Carbure</v>
      </c>
      <c r="F106" s="41" t="str">
        <f>VLOOKUP($K$2,Archives!$A:$H,7,FALSE)</f>
        <v>ALUMINIUM</v>
      </c>
      <c r="G106" s="41" t="str">
        <f>VLOOKUP($K$2,Archives!$A:$H,1,FALSE)</f>
        <v>C</v>
      </c>
      <c r="H106" s="41">
        <f>VLOOKUP($K$2,Archives!$A:$H,8,FALSE)</f>
        <v>0</v>
      </c>
    </row>
    <row r="107" spans="1:8" x14ac:dyDescent="0.25">
      <c r="A107" s="40">
        <f>VLOOKUP($K$2,Archives!$A:$H,2,FALSE)</f>
        <v>137</v>
      </c>
      <c r="B107" s="40" t="str">
        <f>VLOOKUP($K$2,Archives!$A:$H,3,FALSE)</f>
        <v>Fraise hémisphérique</v>
      </c>
      <c r="C107" s="40">
        <f>VLOOKUP($K$2,Archives!$A:$H,4,FALSE)</f>
        <v>3</v>
      </c>
      <c r="D107" s="41">
        <f>VLOOKUP($K$2,Archives!$A:$H,5,FALSE)</f>
        <v>40</v>
      </c>
      <c r="E107" s="41" t="str">
        <f>VLOOKUP($K$2,Archives!$A:$H,6,FALSE)</f>
        <v>Carbure</v>
      </c>
      <c r="F107" s="41" t="str">
        <f>VLOOKUP($K$2,Archives!$A:$H,7,FALSE)</f>
        <v>ALUMINIUM</v>
      </c>
      <c r="G107" s="41" t="str">
        <f>VLOOKUP($K$2,Archives!$A:$H,1,FALSE)</f>
        <v>C</v>
      </c>
      <c r="H107" s="41">
        <f>VLOOKUP($K$2,Archives!$A:$H,8,FALSE)</f>
        <v>0</v>
      </c>
    </row>
    <row r="108" spans="1:8" x14ac:dyDescent="0.25">
      <c r="A108" s="40">
        <f>VLOOKUP($K$2,Archives!$A:$H,2,FALSE)</f>
        <v>137</v>
      </c>
      <c r="B108" s="40" t="str">
        <f>VLOOKUP($K$2,Archives!$A:$H,3,FALSE)</f>
        <v>Fraise hémisphérique</v>
      </c>
      <c r="C108" s="40">
        <f>VLOOKUP($K$2,Archives!$A:$H,4,FALSE)</f>
        <v>3</v>
      </c>
      <c r="D108" s="41">
        <f>VLOOKUP($K$2,Archives!$A:$H,5,FALSE)</f>
        <v>40</v>
      </c>
      <c r="E108" s="41" t="str">
        <f>VLOOKUP($K$2,Archives!$A:$H,6,FALSE)</f>
        <v>Carbure</v>
      </c>
      <c r="F108" s="41" t="str">
        <f>VLOOKUP($K$2,Archives!$A:$H,7,FALSE)</f>
        <v>ALUMINIUM</v>
      </c>
      <c r="G108" s="41" t="str">
        <f>VLOOKUP($K$2,Archives!$A:$H,1,FALSE)</f>
        <v>C</v>
      </c>
      <c r="H108" s="41">
        <f>VLOOKUP($K$2,Archives!$A:$H,8,FALSE)</f>
        <v>0</v>
      </c>
    </row>
    <row r="109" spans="1:8" x14ac:dyDescent="0.25">
      <c r="A109" s="40">
        <f>VLOOKUP($K$2,Archives!$A:$H,2,FALSE)</f>
        <v>137</v>
      </c>
      <c r="B109" s="40" t="str">
        <f>VLOOKUP($K$2,Archives!$A:$H,3,FALSE)</f>
        <v>Fraise hémisphérique</v>
      </c>
      <c r="C109" s="40">
        <f>VLOOKUP($K$2,Archives!$A:$H,4,FALSE)</f>
        <v>3</v>
      </c>
      <c r="D109" s="41">
        <f>VLOOKUP($K$2,Archives!$A:$H,5,FALSE)</f>
        <v>40</v>
      </c>
      <c r="E109" s="41" t="str">
        <f>VLOOKUP($K$2,Archives!$A:$H,6,FALSE)</f>
        <v>Carbure</v>
      </c>
      <c r="F109" s="41" t="str">
        <f>VLOOKUP($K$2,Archives!$A:$H,7,FALSE)</f>
        <v>ALUMINIUM</v>
      </c>
      <c r="G109" s="41" t="str">
        <f>VLOOKUP($K$2,Archives!$A:$H,1,FALSE)</f>
        <v>C</v>
      </c>
      <c r="H109" s="41">
        <f>VLOOKUP($K$2,Archives!$A:$H,8,FALSE)</f>
        <v>0</v>
      </c>
    </row>
    <row r="110" spans="1:8" x14ac:dyDescent="0.25">
      <c r="A110" s="40">
        <f>VLOOKUP($K$2,Archives!$A:$H,2,FALSE)</f>
        <v>137</v>
      </c>
      <c r="B110" s="40" t="str">
        <f>VLOOKUP($K$2,Archives!$A:$H,3,FALSE)</f>
        <v>Fraise hémisphérique</v>
      </c>
      <c r="C110" s="40">
        <f>VLOOKUP($K$2,Archives!$A:$H,4,FALSE)</f>
        <v>3</v>
      </c>
      <c r="D110" s="41">
        <f>VLOOKUP($K$2,Archives!$A:$H,5,FALSE)</f>
        <v>40</v>
      </c>
      <c r="E110" s="41" t="str">
        <f>VLOOKUP($K$2,Archives!$A:$H,6,FALSE)</f>
        <v>Carbure</v>
      </c>
      <c r="F110" s="41" t="str">
        <f>VLOOKUP($K$2,Archives!$A:$H,7,FALSE)</f>
        <v>ALUMINIUM</v>
      </c>
      <c r="G110" s="41" t="str">
        <f>VLOOKUP($K$2,Archives!$A:$H,1,FALSE)</f>
        <v>C</v>
      </c>
      <c r="H110" s="41">
        <f>VLOOKUP($K$2,Archives!$A:$H,8,FALSE)</f>
        <v>0</v>
      </c>
    </row>
    <row r="111" spans="1:8" x14ac:dyDescent="0.25">
      <c r="A111" s="40">
        <f>VLOOKUP($K$2,Archives!$A:$H,2,FALSE)</f>
        <v>137</v>
      </c>
      <c r="B111" s="40" t="str">
        <f>VLOOKUP($K$2,Archives!$A:$H,3,FALSE)</f>
        <v>Fraise hémisphérique</v>
      </c>
      <c r="C111" s="40">
        <f>VLOOKUP($K$2,Archives!$A:$H,4,FALSE)</f>
        <v>3</v>
      </c>
      <c r="D111" s="41">
        <f>VLOOKUP($K$2,Archives!$A:$H,5,FALSE)</f>
        <v>40</v>
      </c>
      <c r="E111" s="41" t="str">
        <f>VLOOKUP($K$2,Archives!$A:$H,6,FALSE)</f>
        <v>Carbure</v>
      </c>
      <c r="F111" s="41" t="str">
        <f>VLOOKUP($K$2,Archives!$A:$H,7,FALSE)</f>
        <v>ALUMINIUM</v>
      </c>
      <c r="G111" s="41" t="str">
        <f>VLOOKUP($K$2,Archives!$A:$H,1,FALSE)</f>
        <v>C</v>
      </c>
      <c r="H111" s="41">
        <f>VLOOKUP($K$2,Archives!$A:$H,8,FALSE)</f>
        <v>0</v>
      </c>
    </row>
    <row r="112" spans="1:8" x14ac:dyDescent="0.25">
      <c r="A112" s="40">
        <f>VLOOKUP($K$2,Archives!$A:$H,2,FALSE)</f>
        <v>137</v>
      </c>
      <c r="B112" s="40" t="str">
        <f>VLOOKUP($K$2,Archives!$A:$H,3,FALSE)</f>
        <v>Fraise hémisphérique</v>
      </c>
      <c r="C112" s="40">
        <f>VLOOKUP($K$2,Archives!$A:$H,4,FALSE)</f>
        <v>3</v>
      </c>
      <c r="D112" s="41">
        <f>VLOOKUP($K$2,Archives!$A:$H,5,FALSE)</f>
        <v>40</v>
      </c>
      <c r="E112" s="41" t="str">
        <f>VLOOKUP($K$2,Archives!$A:$H,6,FALSE)</f>
        <v>Carbure</v>
      </c>
      <c r="F112" s="41" t="str">
        <f>VLOOKUP($K$2,Archives!$A:$H,7,FALSE)</f>
        <v>ALUMINIUM</v>
      </c>
      <c r="G112" s="41" t="str">
        <f>VLOOKUP($K$2,Archives!$A:$H,1,FALSE)</f>
        <v>C</v>
      </c>
      <c r="H112" s="41">
        <f>VLOOKUP($K$2,Archives!$A:$H,8,FALSE)</f>
        <v>0</v>
      </c>
    </row>
    <row r="113" spans="1:8" x14ac:dyDescent="0.25">
      <c r="A113" s="40">
        <f>VLOOKUP($K$2,Archives!$A:$H,2,FALSE)</f>
        <v>137</v>
      </c>
      <c r="B113" s="40" t="str">
        <f>VLOOKUP($K$2,Archives!$A:$H,3,FALSE)</f>
        <v>Fraise hémisphérique</v>
      </c>
      <c r="C113" s="40">
        <f>VLOOKUP($K$2,Archives!$A:$H,4,FALSE)</f>
        <v>3</v>
      </c>
      <c r="D113" s="41">
        <f>VLOOKUP($K$2,Archives!$A:$H,5,FALSE)</f>
        <v>40</v>
      </c>
      <c r="E113" s="41" t="str">
        <f>VLOOKUP($K$2,Archives!$A:$H,6,FALSE)</f>
        <v>Carbure</v>
      </c>
      <c r="F113" s="41" t="str">
        <f>VLOOKUP($K$2,Archives!$A:$H,7,FALSE)</f>
        <v>ALUMINIUM</v>
      </c>
      <c r="G113" s="41" t="str">
        <f>VLOOKUP($K$2,Archives!$A:$H,1,FALSE)</f>
        <v>C</v>
      </c>
      <c r="H113" s="41">
        <f>VLOOKUP($K$2,Archives!$A:$H,8,FALSE)</f>
        <v>0</v>
      </c>
    </row>
    <row r="114" spans="1:8" x14ac:dyDescent="0.25">
      <c r="A114" s="40">
        <f>VLOOKUP($K$2,Archives!$A:$H,2,FALSE)</f>
        <v>137</v>
      </c>
      <c r="B114" s="40" t="str">
        <f>VLOOKUP($K$2,Archives!$A:$H,3,FALSE)</f>
        <v>Fraise hémisphérique</v>
      </c>
      <c r="C114" s="40">
        <f>VLOOKUP($K$2,Archives!$A:$H,4,FALSE)</f>
        <v>3</v>
      </c>
      <c r="D114" s="41">
        <f>VLOOKUP($K$2,Archives!$A:$H,5,FALSE)</f>
        <v>40</v>
      </c>
      <c r="E114" s="41" t="str">
        <f>VLOOKUP($K$2,Archives!$A:$H,6,FALSE)</f>
        <v>Carbure</v>
      </c>
      <c r="F114" s="41" t="str">
        <f>VLOOKUP($K$2,Archives!$A:$H,7,FALSE)</f>
        <v>ALUMINIUM</v>
      </c>
      <c r="G114" s="41" t="str">
        <f>VLOOKUP($K$2,Archives!$A:$H,1,FALSE)</f>
        <v>C</v>
      </c>
      <c r="H114" s="41">
        <f>VLOOKUP($K$2,Archives!$A:$H,8,FALSE)</f>
        <v>0</v>
      </c>
    </row>
    <row r="115" spans="1:8" x14ac:dyDescent="0.25">
      <c r="A115" s="40">
        <f>VLOOKUP($K$2,Archives!$A:$H,2,FALSE)</f>
        <v>137</v>
      </c>
      <c r="B115" s="40" t="str">
        <f>VLOOKUP($K$2,Archives!$A:$H,3,FALSE)</f>
        <v>Fraise hémisphérique</v>
      </c>
      <c r="C115" s="40">
        <f>VLOOKUP($K$2,Archives!$A:$H,4,FALSE)</f>
        <v>3</v>
      </c>
      <c r="D115" s="41">
        <f>VLOOKUP($K$2,Archives!$A:$H,5,FALSE)</f>
        <v>40</v>
      </c>
      <c r="E115" s="41" t="str">
        <f>VLOOKUP($K$2,Archives!$A:$H,6,FALSE)</f>
        <v>Carbure</v>
      </c>
      <c r="F115" s="41" t="str">
        <f>VLOOKUP($K$2,Archives!$A:$H,7,FALSE)</f>
        <v>ALUMINIUM</v>
      </c>
      <c r="G115" s="41" t="str">
        <f>VLOOKUP($K$2,Archives!$A:$H,1,FALSE)</f>
        <v>C</v>
      </c>
      <c r="H115" s="41">
        <f>VLOOKUP($K$2,Archives!$A:$H,8,FALSE)</f>
        <v>0</v>
      </c>
    </row>
    <row r="116" spans="1:8" x14ac:dyDescent="0.25">
      <c r="A116" s="40">
        <f>VLOOKUP($K$2,Archives!$A:$H,2,FALSE)</f>
        <v>137</v>
      </c>
      <c r="B116" s="40" t="str">
        <f>VLOOKUP($K$2,Archives!$A:$H,3,FALSE)</f>
        <v>Fraise hémisphérique</v>
      </c>
      <c r="C116" s="40">
        <f>VLOOKUP($K$2,Archives!$A:$H,4,FALSE)</f>
        <v>3</v>
      </c>
      <c r="D116" s="41">
        <f>VLOOKUP($K$2,Archives!$A:$H,5,FALSE)</f>
        <v>40</v>
      </c>
      <c r="E116" s="41" t="str">
        <f>VLOOKUP($K$2,Archives!$A:$H,6,FALSE)</f>
        <v>Carbure</v>
      </c>
      <c r="F116" s="41" t="str">
        <f>VLOOKUP($K$2,Archives!$A:$H,7,FALSE)</f>
        <v>ALUMINIUM</v>
      </c>
      <c r="G116" s="41" t="str">
        <f>VLOOKUP($K$2,Archives!$A:$H,1,FALSE)</f>
        <v>C</v>
      </c>
      <c r="H116" s="41">
        <f>VLOOKUP($K$2,Archives!$A:$H,8,FALSE)</f>
        <v>0</v>
      </c>
    </row>
    <row r="117" spans="1:8" x14ac:dyDescent="0.25">
      <c r="A117" s="40">
        <f>VLOOKUP($K$2,Archives!$A:$H,2,FALSE)</f>
        <v>137</v>
      </c>
      <c r="B117" s="40" t="str">
        <f>VLOOKUP($K$2,Archives!$A:$H,3,FALSE)</f>
        <v>Fraise hémisphérique</v>
      </c>
      <c r="C117" s="40">
        <f>VLOOKUP($K$2,Archives!$A:$H,4,FALSE)</f>
        <v>3</v>
      </c>
      <c r="D117" s="41">
        <f>VLOOKUP($K$2,Archives!$A:$H,5,FALSE)</f>
        <v>40</v>
      </c>
      <c r="E117" s="41" t="str">
        <f>VLOOKUP($K$2,Archives!$A:$H,6,FALSE)</f>
        <v>Carbure</v>
      </c>
      <c r="F117" s="41" t="str">
        <f>VLOOKUP($K$2,Archives!$A:$H,7,FALSE)</f>
        <v>ALUMINIUM</v>
      </c>
      <c r="G117" s="41" t="str">
        <f>VLOOKUP($K$2,Archives!$A:$H,1,FALSE)</f>
        <v>C</v>
      </c>
      <c r="H117" s="41">
        <f>VLOOKUP($K$2,Archives!$A:$H,8,FALSE)</f>
        <v>0</v>
      </c>
    </row>
    <row r="118" spans="1:8" x14ac:dyDescent="0.25">
      <c r="A118" s="40">
        <f>VLOOKUP($K$2,Archives!$A:$H,2,FALSE)</f>
        <v>137</v>
      </c>
      <c r="B118" s="40" t="str">
        <f>VLOOKUP($K$2,Archives!$A:$H,3,FALSE)</f>
        <v>Fraise hémisphérique</v>
      </c>
      <c r="C118" s="40">
        <f>VLOOKUP($K$2,Archives!$A:$H,4,FALSE)</f>
        <v>3</v>
      </c>
      <c r="D118" s="41">
        <f>VLOOKUP($K$2,Archives!$A:$H,5,FALSE)</f>
        <v>40</v>
      </c>
      <c r="E118" s="41" t="str">
        <f>VLOOKUP($K$2,Archives!$A:$H,6,FALSE)</f>
        <v>Carbure</v>
      </c>
      <c r="F118" s="41" t="str">
        <f>VLOOKUP($K$2,Archives!$A:$H,7,FALSE)</f>
        <v>ALUMINIUM</v>
      </c>
      <c r="G118" s="41" t="str">
        <f>VLOOKUP($K$2,Archives!$A:$H,1,FALSE)</f>
        <v>C</v>
      </c>
      <c r="H118" s="41">
        <f>VLOOKUP($K$2,Archives!$A:$H,8,FALSE)</f>
        <v>0</v>
      </c>
    </row>
    <row r="119" spans="1:8" x14ac:dyDescent="0.25">
      <c r="A119" s="40">
        <f>VLOOKUP($K$2,Archives!$A:$H,2,FALSE)</f>
        <v>137</v>
      </c>
      <c r="B119" s="40" t="str">
        <f>VLOOKUP($K$2,Archives!$A:$H,3,FALSE)</f>
        <v>Fraise hémisphérique</v>
      </c>
      <c r="C119" s="40">
        <f>VLOOKUP($K$2,Archives!$A:$H,4,FALSE)</f>
        <v>3</v>
      </c>
      <c r="D119" s="41">
        <f>VLOOKUP($K$2,Archives!$A:$H,5,FALSE)</f>
        <v>40</v>
      </c>
      <c r="E119" s="41" t="str">
        <f>VLOOKUP($K$2,Archives!$A:$H,6,FALSE)</f>
        <v>Carbure</v>
      </c>
      <c r="F119" s="41" t="str">
        <f>VLOOKUP($K$2,Archives!$A:$H,7,FALSE)</f>
        <v>ALUMINIUM</v>
      </c>
      <c r="G119" s="41" t="str">
        <f>VLOOKUP($K$2,Archives!$A:$H,1,FALSE)</f>
        <v>C</v>
      </c>
      <c r="H119" s="41">
        <f>VLOOKUP($K$2,Archives!$A:$H,8,FALSE)</f>
        <v>0</v>
      </c>
    </row>
    <row r="120" spans="1:8" x14ac:dyDescent="0.25">
      <c r="A120" s="40">
        <f>VLOOKUP($K$2,Archives!$A:$H,2,FALSE)</f>
        <v>137</v>
      </c>
      <c r="B120" s="40" t="str">
        <f>VLOOKUP($K$2,Archives!$A:$H,3,FALSE)</f>
        <v>Fraise hémisphérique</v>
      </c>
      <c r="C120" s="40">
        <f>VLOOKUP($K$2,Archives!$A:$H,4,FALSE)</f>
        <v>3</v>
      </c>
      <c r="D120" s="41">
        <f>VLOOKUP($K$2,Archives!$A:$H,5,FALSE)</f>
        <v>40</v>
      </c>
      <c r="E120" s="41" t="str">
        <f>VLOOKUP($K$2,Archives!$A:$H,6,FALSE)</f>
        <v>Carbure</v>
      </c>
      <c r="F120" s="41" t="str">
        <f>VLOOKUP($K$2,Archives!$A:$H,7,FALSE)</f>
        <v>ALUMINIUM</v>
      </c>
      <c r="G120" s="41" t="str">
        <f>VLOOKUP($K$2,Archives!$A:$H,1,FALSE)</f>
        <v>C</v>
      </c>
      <c r="H120" s="41">
        <f>VLOOKUP($K$2,Archives!$A:$H,8,FALSE)</f>
        <v>0</v>
      </c>
    </row>
    <row r="121" spans="1:8" x14ac:dyDescent="0.25">
      <c r="A121" s="40">
        <f>VLOOKUP($K$2,Archives!$A:$H,2,FALSE)</f>
        <v>137</v>
      </c>
      <c r="B121" s="40" t="str">
        <f>VLOOKUP($K$2,Archives!$A:$H,3,FALSE)</f>
        <v>Fraise hémisphérique</v>
      </c>
      <c r="C121" s="40">
        <f>VLOOKUP($K$2,Archives!$A:$H,4,FALSE)</f>
        <v>3</v>
      </c>
      <c r="D121" s="41">
        <f>VLOOKUP($K$2,Archives!$A:$H,5,FALSE)</f>
        <v>40</v>
      </c>
      <c r="E121" s="41" t="str">
        <f>VLOOKUP($K$2,Archives!$A:$H,6,FALSE)</f>
        <v>Carbure</v>
      </c>
      <c r="F121" s="41" t="str">
        <f>VLOOKUP($K$2,Archives!$A:$H,7,FALSE)</f>
        <v>ALUMINIUM</v>
      </c>
      <c r="G121" s="41" t="str">
        <f>VLOOKUP($K$2,Archives!$A:$H,1,FALSE)</f>
        <v>C</v>
      </c>
      <c r="H121" s="41">
        <f>VLOOKUP($K$2,Archives!$A:$H,8,FALSE)</f>
        <v>0</v>
      </c>
    </row>
    <row r="122" spans="1:8" x14ac:dyDescent="0.25">
      <c r="A122" s="40">
        <f>VLOOKUP($K$2,Archives!$A:$H,2,FALSE)</f>
        <v>137</v>
      </c>
      <c r="B122" s="40" t="str">
        <f>VLOOKUP($K$2,Archives!$A:$H,3,FALSE)</f>
        <v>Fraise hémisphérique</v>
      </c>
      <c r="C122" s="40">
        <f>VLOOKUP($K$2,Archives!$A:$H,4,FALSE)</f>
        <v>3</v>
      </c>
      <c r="D122" s="41">
        <f>VLOOKUP($K$2,Archives!$A:$H,5,FALSE)</f>
        <v>40</v>
      </c>
      <c r="E122" s="41" t="str">
        <f>VLOOKUP($K$2,Archives!$A:$H,6,FALSE)</f>
        <v>Carbure</v>
      </c>
      <c r="F122" s="41" t="str">
        <f>VLOOKUP($K$2,Archives!$A:$H,7,FALSE)</f>
        <v>ALUMINIUM</v>
      </c>
      <c r="G122" s="41" t="str">
        <f>VLOOKUP($K$2,Archives!$A:$H,1,FALSE)</f>
        <v>C</v>
      </c>
      <c r="H122" s="41">
        <f>VLOOKUP($K$2,Archives!$A:$H,8,FALSE)</f>
        <v>0</v>
      </c>
    </row>
    <row r="123" spans="1:8" x14ac:dyDescent="0.25">
      <c r="A123" s="40">
        <f>VLOOKUP($K$2,Archives!$A:$H,2,FALSE)</f>
        <v>137</v>
      </c>
      <c r="B123" s="40" t="str">
        <f>VLOOKUP($K$2,Archives!$A:$H,3,FALSE)</f>
        <v>Fraise hémisphérique</v>
      </c>
      <c r="C123" s="40">
        <f>VLOOKUP($K$2,Archives!$A:$H,4,FALSE)</f>
        <v>3</v>
      </c>
      <c r="D123" s="41">
        <f>VLOOKUP($K$2,Archives!$A:$H,5,FALSE)</f>
        <v>40</v>
      </c>
      <c r="E123" s="41" t="str">
        <f>VLOOKUP($K$2,Archives!$A:$H,6,FALSE)</f>
        <v>Carbure</v>
      </c>
      <c r="F123" s="41" t="str">
        <f>VLOOKUP($K$2,Archives!$A:$H,7,FALSE)</f>
        <v>ALUMINIUM</v>
      </c>
      <c r="G123" s="41" t="str">
        <f>VLOOKUP($K$2,Archives!$A:$H,1,FALSE)</f>
        <v>C</v>
      </c>
      <c r="H123" s="41">
        <f>VLOOKUP($K$2,Archives!$A:$H,8,FALSE)</f>
        <v>0</v>
      </c>
    </row>
    <row r="124" spans="1:8" x14ac:dyDescent="0.25">
      <c r="A124" s="40">
        <f>VLOOKUP($K$2,Archives!$A:$H,2,FALSE)</f>
        <v>137</v>
      </c>
      <c r="B124" s="40" t="str">
        <f>VLOOKUP($K$2,Archives!$A:$H,3,FALSE)</f>
        <v>Fraise hémisphérique</v>
      </c>
      <c r="C124" s="40">
        <f>VLOOKUP($K$2,Archives!$A:$H,4,FALSE)</f>
        <v>3</v>
      </c>
      <c r="D124" s="41">
        <f>VLOOKUP($K$2,Archives!$A:$H,5,FALSE)</f>
        <v>40</v>
      </c>
      <c r="E124" s="41" t="str">
        <f>VLOOKUP($K$2,Archives!$A:$H,6,FALSE)</f>
        <v>Carbure</v>
      </c>
      <c r="F124" s="41" t="str">
        <f>VLOOKUP($K$2,Archives!$A:$H,7,FALSE)</f>
        <v>ALUMINIUM</v>
      </c>
      <c r="G124" s="41" t="str">
        <f>VLOOKUP($K$2,Archives!$A:$H,1,FALSE)</f>
        <v>C</v>
      </c>
      <c r="H124" s="41">
        <f>VLOOKUP($K$2,Archives!$A:$H,8,FALSE)</f>
        <v>0</v>
      </c>
    </row>
    <row r="125" spans="1:8" x14ac:dyDescent="0.25">
      <c r="A125" s="40">
        <f>VLOOKUP($K$2,Archives!$A:$H,2,FALSE)</f>
        <v>137</v>
      </c>
      <c r="B125" s="40" t="str">
        <f>VLOOKUP($K$2,Archives!$A:$H,3,FALSE)</f>
        <v>Fraise hémisphérique</v>
      </c>
      <c r="C125" s="40">
        <f>VLOOKUP($K$2,Archives!$A:$H,4,FALSE)</f>
        <v>3</v>
      </c>
      <c r="D125" s="41">
        <f>VLOOKUP($K$2,Archives!$A:$H,5,FALSE)</f>
        <v>40</v>
      </c>
      <c r="E125" s="41" t="str">
        <f>VLOOKUP($K$2,Archives!$A:$H,6,FALSE)</f>
        <v>Carbure</v>
      </c>
      <c r="F125" s="41" t="str">
        <f>VLOOKUP($K$2,Archives!$A:$H,7,FALSE)</f>
        <v>ALUMINIUM</v>
      </c>
      <c r="G125" s="41" t="str">
        <f>VLOOKUP($K$2,Archives!$A:$H,1,FALSE)</f>
        <v>C</v>
      </c>
      <c r="H125" s="41">
        <f>VLOOKUP($K$2,Archives!$A:$H,8,FALSE)</f>
        <v>0</v>
      </c>
    </row>
    <row r="126" spans="1:8" x14ac:dyDescent="0.25">
      <c r="A126" s="40">
        <f>VLOOKUP($K$2,Archives!$A:$H,2,FALSE)</f>
        <v>137</v>
      </c>
      <c r="B126" s="40" t="str">
        <f>VLOOKUP($K$2,Archives!$A:$H,3,FALSE)</f>
        <v>Fraise hémisphérique</v>
      </c>
      <c r="C126" s="40">
        <f>VLOOKUP($K$2,Archives!$A:$H,4,FALSE)</f>
        <v>3</v>
      </c>
      <c r="D126" s="41">
        <f>VLOOKUP($K$2,Archives!$A:$H,5,FALSE)</f>
        <v>40</v>
      </c>
      <c r="E126" s="41" t="str">
        <f>VLOOKUP($K$2,Archives!$A:$H,6,FALSE)</f>
        <v>Carbure</v>
      </c>
      <c r="F126" s="41" t="str">
        <f>VLOOKUP($K$2,Archives!$A:$H,7,FALSE)</f>
        <v>ALUMINIUM</v>
      </c>
      <c r="G126" s="41" t="str">
        <f>VLOOKUP($K$2,Archives!$A:$H,1,FALSE)</f>
        <v>C</v>
      </c>
      <c r="H126" s="41">
        <f>VLOOKUP($K$2,Archives!$A:$H,8,FALSE)</f>
        <v>0</v>
      </c>
    </row>
    <row r="127" spans="1:8" x14ac:dyDescent="0.25">
      <c r="A127" s="40">
        <f>VLOOKUP($K$2,Archives!$A:$H,2,FALSE)</f>
        <v>137</v>
      </c>
      <c r="B127" s="40" t="str">
        <f>VLOOKUP($K$2,Archives!$A:$H,3,FALSE)</f>
        <v>Fraise hémisphérique</v>
      </c>
      <c r="C127" s="40">
        <f>VLOOKUP($K$2,Archives!$A:$H,4,FALSE)</f>
        <v>3</v>
      </c>
      <c r="D127" s="41">
        <f>VLOOKUP($K$2,Archives!$A:$H,5,FALSE)</f>
        <v>40</v>
      </c>
      <c r="E127" s="41" t="str">
        <f>VLOOKUP($K$2,Archives!$A:$H,6,FALSE)</f>
        <v>Carbure</v>
      </c>
      <c r="F127" s="41" t="str">
        <f>VLOOKUP($K$2,Archives!$A:$H,7,FALSE)</f>
        <v>ALUMINIUM</v>
      </c>
      <c r="G127" s="41" t="str">
        <f>VLOOKUP($K$2,Archives!$A:$H,1,FALSE)</f>
        <v>C</v>
      </c>
      <c r="H127" s="41">
        <f>VLOOKUP($K$2,Archives!$A:$H,8,FALSE)</f>
        <v>0</v>
      </c>
    </row>
    <row r="128" spans="1:8" x14ac:dyDescent="0.25">
      <c r="A128" s="40">
        <f>VLOOKUP($K$2,Archives!$A:$H,2,FALSE)</f>
        <v>137</v>
      </c>
      <c r="B128" s="40" t="str">
        <f>VLOOKUP($K$2,Archives!$A:$H,3,FALSE)</f>
        <v>Fraise hémisphérique</v>
      </c>
      <c r="C128" s="40">
        <f>VLOOKUP($K$2,Archives!$A:$H,4,FALSE)</f>
        <v>3</v>
      </c>
      <c r="D128" s="41">
        <f>VLOOKUP($K$2,Archives!$A:$H,5,FALSE)</f>
        <v>40</v>
      </c>
      <c r="E128" s="41" t="str">
        <f>VLOOKUP($K$2,Archives!$A:$H,6,FALSE)</f>
        <v>Carbure</v>
      </c>
      <c r="F128" s="41" t="str">
        <f>VLOOKUP($K$2,Archives!$A:$H,7,FALSE)</f>
        <v>ALUMINIUM</v>
      </c>
      <c r="G128" s="41" t="str">
        <f>VLOOKUP($K$2,Archives!$A:$H,1,FALSE)</f>
        <v>C</v>
      </c>
      <c r="H128" s="41">
        <f>VLOOKUP($K$2,Archives!$A:$H,8,FALSE)</f>
        <v>0</v>
      </c>
    </row>
    <row r="129" spans="1:8" x14ac:dyDescent="0.25">
      <c r="A129" s="40">
        <f>VLOOKUP($K$2,Archives!$A:$H,2,FALSE)</f>
        <v>137</v>
      </c>
      <c r="B129" s="40" t="str">
        <f>VLOOKUP($K$2,Archives!$A:$H,3,FALSE)</f>
        <v>Fraise hémisphérique</v>
      </c>
      <c r="C129" s="40">
        <f>VLOOKUP($K$2,Archives!$A:$H,4,FALSE)</f>
        <v>3</v>
      </c>
      <c r="D129" s="41">
        <f>VLOOKUP($K$2,Archives!$A:$H,5,FALSE)</f>
        <v>40</v>
      </c>
      <c r="E129" s="41" t="str">
        <f>VLOOKUP($K$2,Archives!$A:$H,6,FALSE)</f>
        <v>Carbure</v>
      </c>
      <c r="F129" s="41" t="str">
        <f>VLOOKUP($K$2,Archives!$A:$H,7,FALSE)</f>
        <v>ALUMINIUM</v>
      </c>
      <c r="G129" s="41" t="str">
        <f>VLOOKUP($K$2,Archives!$A:$H,1,FALSE)</f>
        <v>C</v>
      </c>
      <c r="H129" s="41">
        <f>VLOOKUP($K$2,Archives!$A:$H,8,FALSE)</f>
        <v>0</v>
      </c>
    </row>
    <row r="130" spans="1:8" x14ac:dyDescent="0.25">
      <c r="A130" s="40">
        <f>VLOOKUP($K$2,Archives!$A:$H,2,FALSE)</f>
        <v>137</v>
      </c>
      <c r="B130" s="40" t="str">
        <f>VLOOKUP($K$2,Archives!$A:$H,3,FALSE)</f>
        <v>Fraise hémisphérique</v>
      </c>
      <c r="C130" s="40">
        <f>VLOOKUP($K$2,Archives!$A:$H,4,FALSE)</f>
        <v>3</v>
      </c>
      <c r="D130" s="41">
        <f>VLOOKUP($K$2,Archives!$A:$H,5,FALSE)</f>
        <v>40</v>
      </c>
      <c r="E130" s="41" t="str">
        <f>VLOOKUP($K$2,Archives!$A:$H,6,FALSE)</f>
        <v>Carbure</v>
      </c>
      <c r="F130" s="41" t="str">
        <f>VLOOKUP($K$2,Archives!$A:$H,7,FALSE)</f>
        <v>ALUMINIUM</v>
      </c>
      <c r="G130" s="41" t="str">
        <f>VLOOKUP($K$2,Archives!$A:$H,1,FALSE)</f>
        <v>C</v>
      </c>
      <c r="H130" s="41">
        <f>VLOOKUP($K$2,Archives!$A:$H,8,FALSE)</f>
        <v>0</v>
      </c>
    </row>
    <row r="131" spans="1:8" x14ac:dyDescent="0.25">
      <c r="A131" s="40">
        <f>VLOOKUP($K$2,Archives!$A:$H,2,FALSE)</f>
        <v>137</v>
      </c>
      <c r="B131" s="40" t="str">
        <f>VLOOKUP($K$2,Archives!$A:$H,3,FALSE)</f>
        <v>Fraise hémisphérique</v>
      </c>
      <c r="C131" s="40">
        <f>VLOOKUP($K$2,Archives!$A:$H,4,FALSE)</f>
        <v>3</v>
      </c>
      <c r="D131" s="41">
        <f>VLOOKUP($K$2,Archives!$A:$H,5,FALSE)</f>
        <v>40</v>
      </c>
      <c r="E131" s="41" t="str">
        <f>VLOOKUP($K$2,Archives!$A:$H,6,FALSE)</f>
        <v>Carbure</v>
      </c>
      <c r="F131" s="41" t="str">
        <f>VLOOKUP($K$2,Archives!$A:$H,7,FALSE)</f>
        <v>ALUMINIUM</v>
      </c>
      <c r="G131" s="41" t="str">
        <f>VLOOKUP($K$2,Archives!$A:$H,1,FALSE)</f>
        <v>C</v>
      </c>
      <c r="H131" s="41">
        <f>VLOOKUP($K$2,Archives!$A:$H,8,FALSE)</f>
        <v>0</v>
      </c>
    </row>
    <row r="132" spans="1:8" x14ac:dyDescent="0.25">
      <c r="A132" s="40">
        <f>VLOOKUP($K$2,Archives!$A:$H,2,FALSE)</f>
        <v>137</v>
      </c>
      <c r="B132" s="40" t="str">
        <f>VLOOKUP($K$2,Archives!$A:$H,3,FALSE)</f>
        <v>Fraise hémisphérique</v>
      </c>
      <c r="C132" s="40">
        <f>VLOOKUP($K$2,Archives!$A:$H,4,FALSE)</f>
        <v>3</v>
      </c>
      <c r="D132" s="41">
        <f>VLOOKUP($K$2,Archives!$A:$H,5,FALSE)</f>
        <v>40</v>
      </c>
      <c r="E132" s="41" t="str">
        <f>VLOOKUP($K$2,Archives!$A:$H,6,FALSE)</f>
        <v>Carbure</v>
      </c>
      <c r="F132" s="41" t="str">
        <f>VLOOKUP($K$2,Archives!$A:$H,7,FALSE)</f>
        <v>ALUMINIUM</v>
      </c>
      <c r="G132" s="41" t="str">
        <f>VLOOKUP($K$2,Archives!$A:$H,1,FALSE)</f>
        <v>C</v>
      </c>
      <c r="H132" s="41">
        <f>VLOOKUP($K$2,Archives!$A:$H,8,FALSE)</f>
        <v>0</v>
      </c>
    </row>
    <row r="133" spans="1:8" x14ac:dyDescent="0.25">
      <c r="A133" s="40">
        <f>VLOOKUP($K$2,Archives!$A:$H,2,FALSE)</f>
        <v>137</v>
      </c>
      <c r="B133" s="40" t="str">
        <f>VLOOKUP($K$2,Archives!$A:$H,3,FALSE)</f>
        <v>Fraise hémisphérique</v>
      </c>
      <c r="C133" s="40">
        <f>VLOOKUP($K$2,Archives!$A:$H,4,FALSE)</f>
        <v>3</v>
      </c>
      <c r="D133" s="41">
        <f>VLOOKUP($K$2,Archives!$A:$H,5,FALSE)</f>
        <v>40</v>
      </c>
      <c r="E133" s="41" t="str">
        <f>VLOOKUP($K$2,Archives!$A:$H,6,FALSE)</f>
        <v>Carbure</v>
      </c>
      <c r="F133" s="41" t="str">
        <f>VLOOKUP($K$2,Archives!$A:$H,7,FALSE)</f>
        <v>ALUMINIUM</v>
      </c>
      <c r="G133" s="41" t="str">
        <f>VLOOKUP($K$2,Archives!$A:$H,1,FALSE)</f>
        <v>C</v>
      </c>
      <c r="H133" s="41">
        <f>VLOOKUP($K$2,Archives!$A:$H,8,FALSE)</f>
        <v>0</v>
      </c>
    </row>
    <row r="134" spans="1:8" x14ac:dyDescent="0.25">
      <c r="A134" s="40">
        <f>VLOOKUP($K$2,Archives!$A:$H,2,FALSE)</f>
        <v>137</v>
      </c>
      <c r="B134" s="40" t="str">
        <f>VLOOKUP($K$2,Archives!$A:$H,3,FALSE)</f>
        <v>Fraise hémisphérique</v>
      </c>
      <c r="C134" s="40">
        <f>VLOOKUP($K$2,Archives!$A:$H,4,FALSE)</f>
        <v>3</v>
      </c>
      <c r="D134" s="41">
        <f>VLOOKUP($K$2,Archives!$A:$H,5,FALSE)</f>
        <v>40</v>
      </c>
      <c r="E134" s="41" t="str">
        <f>VLOOKUP($K$2,Archives!$A:$H,6,FALSE)</f>
        <v>Carbure</v>
      </c>
      <c r="F134" s="41" t="str">
        <f>VLOOKUP($K$2,Archives!$A:$H,7,FALSE)</f>
        <v>ALUMINIUM</v>
      </c>
      <c r="G134" s="41" t="str">
        <f>VLOOKUP($K$2,Archives!$A:$H,1,FALSE)</f>
        <v>C</v>
      </c>
      <c r="H134" s="41">
        <f>VLOOKUP($K$2,Archives!$A:$H,8,FALSE)</f>
        <v>0</v>
      </c>
    </row>
    <row r="135" spans="1:8" x14ac:dyDescent="0.25">
      <c r="A135" s="40">
        <f>VLOOKUP($K$2,Archives!$A:$H,2,FALSE)</f>
        <v>137</v>
      </c>
      <c r="B135" s="40" t="str">
        <f>VLOOKUP($K$2,Archives!$A:$H,3,FALSE)</f>
        <v>Fraise hémisphérique</v>
      </c>
      <c r="C135" s="40">
        <f>VLOOKUP($K$2,Archives!$A:$H,4,FALSE)</f>
        <v>3</v>
      </c>
      <c r="D135" s="41">
        <f>VLOOKUP($K$2,Archives!$A:$H,5,FALSE)</f>
        <v>40</v>
      </c>
      <c r="E135" s="41" t="str">
        <f>VLOOKUP($K$2,Archives!$A:$H,6,FALSE)</f>
        <v>Carbure</v>
      </c>
      <c r="F135" s="41" t="str">
        <f>VLOOKUP($K$2,Archives!$A:$H,7,FALSE)</f>
        <v>ALUMINIUM</v>
      </c>
      <c r="G135" s="41" t="str">
        <f>VLOOKUP($K$2,Archives!$A:$H,1,FALSE)</f>
        <v>C</v>
      </c>
      <c r="H135" s="41">
        <f>VLOOKUP($K$2,Archives!$A:$H,8,FALSE)</f>
        <v>0</v>
      </c>
    </row>
    <row r="136" spans="1:8" x14ac:dyDescent="0.25">
      <c r="A136" s="40">
        <f>VLOOKUP($K$2,Archives!$A:$H,2,FALSE)</f>
        <v>137</v>
      </c>
      <c r="B136" s="40" t="str">
        <f>VLOOKUP($K$2,Archives!$A:$H,3,FALSE)</f>
        <v>Fraise hémisphérique</v>
      </c>
      <c r="C136" s="40">
        <f>VLOOKUP($K$2,Archives!$A:$H,4,FALSE)</f>
        <v>3</v>
      </c>
      <c r="D136" s="41">
        <f>VLOOKUP($K$2,Archives!$A:$H,5,FALSE)</f>
        <v>40</v>
      </c>
      <c r="E136" s="41" t="str">
        <f>VLOOKUP($K$2,Archives!$A:$H,6,FALSE)</f>
        <v>Carbure</v>
      </c>
      <c r="F136" s="41" t="str">
        <f>VLOOKUP($K$2,Archives!$A:$H,7,FALSE)</f>
        <v>ALUMINIUM</v>
      </c>
      <c r="G136" s="41" t="str">
        <f>VLOOKUP($K$2,Archives!$A:$H,1,FALSE)</f>
        <v>C</v>
      </c>
      <c r="H136" s="41">
        <f>VLOOKUP($K$2,Archives!$A:$H,8,FALSE)</f>
        <v>0</v>
      </c>
    </row>
    <row r="137" spans="1:8" x14ac:dyDescent="0.25">
      <c r="A137" s="40">
        <f>VLOOKUP($K$2,Archives!$A:$H,2,FALSE)</f>
        <v>137</v>
      </c>
      <c r="B137" s="40" t="str">
        <f>VLOOKUP($K$2,Archives!$A:$H,3,FALSE)</f>
        <v>Fraise hémisphérique</v>
      </c>
      <c r="C137" s="40">
        <f>VLOOKUP($K$2,Archives!$A:$H,4,FALSE)</f>
        <v>3</v>
      </c>
      <c r="D137" s="41">
        <f>VLOOKUP($K$2,Archives!$A:$H,5,FALSE)</f>
        <v>40</v>
      </c>
      <c r="E137" s="41" t="str">
        <f>VLOOKUP($K$2,Archives!$A:$H,6,FALSE)</f>
        <v>Carbure</v>
      </c>
      <c r="F137" s="41" t="str">
        <f>VLOOKUP($K$2,Archives!$A:$H,7,FALSE)</f>
        <v>ALUMINIUM</v>
      </c>
      <c r="G137" s="41" t="str">
        <f>VLOOKUP($K$2,Archives!$A:$H,1,FALSE)</f>
        <v>C</v>
      </c>
      <c r="H137" s="41">
        <f>VLOOKUP($K$2,Archives!$A:$H,8,FALSE)</f>
        <v>0</v>
      </c>
    </row>
    <row r="138" spans="1:8" x14ac:dyDescent="0.25">
      <c r="A138" s="40">
        <f>VLOOKUP($K$2,Archives!$A:$H,2,FALSE)</f>
        <v>137</v>
      </c>
      <c r="B138" s="40" t="str">
        <f>VLOOKUP($K$2,Archives!$A:$H,3,FALSE)</f>
        <v>Fraise hémisphérique</v>
      </c>
      <c r="C138" s="40">
        <f>VLOOKUP($K$2,Archives!$A:$H,4,FALSE)</f>
        <v>3</v>
      </c>
      <c r="D138" s="41">
        <f>VLOOKUP($K$2,Archives!$A:$H,5,FALSE)</f>
        <v>40</v>
      </c>
      <c r="E138" s="41" t="str">
        <f>VLOOKUP($K$2,Archives!$A:$H,6,FALSE)</f>
        <v>Carbure</v>
      </c>
      <c r="F138" s="41" t="str">
        <f>VLOOKUP($K$2,Archives!$A:$H,7,FALSE)</f>
        <v>ALUMINIUM</v>
      </c>
      <c r="G138" s="41" t="str">
        <f>VLOOKUP($K$2,Archives!$A:$H,1,FALSE)</f>
        <v>C</v>
      </c>
      <c r="H138" s="41">
        <f>VLOOKUP($K$2,Archives!$A:$H,8,FALSE)</f>
        <v>0</v>
      </c>
    </row>
    <row r="139" spans="1:8" x14ac:dyDescent="0.25">
      <c r="A139" s="40">
        <f>VLOOKUP($K$2,Archives!$A:$H,2,FALSE)</f>
        <v>137</v>
      </c>
      <c r="B139" s="40" t="str">
        <f>VLOOKUP($K$2,Archives!$A:$H,3,FALSE)</f>
        <v>Fraise hémisphérique</v>
      </c>
      <c r="C139" s="40">
        <f>VLOOKUP($K$2,Archives!$A:$H,4,FALSE)</f>
        <v>3</v>
      </c>
      <c r="D139" s="41">
        <f>VLOOKUP($K$2,Archives!$A:$H,5,FALSE)</f>
        <v>40</v>
      </c>
      <c r="E139" s="41" t="str">
        <f>VLOOKUP($K$2,Archives!$A:$H,6,FALSE)</f>
        <v>Carbure</v>
      </c>
      <c r="F139" s="41" t="str">
        <f>VLOOKUP($K$2,Archives!$A:$H,7,FALSE)</f>
        <v>ALUMINIUM</v>
      </c>
      <c r="G139" s="41" t="str">
        <f>VLOOKUP($K$2,Archives!$A:$H,1,FALSE)</f>
        <v>C</v>
      </c>
      <c r="H139" s="41">
        <f>VLOOKUP($K$2,Archives!$A:$H,8,FALSE)</f>
        <v>0</v>
      </c>
    </row>
    <row r="140" spans="1:8" x14ac:dyDescent="0.25">
      <c r="A140" s="40">
        <f>VLOOKUP($K$2,Archives!$A:$H,2,FALSE)</f>
        <v>137</v>
      </c>
      <c r="B140" s="40" t="str">
        <f>VLOOKUP($K$2,Archives!$A:$H,3,FALSE)</f>
        <v>Fraise hémisphérique</v>
      </c>
      <c r="C140" s="40">
        <f>VLOOKUP($K$2,Archives!$A:$H,4,FALSE)</f>
        <v>3</v>
      </c>
      <c r="D140" s="41">
        <f>VLOOKUP($K$2,Archives!$A:$H,5,FALSE)</f>
        <v>40</v>
      </c>
      <c r="E140" s="41" t="str">
        <f>VLOOKUP($K$2,Archives!$A:$H,6,FALSE)</f>
        <v>Carbure</v>
      </c>
      <c r="F140" s="41" t="str">
        <f>VLOOKUP($K$2,Archives!$A:$H,7,FALSE)</f>
        <v>ALUMINIUM</v>
      </c>
      <c r="G140" s="41" t="str">
        <f>VLOOKUP($K$2,Archives!$A:$H,1,FALSE)</f>
        <v>C</v>
      </c>
      <c r="H140" s="41">
        <f>VLOOKUP($K$2,Archives!$A:$H,8,FALSE)</f>
        <v>0</v>
      </c>
    </row>
    <row r="141" spans="1:8" x14ac:dyDescent="0.25">
      <c r="A141" s="40">
        <f>VLOOKUP($K$2,Archives!$A:$H,2,FALSE)</f>
        <v>137</v>
      </c>
      <c r="B141" s="40" t="str">
        <f>VLOOKUP($K$2,Archives!$A:$H,3,FALSE)</f>
        <v>Fraise hémisphérique</v>
      </c>
      <c r="C141" s="40">
        <f>VLOOKUP($K$2,Archives!$A:$H,4,FALSE)</f>
        <v>3</v>
      </c>
      <c r="D141" s="41">
        <f>VLOOKUP($K$2,Archives!$A:$H,5,FALSE)</f>
        <v>40</v>
      </c>
      <c r="E141" s="41" t="str">
        <f>VLOOKUP($K$2,Archives!$A:$H,6,FALSE)</f>
        <v>Carbure</v>
      </c>
      <c r="F141" s="41" t="str">
        <f>VLOOKUP($K$2,Archives!$A:$H,7,FALSE)</f>
        <v>ALUMINIUM</v>
      </c>
      <c r="G141" s="41" t="str">
        <f>VLOOKUP($K$2,Archives!$A:$H,1,FALSE)</f>
        <v>C</v>
      </c>
      <c r="H141" s="41">
        <f>VLOOKUP($K$2,Archives!$A:$H,8,FALSE)</f>
        <v>0</v>
      </c>
    </row>
    <row r="142" spans="1:8" x14ac:dyDescent="0.25">
      <c r="A142" s="40">
        <f>VLOOKUP($K$2,Archives!$A:$H,2,FALSE)</f>
        <v>137</v>
      </c>
      <c r="B142" s="40" t="str">
        <f>VLOOKUP($K$2,Archives!$A:$H,3,FALSE)</f>
        <v>Fraise hémisphérique</v>
      </c>
      <c r="C142" s="40">
        <f>VLOOKUP($K$2,Archives!$A:$H,4,FALSE)</f>
        <v>3</v>
      </c>
      <c r="D142" s="41">
        <f>VLOOKUP($K$2,Archives!$A:$H,5,FALSE)</f>
        <v>40</v>
      </c>
      <c r="E142" s="41" t="str">
        <f>VLOOKUP($K$2,Archives!$A:$H,6,FALSE)</f>
        <v>Carbure</v>
      </c>
      <c r="F142" s="41" t="str">
        <f>VLOOKUP($K$2,Archives!$A:$H,7,FALSE)</f>
        <v>ALUMINIUM</v>
      </c>
      <c r="G142" s="41" t="str">
        <f>VLOOKUP($K$2,Archives!$A:$H,1,FALSE)</f>
        <v>C</v>
      </c>
      <c r="H142" s="41">
        <f>VLOOKUP($K$2,Archives!$A:$H,8,FALSE)</f>
        <v>0</v>
      </c>
    </row>
    <row r="143" spans="1:8" x14ac:dyDescent="0.25">
      <c r="A143" s="40">
        <f>VLOOKUP($K$2,Archives!$A:$H,2,FALSE)</f>
        <v>137</v>
      </c>
      <c r="B143" s="40" t="str">
        <f>VLOOKUP($K$2,Archives!$A:$H,3,FALSE)</f>
        <v>Fraise hémisphérique</v>
      </c>
      <c r="C143" s="40">
        <f>VLOOKUP($K$2,Archives!$A:$H,4,FALSE)</f>
        <v>3</v>
      </c>
      <c r="D143" s="41">
        <f>VLOOKUP($K$2,Archives!$A:$H,5,FALSE)</f>
        <v>40</v>
      </c>
      <c r="E143" s="41" t="str">
        <f>VLOOKUP($K$2,Archives!$A:$H,6,FALSE)</f>
        <v>Carbure</v>
      </c>
      <c r="F143" s="41" t="str">
        <f>VLOOKUP($K$2,Archives!$A:$H,7,FALSE)</f>
        <v>ALUMINIUM</v>
      </c>
      <c r="G143" s="41" t="str">
        <f>VLOOKUP($K$2,Archives!$A:$H,1,FALSE)</f>
        <v>C</v>
      </c>
      <c r="H143" s="41">
        <f>VLOOKUP($K$2,Archives!$A:$H,8,FALSE)</f>
        <v>0</v>
      </c>
    </row>
    <row r="144" spans="1:8" x14ac:dyDescent="0.25">
      <c r="A144" s="40">
        <f>VLOOKUP($K$2,Archives!$A:$H,2,FALSE)</f>
        <v>137</v>
      </c>
      <c r="B144" s="40" t="str">
        <f>VLOOKUP($K$2,Archives!$A:$H,3,FALSE)</f>
        <v>Fraise hémisphérique</v>
      </c>
      <c r="C144" s="40">
        <f>VLOOKUP($K$2,Archives!$A:$H,4,FALSE)</f>
        <v>3</v>
      </c>
      <c r="D144" s="41">
        <f>VLOOKUP($K$2,Archives!$A:$H,5,FALSE)</f>
        <v>40</v>
      </c>
      <c r="E144" s="41" t="str">
        <f>VLOOKUP($K$2,Archives!$A:$H,6,FALSE)</f>
        <v>Carbure</v>
      </c>
      <c r="F144" s="41" t="str">
        <f>VLOOKUP($K$2,Archives!$A:$H,7,FALSE)</f>
        <v>ALUMINIUM</v>
      </c>
      <c r="G144" s="41" t="str">
        <f>VLOOKUP($K$2,Archives!$A:$H,1,FALSE)</f>
        <v>C</v>
      </c>
      <c r="H144" s="41">
        <f>VLOOKUP($K$2,Archives!$A:$H,8,FALSE)</f>
        <v>0</v>
      </c>
    </row>
    <row r="145" spans="1:8" x14ac:dyDescent="0.25">
      <c r="A145" s="40">
        <f>VLOOKUP($K$2,Archives!$A:$H,2,FALSE)</f>
        <v>137</v>
      </c>
      <c r="B145" s="40" t="str">
        <f>VLOOKUP($K$2,Archives!$A:$H,3,FALSE)</f>
        <v>Fraise hémisphérique</v>
      </c>
      <c r="C145" s="40">
        <f>VLOOKUP($K$2,Archives!$A:$H,4,FALSE)</f>
        <v>3</v>
      </c>
      <c r="D145" s="41">
        <f>VLOOKUP($K$2,Archives!$A:$H,5,FALSE)</f>
        <v>40</v>
      </c>
      <c r="E145" s="41" t="str">
        <f>VLOOKUP($K$2,Archives!$A:$H,6,FALSE)</f>
        <v>Carbure</v>
      </c>
      <c r="F145" s="41" t="str">
        <f>VLOOKUP($K$2,Archives!$A:$H,7,FALSE)</f>
        <v>ALUMINIUM</v>
      </c>
      <c r="G145" s="41" t="str">
        <f>VLOOKUP($K$2,Archives!$A:$H,1,FALSE)</f>
        <v>C</v>
      </c>
      <c r="H145" s="41">
        <f>VLOOKUP($K$2,Archives!$A:$H,8,FALSE)</f>
        <v>0</v>
      </c>
    </row>
    <row r="146" spans="1:8" x14ac:dyDescent="0.25">
      <c r="A146" s="40">
        <f>VLOOKUP($K$2,Archives!$A:$H,2,FALSE)</f>
        <v>137</v>
      </c>
      <c r="B146" s="40" t="str">
        <f>VLOOKUP($K$2,Archives!$A:$H,3,FALSE)</f>
        <v>Fraise hémisphérique</v>
      </c>
      <c r="C146" s="40">
        <f>VLOOKUP($K$2,Archives!$A:$H,4,FALSE)</f>
        <v>3</v>
      </c>
      <c r="D146" s="41">
        <f>VLOOKUP($K$2,Archives!$A:$H,5,FALSE)</f>
        <v>40</v>
      </c>
      <c r="E146" s="41" t="str">
        <f>VLOOKUP($K$2,Archives!$A:$H,6,FALSE)</f>
        <v>Carbure</v>
      </c>
      <c r="F146" s="41" t="str">
        <f>VLOOKUP($K$2,Archives!$A:$H,7,FALSE)</f>
        <v>ALUMINIUM</v>
      </c>
      <c r="G146" s="41" t="str">
        <f>VLOOKUP($K$2,Archives!$A:$H,1,FALSE)</f>
        <v>C</v>
      </c>
      <c r="H146" s="41">
        <f>VLOOKUP($K$2,Archives!$A:$H,8,FALSE)</f>
        <v>0</v>
      </c>
    </row>
    <row r="147" spans="1:8" x14ac:dyDescent="0.25">
      <c r="A147" s="40">
        <f>VLOOKUP($K$2,Archives!$A:$H,2,FALSE)</f>
        <v>137</v>
      </c>
      <c r="B147" s="40" t="str">
        <f>VLOOKUP($K$2,Archives!$A:$H,3,FALSE)</f>
        <v>Fraise hémisphérique</v>
      </c>
      <c r="C147" s="40">
        <f>VLOOKUP($K$2,Archives!$A:$H,4,FALSE)</f>
        <v>3</v>
      </c>
      <c r="D147" s="41">
        <f>VLOOKUP($K$2,Archives!$A:$H,5,FALSE)</f>
        <v>40</v>
      </c>
      <c r="E147" s="41" t="str">
        <f>VLOOKUP($K$2,Archives!$A:$H,6,FALSE)</f>
        <v>Carbure</v>
      </c>
      <c r="F147" s="41" t="str">
        <f>VLOOKUP($K$2,Archives!$A:$H,7,FALSE)</f>
        <v>ALUMINIUM</v>
      </c>
      <c r="G147" s="41" t="str">
        <f>VLOOKUP($K$2,Archives!$A:$H,1,FALSE)</f>
        <v>C</v>
      </c>
      <c r="H147" s="41">
        <f>VLOOKUP($K$2,Archives!$A:$H,8,FALSE)</f>
        <v>0</v>
      </c>
    </row>
    <row r="148" spans="1:8" x14ac:dyDescent="0.25">
      <c r="A148" s="40">
        <f>VLOOKUP($K$2,Archives!$A:$H,2,FALSE)</f>
        <v>137</v>
      </c>
      <c r="B148" s="40" t="str">
        <f>VLOOKUP($K$2,Archives!$A:$H,3,FALSE)</f>
        <v>Fraise hémisphérique</v>
      </c>
      <c r="C148" s="40">
        <f>VLOOKUP($K$2,Archives!$A:$H,4,FALSE)</f>
        <v>3</v>
      </c>
      <c r="D148" s="41">
        <f>VLOOKUP($K$2,Archives!$A:$H,5,FALSE)</f>
        <v>40</v>
      </c>
      <c r="E148" s="41" t="str">
        <f>VLOOKUP($K$2,Archives!$A:$H,6,FALSE)</f>
        <v>Carbure</v>
      </c>
      <c r="F148" s="41" t="str">
        <f>VLOOKUP($K$2,Archives!$A:$H,7,FALSE)</f>
        <v>ALUMINIUM</v>
      </c>
      <c r="G148" s="41" t="str">
        <f>VLOOKUP($K$2,Archives!$A:$H,1,FALSE)</f>
        <v>C</v>
      </c>
      <c r="H148" s="41">
        <f>VLOOKUP($K$2,Archives!$A:$H,8,FALSE)</f>
        <v>0</v>
      </c>
    </row>
    <row r="149" spans="1:8" x14ac:dyDescent="0.25">
      <c r="A149" s="40">
        <f>VLOOKUP($K$2,Archives!$A:$H,2,FALSE)</f>
        <v>137</v>
      </c>
      <c r="B149" s="40" t="str">
        <f>VLOOKUP($K$2,Archives!$A:$H,3,FALSE)</f>
        <v>Fraise hémisphérique</v>
      </c>
      <c r="C149" s="40">
        <f>VLOOKUP($K$2,Archives!$A:$H,4,FALSE)</f>
        <v>3</v>
      </c>
      <c r="D149" s="41">
        <f>VLOOKUP($K$2,Archives!$A:$H,5,FALSE)</f>
        <v>40</v>
      </c>
      <c r="E149" s="41" t="str">
        <f>VLOOKUP($K$2,Archives!$A:$H,6,FALSE)</f>
        <v>Carbure</v>
      </c>
      <c r="F149" s="41" t="str">
        <f>VLOOKUP($K$2,Archives!$A:$H,7,FALSE)</f>
        <v>ALUMINIUM</v>
      </c>
      <c r="G149" s="41" t="str">
        <f>VLOOKUP($K$2,Archives!$A:$H,1,FALSE)</f>
        <v>C</v>
      </c>
      <c r="H149" s="41">
        <f>VLOOKUP($K$2,Archives!$A:$H,8,FALSE)</f>
        <v>0</v>
      </c>
    </row>
    <row r="150" spans="1:8" x14ac:dyDescent="0.25">
      <c r="A150" s="40">
        <f>VLOOKUP($K$2,Archives!$A:$H,2,FALSE)</f>
        <v>137</v>
      </c>
      <c r="B150" s="40" t="str">
        <f>VLOOKUP($K$2,Archives!$A:$H,3,FALSE)</f>
        <v>Fraise hémisphérique</v>
      </c>
      <c r="C150" s="40">
        <f>VLOOKUP($K$2,Archives!$A:$H,4,FALSE)</f>
        <v>3</v>
      </c>
      <c r="D150" s="42">
        <f>VLOOKUP($K$2,Archives!$A:$H,5,FALSE)</f>
        <v>40</v>
      </c>
      <c r="E150" s="42" t="str">
        <f>VLOOKUP($K$2,Archives!$A:$H,6,FALSE)</f>
        <v>Carbure</v>
      </c>
      <c r="F150" s="42" t="str">
        <f>VLOOKUP($K$2,Archives!$A:$H,7,FALSE)</f>
        <v>ALUMINIUM</v>
      </c>
      <c r="G150" s="42" t="str">
        <f>VLOOKUP($K$2,Archives!$A:$H,1,FALSE)</f>
        <v>C</v>
      </c>
      <c r="H150" s="42">
        <f>VLOOKUP($K$2,Archives!$A:$H,8,FALSE)</f>
        <v>0</v>
      </c>
    </row>
    <row r="151" spans="1:8" x14ac:dyDescent="0.25">
      <c r="A151" s="41">
        <f>VLOOKUP($K$2,Archives!$A:$H,2,FALSE)</f>
        <v>137</v>
      </c>
      <c r="B151" s="41" t="str">
        <f>VLOOKUP($K$2,Archives!$A:$H,3,FALSE)</f>
        <v>Fraise hémisphérique</v>
      </c>
      <c r="C151" s="41">
        <f>VLOOKUP($K$2,Archives!$A:$H,4,FALSE)</f>
        <v>3</v>
      </c>
      <c r="D151" s="41">
        <f>VLOOKUP($K$2,Archives!$A:$H,5,FALSE)</f>
        <v>40</v>
      </c>
      <c r="E151" s="41" t="str">
        <f>VLOOKUP($K$2,Archives!$A:$H,6,FALSE)</f>
        <v>Carbure</v>
      </c>
      <c r="F151" s="41" t="str">
        <f>VLOOKUP($K$2,Archives!$A:$H,7,FALSE)</f>
        <v>ALUMINIUM</v>
      </c>
      <c r="G151" s="41" t="str">
        <f>VLOOKUP($K$2,Archives!$A:$H,1,FALSE)</f>
        <v>C</v>
      </c>
      <c r="H151" s="42">
        <f>VLOOKUP($K$2,Archives!$A:$H,8,FALSE)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5"/>
  <sheetViews>
    <sheetView workbookViewId="0">
      <selection sqref="A1:G1"/>
    </sheetView>
  </sheetViews>
  <sheetFormatPr baseColWidth="10" defaultRowHeight="15" x14ac:dyDescent="0.25"/>
  <cols>
    <col min="1" max="1" width="14.140625" style="47" bestFit="1" customWidth="1"/>
    <col min="2" max="2" width="25.42578125" style="47" bestFit="1" customWidth="1"/>
    <col min="3" max="3" width="13.7109375" style="47" bestFit="1" customWidth="1"/>
    <col min="4" max="4" width="21.140625" style="47" bestFit="1" customWidth="1"/>
    <col min="5" max="5" width="21.42578125" style="47" bestFit="1" customWidth="1"/>
    <col min="6" max="6" width="22.7109375" style="47" bestFit="1" customWidth="1"/>
    <col min="7" max="7" width="12.140625" style="47" bestFit="1" customWidth="1"/>
    <col min="8" max="9" width="12" style="47" bestFit="1" customWidth="1"/>
  </cols>
  <sheetData>
    <row r="1" spans="1:9" x14ac:dyDescent="0.25">
      <c r="A1" s="45" t="s">
        <v>51</v>
      </c>
      <c r="B1" s="45" t="s">
        <v>13</v>
      </c>
      <c r="C1" s="45" t="s">
        <v>4</v>
      </c>
      <c r="D1" s="45" t="s">
        <v>5</v>
      </c>
      <c r="E1" s="45" t="s">
        <v>6</v>
      </c>
      <c r="F1" s="45" t="s">
        <v>14</v>
      </c>
      <c r="G1" s="45" t="s">
        <v>52</v>
      </c>
      <c r="H1" s="45" t="s">
        <v>53</v>
      </c>
      <c r="I1" s="45" t="s">
        <v>54</v>
      </c>
    </row>
    <row r="2" spans="1:9" x14ac:dyDescent="0.25">
      <c r="A2" s="46">
        <v>1</v>
      </c>
      <c r="B2" s="46" t="s">
        <v>33</v>
      </c>
      <c r="C2" s="46">
        <v>20</v>
      </c>
      <c r="D2" s="46">
        <v>30</v>
      </c>
      <c r="E2" s="46" t="s">
        <v>9</v>
      </c>
      <c r="F2" s="46" t="s">
        <v>1</v>
      </c>
      <c r="G2" s="46" t="s">
        <v>47</v>
      </c>
      <c r="H2" s="46"/>
      <c r="I2" s="46"/>
    </row>
    <row r="3" spans="1:9" x14ac:dyDescent="0.25">
      <c r="A3" s="46">
        <v>2</v>
      </c>
      <c r="B3" s="46" t="s">
        <v>33</v>
      </c>
      <c r="C3" s="46" t="s">
        <v>43</v>
      </c>
      <c r="D3" s="46">
        <v>80</v>
      </c>
      <c r="E3" s="46" t="s">
        <v>9</v>
      </c>
      <c r="F3" s="46" t="s">
        <v>1</v>
      </c>
      <c r="G3" s="46"/>
      <c r="H3" s="46" t="s">
        <v>48</v>
      </c>
      <c r="I3" s="46"/>
    </row>
    <row r="4" spans="1:9" x14ac:dyDescent="0.25">
      <c r="A4" s="46">
        <v>3</v>
      </c>
      <c r="B4" s="46" t="s">
        <v>33</v>
      </c>
      <c r="C4" s="46" t="s">
        <v>38</v>
      </c>
      <c r="D4" s="46">
        <v>58</v>
      </c>
      <c r="E4" s="46" t="s">
        <v>9</v>
      </c>
      <c r="F4" s="46" t="s">
        <v>1</v>
      </c>
      <c r="G4" s="46"/>
      <c r="H4" s="46" t="s">
        <v>48</v>
      </c>
      <c r="I4" s="46"/>
    </row>
    <row r="5" spans="1:9" x14ac:dyDescent="0.25">
      <c r="A5" s="46">
        <v>4</v>
      </c>
      <c r="B5" s="46" t="s">
        <v>32</v>
      </c>
      <c r="C5" s="46">
        <v>2</v>
      </c>
      <c r="D5" s="46">
        <v>18</v>
      </c>
      <c r="E5" s="46" t="s">
        <v>9</v>
      </c>
      <c r="F5" s="46" t="s">
        <v>1</v>
      </c>
      <c r="G5" s="46" t="s">
        <v>47</v>
      </c>
      <c r="H5" s="46"/>
      <c r="I5" s="46"/>
    </row>
    <row r="6" spans="1:9" x14ac:dyDescent="0.25">
      <c r="A6" s="46">
        <v>5</v>
      </c>
      <c r="B6" s="46" t="s">
        <v>32</v>
      </c>
      <c r="C6" s="46">
        <v>2.5</v>
      </c>
      <c r="D6" s="46">
        <v>20</v>
      </c>
      <c r="E6" s="46" t="s">
        <v>9</v>
      </c>
      <c r="F6" s="46" t="s">
        <v>1</v>
      </c>
      <c r="G6" s="46" t="s">
        <v>47</v>
      </c>
      <c r="H6" s="46"/>
      <c r="I6" s="46"/>
    </row>
    <row r="7" spans="1:9" x14ac:dyDescent="0.25">
      <c r="A7" s="46">
        <v>6</v>
      </c>
      <c r="B7" s="46" t="s">
        <v>32</v>
      </c>
      <c r="C7" s="46">
        <v>2.9</v>
      </c>
      <c r="D7" s="46">
        <v>20</v>
      </c>
      <c r="E7" s="46" t="s">
        <v>9</v>
      </c>
      <c r="F7" s="46" t="s">
        <v>1</v>
      </c>
      <c r="G7" s="46"/>
      <c r="H7" s="46" t="s">
        <v>48</v>
      </c>
      <c r="I7" s="46"/>
    </row>
    <row r="8" spans="1:9" x14ac:dyDescent="0.25">
      <c r="A8" s="46">
        <v>7</v>
      </c>
      <c r="B8" s="46" t="s">
        <v>32</v>
      </c>
      <c r="C8" s="46">
        <v>3.3</v>
      </c>
      <c r="D8" s="46">
        <v>43</v>
      </c>
      <c r="E8" s="46" t="s">
        <v>9</v>
      </c>
      <c r="F8" s="46" t="s">
        <v>1</v>
      </c>
      <c r="G8" s="46"/>
      <c r="H8" s="46" t="s">
        <v>48</v>
      </c>
      <c r="I8" s="46"/>
    </row>
    <row r="9" spans="1:9" x14ac:dyDescent="0.25">
      <c r="A9" s="46">
        <v>8</v>
      </c>
      <c r="B9" s="46" t="s">
        <v>32</v>
      </c>
      <c r="C9" s="46">
        <v>3.8</v>
      </c>
      <c r="D9" s="46">
        <v>35</v>
      </c>
      <c r="E9" s="46" t="s">
        <v>9</v>
      </c>
      <c r="F9" s="46" t="s">
        <v>1</v>
      </c>
      <c r="G9" s="46" t="s">
        <v>47</v>
      </c>
      <c r="H9" s="46"/>
      <c r="I9" s="46"/>
    </row>
    <row r="10" spans="1:9" x14ac:dyDescent="0.25">
      <c r="A10" s="46">
        <v>9</v>
      </c>
      <c r="B10" s="46" t="s">
        <v>32</v>
      </c>
      <c r="C10" s="46">
        <v>4</v>
      </c>
      <c r="D10" s="46">
        <v>40</v>
      </c>
      <c r="E10" s="46" t="s">
        <v>9</v>
      </c>
      <c r="F10" s="46" t="s">
        <v>1</v>
      </c>
      <c r="G10" s="46" t="s">
        <v>47</v>
      </c>
      <c r="H10" s="46"/>
      <c r="I10" s="46"/>
    </row>
    <row r="11" spans="1:9" x14ac:dyDescent="0.25">
      <c r="A11" s="46">
        <v>10</v>
      </c>
      <c r="B11" s="46" t="s">
        <v>32</v>
      </c>
      <c r="C11" s="46">
        <v>5</v>
      </c>
      <c r="D11" s="46">
        <v>35</v>
      </c>
      <c r="E11" s="46" t="s">
        <v>9</v>
      </c>
      <c r="F11" s="46" t="s">
        <v>1</v>
      </c>
      <c r="G11" s="46"/>
      <c r="H11" s="46" t="s">
        <v>48</v>
      </c>
      <c r="I11" s="46"/>
    </row>
    <row r="12" spans="1:9" x14ac:dyDescent="0.25">
      <c r="A12" s="46">
        <v>11</v>
      </c>
      <c r="B12" s="46" t="s">
        <v>32</v>
      </c>
      <c r="C12" s="46">
        <v>6.8</v>
      </c>
      <c r="D12" s="46">
        <v>34</v>
      </c>
      <c r="E12" s="46" t="s">
        <v>9</v>
      </c>
      <c r="F12" s="46" t="s">
        <v>1</v>
      </c>
      <c r="G12" s="46"/>
      <c r="H12" s="46" t="s">
        <v>48</v>
      </c>
      <c r="I12" s="46"/>
    </row>
    <row r="13" spans="1:9" x14ac:dyDescent="0.25">
      <c r="A13" s="46">
        <v>12</v>
      </c>
      <c r="B13" s="46" t="s">
        <v>32</v>
      </c>
      <c r="C13" s="46">
        <v>7</v>
      </c>
      <c r="D13" s="46">
        <v>110</v>
      </c>
      <c r="E13" s="46" t="s">
        <v>9</v>
      </c>
      <c r="F13" s="46" t="s">
        <v>1</v>
      </c>
      <c r="G13" s="46"/>
      <c r="H13" s="46" t="s">
        <v>48</v>
      </c>
      <c r="I13" s="46"/>
    </row>
    <row r="14" spans="1:9" x14ac:dyDescent="0.25">
      <c r="A14" s="46">
        <v>13</v>
      </c>
      <c r="B14" s="46" t="s">
        <v>32</v>
      </c>
      <c r="C14" s="46">
        <v>7.8</v>
      </c>
      <c r="D14" s="46">
        <v>41</v>
      </c>
      <c r="E14" s="46" t="s">
        <v>9</v>
      </c>
      <c r="F14" s="46" t="s">
        <v>1</v>
      </c>
      <c r="G14" s="46"/>
      <c r="H14" s="46" t="s">
        <v>48</v>
      </c>
      <c r="I14" s="46"/>
    </row>
    <row r="15" spans="1:9" x14ac:dyDescent="0.25">
      <c r="A15" s="46">
        <v>14</v>
      </c>
      <c r="B15" s="46" t="s">
        <v>32</v>
      </c>
      <c r="C15" s="46">
        <v>12.5</v>
      </c>
      <c r="D15" s="46">
        <v>65</v>
      </c>
      <c r="E15" s="46" t="s">
        <v>9</v>
      </c>
      <c r="F15" s="46" t="s">
        <v>1</v>
      </c>
      <c r="G15" s="46"/>
      <c r="H15" s="46" t="s">
        <v>48</v>
      </c>
      <c r="I15" s="46"/>
    </row>
    <row r="16" spans="1:9" x14ac:dyDescent="0.25">
      <c r="A16" s="46">
        <v>15</v>
      </c>
      <c r="B16" s="46" t="s">
        <v>32</v>
      </c>
      <c r="C16" s="46">
        <v>2.5</v>
      </c>
      <c r="D16" s="46">
        <v>15</v>
      </c>
      <c r="E16" s="46" t="s">
        <v>9</v>
      </c>
      <c r="F16" s="46" t="s">
        <v>1</v>
      </c>
      <c r="G16" s="46"/>
      <c r="H16" s="46" t="s">
        <v>48</v>
      </c>
      <c r="I16" s="46"/>
    </row>
    <row r="17" spans="1:9" x14ac:dyDescent="0.25">
      <c r="A17" s="46">
        <v>16</v>
      </c>
      <c r="B17" s="46" t="s">
        <v>34</v>
      </c>
      <c r="C17" s="46">
        <v>11</v>
      </c>
      <c r="D17" s="46">
        <v>65</v>
      </c>
      <c r="E17" s="46" t="s">
        <v>9</v>
      </c>
      <c r="F17" s="46" t="s">
        <v>1</v>
      </c>
      <c r="G17" s="46" t="s">
        <v>47</v>
      </c>
      <c r="H17" s="46"/>
      <c r="I17" s="46"/>
    </row>
    <row r="18" spans="1:9" x14ac:dyDescent="0.25">
      <c r="A18" s="46">
        <v>17</v>
      </c>
      <c r="B18" s="46" t="s">
        <v>42</v>
      </c>
      <c r="C18" s="46">
        <v>3.3</v>
      </c>
      <c r="D18" s="46">
        <v>38</v>
      </c>
      <c r="E18" s="46" t="s">
        <v>9</v>
      </c>
      <c r="F18" s="46" t="s">
        <v>1</v>
      </c>
      <c r="G18" s="46"/>
      <c r="H18" s="46" t="s">
        <v>48</v>
      </c>
      <c r="I18" s="46"/>
    </row>
    <row r="19" spans="1:9" x14ac:dyDescent="0.25">
      <c r="A19" s="46">
        <v>18</v>
      </c>
      <c r="B19" s="46" t="s">
        <v>28</v>
      </c>
      <c r="C19" s="46">
        <v>6</v>
      </c>
      <c r="D19" s="46">
        <v>43</v>
      </c>
      <c r="E19" s="46" t="s">
        <v>9</v>
      </c>
      <c r="F19" s="46" t="s">
        <v>1</v>
      </c>
      <c r="G19" s="46"/>
      <c r="H19" s="46" t="s">
        <v>48</v>
      </c>
      <c r="I19" s="46"/>
    </row>
    <row r="20" spans="1:9" x14ac:dyDescent="0.25">
      <c r="A20" s="46">
        <v>19</v>
      </c>
      <c r="B20" s="46" t="s">
        <v>28</v>
      </c>
      <c r="C20" s="46">
        <v>6</v>
      </c>
      <c r="D20" s="46">
        <v>75</v>
      </c>
      <c r="E20" s="46" t="s">
        <v>9</v>
      </c>
      <c r="F20" s="46" t="s">
        <v>1</v>
      </c>
      <c r="G20" s="46"/>
      <c r="H20" s="46" t="s">
        <v>48</v>
      </c>
      <c r="I20" s="46"/>
    </row>
    <row r="21" spans="1:9" x14ac:dyDescent="0.25">
      <c r="A21" s="46">
        <v>20</v>
      </c>
      <c r="B21" s="46" t="s">
        <v>28</v>
      </c>
      <c r="C21" s="46">
        <v>8</v>
      </c>
      <c r="D21" s="46">
        <v>35</v>
      </c>
      <c r="E21" s="46" t="s">
        <v>9</v>
      </c>
      <c r="F21" s="46" t="s">
        <v>1</v>
      </c>
      <c r="G21" s="46"/>
      <c r="H21" s="46"/>
      <c r="I21" s="46" t="s">
        <v>49</v>
      </c>
    </row>
    <row r="22" spans="1:9" x14ac:dyDescent="0.25">
      <c r="A22" s="46">
        <v>21</v>
      </c>
      <c r="B22" s="46" t="s">
        <v>28</v>
      </c>
      <c r="C22" s="46">
        <v>8</v>
      </c>
      <c r="D22" s="46">
        <v>45</v>
      </c>
      <c r="E22" s="46" t="s">
        <v>9</v>
      </c>
      <c r="F22" s="46" t="s">
        <v>1</v>
      </c>
      <c r="G22" s="46" t="s">
        <v>47</v>
      </c>
      <c r="H22" s="46"/>
      <c r="I22" s="46"/>
    </row>
    <row r="23" spans="1:9" x14ac:dyDescent="0.25">
      <c r="A23" s="46">
        <v>22</v>
      </c>
      <c r="B23" s="46" t="s">
        <v>28</v>
      </c>
      <c r="C23" s="46">
        <v>10</v>
      </c>
      <c r="D23" s="46">
        <v>35</v>
      </c>
      <c r="E23" s="46" t="s">
        <v>9</v>
      </c>
      <c r="F23" s="46" t="s">
        <v>1</v>
      </c>
      <c r="G23" s="46"/>
      <c r="H23" s="46"/>
      <c r="I23" s="46" t="s">
        <v>49</v>
      </c>
    </row>
    <row r="24" spans="1:9" x14ac:dyDescent="0.25">
      <c r="A24" s="46">
        <v>23</v>
      </c>
      <c r="B24" s="46" t="s">
        <v>28</v>
      </c>
      <c r="C24" s="46">
        <v>10</v>
      </c>
      <c r="D24" s="46">
        <v>45</v>
      </c>
      <c r="E24" s="46" t="s">
        <v>9</v>
      </c>
      <c r="F24" s="46" t="s">
        <v>1</v>
      </c>
      <c r="G24" s="46"/>
      <c r="H24" s="46" t="s">
        <v>48</v>
      </c>
      <c r="I24" s="46"/>
    </row>
    <row r="25" spans="1:9" x14ac:dyDescent="0.25">
      <c r="A25" s="46">
        <v>24</v>
      </c>
      <c r="B25" s="46" t="s">
        <v>28</v>
      </c>
      <c r="C25" s="46">
        <v>12</v>
      </c>
      <c r="D25" s="46">
        <v>40</v>
      </c>
      <c r="E25" s="46" t="s">
        <v>9</v>
      </c>
      <c r="F25" s="46" t="s">
        <v>1</v>
      </c>
      <c r="G25" s="46"/>
      <c r="H25" s="46" t="s">
        <v>48</v>
      </c>
      <c r="I25" s="46" t="s">
        <v>49</v>
      </c>
    </row>
    <row r="26" spans="1:9" x14ac:dyDescent="0.25">
      <c r="A26" s="46">
        <v>25</v>
      </c>
      <c r="B26" s="46" t="s">
        <v>28</v>
      </c>
      <c r="C26" s="46">
        <v>12</v>
      </c>
      <c r="D26" s="46">
        <v>48</v>
      </c>
      <c r="E26" s="46" t="s">
        <v>9</v>
      </c>
      <c r="F26" s="46" t="s">
        <v>1</v>
      </c>
      <c r="G26" s="46"/>
      <c r="H26" s="46" t="s">
        <v>48</v>
      </c>
      <c r="I26" s="46"/>
    </row>
    <row r="27" spans="1:9" x14ac:dyDescent="0.25">
      <c r="A27" s="46">
        <v>26</v>
      </c>
      <c r="B27" s="46" t="s">
        <v>28</v>
      </c>
      <c r="C27" s="46">
        <v>12</v>
      </c>
      <c r="D27" s="46">
        <v>50</v>
      </c>
      <c r="E27" s="46" t="s">
        <v>9</v>
      </c>
      <c r="F27" s="46" t="s">
        <v>1</v>
      </c>
      <c r="G27" s="46" t="s">
        <v>47</v>
      </c>
      <c r="H27" s="46"/>
      <c r="I27" s="46"/>
    </row>
    <row r="28" spans="1:9" x14ac:dyDescent="0.25">
      <c r="A28" s="46">
        <v>27</v>
      </c>
      <c r="B28" s="46" t="s">
        <v>28</v>
      </c>
      <c r="C28" s="46">
        <v>12</v>
      </c>
      <c r="D28" s="46">
        <v>55</v>
      </c>
      <c r="E28" s="46" t="s">
        <v>9</v>
      </c>
      <c r="F28" s="46" t="s">
        <v>1</v>
      </c>
      <c r="G28" s="46"/>
      <c r="H28" s="46" t="s">
        <v>48</v>
      </c>
      <c r="I28" s="46"/>
    </row>
    <row r="29" spans="1:9" x14ac:dyDescent="0.25">
      <c r="A29" s="46">
        <v>28</v>
      </c>
      <c r="B29" s="46" t="s">
        <v>28</v>
      </c>
      <c r="C29" s="46">
        <v>16</v>
      </c>
      <c r="D29" s="46">
        <v>50</v>
      </c>
      <c r="E29" s="46" t="s">
        <v>9</v>
      </c>
      <c r="F29" s="46" t="s">
        <v>1</v>
      </c>
      <c r="G29" s="46"/>
      <c r="H29" s="46" t="s">
        <v>48</v>
      </c>
      <c r="I29" s="46"/>
    </row>
    <row r="30" spans="1:9" x14ac:dyDescent="0.25">
      <c r="A30" s="46">
        <v>29</v>
      </c>
      <c r="B30" s="46" t="s">
        <v>28</v>
      </c>
      <c r="C30" s="46">
        <v>16</v>
      </c>
      <c r="D30" s="46">
        <v>62</v>
      </c>
      <c r="E30" s="46" t="s">
        <v>9</v>
      </c>
      <c r="F30" s="46" t="s">
        <v>1</v>
      </c>
      <c r="G30" s="46" t="s">
        <v>47</v>
      </c>
      <c r="H30" s="46"/>
      <c r="I30" s="46"/>
    </row>
    <row r="31" spans="1:9" x14ac:dyDescent="0.25">
      <c r="A31" s="46">
        <v>30</v>
      </c>
      <c r="B31" s="46" t="s">
        <v>31</v>
      </c>
      <c r="C31" s="46">
        <v>8</v>
      </c>
      <c r="D31" s="46">
        <v>35</v>
      </c>
      <c r="E31" s="46" t="s">
        <v>9</v>
      </c>
      <c r="F31" s="46" t="s">
        <v>1</v>
      </c>
      <c r="G31" s="46" t="s">
        <v>47</v>
      </c>
      <c r="H31" s="46"/>
      <c r="I31" s="46"/>
    </row>
    <row r="32" spans="1:9" x14ac:dyDescent="0.25">
      <c r="A32" s="46">
        <v>31</v>
      </c>
      <c r="B32" s="46" t="s">
        <v>31</v>
      </c>
      <c r="C32" s="46">
        <v>16</v>
      </c>
      <c r="D32" s="46">
        <v>50</v>
      </c>
      <c r="E32" s="46" t="s">
        <v>9</v>
      </c>
      <c r="F32" s="46" t="s">
        <v>1</v>
      </c>
      <c r="G32" s="46" t="s">
        <v>47</v>
      </c>
      <c r="H32" s="46"/>
      <c r="I32" s="46"/>
    </row>
    <row r="33" spans="1:9" x14ac:dyDescent="0.25">
      <c r="A33" s="46">
        <v>32</v>
      </c>
      <c r="B33" s="46" t="s">
        <v>40</v>
      </c>
      <c r="C33" s="46">
        <v>10</v>
      </c>
      <c r="D33" s="46">
        <v>60</v>
      </c>
      <c r="E33" s="46" t="s">
        <v>9</v>
      </c>
      <c r="F33" s="46" t="s">
        <v>1</v>
      </c>
      <c r="G33" s="46" t="s">
        <v>47</v>
      </c>
      <c r="H33" s="46"/>
      <c r="I33" s="46"/>
    </row>
    <row r="34" spans="1:9" x14ac:dyDescent="0.25">
      <c r="A34" s="46">
        <v>33</v>
      </c>
      <c r="B34" s="46" t="s">
        <v>44</v>
      </c>
      <c r="C34" s="46">
        <v>10</v>
      </c>
      <c r="D34" s="46">
        <v>50</v>
      </c>
      <c r="E34" s="46" t="s">
        <v>9</v>
      </c>
      <c r="F34" s="46" t="s">
        <v>1</v>
      </c>
      <c r="G34" s="46"/>
      <c r="H34" s="46" t="s">
        <v>48</v>
      </c>
      <c r="I34" s="46"/>
    </row>
    <row r="35" spans="1:9" x14ac:dyDescent="0.25">
      <c r="A35" s="46">
        <v>34</v>
      </c>
      <c r="B35" s="46" t="s">
        <v>30</v>
      </c>
      <c r="C35" s="46">
        <v>2</v>
      </c>
      <c r="D35" s="46">
        <v>18</v>
      </c>
      <c r="E35" s="46" t="s">
        <v>9</v>
      </c>
      <c r="F35" s="46" t="s">
        <v>1</v>
      </c>
      <c r="G35" s="46"/>
      <c r="H35" s="46" t="s">
        <v>48</v>
      </c>
      <c r="I35" s="46"/>
    </row>
    <row r="36" spans="1:9" x14ac:dyDescent="0.25">
      <c r="A36" s="46">
        <v>35</v>
      </c>
      <c r="B36" s="46" t="s">
        <v>30</v>
      </c>
      <c r="C36" s="46">
        <v>3</v>
      </c>
      <c r="D36" s="46">
        <v>40</v>
      </c>
      <c r="E36" s="46" t="s">
        <v>9</v>
      </c>
      <c r="F36" s="46" t="s">
        <v>1</v>
      </c>
      <c r="G36" s="46"/>
      <c r="H36" s="46"/>
      <c r="I36" s="46" t="s">
        <v>49</v>
      </c>
    </row>
    <row r="37" spans="1:9" x14ac:dyDescent="0.25">
      <c r="A37" s="46">
        <v>36</v>
      </c>
      <c r="B37" s="46" t="s">
        <v>30</v>
      </c>
      <c r="C37" s="46">
        <v>6</v>
      </c>
      <c r="D37" s="46">
        <v>30</v>
      </c>
      <c r="E37" s="46" t="s">
        <v>9</v>
      </c>
      <c r="F37" s="46" t="s">
        <v>1</v>
      </c>
      <c r="G37" s="46" t="s">
        <v>47</v>
      </c>
      <c r="H37" s="46" t="s">
        <v>48</v>
      </c>
      <c r="I37" s="46"/>
    </row>
    <row r="38" spans="1:9" x14ac:dyDescent="0.25">
      <c r="A38" s="46">
        <v>37</v>
      </c>
      <c r="B38" s="46" t="s">
        <v>30</v>
      </c>
      <c r="C38" s="46">
        <v>8</v>
      </c>
      <c r="D38" s="46">
        <v>35</v>
      </c>
      <c r="E38" s="46" t="s">
        <v>9</v>
      </c>
      <c r="F38" s="46" t="s">
        <v>1</v>
      </c>
      <c r="G38" s="46"/>
      <c r="H38" s="46"/>
      <c r="I38" s="46" t="s">
        <v>49</v>
      </c>
    </row>
    <row r="39" spans="1:9" x14ac:dyDescent="0.25">
      <c r="A39" s="46">
        <v>38</v>
      </c>
      <c r="B39" s="46" t="s">
        <v>30</v>
      </c>
      <c r="C39" s="46">
        <v>8</v>
      </c>
      <c r="D39" s="46">
        <v>40</v>
      </c>
      <c r="E39" s="46" t="s">
        <v>9</v>
      </c>
      <c r="F39" s="46" t="s">
        <v>1</v>
      </c>
      <c r="G39" s="46" t="s">
        <v>47</v>
      </c>
      <c r="H39" s="46"/>
      <c r="I39" s="46"/>
    </row>
    <row r="40" spans="1:9" x14ac:dyDescent="0.25">
      <c r="A40" s="46">
        <v>39</v>
      </c>
      <c r="B40" s="46" t="s">
        <v>30</v>
      </c>
      <c r="C40" s="46">
        <v>8</v>
      </c>
      <c r="D40" s="46">
        <v>45</v>
      </c>
      <c r="E40" s="46" t="s">
        <v>9</v>
      </c>
      <c r="F40" s="46" t="s">
        <v>1</v>
      </c>
      <c r="G40" s="46"/>
      <c r="H40" s="46" t="s">
        <v>48</v>
      </c>
      <c r="I40" s="46"/>
    </row>
    <row r="41" spans="1:9" x14ac:dyDescent="0.25">
      <c r="A41" s="46">
        <v>40</v>
      </c>
      <c r="B41" s="46" t="s">
        <v>30</v>
      </c>
      <c r="C41" s="46">
        <v>10</v>
      </c>
      <c r="D41" s="46">
        <v>45</v>
      </c>
      <c r="E41" s="46" t="s">
        <v>9</v>
      </c>
      <c r="F41" s="46" t="s">
        <v>1</v>
      </c>
      <c r="G41" s="46" t="s">
        <v>47</v>
      </c>
      <c r="H41" s="46" t="s">
        <v>48</v>
      </c>
      <c r="I41" s="46"/>
    </row>
    <row r="42" spans="1:9" x14ac:dyDescent="0.25">
      <c r="A42" s="46">
        <v>41</v>
      </c>
      <c r="B42" s="46" t="s">
        <v>37</v>
      </c>
      <c r="C42" s="46" t="s">
        <v>36</v>
      </c>
      <c r="D42" s="46">
        <v>44</v>
      </c>
      <c r="E42" s="46" t="s">
        <v>9</v>
      </c>
      <c r="F42" s="46" t="s">
        <v>1</v>
      </c>
      <c r="G42" s="46"/>
      <c r="H42" s="46" t="s">
        <v>48</v>
      </c>
      <c r="I42" s="46"/>
    </row>
    <row r="43" spans="1:9" x14ac:dyDescent="0.25">
      <c r="A43" s="46">
        <v>42</v>
      </c>
      <c r="B43" s="46" t="s">
        <v>35</v>
      </c>
      <c r="C43" s="46">
        <v>11.15</v>
      </c>
      <c r="D43" s="46">
        <v>45</v>
      </c>
      <c r="E43" s="46" t="s">
        <v>9</v>
      </c>
      <c r="F43" s="46" t="s">
        <v>1</v>
      </c>
      <c r="G43" s="46" t="s">
        <v>47</v>
      </c>
      <c r="H43" s="46"/>
      <c r="I43" s="46"/>
    </row>
    <row r="44" spans="1:9" x14ac:dyDescent="0.25">
      <c r="A44" s="46">
        <v>43</v>
      </c>
      <c r="B44" s="46" t="s">
        <v>29</v>
      </c>
      <c r="C44" s="46">
        <v>32</v>
      </c>
      <c r="D44" s="46">
        <v>40</v>
      </c>
      <c r="E44" s="46" t="s">
        <v>9</v>
      </c>
      <c r="F44" s="46" t="s">
        <v>1</v>
      </c>
      <c r="G44" s="46" t="s">
        <v>47</v>
      </c>
      <c r="H44" s="46" t="s">
        <v>48</v>
      </c>
      <c r="I44" s="46"/>
    </row>
    <row r="45" spans="1:9" x14ac:dyDescent="0.25">
      <c r="A45" s="46">
        <v>44</v>
      </c>
      <c r="B45" s="46" t="s">
        <v>29</v>
      </c>
      <c r="C45" s="46">
        <v>63</v>
      </c>
      <c r="D45" s="46">
        <v>63</v>
      </c>
      <c r="E45" s="46" t="s">
        <v>9</v>
      </c>
      <c r="F45" s="46" t="s">
        <v>1</v>
      </c>
      <c r="G45" s="46"/>
      <c r="H45" s="46" t="s">
        <v>48</v>
      </c>
      <c r="I45" s="46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6"/>
  <sheetViews>
    <sheetView tabSelected="1" workbookViewId="0">
      <selection activeCell="E11" sqref="E11"/>
    </sheetView>
  </sheetViews>
  <sheetFormatPr baseColWidth="10" defaultRowHeight="15" x14ac:dyDescent="0.25"/>
  <cols>
    <col min="1" max="1" width="14.140625" bestFit="1" customWidth="1"/>
    <col min="2" max="2" width="25.42578125" bestFit="1" customWidth="1"/>
    <col min="3" max="3" width="13.7109375" bestFit="1" customWidth="1"/>
    <col min="4" max="4" width="21.140625" bestFit="1" customWidth="1"/>
    <col min="5" max="5" width="21.42578125" bestFit="1" customWidth="1"/>
    <col min="6" max="6" width="22.7109375" bestFit="1" customWidth="1"/>
    <col min="7" max="7" width="20.85546875" bestFit="1" customWidth="1"/>
  </cols>
  <sheetData>
    <row r="1" spans="1:7" x14ac:dyDescent="0.25">
      <c r="A1" s="59" t="s">
        <v>51</v>
      </c>
      <c r="B1" s="60" t="s">
        <v>13</v>
      </c>
      <c r="C1" s="60" t="s">
        <v>4</v>
      </c>
      <c r="D1" s="60" t="s">
        <v>5</v>
      </c>
      <c r="E1" s="60" t="s">
        <v>6</v>
      </c>
      <c r="F1" s="60" t="s">
        <v>14</v>
      </c>
      <c r="G1" s="60" t="s">
        <v>55</v>
      </c>
    </row>
    <row r="2" spans="1:7" x14ac:dyDescent="0.25">
      <c r="A2" s="39">
        <v>20</v>
      </c>
      <c r="B2" s="39" t="s">
        <v>28</v>
      </c>
      <c r="C2" s="39">
        <v>8</v>
      </c>
      <c r="D2" s="39">
        <v>35</v>
      </c>
      <c r="E2" s="39" t="s">
        <v>9</v>
      </c>
      <c r="F2" s="39" t="s">
        <v>1</v>
      </c>
      <c r="G2" s="39" t="s">
        <v>49</v>
      </c>
    </row>
    <row r="3" spans="1:7" x14ac:dyDescent="0.25">
      <c r="A3" s="39">
        <v>22</v>
      </c>
      <c r="B3" s="39" t="s">
        <v>28</v>
      </c>
      <c r="C3" s="39">
        <v>10</v>
      </c>
      <c r="D3" s="39">
        <v>35</v>
      </c>
      <c r="E3" s="39" t="s">
        <v>9</v>
      </c>
      <c r="F3" s="39" t="s">
        <v>1</v>
      </c>
      <c r="G3" s="39" t="s">
        <v>49</v>
      </c>
    </row>
    <row r="4" spans="1:7" x14ac:dyDescent="0.25">
      <c r="A4" s="39">
        <v>24</v>
      </c>
      <c r="B4" s="39" t="s">
        <v>28</v>
      </c>
      <c r="C4" s="39">
        <v>12</v>
      </c>
      <c r="D4" s="39">
        <v>40</v>
      </c>
      <c r="E4" s="39" t="s">
        <v>9</v>
      </c>
      <c r="F4" s="39" t="s">
        <v>1</v>
      </c>
      <c r="G4" s="39" t="s">
        <v>49</v>
      </c>
    </row>
    <row r="5" spans="1:7" x14ac:dyDescent="0.25">
      <c r="A5" s="39">
        <v>35</v>
      </c>
      <c r="B5" s="39" t="s">
        <v>30</v>
      </c>
      <c r="C5" s="39">
        <v>3</v>
      </c>
      <c r="D5" s="39">
        <v>40</v>
      </c>
      <c r="E5" s="39" t="s">
        <v>9</v>
      </c>
      <c r="F5" s="39" t="s">
        <v>1</v>
      </c>
      <c r="G5" s="39" t="s">
        <v>49</v>
      </c>
    </row>
    <row r="6" spans="1:7" x14ac:dyDescent="0.25">
      <c r="A6" s="39">
        <v>37</v>
      </c>
      <c r="B6" s="39" t="s">
        <v>30</v>
      </c>
      <c r="C6" s="39">
        <v>8</v>
      </c>
      <c r="D6" s="39">
        <v>35</v>
      </c>
      <c r="E6" s="39" t="s">
        <v>9</v>
      </c>
      <c r="F6" s="39" t="s">
        <v>1</v>
      </c>
      <c r="G6" s="39" t="s">
        <v>49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FORMULAIRE</vt:lpstr>
      <vt:lpstr>Archives</vt:lpstr>
      <vt:lpstr>Séries en cours</vt:lpstr>
      <vt:lpstr>Base outils</vt:lpstr>
      <vt:lpstr>En cours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Lehmann</dc:creator>
  <cp:lastModifiedBy>yal</cp:lastModifiedBy>
  <dcterms:created xsi:type="dcterms:W3CDTF">2021-08-16T12:19:23Z</dcterms:created>
  <dcterms:modified xsi:type="dcterms:W3CDTF">2021-11-12T15:24:55Z</dcterms:modified>
</cp:coreProperties>
</file>