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30" windowWidth="27315" windowHeight="12345"/>
  </bookViews>
  <sheets>
    <sheet name="Recapitulatif" sheetId="2" r:id="rId1"/>
    <sheet name="Niveaux" sheetId="3" r:id="rId2"/>
  </sheets>
  <calcPr calcId="145621"/>
</workbook>
</file>

<file path=xl/calcChain.xml><?xml version="1.0" encoding="utf-8"?>
<calcChain xmlns="http://schemas.openxmlformats.org/spreadsheetml/2006/main">
  <c r="B9" i="2" l="1"/>
  <c r="C9" i="2"/>
  <c r="D9" i="2"/>
  <c r="E9" i="2"/>
  <c r="G9" i="2" l="1"/>
  <c r="H9" i="2"/>
  <c r="I9" i="2"/>
  <c r="J9" i="2"/>
  <c r="K9" i="2"/>
  <c r="L9" i="2"/>
  <c r="M9" i="2"/>
  <c r="N9" i="2"/>
  <c r="O9" i="2"/>
  <c r="P9" i="2"/>
  <c r="Q9" i="2"/>
  <c r="F9" i="2"/>
  <c r="A1" i="2"/>
</calcChain>
</file>

<file path=xl/sharedStrings.xml><?xml version="1.0" encoding="utf-8"?>
<sst xmlns="http://schemas.openxmlformats.org/spreadsheetml/2006/main" count="45" uniqueCount="37">
  <si>
    <t>1° Année Primaire Général</t>
  </si>
  <si>
    <t>2° Année Primaire Général</t>
  </si>
  <si>
    <t>3° Année Primaire Général</t>
  </si>
  <si>
    <t>4° Année Primaire Général</t>
  </si>
  <si>
    <t>5° Année Primaire Général</t>
  </si>
  <si>
    <t>6° Année Primaire Général</t>
  </si>
  <si>
    <t>Total</t>
  </si>
  <si>
    <t>Total 1G</t>
  </si>
  <si>
    <t>Filles 1G</t>
  </si>
  <si>
    <t>Total 2G</t>
  </si>
  <si>
    <t>Filles 2G</t>
  </si>
  <si>
    <t>Total 3G</t>
  </si>
  <si>
    <t>Filles 3G</t>
  </si>
  <si>
    <t>Total 4G</t>
  </si>
  <si>
    <t>Filles 4G</t>
  </si>
  <si>
    <t>Total 5G</t>
  </si>
  <si>
    <t>Filles 5G</t>
  </si>
  <si>
    <t>Total 6G</t>
  </si>
  <si>
    <t>Filles 6G</t>
  </si>
  <si>
    <t>Etablissement</t>
  </si>
  <si>
    <t>Colonne1</t>
  </si>
  <si>
    <t>Total global</t>
  </si>
  <si>
    <t>Total filles</t>
  </si>
  <si>
    <t>Totaux</t>
  </si>
  <si>
    <t>Niveaux</t>
  </si>
  <si>
    <t>Préscolaire Niveau 1</t>
  </si>
  <si>
    <t>Préscolaire Niveau 2</t>
  </si>
  <si>
    <t>Total P1</t>
  </si>
  <si>
    <t>Filles P1</t>
  </si>
  <si>
    <t>Total P2</t>
  </si>
  <si>
    <t>Filles P2</t>
  </si>
  <si>
    <t>A</t>
  </si>
  <si>
    <t>B</t>
  </si>
  <si>
    <t>C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</si>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</sst>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0" xfId="0" applyAlignment="1">
      <alignment horizontal="center"/>
    </xf>
    <xf numFmtId="0" fontId="0" fillId="0" borderId="0" xfId="0" applyAlignment="1"/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44">
    <dxf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/>
        <right style="medium">
          <color indexed="64"/>
        </right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auto="1"/>
        </top>
        <bottom style="thin">
          <color auto="1"/>
        </bottom>
      </border>
    </dxf>
    <dxf>
      <alignment horizontal="center" vertical="bottom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auto="1"/>
        </top>
        <bottom style="thin">
          <color auto="1"/>
        </bottom>
      </border>
    </dxf>
    <dxf>
      <border outline="0">
        <top style="thin">
          <color indexed="64"/>
        </top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923925</xdr:colOff>
          <xdr:row>11</xdr:row>
          <xdr:rowOff>76200</xdr:rowOff>
        </xdr:from>
        <xdr:to>
          <xdr:col>3</xdr:col>
          <xdr:colOff>333375</xdr:colOff>
          <xdr:row>13</xdr:row>
          <xdr:rowOff>85725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1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Statistiques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b_stats" displayName="tb_stats" ref="A2:T9" totalsRowCount="1" totalsRowBorderDxfId="40">
  <autoFilter ref="A2:T8"/>
  <tableColumns count="20">
    <tableColumn id="1" name="Etablissement" totalsRowLabel="Total" dataDxfId="39" totalsRowDxfId="19"/>
    <tableColumn id="17" name="Total P1" totalsRowFunction="sum" dataDxfId="38" totalsRowDxfId="18"/>
    <tableColumn id="18" name="Filles P1" totalsRowFunction="sum" dataDxfId="37" totalsRowDxfId="17"/>
    <tableColumn id="19" name="Total P2" totalsRowFunction="sum" dataDxfId="36" totalsRowDxfId="16"/>
    <tableColumn id="20" name="Filles P2" totalsRowFunction="sum" dataDxfId="35" totalsRowDxfId="15"/>
    <tableColumn id="2" name="Total 1G" totalsRowFunction="sum" dataDxfId="34" totalsRowDxfId="14"/>
    <tableColumn id="3" name="Filles 1G" totalsRowFunction="sum" dataDxfId="33" totalsRowDxfId="13"/>
    <tableColumn id="4" name="Total 2G" totalsRowFunction="sum" dataDxfId="32" totalsRowDxfId="12"/>
    <tableColumn id="5" name="Filles 2G" totalsRowFunction="sum" dataDxfId="31" totalsRowDxfId="11"/>
    <tableColumn id="6" name="Total 3G" totalsRowFunction="sum" dataDxfId="30" totalsRowDxfId="10"/>
    <tableColumn id="7" name="Filles 3G" totalsRowFunction="sum" dataDxfId="29" totalsRowDxfId="9"/>
    <tableColumn id="8" name="Total 4G" totalsRowFunction="sum" dataDxfId="28" totalsRowDxfId="8"/>
    <tableColumn id="9" name="Filles 4G" totalsRowFunction="sum" dataDxfId="27" totalsRowDxfId="7"/>
    <tableColumn id="10" name="Total 5G" totalsRowFunction="sum" dataDxfId="26" totalsRowDxfId="6"/>
    <tableColumn id="11" name="Filles 5G" totalsRowFunction="sum" dataDxfId="25" totalsRowDxfId="5"/>
    <tableColumn id="12" name="Total 6G" totalsRowFunction="sum" dataDxfId="24" totalsRowDxfId="4"/>
    <tableColumn id="13" name="Filles 6G" totalsRowFunction="sum" dataDxfId="23" totalsRowDxfId="3"/>
    <tableColumn id="14" name="Total global" dataDxfId="22" totalsRowDxfId="2"/>
    <tableColumn id="15" name="Total filles" dataDxfId="21" totalsRowDxfId="1"/>
    <tableColumn id="16" name="Colonne1" dataDxfId="20" totalsRowDxfId="0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3" name="tb_niveaux" displayName="tb_niveaux" ref="A1:A9" totalsRowShown="0" headerRowDxfId="43" dataDxfId="42">
  <autoFilter ref="A1:A9"/>
  <tableColumns count="1">
    <tableColumn id="1" name="Niveaux" dataDxfId="41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9"/>
  <sheetViews>
    <sheetView showGridLines="0" tabSelected="1" workbookViewId="0">
      <selection activeCell="I19" sqref="I19"/>
    </sheetView>
  </sheetViews>
  <sheetFormatPr baseColWidth="10" defaultRowHeight="15" x14ac:dyDescent="0.25"/>
  <cols>
    <col min="1" max="1" width="15.42578125" customWidth="1"/>
    <col min="2" max="2" width="10.28515625" bestFit="1" customWidth="1"/>
    <col min="3" max="3" width="10.5703125" bestFit="1" customWidth="1"/>
    <col min="4" max="4" width="10.28515625" bestFit="1" customWidth="1"/>
    <col min="5" max="6" width="10.5703125" bestFit="1" customWidth="1"/>
    <col min="7" max="7" width="10.85546875" bestFit="1" customWidth="1"/>
    <col min="8" max="8" width="10.5703125" bestFit="1" customWidth="1"/>
    <col min="9" max="9" width="10.85546875" bestFit="1" customWidth="1"/>
    <col min="10" max="10" width="10.5703125" bestFit="1" customWidth="1"/>
    <col min="11" max="11" width="10.85546875" bestFit="1" customWidth="1"/>
    <col min="12" max="12" width="10.5703125" bestFit="1" customWidth="1"/>
    <col min="13" max="13" width="10.85546875" bestFit="1" customWidth="1"/>
    <col min="14" max="14" width="10.5703125" bestFit="1" customWidth="1"/>
    <col min="15" max="15" width="10.85546875" bestFit="1" customWidth="1"/>
    <col min="16" max="16" width="10.5703125" bestFit="1" customWidth="1"/>
    <col min="17" max="17" width="10.85546875" bestFit="1" customWidth="1"/>
    <col min="18" max="18" width="13.5703125" bestFit="1" customWidth="1"/>
    <col min="19" max="19" width="12.5703125" bestFit="1" customWidth="1"/>
    <col min="20" max="20" width="11.7109375" bestFit="1" customWidth="1"/>
  </cols>
  <sheetData>
    <row r="1" spans="1:20" ht="15.75" thickBot="1" x14ac:dyDescent="0.3">
      <c r="A1" s="1">
        <f ca="1">TODAY()</f>
        <v>44478</v>
      </c>
      <c r="B1" s="2" t="s">
        <v>25</v>
      </c>
      <c r="C1" s="3"/>
      <c r="D1" s="2" t="s">
        <v>26</v>
      </c>
      <c r="E1" s="3"/>
      <c r="F1" s="2" t="s">
        <v>0</v>
      </c>
      <c r="G1" s="3"/>
      <c r="H1" s="2" t="s">
        <v>1</v>
      </c>
      <c r="I1" s="3"/>
      <c r="J1" s="2" t="s">
        <v>2</v>
      </c>
      <c r="K1" s="3"/>
      <c r="L1" s="2" t="s">
        <v>3</v>
      </c>
      <c r="M1" s="3"/>
      <c r="N1" s="2" t="s">
        <v>4</v>
      </c>
      <c r="O1" s="3"/>
      <c r="P1" s="2" t="s">
        <v>5</v>
      </c>
      <c r="Q1" s="3"/>
      <c r="R1" s="2" t="s">
        <v>23</v>
      </c>
      <c r="S1" s="3"/>
    </row>
    <row r="2" spans="1:20" ht="15.75" thickBot="1" x14ac:dyDescent="0.3">
      <c r="A2" t="s">
        <v>19</v>
      </c>
      <c r="B2" t="s">
        <v>27</v>
      </c>
      <c r="C2" t="s">
        <v>28</v>
      </c>
      <c r="D2" t="s">
        <v>29</v>
      </c>
      <c r="E2" t="s">
        <v>30</v>
      </c>
      <c r="F2" t="s">
        <v>7</v>
      </c>
      <c r="G2" t="s">
        <v>8</v>
      </c>
      <c r="H2" t="s">
        <v>9</v>
      </c>
      <c r="I2" t="s">
        <v>10</v>
      </c>
      <c r="J2" t="s">
        <v>11</v>
      </c>
      <c r="K2" t="s">
        <v>12</v>
      </c>
      <c r="L2" t="s">
        <v>13</v>
      </c>
      <c r="M2" t="s">
        <v>14</v>
      </c>
      <c r="N2" t="s">
        <v>15</v>
      </c>
      <c r="O2" t="s">
        <v>16</v>
      </c>
      <c r="P2" t="s">
        <v>17</v>
      </c>
      <c r="Q2" t="s">
        <v>18</v>
      </c>
      <c r="R2" t="s">
        <v>21</v>
      </c>
      <c r="S2" t="s">
        <v>22</v>
      </c>
      <c r="T2" t="s">
        <v>20</v>
      </c>
    </row>
    <row r="3" spans="1:20" x14ac:dyDescent="0.25">
      <c r="A3" s="6" t="s">
        <v>31</v>
      </c>
      <c r="B3" s="8"/>
      <c r="C3" s="9"/>
      <c r="D3" s="8"/>
      <c r="E3" s="9"/>
      <c r="F3" s="8"/>
      <c r="G3" s="9"/>
      <c r="H3" s="8"/>
      <c r="I3" s="9"/>
      <c r="J3" s="8"/>
      <c r="K3" s="9"/>
      <c r="L3" s="8"/>
      <c r="M3" s="9"/>
      <c r="N3" s="8"/>
      <c r="O3" s="9"/>
      <c r="P3" s="8"/>
      <c r="Q3" s="9"/>
      <c r="R3" s="8"/>
      <c r="S3" s="9"/>
      <c r="T3" s="10"/>
    </row>
    <row r="4" spans="1:20" x14ac:dyDescent="0.25">
      <c r="A4" s="7" t="s">
        <v>32</v>
      </c>
      <c r="B4" s="11"/>
      <c r="C4" s="12"/>
      <c r="D4" s="11"/>
      <c r="E4" s="12"/>
      <c r="F4" s="11"/>
      <c r="G4" s="12"/>
      <c r="H4" s="11"/>
      <c r="I4" s="12"/>
      <c r="J4" s="11"/>
      <c r="K4" s="12"/>
      <c r="L4" s="11"/>
      <c r="M4" s="12"/>
      <c r="N4" s="11"/>
      <c r="O4" s="12"/>
      <c r="P4" s="11"/>
      <c r="Q4" s="12"/>
      <c r="R4" s="11"/>
      <c r="S4" s="12"/>
      <c r="T4" s="10"/>
    </row>
    <row r="5" spans="1:20" x14ac:dyDescent="0.25">
      <c r="A5" s="7" t="s">
        <v>33</v>
      </c>
      <c r="B5" s="11">
        <v>22</v>
      </c>
      <c r="C5" s="12">
        <v>11</v>
      </c>
      <c r="D5" s="11">
        <v>45</v>
      </c>
      <c r="E5" s="12">
        <v>27</v>
      </c>
      <c r="F5" s="11">
        <v>71</v>
      </c>
      <c r="G5" s="12">
        <v>29</v>
      </c>
      <c r="H5" s="11">
        <v>80</v>
      </c>
      <c r="I5" s="12">
        <v>40</v>
      </c>
      <c r="J5" s="11">
        <v>72</v>
      </c>
      <c r="K5" s="12">
        <v>40</v>
      </c>
      <c r="L5" s="11">
        <v>77</v>
      </c>
      <c r="M5" s="12">
        <v>35</v>
      </c>
      <c r="N5" s="11">
        <v>89</v>
      </c>
      <c r="O5" s="12">
        <v>44</v>
      </c>
      <c r="P5" s="11">
        <v>101</v>
      </c>
      <c r="Q5" s="12">
        <v>49</v>
      </c>
      <c r="R5" s="11"/>
      <c r="S5" s="12"/>
      <c r="T5" s="10"/>
    </row>
    <row r="6" spans="1:20" x14ac:dyDescent="0.25">
      <c r="A6" s="7" t="s">
        <v>34</v>
      </c>
      <c r="B6" s="11">
        <v>22</v>
      </c>
      <c r="C6" s="12">
        <v>11</v>
      </c>
      <c r="D6" s="11">
        <v>45</v>
      </c>
      <c r="E6" s="12">
        <v>27</v>
      </c>
      <c r="F6" s="11">
        <v>103</v>
      </c>
      <c r="G6" s="12">
        <v>44</v>
      </c>
      <c r="H6" s="11">
        <v>111</v>
      </c>
      <c r="I6" s="12">
        <v>56</v>
      </c>
      <c r="J6" s="11">
        <v>109</v>
      </c>
      <c r="K6" s="12">
        <v>61</v>
      </c>
      <c r="L6" s="11">
        <v>103</v>
      </c>
      <c r="M6" s="12">
        <v>51</v>
      </c>
      <c r="N6" s="11">
        <v>89</v>
      </c>
      <c r="O6" s="12">
        <v>44</v>
      </c>
      <c r="P6" s="11">
        <v>101</v>
      </c>
      <c r="Q6" s="12">
        <v>49</v>
      </c>
      <c r="R6" s="11"/>
      <c r="S6" s="12"/>
      <c r="T6" s="10"/>
    </row>
    <row r="7" spans="1:20" x14ac:dyDescent="0.25">
      <c r="A7" s="7" t="s">
        <v>35</v>
      </c>
      <c r="B7" s="11"/>
      <c r="C7" s="12"/>
      <c r="D7" s="11"/>
      <c r="E7" s="12"/>
      <c r="F7" s="11"/>
      <c r="G7" s="12"/>
      <c r="H7" s="11"/>
      <c r="I7" s="12"/>
      <c r="J7" s="11"/>
      <c r="K7" s="12"/>
      <c r="L7" s="11"/>
      <c r="M7" s="12"/>
      <c r="N7" s="11"/>
      <c r="O7" s="12"/>
      <c r="P7" s="11"/>
      <c r="Q7" s="12"/>
      <c r="R7" s="11"/>
      <c r="S7" s="12"/>
      <c r="T7" s="10"/>
    </row>
    <row r="8" spans="1:20" x14ac:dyDescent="0.25">
      <c r="A8" s="7" t="s">
        <v>36</v>
      </c>
      <c r="B8" s="11">
        <v>22</v>
      </c>
      <c r="C8" s="12">
        <v>11</v>
      </c>
      <c r="D8" s="11">
        <v>45</v>
      </c>
      <c r="E8" s="12">
        <v>27</v>
      </c>
      <c r="F8" s="11">
        <v>113</v>
      </c>
      <c r="G8" s="12">
        <v>50</v>
      </c>
      <c r="H8" s="11">
        <v>126</v>
      </c>
      <c r="I8" s="12">
        <v>57</v>
      </c>
      <c r="J8" s="11">
        <v>125</v>
      </c>
      <c r="K8" s="12">
        <v>67</v>
      </c>
      <c r="L8" s="11">
        <v>123</v>
      </c>
      <c r="M8" s="12">
        <v>61</v>
      </c>
      <c r="N8" s="11">
        <v>108</v>
      </c>
      <c r="O8" s="12">
        <v>52</v>
      </c>
      <c r="P8" s="11">
        <v>119</v>
      </c>
      <c r="Q8" s="12">
        <v>60</v>
      </c>
      <c r="R8" s="11"/>
      <c r="S8" s="12"/>
      <c r="T8" s="10"/>
    </row>
    <row r="9" spans="1:20" x14ac:dyDescent="0.25">
      <c r="A9" s="7" t="s">
        <v>6</v>
      </c>
      <c r="B9" s="11">
        <f>SUBTOTAL(109,tb_stats[Total P1])</f>
        <v>66</v>
      </c>
      <c r="C9" s="12">
        <f>SUBTOTAL(109,tb_stats[Filles P1])</f>
        <v>33</v>
      </c>
      <c r="D9" s="11">
        <f>SUBTOTAL(109,tb_stats[Total P2])</f>
        <v>135</v>
      </c>
      <c r="E9" s="12">
        <f>SUBTOTAL(109,tb_stats[Filles P2])</f>
        <v>81</v>
      </c>
      <c r="F9" s="11">
        <f>SUBTOTAL(109,tb_stats[Total 1G])</f>
        <v>287</v>
      </c>
      <c r="G9" s="12">
        <f>SUBTOTAL(109,tb_stats[Filles 1G])</f>
        <v>123</v>
      </c>
      <c r="H9" s="11">
        <f>SUBTOTAL(109,tb_stats[Total 2G])</f>
        <v>317</v>
      </c>
      <c r="I9" s="12">
        <f>SUBTOTAL(109,tb_stats[Filles 2G])</f>
        <v>153</v>
      </c>
      <c r="J9" s="11">
        <f>SUBTOTAL(109,tb_stats[Total 3G])</f>
        <v>306</v>
      </c>
      <c r="K9" s="12">
        <f>SUBTOTAL(109,tb_stats[Filles 3G])</f>
        <v>168</v>
      </c>
      <c r="L9" s="11">
        <f>SUBTOTAL(109,tb_stats[Total 4G])</f>
        <v>303</v>
      </c>
      <c r="M9" s="12">
        <f>SUBTOTAL(109,tb_stats[Filles 4G])</f>
        <v>147</v>
      </c>
      <c r="N9" s="11">
        <f>SUBTOTAL(109,tb_stats[Total 5G])</f>
        <v>286</v>
      </c>
      <c r="O9" s="12">
        <f>SUBTOTAL(109,tb_stats[Filles 5G])</f>
        <v>140</v>
      </c>
      <c r="P9" s="11">
        <f>SUBTOTAL(109,tb_stats[Total 6G])</f>
        <v>321</v>
      </c>
      <c r="Q9" s="12">
        <f>SUBTOTAL(109,tb_stats[Filles 6G])</f>
        <v>158</v>
      </c>
      <c r="R9" s="11"/>
      <c r="S9" s="12"/>
      <c r="T9" s="10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import">
                <anchor moveWithCells="1" sizeWithCells="1">
                  <from>
                    <xdr:col>0</xdr:col>
                    <xdr:colOff>923925</xdr:colOff>
                    <xdr:row>11</xdr:row>
                    <xdr:rowOff>76200</xdr:rowOff>
                  </from>
                  <to>
                    <xdr:col>3</xdr:col>
                    <xdr:colOff>333375</xdr:colOff>
                    <xdr:row>13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9"/>
  <sheetViews>
    <sheetView workbookViewId="0">
      <selection activeCell="A4" sqref="A4"/>
    </sheetView>
  </sheetViews>
  <sheetFormatPr baseColWidth="10" defaultRowHeight="15" x14ac:dyDescent="0.25"/>
  <cols>
    <col min="1" max="1" width="24.7109375" style="5" bestFit="1" customWidth="1"/>
  </cols>
  <sheetData>
    <row r="1" spans="1:1" x14ac:dyDescent="0.25">
      <c r="A1" s="4" t="s">
        <v>24</v>
      </c>
    </row>
    <row r="2" spans="1:1" x14ac:dyDescent="0.25">
      <c r="A2" s="5" t="s">
        <v>25</v>
      </c>
    </row>
    <row r="3" spans="1:1" x14ac:dyDescent="0.25">
      <c r="A3" s="5" t="s">
        <v>26</v>
      </c>
    </row>
    <row r="4" spans="1:1" x14ac:dyDescent="0.25">
      <c r="A4" s="5" t="s">
        <v>0</v>
      </c>
    </row>
    <row r="5" spans="1:1" x14ac:dyDescent="0.25">
      <c r="A5" s="5" t="s">
        <v>1</v>
      </c>
    </row>
    <row r="6" spans="1:1" x14ac:dyDescent="0.25">
      <c r="A6" s="5" t="s">
        <v>2</v>
      </c>
    </row>
    <row r="7" spans="1:1" x14ac:dyDescent="0.25">
      <c r="A7" s="5" t="s">
        <v>3</v>
      </c>
    </row>
    <row r="8" spans="1:1" x14ac:dyDescent="0.25">
      <c r="A8" s="5" t="s">
        <v>4</v>
      </c>
    </row>
    <row r="9" spans="1:1" x14ac:dyDescent="0.25">
      <c r="A9" s="5" t="s">
        <v>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Recapitulatif</vt:lpstr>
      <vt:lpstr>Niveaux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yal</dc:creator>
  <cp:lastModifiedBy>yal</cp:lastModifiedBy>
  <dcterms:created xsi:type="dcterms:W3CDTF">2021-10-09T08:20:21Z</dcterms:created>
  <dcterms:modified xsi:type="dcterms:W3CDTF">2021-10-09T11:48:57Z</dcterms:modified>
</cp:coreProperties>
</file>