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5.xml" ContentType="application/vnd.ms-excel.controlproperties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28905" yWindow="-75" windowWidth="29010" windowHeight="15810" activeTab="2"/>
  </bookViews>
  <sheets>
    <sheet name="Bd" sheetId="1" r:id="rId1"/>
    <sheet name="Bon" sheetId="3" r:id="rId2"/>
    <sheet name="Bon à Imprimer" sheetId="4" r:id="rId3"/>
    <sheet name="Client" sheetId="2" r:id="rId4"/>
    <sheet name="Archive" sheetId="5" r:id="rId5"/>
    <sheet name="Feuil1" sheetId="6" r:id="rId6"/>
    <sheet name="Bon à Imprimer (2)" sheetId="7" r:id="rId7"/>
  </sheets>
  <functionGroups builtInGroupCount="17"/>
  <definedNames>
    <definedName name="_xlnm._FilterDatabase" localSheetId="0" hidden="1">Bd!$A$1:$I$303</definedName>
    <definedName name="_xlnm.Criteria" localSheetId="0">Bd!$N$4:$N$5</definedName>
    <definedName name="_xlnm.Extract" localSheetId="0">Bd!$O$1:$X$1</definedName>
    <definedName name="Recherche_Bd">OFFSET(Bd!N1048554,0,0,COUNTA(Bd!N1048554:N1048549),10)</definedName>
    <definedName name="_xlnm.Print_Area" localSheetId="6">'Bon à Imprimer (2)'!$B$1:$J$37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8" i="4" l="1"/>
  <c r="H19" i="4" l="1"/>
  <c r="H20" i="4" s="1"/>
  <c r="J37" i="7"/>
  <c r="J36" i="7"/>
  <c r="J35" i="7"/>
  <c r="J34" i="7"/>
  <c r="J33" i="7"/>
  <c r="J32" i="7"/>
  <c r="J26" i="7"/>
  <c r="B20" i="7"/>
  <c r="B19" i="7"/>
  <c r="B15" i="7"/>
  <c r="T4" i="7" s="1"/>
  <c r="W13" i="7"/>
  <c r="W14" i="7" s="1"/>
  <c r="W15" i="7" s="1"/>
  <c r="B13" i="7"/>
  <c r="H25" i="7"/>
  <c r="H34" i="7"/>
  <c r="H36" i="7"/>
  <c r="H26" i="7"/>
  <c r="H27" i="7"/>
  <c r="H23" i="7"/>
  <c r="H28" i="7"/>
  <c r="H24" i="7"/>
  <c r="H33" i="7"/>
  <c r="H35" i="7"/>
  <c r="H37" i="7"/>
  <c r="J25" i="7" l="1"/>
  <c r="J27" i="7"/>
  <c r="J24" i="7"/>
  <c r="J28" i="7"/>
  <c r="M301" i="1" l="1"/>
  <c r="B22" i="4" l="1"/>
  <c r="B23" i="4"/>
  <c r="M258" i="1" l="1"/>
  <c r="B18" i="4" l="1"/>
  <c r="B16" i="4" l="1"/>
</calcChain>
</file>

<file path=xl/sharedStrings.xml><?xml version="1.0" encoding="utf-8"?>
<sst xmlns="http://schemas.openxmlformats.org/spreadsheetml/2006/main" count="1527" uniqueCount="412">
  <si>
    <t>Goupe</t>
  </si>
  <si>
    <t>Sous groupe</t>
  </si>
  <si>
    <t>Désignation</t>
  </si>
  <si>
    <t>Longueur</t>
  </si>
  <si>
    <t xml:space="preserve">Largeur </t>
  </si>
  <si>
    <t>Hauteur/ Epaisseur</t>
  </si>
  <si>
    <t>Unité</t>
  </si>
  <si>
    <t>Prix     unitaire HT</t>
  </si>
  <si>
    <t>Place</t>
  </si>
  <si>
    <t>ID</t>
  </si>
  <si>
    <t>Bois massif</t>
  </si>
  <si>
    <t>Epicéa</t>
  </si>
  <si>
    <t>C18  Epicéa  50x150 mm  Lg: 5,10m</t>
  </si>
  <si>
    <t>C18  Epicéa  50x150 mm  Lg: 4,50m</t>
  </si>
  <si>
    <t>C18  Epicéa  50x150 mm  Lg: 4,20m</t>
  </si>
  <si>
    <t>C18  Epicéa  50x150 mm  Lg: 3,90m</t>
  </si>
  <si>
    <t>C18  Epicéa  50x150 mm  Lg: 3,60m</t>
  </si>
  <si>
    <t>C18  Epicéa  50x150 mm  Lg: 3,30m</t>
  </si>
  <si>
    <t>m²</t>
  </si>
  <si>
    <t>C18  Epicéa  50x150 mm  Lg: 3,00m</t>
  </si>
  <si>
    <t>Panneau O.S.B   1195x1800mm EP: 12mm</t>
  </si>
  <si>
    <t>Panneau O.S.B   1195x1800mm EP: 9mm</t>
  </si>
  <si>
    <t>Panneau</t>
  </si>
  <si>
    <t>Nom</t>
  </si>
  <si>
    <t>Le Goc</t>
  </si>
  <si>
    <t>F.lecoc@gmail.com</t>
  </si>
  <si>
    <t>Douglas</t>
  </si>
  <si>
    <t xml:space="preserve">     </t>
  </si>
  <si>
    <t xml:space="preserve">Quevert </t>
  </si>
  <si>
    <t>ml</t>
  </si>
  <si>
    <t>Total HT</t>
  </si>
  <si>
    <t>Suface_  Volume</t>
  </si>
  <si>
    <t>Date:</t>
  </si>
  <si>
    <t>Nb bon</t>
  </si>
  <si>
    <t>Code Postal</t>
  </si>
  <si>
    <t>Client</t>
  </si>
  <si>
    <t>C18  Epicéa  44x63 mm  Lg: 5,10m</t>
  </si>
  <si>
    <t>C18  Epicéa  44x63 mm  Lg: 4,50m</t>
  </si>
  <si>
    <t>C18  Epicéa  44x63 mm  Lg: 4,20m</t>
  </si>
  <si>
    <t>C18  Epicéa  44x63 mm  Lg: 3,90m</t>
  </si>
  <si>
    <t>C18  Epicéa  44x63 mm  Lg: 3,60m</t>
  </si>
  <si>
    <t>C18  Epicéa  44x63 mm  Lg: 3,30m</t>
  </si>
  <si>
    <t>C18  Epicéa  44x63 mm  Lg: 3,00m</t>
  </si>
  <si>
    <t>C18  Epicéa  75x200 mm  Lg: 5,10m</t>
  </si>
  <si>
    <t>C18  Epicéa  75x200 mm  Lg: 4,50m</t>
  </si>
  <si>
    <t>C18  Epicéa  75x200 mm  Lg: 4,20m</t>
  </si>
  <si>
    <t>C18  Epicéa  75x200 mm  Lg: 3,90m</t>
  </si>
  <si>
    <t>C18  Epicéa  75x200 mm  Lg: 3,60m</t>
  </si>
  <si>
    <t>C18  Epicéa  75x200 mm  Lg: 3,30m</t>
  </si>
  <si>
    <t>C18  Epicéa  75x200 mm  Lg: 3,00m</t>
  </si>
  <si>
    <t>C18  Epicéa  75x200 mm  Lg: 4,80m</t>
  </si>
  <si>
    <t>C18  Epicéa  44x63 mm  Lg: 4,80m</t>
  </si>
  <si>
    <t>C18  Epicéa  44x63 mm  Lg: 5,40m</t>
  </si>
  <si>
    <t>C18  Epicéa  44x63 mm  Lg: 5,70m</t>
  </si>
  <si>
    <t>C18  Epicéa  50x150 mm  Lg: 5,40m</t>
  </si>
  <si>
    <t>C18  Epicéa  50x150 mm  Lg: 5,70m</t>
  </si>
  <si>
    <t>C18  Epicéa  50x150 mm  Lg: 6,00m</t>
  </si>
  <si>
    <t>C18  Epicéa  50x150 mm  Lg: 4,80m</t>
  </si>
  <si>
    <t>C18  Epicéa  75x200 mm  Lg: 5,40m</t>
  </si>
  <si>
    <t>C18  Epicéa  75x200 mm  Lg: 5,70m</t>
  </si>
  <si>
    <t>C18  Epicéa  75x200 mm  Lg: 6,00m</t>
  </si>
  <si>
    <t>C18 Douglas 14x145 mm Lg: 5,10 m</t>
  </si>
  <si>
    <t>C18  Epicéa  75x225 mm  Lg: 3,00m</t>
  </si>
  <si>
    <t>C18  Epicéa  75x225 mm  Lg: 3,30m</t>
  </si>
  <si>
    <t>C18  Epicéa  75x225 mm  Lg: 3,60m</t>
  </si>
  <si>
    <t>C18  Epicéa  75x225 mm  Lg: 3,90m</t>
  </si>
  <si>
    <t>C18  Epicéa  75x225 mm  Lg: 4,20m</t>
  </si>
  <si>
    <t>C18  Epicéa  75x225 mm  Lg: 4,50m</t>
  </si>
  <si>
    <t>C18  Epicéa  75x225 mm  Lg: 4,80m</t>
  </si>
  <si>
    <t>C18  Epicéa  75x225 mm  Lg: 5,10m</t>
  </si>
  <si>
    <t>C18  Epicéa  75x225 mm  Lg: 5,40m</t>
  </si>
  <si>
    <t>C18  Epicéa  75x225 mm  Lg: 5,70m</t>
  </si>
  <si>
    <t>C18  Epicéa  75x225 mm  Lg: 6,00m</t>
  </si>
  <si>
    <t>C18  Epicéa  75x250 mm  Lg: 3,00m</t>
  </si>
  <si>
    <t>C18  Epicéa  75x250 mm  Lg: 3,30m</t>
  </si>
  <si>
    <t>C18  Epicéa  75x250 mm  Lg: 3,60m</t>
  </si>
  <si>
    <t>C18  Epicéa  75x250 mm  Lg: 3,90m</t>
  </si>
  <si>
    <t>C18  Epicéa  75x250 mm  Lg: 4,20m</t>
  </si>
  <si>
    <t>C18  Epicéa  75x250 mm  Lg: 4,50m</t>
  </si>
  <si>
    <t>C18  Epicéa  75x250 mm  Lg: 5,10m</t>
  </si>
  <si>
    <t>C18  Epicéa  75x250 mm  Lg: 5,40m</t>
  </si>
  <si>
    <t>C18  Epicéa 75x250 mm  Lg: 5,70m</t>
  </si>
  <si>
    <t>C18  Epicéa  75x250 mm  Lg: 6,00m</t>
  </si>
  <si>
    <t>C18  Epicéa  75x250 mm  Lg: 4,80m</t>
  </si>
  <si>
    <t>C18  Epicéa  44x63 mm  Lg: 6,00m</t>
  </si>
  <si>
    <t>C18  Epicéa  63x175 mm  Lg: 3,00m</t>
  </si>
  <si>
    <t>C18  Epicéa  63x175 mm  Lg: 3,30m</t>
  </si>
  <si>
    <t>C18  Epicéa  63x175 mm  Lg: 3,60m</t>
  </si>
  <si>
    <t>C18  Epicéa  63x175 mm  Lg: 3,90m</t>
  </si>
  <si>
    <t>C18  Epicéa  63x175 mm  Lg: 4,20m</t>
  </si>
  <si>
    <t>C18  Epicéa  63x175 mm  Lg: 4,50m</t>
  </si>
  <si>
    <t>C18  Epicéa  63x175 mm  Lg: 4,80m</t>
  </si>
  <si>
    <t>C18  Epicéa  63x175 mm  Lg: 5,10m</t>
  </si>
  <si>
    <t>C18  Epicéa  63x175 mm  Lg: 5,40m</t>
  </si>
  <si>
    <t>C18  Epicéa  63x175 mm  Lg: 5,70m</t>
  </si>
  <si>
    <t>C18  Epicéa  63x175 mm  Lg: 6,00m</t>
  </si>
  <si>
    <t>Bois d'ossature</t>
  </si>
  <si>
    <t>CL2 Epicéa 45x145 mm Lg: 6,00m</t>
  </si>
  <si>
    <t>CL2 Epicéa 45x220 mm Lg: 6,00m</t>
  </si>
  <si>
    <t>CL2 Epicéa 45x220 mm Lg: 5,10m</t>
  </si>
  <si>
    <t>CL2 Epicéa 45x145 mm Lg: 5,10m</t>
  </si>
  <si>
    <t>Epicéa Traité</t>
  </si>
  <si>
    <t>CL4 Epicéa 45x220 mm Lg: 5,10m</t>
  </si>
  <si>
    <t>CL4 Epicéa 45x220 mm Lg: 6,00m</t>
  </si>
  <si>
    <t>CL4 Epicéa 45x145 mm Lg: 5,10m</t>
  </si>
  <si>
    <t>CL4 Epicéa 45x145 mm Lg: 6,00m</t>
  </si>
  <si>
    <t>C18  Epicéa  150x150 mm  Lg: 5,00m</t>
  </si>
  <si>
    <t>C18  Epicéa  80x110 mm  Lg: 3,00m</t>
  </si>
  <si>
    <t>C18  Epicéa  80x110 mm  Lg: 3,30m</t>
  </si>
  <si>
    <t>C18  Epicéa  80x110 mm  Lg: 3,60m</t>
  </si>
  <si>
    <t>C18  Epicéa  80x110 mm  Lg: 3,90m</t>
  </si>
  <si>
    <t>C18  Epicéa  80x110 mm  Lg: 4,20m</t>
  </si>
  <si>
    <t>C18  Epicéa  80x110 mm  Lg: 4,50m</t>
  </si>
  <si>
    <t>C18  Epicéa  80x110 mm  Lg: 4,80m</t>
  </si>
  <si>
    <t>C18  Epicéa  80x110 mm  Lg: 5,10m</t>
  </si>
  <si>
    <t>C18  Epicéa  80x110 mm  Lg: 5,40m</t>
  </si>
  <si>
    <t>C18  Epicéa  80x110 mm  Lg: 5,70m</t>
  </si>
  <si>
    <t>C18  Epicéa  80x110 mm  Lg: 6,00m</t>
  </si>
  <si>
    <t>C18  Epicéa  38x100 mm  Lg: 3,00m</t>
  </si>
  <si>
    <t>C18  Epicéa  38x100 mm  Lg: 3,30m</t>
  </si>
  <si>
    <t>C18  Epicéa  38x100 mm  Lg: 3,60m</t>
  </si>
  <si>
    <t>C18  Epicéa  38x100 mm  Lg: 3,90m</t>
  </si>
  <si>
    <t>C18  Epicéa  38x100 mm  Lg: 4,20m</t>
  </si>
  <si>
    <t>C18  Epicéa  38x100 mm  Lg: 4,50m</t>
  </si>
  <si>
    <t>C18  Epicéa  38x100 mm  Lg: 5,10m</t>
  </si>
  <si>
    <t>C18  Epicéa  38x100 mm  Lg: 5,40m</t>
  </si>
  <si>
    <t>C18  Epicéa  38x100 mm  Lg: 5,70m</t>
  </si>
  <si>
    <t>C18  Epicéa  38x100 mm  Lg: 6,00m</t>
  </si>
  <si>
    <t>Epicéa solivette</t>
  </si>
  <si>
    <t>Epicéa Bastaing</t>
  </si>
  <si>
    <t>Epicéa Chevron</t>
  </si>
  <si>
    <t>Epicéa Madrier</t>
  </si>
  <si>
    <t>Epicéa Poutre</t>
  </si>
  <si>
    <t>C18  Epicéa  150x150 mm  Lg: 6,00m</t>
  </si>
  <si>
    <t>C18  Epicéa  38x100 mm  Lg: 4,80m</t>
  </si>
  <si>
    <t>C18  Epicéa  38x175 mm  Lg: 3,00m</t>
  </si>
  <si>
    <t>C18  Epicéa  38x175 mm  Lg: 3,30m</t>
  </si>
  <si>
    <t>C18  Epicéa  38x175 mm  Lg: 3,60m</t>
  </si>
  <si>
    <t>C18  Epicéa  38x175 mm  Lg: 3,90m</t>
  </si>
  <si>
    <t>C18  Epicéa  38x175 mm  Lg: 4,20m</t>
  </si>
  <si>
    <t>C18  Epicéa  38x175 mm  Lg: 4,50m</t>
  </si>
  <si>
    <t>C18  Epicéa  38x175 mm  Lg: 4,80m</t>
  </si>
  <si>
    <t>C18  Epicéa  38x175 mm  Lg: 5,10m</t>
  </si>
  <si>
    <t>C18  Epicéa  38x175 mm  Lg: 5,40m</t>
  </si>
  <si>
    <t>C18  Epicéa  38x175 mm  Lg: 5,70m</t>
  </si>
  <si>
    <t>C18  Epicéa  38x175 mm  Lg: 6,00m</t>
  </si>
  <si>
    <t>C18  Epicéa  38x200 mm  Lg: 3,00m</t>
  </si>
  <si>
    <t>C18  Epicéa  38x200 mm  Lg: 3,30m</t>
  </si>
  <si>
    <t>C18  Epicéa  38x200 mm  Lg: 3,60m</t>
  </si>
  <si>
    <t>C18  Epicéa  38x200 mm  Lg: 3,90m</t>
  </si>
  <si>
    <t>C18  Epicéa  38x200 mm  Lg: 4,20m</t>
  </si>
  <si>
    <t>C18  Epicéa  38x200 mm  Lg: 4,50m</t>
  </si>
  <si>
    <t>C18  Epicéa  38x200 mm  Lg: 4,80m</t>
  </si>
  <si>
    <t>C18  Epicéa  38x200 mm  Lg: 5,10m</t>
  </si>
  <si>
    <t>C18  Epicéa  38x200 mm  Lg: 5,40m</t>
  </si>
  <si>
    <t>C18  Epicéa  38x200 mm  Lg: 5,70m</t>
  </si>
  <si>
    <t>C18  Epicéa  38x200 mm  Lg: 6,00m</t>
  </si>
  <si>
    <t>Lamellé collé</t>
  </si>
  <si>
    <t>GL24h Epicéa 270x90 mm Lg: 5,50m</t>
  </si>
  <si>
    <t xml:space="preserve">GL24h Epicéa 320x90 mm Lg: </t>
  </si>
  <si>
    <t>GL24h Epicéa 270x90 mm Lg: 6,00 m</t>
  </si>
  <si>
    <t>GL24h Epicéa 270x90 mm Lg: 7,00 m</t>
  </si>
  <si>
    <t>GL24h Epicéa 270x90 mm Lg: 7,50 m</t>
  </si>
  <si>
    <t>GL24h Epicéa 270x90 mm Lg: 8,00 m</t>
  </si>
  <si>
    <t>GL24h Epicéa 270x90 mm Lg: 6,75 m</t>
  </si>
  <si>
    <t>GL24h Epicéa 270x90 mm Lg: 10,00 m</t>
  </si>
  <si>
    <t>GL24h Epicéa 270x90 mm Lg: 12,00 m</t>
  </si>
  <si>
    <t>GL24h Epicéa 270x90 mm Lg: 13,50 m</t>
  </si>
  <si>
    <t>GL24h Epicéa 320x90 mm Lg: 6,00 m</t>
  </si>
  <si>
    <t>GL24h Epicéa 320x90 mm Lg: 6,75 m</t>
  </si>
  <si>
    <t>GL24h Epicéa 320x90 mm Lg: 7,00 m</t>
  </si>
  <si>
    <t>GL24h Epicéa 320x90 mm Lg: 7,50 m</t>
  </si>
  <si>
    <t>GL24h Epicéa 320x90 mm Lg: 8,00 m</t>
  </si>
  <si>
    <t>GL24h Epicéa 320x90 mm Lg: 10,00 m</t>
  </si>
  <si>
    <t>GL24h Epicéa 320x90 mm Lg: 12,00 m</t>
  </si>
  <si>
    <t>GL24h Epicéa 320x90 mm Lg: 13,50 m</t>
  </si>
  <si>
    <t>C.P Peuplier</t>
  </si>
  <si>
    <t>Panneau C.P Peuplier   1220x2500mm EP: 5mm</t>
  </si>
  <si>
    <t>Panneau C.P Peuplier  1220x2800mm EP: 10mm</t>
  </si>
  <si>
    <t>Panneau C.P Peuplier  1220x2800mm EP: 15mm</t>
  </si>
  <si>
    <t>Dalle</t>
  </si>
  <si>
    <t xml:space="preserve">O.S.B </t>
  </si>
  <si>
    <t>Dalle O.S.B   67,5x2500mm EP: 15mm</t>
  </si>
  <si>
    <t>Dalle O.S.B   67,5x2500mm EP: 18mm</t>
  </si>
  <si>
    <t>Dalle O.S.B   67,5x2500mm EP: 22mm</t>
  </si>
  <si>
    <t>Epicéa Liteau</t>
  </si>
  <si>
    <t>Liteau Epicéa  38x38 mm  Lg: 4,50m</t>
  </si>
  <si>
    <t>Liteau  Epicéa  50x25 mm  Lg: 4,50m</t>
  </si>
  <si>
    <t>Liteau  Epicéa  38x13 mm  Lg: 4,50m</t>
  </si>
  <si>
    <t>Liteau  Epicéa  45x29 mm  Lg: 4,50m</t>
  </si>
  <si>
    <t>Quincaillerie</t>
  </si>
  <si>
    <t>Vis</t>
  </si>
  <si>
    <t>Bte</t>
  </si>
  <si>
    <t>Vis 8x90/60-tx40 BTE 100 unité</t>
  </si>
  <si>
    <t>Vis bois anti-fendage 4 x 60 Bte de 500</t>
  </si>
  <si>
    <t>TVA</t>
  </si>
  <si>
    <t>TTC</t>
  </si>
  <si>
    <t>HT</t>
  </si>
  <si>
    <t>Vis bois Rocket charpente tête plate large Torx zingué filetage partiel 6x80/40 mm - boîte de 100</t>
  </si>
  <si>
    <t>Vis bois Rocket charpente tête plate large Torx zingué filetage partiel 6x90/ 50mm - boîte de 100</t>
  </si>
  <si>
    <t>Vis bois Rocket charpente tête plate large Torx zingué filetage partiel 6x100/ 50mm - boîte de 100</t>
  </si>
  <si>
    <t>Vis bois Rocket charpente tête plate large Torx zingué filetage partiel 6x120/ 75mm - boîte de 100</t>
  </si>
  <si>
    <t>Vis bois Rocket charpente tête plate large Torx zingué filetage partiel 6x70/40 mm - boîte de 100</t>
  </si>
  <si>
    <t>Vis bois Rocket charpente tête plate large Torx zingué filetage partiel 6x140/ 75mm - boîte de 50</t>
  </si>
  <si>
    <t>Vis bois Rocket charpente tête plate large Torx zingué filetage partiel 6x160/ 75mm - boîte de 50</t>
  </si>
  <si>
    <t>Vis bois Rocket charpente tête plate large Torx zingué filetage partiel 6x180/ 75mm - boîte de 50</t>
  </si>
  <si>
    <t>Vis bois Rocket charpente tête plate large Torx zingué filetage partiel 6x200/ 75mm - boîte de 50</t>
  </si>
  <si>
    <t>Vis bois Rocket charpente tête plate large Torx zingué filetage partiel 8x140/ 50mm - boîte de 50</t>
  </si>
  <si>
    <t>Vis bois Rocket charpente tête plate large Torx zingué filetage partiel 8x160/ 50mm - boîte de 50</t>
  </si>
  <si>
    <t>Vis bois Rocket charpente tête plate large Torx zingué filetage partiel 8x200/ 50mm - boîte de 50</t>
  </si>
  <si>
    <t>Vis bois Rocket charpente tête plate large Torx zingué filetage partiel 8x220/ 50mm - boîte de 50</t>
  </si>
  <si>
    <t>Vis bois Rocket charpente tête plate large Torx zingué filetage partiel 8x240/ 50mm - boîte de 50</t>
  </si>
  <si>
    <t>Vis bois Rocket charpente tête plate large Torx zingué filetage partiel 8x260/ 50mm - boîte de 50</t>
  </si>
  <si>
    <t>Vis bois Rocket charpente tête plate large Torx zingué filetage partiel 8x300/ 50mm - boîte de 50</t>
  </si>
  <si>
    <t>Vis bois Rocket charpente tête plate large Torx zingué filetage partiel 8x320/ 50mm - boîte de 50</t>
  </si>
  <si>
    <t>Vis bois Rocket charpente tête plate large Torx zingué filetage partiel 8x360/ 50mm - boîte de 50</t>
  </si>
  <si>
    <t>Vis bois Rocket charpente tête plate large Torx zingué filetage partiel 8x380/ 50mm - boîte de 50</t>
  </si>
  <si>
    <t>Vis bois Rocket charpente tête plate large Torx zingué filetage partiel 8x400/ 50mm - boîte de 50</t>
  </si>
  <si>
    <t>Vis bois Rocket charpente tête plate large Torx zingué filetage partiel 8x180/ 50mm - boîte de 50</t>
  </si>
  <si>
    <t>Vis bois Rocket charpente tête plate large Torx zingué filetage partiel 8x120/ 50mm - boîte de 100</t>
  </si>
  <si>
    <t>Vis bois Rocket charpente tête plate large Torx zingué filetage partiel 8x100/ 50mm - boîte de 100</t>
  </si>
  <si>
    <t>Vis bois Rocket charpente tête plate large Torx zingué filetage partiel 8x80/ 50mm - boîte de 100</t>
  </si>
  <si>
    <t>Vis bois Rocket charpente tête fraisée Torx acier zingué filetage partiel 6x60/30 mm - boîte de 200</t>
  </si>
  <si>
    <t>Vis bois Rocket charpente tête fraisée Torx acier zingué filetage partiel 6x70/40 mm - boîte de 150</t>
  </si>
  <si>
    <t>Vis bois Rocket charpente tête fraisée Torx acier zingué filetage partiel 6x80/50 mm - boîte de 100</t>
  </si>
  <si>
    <t>Vis bois Rocket charpente tête fraisée Torx acier zingué filetage partiel 6x90/50 mm - boîte de 100</t>
  </si>
  <si>
    <t>Vis bois Rocket charpente tête fraisée Torx acier zingué filetage partiel 6x100/500 mm - boîte de 100</t>
  </si>
  <si>
    <t>Vis bois Rocket charpente tête fraisée Torx acier zingué filetage partiel 6x120/30 mm - boîte de 100</t>
  </si>
  <si>
    <t>Vis bois Rocket charpente tête fraisée Torx acier zingué filetage partiel 6x140/75 mm - boîte de 100</t>
  </si>
  <si>
    <t>Vis bois Rocket charpente tête fraisée Torx acier zingué filetage partiel 6x160/75 mm - boîte de 100</t>
  </si>
  <si>
    <t>Vis bois Rocket charpente tête fraisée Torx acier zingué filetage partiel 6x180/75 mm - boîte de 100</t>
  </si>
  <si>
    <t>Vis bois Rocket charpente tête fraisée Torx acier zingué filetage partiel 6x200/75 mm - boîte de 100</t>
  </si>
  <si>
    <t>Vis bois Rocket charpente tête fraisée Torx acier zingué filetage partiel 6x220/75 mm - boîte de 100</t>
  </si>
  <si>
    <t>Vis bois Rocket charpente tête fraisée Torx acier zingué filetage partiel 6x240/75 mm - boîte de 50</t>
  </si>
  <si>
    <t>Vis bois Rocket charpente tête fraisée Torx acier zingué filetage partiel 6x260/75 mm - boîte de 50</t>
  </si>
  <si>
    <t>Vis bois Rocket charpente tête fraisée Torx acier zingué filetage partiel 6x300/75 mm - boîte de 50</t>
  </si>
  <si>
    <t>Vis bois Rocket charpente tête fraisée Torx acier zingué filetage partiel 8x90/60 mm - boîte de 100</t>
  </si>
  <si>
    <t>Vis bois Rocket charpente tête fraisée Torx acier zingué filetage partiel 8x80/50 mm - boîte de 100</t>
  </si>
  <si>
    <t>Vis bois Rocket charpente tête fraisée Torx acier zingué filetage partiel 8x100/50 mm - boîte de 100</t>
  </si>
  <si>
    <t>Vis bois Rocket charpente tête fraisée Torx acier zingué filetage partiel 8x120/80 mm - boîte de 100</t>
  </si>
  <si>
    <t>Vis bois Rocket charpente tête fraisée Torx acier zingué filetage partiel 8x140/80 mm - boîte de 50</t>
  </si>
  <si>
    <t>Vis bois Rocket charpente tête fraisée Torx acier zingué filetage partiel 8x160/80 mm - boîte de 50</t>
  </si>
  <si>
    <t>Vis bois Rocket charpente tête fraisée Torx acier zingué filetage partiel 8x180/80 mm - boîte de 50</t>
  </si>
  <si>
    <t>Vis bois Rocket charpente tête fraisée Torx acier zingué filetage partiel 8x200/60 mm - boîte de 50</t>
  </si>
  <si>
    <t>Vis bois Rocket charpente tête fraisée Torx acier zingué filetage partiel 8x220/100 mm - boîte de 50</t>
  </si>
  <si>
    <t>Vis bois Rocket charpente tête fraisée Torx acier zingué filetage partiel 8x240/100 mm - boîte de 50</t>
  </si>
  <si>
    <t>Vis bois Rocket charpente tête fraisée Torx acier zingué filetage partiel 8x260/100 mm - boîte de 50</t>
  </si>
  <si>
    <t>Vis bois Rocket charpente tête fraisée Torx acier zingué filetage partiel 8x280/100 mm - boîte de 50</t>
  </si>
  <si>
    <t>Vis bois Rocket charpente tête fraisée Torx acier zingué filetage partiel 8x3000/100 mm - boîte de 50</t>
  </si>
  <si>
    <t>Vis bois Rocket charpente tête fraisée Torx acier zingué filetage partiel 8x320/100 mm - boîte de 50</t>
  </si>
  <si>
    <t>Pointe cloueur</t>
  </si>
  <si>
    <t>Carton</t>
  </si>
  <si>
    <t>3060 pointes bois d'hêtre en rouleaux Lignoloc D. 3,7 x 50 mm - 16S3750W - Alsafix</t>
  </si>
  <si>
    <t>3060 pointes bois d'hêtre en rouleaux Lignoloc D. 3,7 x 55 mm - 16S3755W - Alsafix</t>
  </si>
  <si>
    <t>Carton de 4 500 pointes torsadées 16° COILS 28 D. 2,8 x 80 mm - 16F28803 Alsafix</t>
  </si>
  <si>
    <t>NB Bon</t>
  </si>
  <si>
    <t>Enregistrement</t>
  </si>
  <si>
    <t>N° Devis charp.</t>
  </si>
  <si>
    <t>N°Devis Couv</t>
  </si>
  <si>
    <t>Date Devis charp.</t>
  </si>
  <si>
    <t>Date Devis Couv</t>
  </si>
  <si>
    <t>Contact</t>
  </si>
  <si>
    <t>Mail :</t>
  </si>
  <si>
    <t>Tel :</t>
  </si>
  <si>
    <t>Prénom :</t>
  </si>
  <si>
    <t>Nom :</t>
  </si>
  <si>
    <t>Naud</t>
  </si>
  <si>
    <t>Clément</t>
  </si>
  <si>
    <t>clementtoboc@gmail.com</t>
  </si>
  <si>
    <t>Ardoise 22x32 cm Ep : 6 mm</t>
  </si>
  <si>
    <t>Ardoise 22x40 cm Ep 6 mm</t>
  </si>
  <si>
    <t>Tole Bac Larg :1000 Lg : 1,50m Ep 0,63</t>
  </si>
  <si>
    <t>Tole Bac Larg :1000 Lg : 2,00m Ep 0,63</t>
  </si>
  <si>
    <t>Tole Bac Larg :1000 Lg : 2,50m Ep 0,63</t>
  </si>
  <si>
    <t>Tole Bac Larg :1000 Lg : 3,00m Ep 0,63</t>
  </si>
  <si>
    <t>Tole Bac Larg :1000 Lg : 3,50m Ep 0,63</t>
  </si>
  <si>
    <t>Tole Bac Larg :1000 Lg : 4,00m Ep 0,63</t>
  </si>
  <si>
    <t>Tole Bac Larg :1000 Lg : 4,50m Ep 0,63</t>
  </si>
  <si>
    <t>Tole Bac Larg :1000 Lg : 5,00m Ep 0,63</t>
  </si>
  <si>
    <t>Tole Bac Larg :1000 Lg : 5,50m Ep 0,63</t>
  </si>
  <si>
    <t>Tole Bac Larg :1000 Lg : 6,00m Ep 0,63</t>
  </si>
  <si>
    <t>Tole Bac Larg :1000 Lg  : 6,50m Ep 0,63</t>
  </si>
  <si>
    <t>Tole Bac Larg :1000 Lg : 7,00m Ep 0,63</t>
  </si>
  <si>
    <t>Tole Bac Larg :1000 Lg : 7,50m Ep 0,63</t>
  </si>
  <si>
    <t>Tole Bac Larg :1000 Lg : 8,00m Ep 0,63</t>
  </si>
  <si>
    <t>Tole Bac Larg :1000 Lg : 8,50m Ep 0,63</t>
  </si>
  <si>
    <t>Tole Bac Larg :1000 Lg : 1,00m Ep 0,75</t>
  </si>
  <si>
    <t>Tole Bac Larg :1000 Lg : 1,50m Ep 0,75</t>
  </si>
  <si>
    <t>Tole Bac Larg :1000 Lg : 2,50m Ep 0,75</t>
  </si>
  <si>
    <t>Tole Bac Larg :1000 Lg : 3,50m Ep 0,75</t>
  </si>
  <si>
    <t>Tole Bac Larg :1000 Lg : 4,50m Ep 0,75</t>
  </si>
  <si>
    <t>Tole Bac Larg :1000 Lg : 5,50m Ep 0,75</t>
  </si>
  <si>
    <t>Tole Bac Larg :1000 Lg : 6,50m Ep 0,75</t>
  </si>
  <si>
    <t>Tole Bac Larg :1000 Lg : 7,50m Ep 0,75</t>
  </si>
  <si>
    <t>Tole Bac Larg :1000 Lg : 8,50m Ep 0,75</t>
  </si>
  <si>
    <t>Tole Bac Larg :1000 Lg : 2,00m Ep 0,75</t>
  </si>
  <si>
    <t>Tole Bac Larg :1000 Lg : 3,00m Ep 0,75</t>
  </si>
  <si>
    <t>Tole Bac Larg :1000 Lg : 4,00m Ep 0,75</t>
  </si>
  <si>
    <t>Tole Bac Larg :1000 Lg : 5,00m Ep 0,75</t>
  </si>
  <si>
    <t>Tole Bac Larg :1000 Lg : 6,00m Ep 0,75</t>
  </si>
  <si>
    <t>Tole Bac Larg :1000 Lg : 7,00m Ep 0,75</t>
  </si>
  <si>
    <t>Tole Bac Larg :1000 Lg : 8,00m Ep 0,75</t>
  </si>
  <si>
    <t>Couv. Métal</t>
  </si>
  <si>
    <t xml:space="preserve"> Tole acier</t>
  </si>
  <si>
    <t>Accessoire</t>
  </si>
  <si>
    <t>Couv. Pt élément</t>
  </si>
  <si>
    <t>Ardoise</t>
  </si>
  <si>
    <t xml:space="preserve"> Tole Bac Rive de Pignon h12 cm Larg: 13 cm  Lg : 2,10m Ep 0,75 mm</t>
  </si>
  <si>
    <t>Cavalier</t>
  </si>
  <si>
    <t>Vis Tole</t>
  </si>
  <si>
    <t>Cavalier monobloc avec étanchéité EPDM angle 25º gris anthracite RAL 7016 boîte de 100 pièces - Gris anthracite RAL 7016</t>
  </si>
  <si>
    <t>06 20 80 34 32</t>
  </si>
  <si>
    <t xml:space="preserve"> Tole acier isolée</t>
  </si>
  <si>
    <t>Tole Bac Faitiére simple Larg: 14;4cm Lg : 2,00m Ep 0,75 mm</t>
  </si>
  <si>
    <t>Tole Bac Faitiére Double Larg: 15,8 X 2 cm  Lg : 2,00m Ep 0,75 mm</t>
  </si>
  <si>
    <t>Tole Bac Faitiére en Solin Larg: 15,9 cm  Lg : 2,10m Ep 0,75 mm</t>
  </si>
  <si>
    <t>Sous total</t>
  </si>
  <si>
    <t>T.V.A</t>
  </si>
  <si>
    <t>Total T.T.C</t>
  </si>
  <si>
    <t>Tole Bac Isolée Ep: 50 Larg :1000 Lg : 5,00m Ep 0,63</t>
  </si>
  <si>
    <t>Tole Bac Isolée Ep: 50 Larg :1000 Lg : 4,00m Ep 0,63</t>
  </si>
  <si>
    <t>Tole Bac Isolée Ep: 50 Larg :1000 Lg : 3,50m Ep 0,63</t>
  </si>
  <si>
    <t>Tole Bac Isolée Ep: 50 Larg :1000 Lg : 3,00m Ep 0,63</t>
  </si>
  <si>
    <t>Tole Bac Isolée Ep: 50 Larg :1000 Lg : 2,50m Ep 0,63</t>
  </si>
  <si>
    <t>Tole Bac Isolée Ep: 50 Larg :1000 Lg : 2,00m Ep 0,63</t>
  </si>
  <si>
    <t>Tole Bac Isolée Ep: 50 Larg :1000 Lg : 1,50m Ep 0,63</t>
  </si>
  <si>
    <t>Tole Bac Isolée Ep: 50 Larg :1000 Lg : 4,50m Ep 0,63</t>
  </si>
  <si>
    <t>Tole Bac Isolée Ep: 50 Larg :1000 Lg : 5,50m Ep 0,63</t>
  </si>
  <si>
    <t>Tole Bac Isolée Ep: 50 Larg :1000 Lg : 6,00m Ep 0,63</t>
  </si>
  <si>
    <t>Tole Bac Isolée Ep: 50 Larg :1000 Lg  : 6,50m Ep 0,63</t>
  </si>
  <si>
    <t>Tole Bac Isolée Ep: 50 Larg :1000 Lg : 7,00m Ep 0,63</t>
  </si>
  <si>
    <t>Tole Bac Isolée Ep: 50 Larg :1000 Lg : 7,50m Ep 0,63</t>
  </si>
  <si>
    <t>Tole Bac Isolée Ep: 50 Larg :1000 Lg : 8,00m Ep 0,63</t>
  </si>
  <si>
    <t>Tole Bac Isolée Ep: 50 Larg :1000 Lg : 8,50m Ep 0,63</t>
  </si>
  <si>
    <t>Tole Bac Isolée Ep: 40 Larg :1000 Lg : 2,00m Ep 0,63</t>
  </si>
  <si>
    <t>Tole Bac Isolée Ep: 40 Larg :1000 Lg : 2,50m Ep 0,63</t>
  </si>
  <si>
    <t>Tole Bac Isolée Ep: 40 Larg :1000 Lg : 3,00m Ep 0,63</t>
  </si>
  <si>
    <t>Tole Bac Isolée Ep: 40 Larg :1000 Lg : 3,50m Ep 0,63</t>
  </si>
  <si>
    <t>Tole Bac Isolée Ep: 40 Larg :1000 Lg : 4,00m Ep 0,63</t>
  </si>
  <si>
    <t>Tole Bac Isolée Ep: 40 Larg :1000 Lg : 4,50m Ep 0,63</t>
  </si>
  <si>
    <t>Tole Bac Isolée Ep: 40 Larg :1000 Lg : 5,00m Ep 0,63</t>
  </si>
  <si>
    <t>Tole Bac Isolée Ep: 40 Larg :1000 Lg : 5,50m Ep 0,63</t>
  </si>
  <si>
    <t>Tole Bac Isolée Ep: 40 Larg :1000 Lg : 6,00m Ep 0,63</t>
  </si>
  <si>
    <t>Tole Bac Isolée Ep: 40 Larg :1000 Lg  : 6,50m Ep 0,63</t>
  </si>
  <si>
    <t>Tole Bac Isolée Ep: 40 Larg :1000 Lg : 7,00m Ep 0,63</t>
  </si>
  <si>
    <t>Tole Bac Isolée Ep: 40 Larg :1000 Lg : 7,50m Ep 0,63</t>
  </si>
  <si>
    <t>Tole Bac Isolée Ep: 40 Larg :1000 Lg : 8,00m Ep 0,63</t>
  </si>
  <si>
    <t>Tole Bac Isolée Ep: 40 Larg :1000 Lg : 8,50m Ep 0,63</t>
  </si>
  <si>
    <t>Tole Bac Isolée Ep: 30 Larg :1000 Lg : 2,00m Ep 0,63</t>
  </si>
  <si>
    <t>Tole Bac Isolée Ep: 30 Larg :1000 Lg : 2,50m Ep 0,63</t>
  </si>
  <si>
    <t>Tole Bac Isolée Ep: 30 Larg :1000 Lg : 3,00m Ep 0,63</t>
  </si>
  <si>
    <t>Tole Bac Isolée Ep: 30 Larg :1000 Lg : 3,50m Ep 0,63</t>
  </si>
  <si>
    <t>Tole Bac Isolée Ep: 30 Larg :1000 Lg : 4,00m Ep 0,63</t>
  </si>
  <si>
    <t>Tole Bac Isolée Ep: 30 Larg :1000 Lg : 4,50m Ep 0,63</t>
  </si>
  <si>
    <t>Tole Bac Isolée Ep: 30 Larg :1000 Lg : 5,00m Ep 0,63</t>
  </si>
  <si>
    <t>Tole Bac Isolée Ep: 30 Larg :1000 Lg : 5,50m Ep 0,63</t>
  </si>
  <si>
    <t>Tole Bac Isolée Ep: 30 Larg :1000 Lg : 6,00m Ep 0,63</t>
  </si>
  <si>
    <t>Tole Bac Isolée Ep: 30 Larg :1000 Lg  : 6,50m Ep 0,63</t>
  </si>
  <si>
    <t>Tole Bac Isolée Ep: 30 Larg :1000 Lg : 7,00m Ep 0,63</t>
  </si>
  <si>
    <t>Tole Bac Isolée Ep: 30 Larg :1000 Lg : 7,50m Ep 0,63</t>
  </si>
  <si>
    <t>Tole Bac Isolée Ep: 30 Larg :1000 Lg : 8,00m Ep 0,63</t>
  </si>
  <si>
    <t>Tole Bac Isolée Ep: 30 Larg :1000 Lg : 8,50m Ep 0,63</t>
  </si>
  <si>
    <r>
      <t>m</t>
    </r>
    <r>
      <rPr>
        <sz val="16"/>
        <color theme="1"/>
        <rFont val="Calibri"/>
        <family val="2"/>
      </rPr>
      <t>³</t>
    </r>
  </si>
  <si>
    <t>Tole Bac Isolée Larg :1000 Lg 1,00m Ep 0,63</t>
  </si>
  <si>
    <t>Quantité</t>
  </si>
  <si>
    <t>Charpente</t>
  </si>
  <si>
    <t>Couverture</t>
  </si>
  <si>
    <t>Vis bacs acier tête h laquée acier/ Bois gris anthracite RAL 7016 6,5x100 mm boîte de 100 pièces - Gris anthracite RAL 7016</t>
  </si>
  <si>
    <t>Vis bacs acier tête h laquée acier/ Bois gris anthracite RAL 7016 6,5x160 mm boîte de 100 pièces - Gris anthracite RAL 7016</t>
  </si>
  <si>
    <t>Titre</t>
  </si>
  <si>
    <t>m³</t>
  </si>
  <si>
    <t>*38</t>
  </si>
  <si>
    <t>Boitier</t>
  </si>
  <si>
    <t>Boitier charpente 76 x152mm</t>
  </si>
  <si>
    <t>Id client</t>
  </si>
  <si>
    <t>Civilité</t>
  </si>
  <si>
    <t>M.</t>
  </si>
  <si>
    <t>Mme</t>
  </si>
  <si>
    <t>Prénom</t>
  </si>
  <si>
    <t>Marc</t>
  </si>
  <si>
    <t>Virginie</t>
  </si>
  <si>
    <t>LE GOC</t>
  </si>
  <si>
    <t xml:space="preserve">ROUXEL </t>
  </si>
  <si>
    <t>Adresse 1</t>
  </si>
  <si>
    <t>Adresse 2</t>
  </si>
  <si>
    <t>Ville</t>
  </si>
  <si>
    <t>Téléphone fixe</t>
  </si>
  <si>
    <t>Téléphone portable</t>
  </si>
  <si>
    <t>Courriel</t>
  </si>
  <si>
    <t>MACHIN</t>
  </si>
  <si>
    <t>Jules</t>
  </si>
  <si>
    <t>3 rue Qui Va Bien</t>
  </si>
  <si>
    <t>Quimper</t>
  </si>
  <si>
    <t>02 98 98 89 89</t>
  </si>
  <si>
    <t>06 06 06 06 06</t>
  </si>
  <si>
    <t>contact@quimper.bzh</t>
  </si>
  <si>
    <t>34 hent tregore</t>
  </si>
  <si>
    <t xml:space="preserve"> Fouessnant</t>
  </si>
  <si>
    <t>Id produit</t>
  </si>
  <si>
    <t>*1</t>
  </si>
  <si>
    <t>Prix unitaire HT</t>
  </si>
  <si>
    <t>Qté</t>
  </si>
  <si>
    <t>id client</t>
  </si>
  <si>
    <t>Num bon</t>
  </si>
  <si>
    <t xml:space="preserve"> Date bon</t>
  </si>
  <si>
    <t>Hauteur / Epaisseur</t>
  </si>
  <si>
    <t>Suface / Volume</t>
  </si>
  <si>
    <t>0,7</t>
  </si>
  <si>
    <t>388,89</t>
  </si>
  <si>
    <t>65,08</t>
  </si>
  <si>
    <t>6,5</t>
  </si>
  <si>
    <t>99,43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</si>
</sst>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0&quot; mm&quot;"/>
    <numFmt numFmtId="165" formatCode="_-* #,##0.0000\ &quot;€&quot;_-;\-* #,##0.0000\ &quot;€&quot;_-;_-* &quot;-&quot;??\ &quot;€&quot;_-;_-@_-"/>
    <numFmt numFmtId="166" formatCode="0.0&quot; mm&quot;"/>
    <numFmt numFmtId="167" formatCode="0.00&quot; mm&quot;"/>
    <numFmt numFmtId="168" formatCode="0.0%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rgb="FF000000"/>
      <name val="Calibri"/>
      <family val="2"/>
    </font>
    <font>
      <sz val="28"/>
      <color theme="1"/>
      <name val="Calibri"/>
      <family val="2"/>
      <scheme val="minor"/>
    </font>
    <font>
      <u/>
      <sz val="16"/>
      <color theme="10"/>
      <name val="Calibri"/>
      <family val="2"/>
      <scheme val="minor"/>
    </font>
    <font>
      <sz val="16"/>
      <color theme="1"/>
      <name val="Calibri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b/>
      <i/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  <font>
      <b/>
      <sz val="11"/>
      <color theme="0"/>
      <name val="Calibri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theme="1"/>
      </left>
      <right/>
      <top style="thin">
        <color theme="1"/>
      </top>
      <bottom style="medium">
        <color indexed="64"/>
      </bottom>
      <diagonal/>
    </border>
    <border>
      <left/>
      <right/>
      <top style="thin">
        <color theme="1"/>
      </top>
      <bottom style="medium">
        <color indexed="64"/>
      </bottom>
      <diagonal/>
    </border>
    <border>
      <left/>
      <right style="thin">
        <color indexed="64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theme="1"/>
      </right>
      <top/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9" fontId="1" fillId="0" borderId="0" applyFont="0" applyFill="0" applyBorder="0" applyAlignment="0" applyProtection="0"/>
  </cellStyleXfs>
  <cellXfs count="108">
    <xf numFmtId="0" fontId="0" fillId="0" borderId="0" xfId="0"/>
    <xf numFmtId="0" fontId="4" fillId="0" borderId="0" xfId="0" applyFont="1"/>
    <xf numFmtId="0" fontId="4" fillId="0" borderId="13" xfId="0" applyFont="1" applyBorder="1"/>
    <xf numFmtId="0" fontId="4" fillId="0" borderId="14" xfId="0" applyFont="1" applyBorder="1"/>
    <xf numFmtId="0" fontId="5" fillId="3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4" fillId="5" borderId="0" xfId="0" applyFont="1" applyFill="1"/>
    <xf numFmtId="0" fontId="4" fillId="6" borderId="0" xfId="0" applyFont="1" applyFill="1"/>
    <xf numFmtId="0" fontId="6" fillId="6" borderId="0" xfId="0" applyFont="1" applyFill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164" fontId="4" fillId="0" borderId="0" xfId="0" applyNumberFormat="1" applyFont="1"/>
    <xf numFmtId="14" fontId="4" fillId="6" borderId="0" xfId="0" applyNumberFormat="1" applyFont="1" applyFill="1" applyAlignment="1">
      <alignment horizontal="center"/>
    </xf>
    <xf numFmtId="0" fontId="4" fillId="0" borderId="15" xfId="0" applyFont="1" applyBorder="1"/>
    <xf numFmtId="164" fontId="4" fillId="6" borderId="0" xfId="0" applyNumberFormat="1" applyFont="1" applyFill="1"/>
    <xf numFmtId="0" fontId="8" fillId="6" borderId="0" xfId="0" applyFont="1" applyFill="1"/>
    <xf numFmtId="164" fontId="4" fillId="6" borderId="0" xfId="0" applyNumberFormat="1" applyFont="1" applyFill="1" applyAlignment="1">
      <alignment horizontal="right"/>
    </xf>
    <xf numFmtId="0" fontId="4" fillId="6" borderId="16" xfId="0" applyFont="1" applyFill="1" applyBorder="1" applyAlignment="1">
      <alignment vertical="center"/>
    </xf>
    <xf numFmtId="0" fontId="4" fillId="6" borderId="0" xfId="0" applyFont="1" applyFill="1" applyAlignment="1">
      <alignment horizontal="right"/>
    </xf>
    <xf numFmtId="0" fontId="4" fillId="0" borderId="0" xfId="0" applyFont="1" applyAlignment="1">
      <alignment horizontal="center" vertical="center"/>
    </xf>
    <xf numFmtId="0" fontId="6" fillId="7" borderId="17" xfId="0" applyFont="1" applyFill="1" applyBorder="1" applyAlignment="1">
      <alignment horizontal="center" vertical="center"/>
    </xf>
    <xf numFmtId="0" fontId="4" fillId="7" borderId="18" xfId="0" applyFont="1" applyFill="1" applyBorder="1"/>
    <xf numFmtId="44" fontId="4" fillId="8" borderId="19" xfId="0" applyNumberFormat="1" applyFont="1" applyFill="1" applyBorder="1"/>
    <xf numFmtId="0" fontId="6" fillId="7" borderId="20" xfId="0" applyFont="1" applyFill="1" applyBorder="1" applyAlignment="1">
      <alignment horizontal="center" vertical="center"/>
    </xf>
    <xf numFmtId="168" fontId="4" fillId="7" borderId="21" xfId="3" applyNumberFormat="1" applyFont="1" applyFill="1" applyBorder="1"/>
    <xf numFmtId="44" fontId="4" fillId="8" borderId="22" xfId="1" applyFont="1" applyFill="1" applyBorder="1"/>
    <xf numFmtId="0" fontId="6" fillId="7" borderId="23" xfId="0" applyFont="1" applyFill="1" applyBorder="1" applyAlignment="1">
      <alignment horizontal="center" vertical="center"/>
    </xf>
    <xf numFmtId="0" fontId="4" fillId="7" borderId="24" xfId="0" applyFont="1" applyFill="1" applyBorder="1"/>
    <xf numFmtId="44" fontId="4" fillId="8" borderId="25" xfId="1" applyFont="1" applyFill="1" applyBorder="1"/>
    <xf numFmtId="0" fontId="4" fillId="9" borderId="0" xfId="0" applyFont="1" applyFill="1"/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left" vertical="top"/>
    </xf>
    <xf numFmtId="164" fontId="4" fillId="4" borderId="5" xfId="0" applyNumberFormat="1" applyFont="1" applyFill="1" applyBorder="1" applyAlignment="1">
      <alignment horizontal="center" vertical="center"/>
    </xf>
    <xf numFmtId="44" fontId="4" fillId="4" borderId="6" xfId="1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left" vertical="top"/>
    </xf>
    <xf numFmtId="164" fontId="4" fillId="4" borderId="12" xfId="0" applyNumberFormat="1" applyFont="1" applyFill="1" applyBorder="1" applyAlignment="1">
      <alignment horizontal="center" vertical="center"/>
    </xf>
    <xf numFmtId="44" fontId="4" fillId="4" borderId="6" xfId="1" applyFont="1" applyFill="1" applyBorder="1" applyAlignment="1">
      <alignment vertical="center"/>
    </xf>
    <xf numFmtId="167" fontId="4" fillId="4" borderId="5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166" fontId="4" fillId="4" borderId="5" xfId="0" applyNumberFormat="1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4" borderId="0" xfId="0" applyFont="1" applyFill="1" applyBorder="1" applyAlignment="1">
      <alignment horizontal="left" vertical="top"/>
    </xf>
    <xf numFmtId="165" fontId="4" fillId="4" borderId="6" xfId="1" applyNumberFormat="1" applyFont="1" applyFill="1" applyBorder="1" applyAlignment="1">
      <alignment horizontal="center" vertical="center"/>
    </xf>
    <xf numFmtId="165" fontId="4" fillId="4" borderId="11" xfId="1" applyNumberFormat="1" applyFont="1" applyFill="1" applyBorder="1" applyAlignment="1">
      <alignment horizontal="center" vertical="center"/>
    </xf>
    <xf numFmtId="44" fontId="4" fillId="4" borderId="11" xfId="1" applyFont="1" applyFill="1" applyBorder="1" applyAlignment="1">
      <alignment horizontal="center" vertical="center"/>
    </xf>
    <xf numFmtId="167" fontId="4" fillId="4" borderId="12" xfId="0" applyNumberFormat="1" applyFont="1" applyFill="1" applyBorder="1" applyAlignment="1">
      <alignment horizontal="center" vertical="center"/>
    </xf>
    <xf numFmtId="0" fontId="9" fillId="0" borderId="0" xfId="2" applyFont="1"/>
    <xf numFmtId="44" fontId="4" fillId="0" borderId="0" xfId="1" applyFont="1"/>
    <xf numFmtId="164" fontId="4" fillId="9" borderId="0" xfId="0" applyNumberFormat="1" applyFont="1" applyFill="1"/>
    <xf numFmtId="0" fontId="4" fillId="0" borderId="0" xfId="0" applyFont="1" applyAlignment="1">
      <alignment wrapText="1"/>
    </xf>
    <xf numFmtId="0" fontId="4" fillId="0" borderId="0" xfId="0" applyFont="1" applyAlignment="1">
      <alignment horizontal="center" wrapText="1"/>
    </xf>
    <xf numFmtId="44" fontId="4" fillId="9" borderId="0" xfId="1" applyFont="1" applyFill="1"/>
    <xf numFmtId="0" fontId="11" fillId="0" borderId="0" xfId="0" applyFont="1" applyAlignment="1">
      <alignment horizontal="center" vertical="center"/>
    </xf>
    <xf numFmtId="0" fontId="12" fillId="0" borderId="0" xfId="2" applyFont="1" applyAlignment="1">
      <alignment horizontal="center" vertical="center"/>
    </xf>
    <xf numFmtId="0" fontId="0" fillId="0" borderId="0" xfId="0" applyFont="1" applyAlignment="1"/>
    <xf numFmtId="0" fontId="0" fillId="0" borderId="0" xfId="0" applyFont="1"/>
    <xf numFmtId="0" fontId="0" fillId="0" borderId="0" xfId="0" applyFont="1" applyFill="1" applyAlignment="1">
      <alignment wrapText="1"/>
    </xf>
    <xf numFmtId="0" fontId="14" fillId="0" borderId="7" xfId="0" applyFont="1" applyFill="1" applyBorder="1" applyAlignment="1">
      <alignment horizontal="center" vertical="center" wrapText="1"/>
    </xf>
    <xf numFmtId="0" fontId="14" fillId="0" borderId="8" xfId="0" applyFont="1" applyFill="1" applyBorder="1" applyAlignment="1">
      <alignment horizontal="center" vertical="center" wrapText="1"/>
    </xf>
    <xf numFmtId="0" fontId="14" fillId="0" borderId="9" xfId="0" applyFont="1" applyFill="1" applyBorder="1" applyAlignment="1">
      <alignment horizontal="center" vertical="center" wrapText="1"/>
    </xf>
    <xf numFmtId="0" fontId="14" fillId="0" borderId="26" xfId="0" applyFont="1" applyFill="1" applyBorder="1" applyAlignment="1">
      <alignment horizontal="center" vertical="center" wrapText="1"/>
    </xf>
    <xf numFmtId="0" fontId="0" fillId="0" borderId="0" xfId="0" applyFont="1" applyAlignment="1">
      <alignment wrapText="1"/>
    </xf>
    <xf numFmtId="0" fontId="15" fillId="0" borderId="0" xfId="0" applyFont="1" applyFill="1" applyAlignment="1">
      <alignment wrapText="1"/>
    </xf>
    <xf numFmtId="0" fontId="16" fillId="0" borderId="8" xfId="0" applyFont="1" applyFill="1" applyBorder="1" applyAlignment="1">
      <alignment horizontal="center" vertical="center" wrapText="1"/>
    </xf>
    <xf numFmtId="44" fontId="5" fillId="3" borderId="8" xfId="1" applyFont="1" applyFill="1" applyBorder="1" applyAlignment="1">
      <alignment horizontal="center" vertical="center" wrapText="1"/>
    </xf>
    <xf numFmtId="0" fontId="4" fillId="0" borderId="0" xfId="0" applyFont="1" applyFill="1" applyAlignment="1">
      <alignment wrapText="1"/>
    </xf>
    <xf numFmtId="44" fontId="4" fillId="0" borderId="0" xfId="1" applyFont="1" applyAlignment="1">
      <alignment wrapText="1"/>
    </xf>
    <xf numFmtId="7" fontId="4" fillId="0" borderId="0" xfId="0" applyNumberFormat="1" applyFont="1" applyFill="1" applyAlignment="1">
      <alignment wrapText="1"/>
    </xf>
    <xf numFmtId="0" fontId="4" fillId="4" borderId="5" xfId="0" applyNumberFormat="1" applyFont="1" applyFill="1" applyBorder="1" applyAlignment="1">
      <alignment horizontal="center" vertical="center"/>
    </xf>
    <xf numFmtId="0" fontId="4" fillId="4" borderId="12" xfId="0" applyNumberFormat="1" applyFont="1" applyFill="1" applyBorder="1" applyAlignment="1">
      <alignment horizontal="center" vertical="center"/>
    </xf>
    <xf numFmtId="0" fontId="17" fillId="0" borderId="13" xfId="0" applyFont="1" applyBorder="1"/>
    <xf numFmtId="0" fontId="17" fillId="0" borderId="0" xfId="0" applyFont="1"/>
    <xf numFmtId="164" fontId="17" fillId="0" borderId="0" xfId="0" applyNumberFormat="1" applyFont="1"/>
    <xf numFmtId="44" fontId="17" fillId="0" borderId="0" xfId="1" applyFont="1"/>
    <xf numFmtId="0" fontId="17" fillId="0" borderId="14" xfId="0" applyFont="1" applyBorder="1"/>
    <xf numFmtId="164" fontId="17" fillId="6" borderId="0" xfId="0" applyNumberFormat="1" applyFont="1" applyFill="1"/>
    <xf numFmtId="0" fontId="17" fillId="6" borderId="0" xfId="0" applyFont="1" applyFill="1"/>
    <xf numFmtId="44" fontId="17" fillId="9" borderId="0" xfId="1" applyFont="1" applyFill="1"/>
    <xf numFmtId="164" fontId="17" fillId="6" borderId="0" xfId="0" applyNumberFormat="1" applyFont="1" applyFill="1" applyAlignment="1">
      <alignment horizontal="right"/>
    </xf>
    <xf numFmtId="0" fontId="17" fillId="6" borderId="0" xfId="0" applyFont="1" applyFill="1" applyAlignment="1">
      <alignment horizontal="right"/>
    </xf>
    <xf numFmtId="0" fontId="17" fillId="6" borderId="16" xfId="0" applyFont="1" applyFill="1" applyBorder="1" applyAlignment="1">
      <alignment vertical="center"/>
    </xf>
    <xf numFmtId="0" fontId="17" fillId="6" borderId="0" xfId="0" applyFont="1" applyFill="1" applyAlignment="1">
      <alignment horizontal="center" vertical="center"/>
    </xf>
    <xf numFmtId="164" fontId="17" fillId="9" borderId="0" xfId="0" applyNumberFormat="1" applyFont="1" applyFill="1"/>
    <xf numFmtId="0" fontId="17" fillId="9" borderId="0" xfId="0" applyFont="1" applyFill="1"/>
    <xf numFmtId="14" fontId="17" fillId="6" borderId="0" xfId="0" applyNumberFormat="1" applyFont="1" applyFill="1" applyAlignment="1">
      <alignment horizontal="center"/>
    </xf>
    <xf numFmtId="0" fontId="18" fillId="6" borderId="0" xfId="0" applyFont="1" applyFill="1" applyAlignment="1">
      <alignment horizontal="center" vertical="center"/>
    </xf>
    <xf numFmtId="0" fontId="19" fillId="3" borderId="8" xfId="0" applyFont="1" applyFill="1" applyBorder="1" applyAlignment="1">
      <alignment horizontal="center" vertical="center" wrapText="1"/>
    </xf>
    <xf numFmtId="0" fontId="19" fillId="3" borderId="9" xfId="0" applyFont="1" applyFill="1" applyBorder="1" applyAlignment="1">
      <alignment horizontal="center" vertical="center" wrapText="1"/>
    </xf>
    <xf numFmtId="44" fontId="19" fillId="3" borderId="8" xfId="1" applyFont="1" applyFill="1" applyBorder="1" applyAlignment="1">
      <alignment horizontal="center" vertical="center" wrapText="1"/>
    </xf>
    <xf numFmtId="0" fontId="17" fillId="0" borderId="0" xfId="0" applyFont="1" applyFill="1" applyAlignment="1">
      <alignment wrapText="1"/>
    </xf>
    <xf numFmtId="0" fontId="17" fillId="0" borderId="0" xfId="0" applyNumberFormat="1" applyFont="1" applyFill="1" applyAlignment="1">
      <alignment horizontal="center" vertical="center" wrapText="1"/>
    </xf>
    <xf numFmtId="7" fontId="17" fillId="0" borderId="0" xfId="0" applyNumberFormat="1" applyFont="1" applyFill="1" applyAlignment="1">
      <alignment horizontal="center" vertical="center" wrapText="1"/>
    </xf>
    <xf numFmtId="0" fontId="17" fillId="0" borderId="0" xfId="0" applyFont="1" applyFill="1" applyAlignment="1">
      <alignment horizontal="center" vertical="center" wrapText="1"/>
    </xf>
    <xf numFmtId="0" fontId="17" fillId="0" borderId="0" xfId="0" applyNumberFormat="1" applyFont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44" fontId="17" fillId="0" borderId="0" xfId="1" applyFont="1" applyAlignment="1">
      <alignment wrapText="1"/>
    </xf>
    <xf numFmtId="0" fontId="17" fillId="5" borderId="0" xfId="0" applyFont="1" applyFill="1"/>
  </cellXfs>
  <cellStyles count="4">
    <cellStyle name="Lien hypertexte" xfId="2" builtinId="8"/>
    <cellStyle name="Monétaire" xfId="1" builtinId="4"/>
    <cellStyle name="Normal" xfId="0" builtinId="0"/>
    <cellStyle name="Pourcentage" xfId="3" builtinId="5"/>
  </cellStyles>
  <dxfs count="6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0&quot; mm&quot;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0&quot; mm&quot;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0&quot; mm&quot;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1" indent="0" justifyLastLine="0" shrinkToFit="0" readingOrder="0"/>
    </dxf>
    <dxf>
      <border outline="0">
        <top style="thin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0000"/>
        <name val="Calibri"/>
        <scheme val="none"/>
      </font>
      <alignment horizontal="center" vertical="bottom" textRotation="0" wrapText="1" indent="0" justifyLastLine="0" shrinkToFit="0" readingOrder="0"/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1" formatCode="#,##0.00\ &quot;€&quot;;\-#,##0.0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border outline="0">
        <top style="thin">
          <color theme="1"/>
        </top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1" formatCode="#,##0.00\ &quot;€&quot;;\-#,##0.00\ &quot;€&quot;"/>
      <fill>
        <patternFill patternType="none">
          <fgColor indexed="64"/>
          <bgColor auto="1"/>
        </patternFill>
      </fill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textRotation="0" wrapText="1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textRotation="0" wrapText="1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6"/>
        <name val="Calibri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vertAlign val="baseline"/>
        <sz val="16"/>
        <name val="Calibri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vertAlign val="baseline"/>
        <sz val="16"/>
        <name val="Calibri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vertAlign val="baseline"/>
        <sz val="16"/>
        <name val="Calibri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vertAlign val="baseline"/>
        <sz val="16"/>
        <name val="Calibri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vertAlign val="baseline"/>
        <sz val="16"/>
        <name val="Calibri"/>
      </font>
      <fill>
        <patternFill patternType="solid">
          <fgColor theme="0" tint="-0.14999847407452621"/>
          <bgColor theme="0" tint="-0.14999847407452621"/>
        </patternFill>
      </fill>
      <alignment horizontal="left" vertical="top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vertAlign val="baseline"/>
        <sz val="16"/>
        <name val="Calibri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vertAlign val="baseline"/>
        <sz val="16"/>
        <name val="Calibri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vertAlign val="baseline"/>
        <sz val="16"/>
        <name val="Calibri"/>
      </font>
      <alignment horizontal="center" vertical="center" textRotation="0" indent="0" justifyLastLine="0" shrinkToFit="0" readingOrder="0"/>
    </dxf>
    <dxf>
      <border outline="0">
        <top style="thin">
          <color theme="1"/>
        </top>
      </border>
    </dxf>
    <dxf>
      <font>
        <strike val="0"/>
        <outline val="0"/>
        <shadow val="0"/>
        <vertAlign val="baseline"/>
        <sz val="16"/>
        <name val="Calibri"/>
      </font>
      <alignment horizontal="center" vertical="center" textRotation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295275</xdr:colOff>
          <xdr:row>0</xdr:row>
          <xdr:rowOff>9525</xdr:rowOff>
        </xdr:from>
        <xdr:to>
          <xdr:col>17</xdr:col>
          <xdr:colOff>647700</xdr:colOff>
          <xdr:row>6</xdr:row>
          <xdr:rowOff>85725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bon à 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723900</xdr:colOff>
          <xdr:row>36</xdr:row>
          <xdr:rowOff>142875</xdr:rowOff>
        </xdr:from>
        <xdr:to>
          <xdr:col>14</xdr:col>
          <xdr:colOff>66675</xdr:colOff>
          <xdr:row>39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Bon de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409575</xdr:colOff>
          <xdr:row>7</xdr:row>
          <xdr:rowOff>19050</xdr:rowOff>
        </xdr:from>
        <xdr:to>
          <xdr:col>17</xdr:col>
          <xdr:colOff>457200</xdr:colOff>
          <xdr:row>9</xdr:row>
          <xdr:rowOff>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bon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104775</xdr:colOff>
          <xdr:row>8</xdr:row>
          <xdr:rowOff>0</xdr:rowOff>
        </xdr:from>
        <xdr:to>
          <xdr:col>13</xdr:col>
          <xdr:colOff>190500</xdr:colOff>
          <xdr:row>10</xdr:row>
          <xdr:rowOff>66675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 PDF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1477760</xdr:colOff>
      <xdr:row>0</xdr:row>
      <xdr:rowOff>0</xdr:rowOff>
    </xdr:from>
    <xdr:to>
      <xdr:col>8</xdr:col>
      <xdr:colOff>391340</xdr:colOff>
      <xdr:row>8</xdr:row>
      <xdr:rowOff>24040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xmlns="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516851" y="0"/>
          <a:ext cx="11766319" cy="163483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7</xdr:row>
          <xdr:rowOff>161925</xdr:rowOff>
        </xdr:from>
        <xdr:to>
          <xdr:col>2</xdr:col>
          <xdr:colOff>619125</xdr:colOff>
          <xdr:row>9</xdr:row>
          <xdr:rowOff>123825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295275</xdr:colOff>
          <xdr:row>0</xdr:row>
          <xdr:rowOff>9525</xdr:rowOff>
        </xdr:from>
        <xdr:to>
          <xdr:col>17</xdr:col>
          <xdr:colOff>638175</xdr:colOff>
          <xdr:row>3</xdr:row>
          <xdr:rowOff>76200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bon à 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723900</xdr:colOff>
          <xdr:row>33</xdr:row>
          <xdr:rowOff>66675</xdr:rowOff>
        </xdr:from>
        <xdr:to>
          <xdr:col>14</xdr:col>
          <xdr:colOff>57150</xdr:colOff>
          <xdr:row>35</xdr:row>
          <xdr:rowOff>171450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Bon de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409575</xdr:colOff>
          <xdr:row>4</xdr:row>
          <xdr:rowOff>9525</xdr:rowOff>
        </xdr:from>
        <xdr:to>
          <xdr:col>17</xdr:col>
          <xdr:colOff>447675</xdr:colOff>
          <xdr:row>5</xdr:row>
          <xdr:rowOff>180975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bon</a:t>
              </a:r>
            </a:p>
          </xdr:txBody>
        </xdr:sp>
        <xdr:clientData fPrintsWithSheet="0"/>
      </xdr:twoCellAnchor>
    </mc:Choice>
    <mc:Fallback/>
  </mc:AlternateContent>
  <xdr:twoCellAnchor>
    <xdr:from>
      <xdr:col>18</xdr:col>
      <xdr:colOff>19050</xdr:colOff>
      <xdr:row>33</xdr:row>
      <xdr:rowOff>223157</xdr:rowOff>
    </xdr:from>
    <xdr:to>
      <xdr:col>19</xdr:col>
      <xdr:colOff>103414</xdr:colOff>
      <xdr:row>37</xdr:row>
      <xdr:rowOff>48986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23526750" y="9757682"/>
          <a:ext cx="855889" cy="89262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104775</xdr:colOff>
          <xdr:row>4</xdr:row>
          <xdr:rowOff>200025</xdr:rowOff>
        </xdr:from>
        <xdr:to>
          <xdr:col>13</xdr:col>
          <xdr:colOff>180975</xdr:colOff>
          <xdr:row>7</xdr:row>
          <xdr:rowOff>47625</xdr:rowOff>
        </xdr:to>
        <xdr:sp macro="" textlink="">
          <xdr:nvSpPr>
            <xdr:cNvPr id="15364" name="Button 4" hidden="1">
              <a:extLst>
                <a:ext uri="{63B3BB69-23CF-44E3-9099-C40C66FF867C}">
                  <a14:compatExt spid="_x0000_s15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 PDF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1477760</xdr:colOff>
      <xdr:row>0</xdr:row>
      <xdr:rowOff>0</xdr:rowOff>
    </xdr:from>
    <xdr:to>
      <xdr:col>7</xdr:col>
      <xdr:colOff>996458</xdr:colOff>
      <xdr:row>5</xdr:row>
      <xdr:rowOff>249177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xmlns="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496935" y="0"/>
          <a:ext cx="11415423" cy="161405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b_produits" displayName="tb_produits" ref="A1:I303" totalsRowShown="0" headerRowDxfId="66" dataDxfId="64" headerRowBorderDxfId="65" tableBorderDxfId="63">
  <autoFilter ref="A1:I303">
    <filterColumn colId="8">
      <filters>
        <filter val="Bte"/>
      </filters>
    </filterColumn>
  </autoFilter>
  <sortState ref="A5:J303">
    <sortCondition ref="B4:B303"/>
  </sortState>
  <tableColumns count="9">
    <tableColumn id="1" name="Id produit" dataDxfId="62"/>
    <tableColumn id="2" name="Goupe" dataDxfId="61"/>
    <tableColumn id="3" name="Sous groupe" dataDxfId="60"/>
    <tableColumn id="4" name="Désignation" dataDxfId="59"/>
    <tableColumn id="5" name="Longueur" dataDxfId="58"/>
    <tableColumn id="6" name="Largeur " dataDxfId="57"/>
    <tableColumn id="7" name="Hauteur/ Epaisseur" dataDxfId="56"/>
    <tableColumn id="11" name="Prix     unitaire HT" dataDxfId="55" dataCellStyle="Monétaire"/>
    <tableColumn id="8" name="Unité" dataDxfId="54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3" name="tb_commande" displayName="tb_commande" ref="A1:K2" insertRow="1" totalsRowShown="0" headerRowDxfId="53" dataDxfId="51" headerRowBorderDxfId="52" tableBorderDxfId="50">
  <autoFilter ref="A1:K2"/>
  <tableColumns count="11">
    <tableColumn id="1" name="Id produit" dataDxfId="49"/>
    <tableColumn id="2" name="Goupe" dataDxfId="48"/>
    <tableColumn id="3" name="Sous groupe" dataDxfId="47"/>
    <tableColumn id="4" name="Désignation" dataDxfId="46"/>
    <tableColumn id="5" name="Longueur" dataDxfId="45"/>
    <tableColumn id="6" name="Largeur " dataDxfId="44"/>
    <tableColumn id="7" name="Hauteur / Epaisseur" dataDxfId="43"/>
    <tableColumn id="8" name="Prix unitaire HT" dataDxfId="42"/>
    <tableColumn id="9" name="Unité" dataDxfId="41"/>
    <tableColumn id="10" name="Qté" dataDxfId="40"/>
    <tableColumn id="11" name="Total HT" dataDxfId="39">
      <calculatedColumnFormula>tb_commande[[#This Row],[Prix unitaire HT]]*tb_commande[[#This Row],[Qté]]</calculatedColumnFormula>
    </tableColumn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4" name="tb_bonCommande" displayName="tb_bonCommande" ref="B25:J30" totalsRowShown="0" headerRowDxfId="38" dataDxfId="36" headerRowBorderDxfId="37" tableBorderDxfId="35">
  <tableColumns count="9">
    <tableColumn id="1" name="Désignation" dataDxfId="34"/>
    <tableColumn id="2" name="Longueur" dataDxfId="33"/>
    <tableColumn id="3" name="Largeur " dataDxfId="32"/>
    <tableColumn id="4" name="Hauteur / Epaisseur" dataDxfId="31"/>
    <tableColumn id="5" name="Prix unitaire HT" dataDxfId="30"/>
    <tableColumn id="6" name="Unité" dataDxfId="29"/>
    <tableColumn id="7" name="Suface / Volume" dataDxfId="28"/>
    <tableColumn id="8" name="Quantité" dataDxfId="27"/>
    <tableColumn id="9" name="Total HT" dataDxfId="26" dataCellStyle="Monétaire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2" name="tb_clients" displayName="tb_clients" ref="A1:K4" totalsRowShown="0" headerRowDxfId="25" dataDxfId="24">
  <autoFilter ref="A1:K4"/>
  <sortState ref="A5:G6">
    <sortCondition ref="C4:C6"/>
  </sortState>
  <tableColumns count="11">
    <tableColumn id="1" name="Id client" dataDxfId="23"/>
    <tableColumn id="3" name="Civilité" dataDxfId="22"/>
    <tableColumn id="2" name="Nom" dataDxfId="21"/>
    <tableColumn id="8" name="Prénom" dataDxfId="20"/>
    <tableColumn id="4" name="Adresse 1" dataDxfId="19"/>
    <tableColumn id="9" name="Adresse 2" dataDxfId="18"/>
    <tableColumn id="10" name="Code Postal" dataDxfId="17"/>
    <tableColumn id="7" name="Ville" dataDxfId="16"/>
    <tableColumn id="11" name="Téléphone fixe" dataDxfId="15"/>
    <tableColumn id="12" name="Téléphone portable" dataDxfId="14"/>
    <tableColumn id="5" name="Courriel" dataDxfId="13" dataCellStyle="Lien hypertexte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id="5" name="tb_bonCommande6" displayName="tb_bonCommande6" ref="B22:J37" totalsRowShown="0" headerRowDxfId="12" dataDxfId="10" headerRowBorderDxfId="11" tableBorderDxfId="9">
  <autoFilter ref="B22:J37"/>
  <tableColumns count="9">
    <tableColumn id="1" name="Désignation" dataDxfId="8"/>
    <tableColumn id="2" name="Longueur" dataDxfId="7"/>
    <tableColumn id="3" name="Largeur " dataDxfId="6"/>
    <tableColumn id="4" name="Hauteur/ Epaisseur" dataDxfId="5"/>
    <tableColumn id="5" name="Prix     unitaire HT" dataDxfId="4"/>
    <tableColumn id="6" name="Unité" dataDxfId="3"/>
    <tableColumn id="7" name="Suface_  Volume" dataDxfId="2">
      <calculatedColumnFormula>_xlfn.IFS(G23="","",G23="m³",(E23*D23*C23*I23/1000000000),G23="m²",(I23*D23*C23/1000000),G23="ml",(C23*I23/1000),G23="Unité",(I23))</calculatedColumnFormula>
    </tableColumn>
    <tableColumn id="8" name="Quantité" dataDxfId="1"/>
    <tableColumn id="9" name="Total HT" dataDxfId="0" dataCellStyle="Monétair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hyperlink" Target="mailto:contact@quimper.bzh" TargetMode="External"/><Relationship Id="rId1" Type="http://schemas.openxmlformats.org/officeDocument/2006/relationships/hyperlink" Target="mailto:F.lecoc@gmail.com" TargetMode="External"/><Relationship Id="rId6" Type="http://schemas.openxmlformats.org/officeDocument/2006/relationships/table" Target="../tables/table4.xml"/><Relationship Id="rId5" Type="http://schemas.openxmlformats.org/officeDocument/2006/relationships/ctrlProp" Target="../ctrlProps/ctrlProp5.xml"/><Relationship Id="rId4" Type="http://schemas.openxmlformats.org/officeDocument/2006/relationships/vmlDrawing" Target="../drawings/vmlDrawing2.v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table" Target="../tables/table5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9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313"/>
  <sheetViews>
    <sheetView zoomScale="70" zoomScaleNormal="70" workbookViewId="0">
      <selection activeCell="I245" sqref="I245"/>
    </sheetView>
  </sheetViews>
  <sheetFormatPr baseColWidth="10" defaultColWidth="8.85546875" defaultRowHeight="21" x14ac:dyDescent="0.35"/>
  <cols>
    <col min="1" max="1" width="13.85546875" style="1" bestFit="1" customWidth="1"/>
    <col min="2" max="2" width="22.28515625" style="1" bestFit="1" customWidth="1"/>
    <col min="3" max="3" width="23.140625" style="1" bestFit="1" customWidth="1"/>
    <col min="4" max="4" width="118.7109375" style="1" bestFit="1" customWidth="1"/>
    <col min="5" max="5" width="14.5703125" style="1" bestFit="1" customWidth="1"/>
    <col min="6" max="6" width="13" style="1" bestFit="1" customWidth="1"/>
    <col min="7" max="7" width="13.42578125" style="1" bestFit="1" customWidth="1"/>
    <col min="8" max="8" width="17.7109375" style="1" bestFit="1" customWidth="1"/>
    <col min="9" max="9" width="14.85546875" style="1" bestFit="1" customWidth="1"/>
    <col min="10" max="10" width="10.140625" style="1" bestFit="1" customWidth="1"/>
    <col min="11" max="11" width="8.85546875" style="1"/>
    <col min="12" max="12" width="9" style="1" bestFit="1" customWidth="1"/>
    <col min="13" max="13" width="11.28515625" style="1" bestFit="1" customWidth="1"/>
    <col min="14" max="14" width="9" style="1" bestFit="1" customWidth="1"/>
    <col min="15" max="15" width="8.85546875" style="1"/>
    <col min="16" max="16" width="13.5703125" style="1" bestFit="1" customWidth="1"/>
    <col min="17" max="17" width="17.7109375" style="1" bestFit="1" customWidth="1"/>
    <col min="18" max="18" width="21.5703125" style="1" bestFit="1" customWidth="1"/>
    <col min="19" max="19" width="125.28515625" style="1" bestFit="1" customWidth="1"/>
    <col min="20" max="20" width="13.140625" style="1" bestFit="1" customWidth="1"/>
    <col min="21" max="21" width="11.5703125" style="1" bestFit="1" customWidth="1"/>
    <col min="22" max="22" width="13.42578125" style="1" bestFit="1" customWidth="1"/>
    <col min="23" max="23" width="19.28515625" style="1" bestFit="1" customWidth="1"/>
    <col min="24" max="24" width="8.5703125" style="1" bestFit="1" customWidth="1"/>
    <col min="25" max="25" width="8.140625" style="1" bestFit="1" customWidth="1"/>
    <col min="26" max="16384" width="8.85546875" style="1"/>
  </cols>
  <sheetData>
    <row r="1" spans="1:24" ht="84.75" thickBot="1" x14ac:dyDescent="0.4">
      <c r="A1" s="30" t="s">
        <v>398</v>
      </c>
      <c r="B1" s="30" t="s">
        <v>0</v>
      </c>
      <c r="C1" s="31" t="s">
        <v>1</v>
      </c>
      <c r="D1" s="32" t="s">
        <v>2</v>
      </c>
      <c r="E1" s="32" t="s">
        <v>3</v>
      </c>
      <c r="F1" s="32" t="s">
        <v>4</v>
      </c>
      <c r="G1" s="33" t="s">
        <v>5</v>
      </c>
      <c r="H1" s="34" t="s">
        <v>7</v>
      </c>
      <c r="I1" s="32" t="s">
        <v>6</v>
      </c>
      <c r="L1" s="4" t="s">
        <v>2</v>
      </c>
      <c r="O1" s="35" t="s">
        <v>9</v>
      </c>
      <c r="P1" s="35" t="s">
        <v>0</v>
      </c>
      <c r="Q1" s="36" t="s">
        <v>1</v>
      </c>
      <c r="R1" s="4" t="s">
        <v>2</v>
      </c>
      <c r="S1" s="4" t="s">
        <v>3</v>
      </c>
      <c r="T1" s="4" t="s">
        <v>4</v>
      </c>
      <c r="U1" s="5" t="s">
        <v>5</v>
      </c>
      <c r="V1" s="6" t="s">
        <v>7</v>
      </c>
      <c r="W1" s="4" t="s">
        <v>6</v>
      </c>
      <c r="X1" s="6" t="s">
        <v>8</v>
      </c>
    </row>
    <row r="2" spans="1:24" hidden="1" x14ac:dyDescent="0.35">
      <c r="A2" s="37">
        <v>1</v>
      </c>
      <c r="B2" s="38" t="s">
        <v>96</v>
      </c>
      <c r="C2" s="39" t="s">
        <v>26</v>
      </c>
      <c r="D2" s="40" t="s">
        <v>61</v>
      </c>
      <c r="E2" s="79">
        <v>5100</v>
      </c>
      <c r="F2" s="79">
        <v>145</v>
      </c>
      <c r="G2" s="79">
        <v>145</v>
      </c>
      <c r="H2" s="42">
        <v>500</v>
      </c>
      <c r="I2" s="39" t="s">
        <v>29</v>
      </c>
      <c r="L2" s="1" t="s">
        <v>371</v>
      </c>
      <c r="O2" s="19">
        <v>12</v>
      </c>
      <c r="P2" s="38" t="s">
        <v>10</v>
      </c>
      <c r="Q2" s="39" t="s">
        <v>128</v>
      </c>
      <c r="R2" s="40" t="s">
        <v>118</v>
      </c>
      <c r="S2" s="41">
        <v>3000</v>
      </c>
      <c r="T2" s="41">
        <v>100</v>
      </c>
      <c r="U2" s="41">
        <v>38</v>
      </c>
      <c r="V2" s="46">
        <v>150</v>
      </c>
      <c r="W2" s="39" t="s">
        <v>362</v>
      </c>
      <c r="X2" s="37">
        <v>16</v>
      </c>
    </row>
    <row r="3" spans="1:24" hidden="1" x14ac:dyDescent="0.35">
      <c r="A3" s="19">
        <v>2</v>
      </c>
      <c r="B3" s="38" t="s">
        <v>96</v>
      </c>
      <c r="C3" s="39" t="s">
        <v>11</v>
      </c>
      <c r="D3" s="40" t="s">
        <v>100</v>
      </c>
      <c r="E3" s="79">
        <v>5100</v>
      </c>
      <c r="F3" s="79">
        <v>45</v>
      </c>
      <c r="G3" s="79">
        <v>145</v>
      </c>
      <c r="H3" s="42">
        <v>341.76</v>
      </c>
      <c r="I3" s="39" t="s">
        <v>362</v>
      </c>
      <c r="O3" s="19">
        <v>13</v>
      </c>
      <c r="P3" s="38" t="s">
        <v>10</v>
      </c>
      <c r="Q3" s="39" t="s">
        <v>128</v>
      </c>
      <c r="R3" s="40" t="s">
        <v>119</v>
      </c>
      <c r="S3" s="41">
        <v>3300</v>
      </c>
      <c r="T3" s="41">
        <v>100</v>
      </c>
      <c r="U3" s="41">
        <v>38</v>
      </c>
      <c r="V3" s="46">
        <v>150</v>
      </c>
      <c r="W3" s="39" t="s">
        <v>362</v>
      </c>
      <c r="X3" s="37">
        <v>17</v>
      </c>
    </row>
    <row r="4" spans="1:24" hidden="1" x14ac:dyDescent="0.35">
      <c r="A4" s="37">
        <v>3</v>
      </c>
      <c r="B4" s="38" t="s">
        <v>96</v>
      </c>
      <c r="C4" s="39" t="s">
        <v>11</v>
      </c>
      <c r="D4" s="40" t="s">
        <v>97</v>
      </c>
      <c r="E4" s="79">
        <v>6000</v>
      </c>
      <c r="F4" s="79">
        <v>45</v>
      </c>
      <c r="G4" s="79">
        <v>145</v>
      </c>
      <c r="H4" s="42">
        <v>341.76</v>
      </c>
      <c r="I4" s="39" t="s">
        <v>362</v>
      </c>
      <c r="O4" s="19">
        <v>14</v>
      </c>
      <c r="P4" s="38" t="s">
        <v>10</v>
      </c>
      <c r="Q4" s="39" t="s">
        <v>128</v>
      </c>
      <c r="R4" s="40" t="s">
        <v>120</v>
      </c>
      <c r="S4" s="41">
        <v>3600</v>
      </c>
      <c r="T4" s="41">
        <v>100</v>
      </c>
      <c r="U4" s="41">
        <v>38</v>
      </c>
      <c r="V4" s="46">
        <v>150</v>
      </c>
      <c r="W4" s="39" t="s">
        <v>362</v>
      </c>
      <c r="X4" s="37">
        <v>18</v>
      </c>
    </row>
    <row r="5" spans="1:24" hidden="1" x14ac:dyDescent="0.35">
      <c r="A5" s="19">
        <v>4</v>
      </c>
      <c r="B5" s="38" t="s">
        <v>96</v>
      </c>
      <c r="C5" s="39" t="s">
        <v>11</v>
      </c>
      <c r="D5" s="40" t="s">
        <v>99</v>
      </c>
      <c r="E5" s="79">
        <v>5100</v>
      </c>
      <c r="F5" s="79">
        <v>45</v>
      </c>
      <c r="G5" s="79">
        <v>220</v>
      </c>
      <c r="H5" s="42">
        <v>388.89</v>
      </c>
      <c r="I5" s="39" t="s">
        <v>362</v>
      </c>
      <c r="N5" s="1" t="s">
        <v>399</v>
      </c>
      <c r="O5" s="19">
        <v>15</v>
      </c>
      <c r="P5" s="38" t="s">
        <v>10</v>
      </c>
      <c r="Q5" s="39" t="s">
        <v>128</v>
      </c>
      <c r="R5" s="40" t="s">
        <v>121</v>
      </c>
      <c r="S5" s="41">
        <v>3900</v>
      </c>
      <c r="T5" s="41">
        <v>100</v>
      </c>
      <c r="U5" s="41">
        <v>38</v>
      </c>
      <c r="V5" s="46">
        <v>150</v>
      </c>
      <c r="W5" s="39" t="s">
        <v>362</v>
      </c>
      <c r="X5" s="37">
        <v>19</v>
      </c>
    </row>
    <row r="6" spans="1:24" hidden="1" x14ac:dyDescent="0.35">
      <c r="A6" s="37">
        <v>5</v>
      </c>
      <c r="B6" s="38" t="s">
        <v>96</v>
      </c>
      <c r="C6" s="39" t="s">
        <v>11</v>
      </c>
      <c r="D6" s="40" t="s">
        <v>98</v>
      </c>
      <c r="E6" s="79">
        <v>6000</v>
      </c>
      <c r="F6" s="79">
        <v>45</v>
      </c>
      <c r="G6" s="79">
        <v>220</v>
      </c>
      <c r="H6" s="42">
        <v>388.89</v>
      </c>
      <c r="I6" s="39" t="s">
        <v>362</v>
      </c>
      <c r="O6" s="19">
        <v>16</v>
      </c>
      <c r="P6" s="38" t="s">
        <v>10</v>
      </c>
      <c r="Q6" s="39" t="s">
        <v>128</v>
      </c>
      <c r="R6" s="40" t="s">
        <v>122</v>
      </c>
      <c r="S6" s="41">
        <v>4200</v>
      </c>
      <c r="T6" s="41">
        <v>100</v>
      </c>
      <c r="U6" s="41">
        <v>38</v>
      </c>
      <c r="V6" s="46">
        <v>150</v>
      </c>
      <c r="W6" s="39" t="s">
        <v>362</v>
      </c>
      <c r="X6" s="37">
        <v>20</v>
      </c>
    </row>
    <row r="7" spans="1:24" hidden="1" x14ac:dyDescent="0.35">
      <c r="A7" s="19">
        <v>6</v>
      </c>
      <c r="B7" s="38" t="s">
        <v>96</v>
      </c>
      <c r="C7" s="39" t="s">
        <v>101</v>
      </c>
      <c r="D7" s="40" t="s">
        <v>104</v>
      </c>
      <c r="E7" s="79">
        <v>5100</v>
      </c>
      <c r="F7" s="79">
        <v>45</v>
      </c>
      <c r="G7" s="79">
        <v>145</v>
      </c>
      <c r="H7" s="42">
        <v>588.51</v>
      </c>
      <c r="I7" s="39" t="s">
        <v>362</v>
      </c>
      <c r="O7" s="19">
        <v>17</v>
      </c>
      <c r="P7" s="38" t="s">
        <v>10</v>
      </c>
      <c r="Q7" s="39" t="s">
        <v>128</v>
      </c>
      <c r="R7" s="40" t="s">
        <v>123</v>
      </c>
      <c r="S7" s="41">
        <v>4500</v>
      </c>
      <c r="T7" s="41">
        <v>100</v>
      </c>
      <c r="U7" s="41">
        <v>38</v>
      </c>
      <c r="V7" s="46">
        <v>150</v>
      </c>
      <c r="W7" s="39" t="s">
        <v>362</v>
      </c>
      <c r="X7" s="37">
        <v>21</v>
      </c>
    </row>
    <row r="8" spans="1:24" hidden="1" x14ac:dyDescent="0.35">
      <c r="A8" s="37">
        <v>7</v>
      </c>
      <c r="B8" s="38" t="s">
        <v>96</v>
      </c>
      <c r="C8" s="39" t="s">
        <v>101</v>
      </c>
      <c r="D8" s="40" t="s">
        <v>105</v>
      </c>
      <c r="E8" s="79">
        <v>6000</v>
      </c>
      <c r="F8" s="79">
        <v>45</v>
      </c>
      <c r="G8" s="79">
        <v>145</v>
      </c>
      <c r="H8" s="42">
        <v>588.51</v>
      </c>
      <c r="I8" s="39" t="s">
        <v>362</v>
      </c>
      <c r="O8" s="19">
        <v>18</v>
      </c>
      <c r="P8" s="38" t="s">
        <v>10</v>
      </c>
      <c r="Q8" s="39" t="s">
        <v>128</v>
      </c>
      <c r="R8" s="40" t="s">
        <v>134</v>
      </c>
      <c r="S8" s="41">
        <v>4800</v>
      </c>
      <c r="T8" s="41">
        <v>100</v>
      </c>
      <c r="U8" s="41">
        <v>38</v>
      </c>
      <c r="V8" s="46">
        <v>151</v>
      </c>
      <c r="W8" s="39" t="s">
        <v>362</v>
      </c>
      <c r="X8" s="37">
        <v>22</v>
      </c>
    </row>
    <row r="9" spans="1:24" hidden="1" x14ac:dyDescent="0.35">
      <c r="A9" s="19">
        <v>8</v>
      </c>
      <c r="B9" s="38" t="s">
        <v>96</v>
      </c>
      <c r="C9" s="39" t="s">
        <v>101</v>
      </c>
      <c r="D9" s="40" t="s">
        <v>102</v>
      </c>
      <c r="E9" s="79">
        <v>5100</v>
      </c>
      <c r="F9" s="79">
        <v>45</v>
      </c>
      <c r="G9" s="79">
        <v>220</v>
      </c>
      <c r="H9" s="42">
        <v>635.9</v>
      </c>
      <c r="I9" s="39" t="s">
        <v>362</v>
      </c>
      <c r="O9" s="19">
        <v>19</v>
      </c>
      <c r="P9" s="38" t="s">
        <v>10</v>
      </c>
      <c r="Q9" s="39" t="s">
        <v>128</v>
      </c>
      <c r="R9" s="40" t="s">
        <v>124</v>
      </c>
      <c r="S9" s="41">
        <v>5100</v>
      </c>
      <c r="T9" s="41">
        <v>100</v>
      </c>
      <c r="U9" s="41">
        <v>38</v>
      </c>
      <c r="V9" s="46">
        <v>150</v>
      </c>
      <c r="W9" s="39" t="s">
        <v>362</v>
      </c>
      <c r="X9" s="37">
        <v>23</v>
      </c>
    </row>
    <row r="10" spans="1:24" hidden="1" x14ac:dyDescent="0.35">
      <c r="A10" s="37">
        <v>9</v>
      </c>
      <c r="B10" s="38" t="s">
        <v>96</v>
      </c>
      <c r="C10" s="39" t="s">
        <v>101</v>
      </c>
      <c r="D10" s="40" t="s">
        <v>103</v>
      </c>
      <c r="E10" s="79">
        <v>6000</v>
      </c>
      <c r="F10" s="79">
        <v>45</v>
      </c>
      <c r="G10" s="79">
        <v>220</v>
      </c>
      <c r="H10" s="42">
        <v>635.9</v>
      </c>
      <c r="I10" s="39" t="s">
        <v>362</v>
      </c>
      <c r="O10" s="19">
        <v>20</v>
      </c>
      <c r="P10" s="38" t="s">
        <v>10</v>
      </c>
      <c r="Q10" s="39" t="s">
        <v>128</v>
      </c>
      <c r="R10" s="40" t="s">
        <v>125</v>
      </c>
      <c r="S10" s="41">
        <v>5400</v>
      </c>
      <c r="T10" s="41">
        <v>100</v>
      </c>
      <c r="U10" s="41">
        <v>38</v>
      </c>
      <c r="V10" s="46">
        <v>150</v>
      </c>
      <c r="W10" s="39" t="s">
        <v>362</v>
      </c>
      <c r="X10" s="37">
        <v>24</v>
      </c>
    </row>
    <row r="11" spans="1:24" hidden="1" x14ac:dyDescent="0.35">
      <c r="A11" s="19">
        <v>10</v>
      </c>
      <c r="B11" s="38" t="s">
        <v>10</v>
      </c>
      <c r="C11" s="39" t="s">
        <v>132</v>
      </c>
      <c r="D11" s="40" t="s">
        <v>106</v>
      </c>
      <c r="E11" s="79">
        <v>5000</v>
      </c>
      <c r="F11" s="79">
        <v>150</v>
      </c>
      <c r="G11" s="79">
        <v>150</v>
      </c>
      <c r="H11" s="42">
        <v>385.82</v>
      </c>
      <c r="I11" s="39" t="s">
        <v>362</v>
      </c>
      <c r="O11" s="19">
        <v>21</v>
      </c>
      <c r="P11" s="38" t="s">
        <v>10</v>
      </c>
      <c r="Q11" s="39" t="s">
        <v>128</v>
      </c>
      <c r="R11" s="40" t="s">
        <v>126</v>
      </c>
      <c r="S11" s="41">
        <v>5700</v>
      </c>
      <c r="T11" s="41">
        <v>100</v>
      </c>
      <c r="U11" s="41">
        <v>38</v>
      </c>
      <c r="V11" s="46">
        <v>150</v>
      </c>
      <c r="W11" s="39" t="s">
        <v>362</v>
      </c>
      <c r="X11" s="37">
        <v>25</v>
      </c>
    </row>
    <row r="12" spans="1:24" hidden="1" x14ac:dyDescent="0.35">
      <c r="A12" s="37">
        <v>11</v>
      </c>
      <c r="B12" s="38" t="s">
        <v>10</v>
      </c>
      <c r="C12" s="39" t="s">
        <v>132</v>
      </c>
      <c r="D12" s="40" t="s">
        <v>133</v>
      </c>
      <c r="E12" s="79">
        <v>6000</v>
      </c>
      <c r="F12" s="79">
        <v>150</v>
      </c>
      <c r="G12" s="79">
        <v>150</v>
      </c>
      <c r="H12" s="42">
        <v>412.43</v>
      </c>
      <c r="I12" s="39" t="s">
        <v>362</v>
      </c>
      <c r="O12" s="19">
        <v>22</v>
      </c>
      <c r="P12" s="38" t="s">
        <v>10</v>
      </c>
      <c r="Q12" s="39" t="s">
        <v>128</v>
      </c>
      <c r="R12" s="40" t="s">
        <v>127</v>
      </c>
      <c r="S12" s="41">
        <v>6000</v>
      </c>
      <c r="T12" s="41">
        <v>100</v>
      </c>
      <c r="U12" s="41">
        <v>38</v>
      </c>
      <c r="V12" s="46">
        <v>150</v>
      </c>
      <c r="W12" s="39" t="s">
        <v>362</v>
      </c>
      <c r="X12" s="37">
        <v>26</v>
      </c>
    </row>
    <row r="13" spans="1:24" hidden="1" x14ac:dyDescent="0.35">
      <c r="A13" s="19">
        <v>12</v>
      </c>
      <c r="B13" s="38" t="s">
        <v>10</v>
      </c>
      <c r="C13" s="39" t="s">
        <v>128</v>
      </c>
      <c r="D13" s="40" t="s">
        <v>118</v>
      </c>
      <c r="E13" s="79">
        <v>3000</v>
      </c>
      <c r="F13" s="79">
        <v>100</v>
      </c>
      <c r="G13" s="79">
        <v>38</v>
      </c>
      <c r="H13" s="46">
        <v>150</v>
      </c>
      <c r="I13" s="39" t="s">
        <v>362</v>
      </c>
      <c r="O13" s="19">
        <v>23</v>
      </c>
      <c r="P13" s="38" t="s">
        <v>10</v>
      </c>
      <c r="Q13" s="39" t="s">
        <v>128</v>
      </c>
      <c r="R13" s="40" t="s">
        <v>135</v>
      </c>
      <c r="S13" s="41">
        <v>3000</v>
      </c>
      <c r="T13" s="41">
        <v>175</v>
      </c>
      <c r="U13" s="41">
        <v>38</v>
      </c>
      <c r="V13" s="46">
        <v>295.01</v>
      </c>
      <c r="W13" s="39" t="s">
        <v>362</v>
      </c>
      <c r="X13" s="37">
        <v>27</v>
      </c>
    </row>
    <row r="14" spans="1:24" hidden="1" x14ac:dyDescent="0.35">
      <c r="A14" s="37">
        <v>13</v>
      </c>
      <c r="B14" s="38" t="s">
        <v>10</v>
      </c>
      <c r="C14" s="39" t="s">
        <v>128</v>
      </c>
      <c r="D14" s="40" t="s">
        <v>119</v>
      </c>
      <c r="E14" s="79">
        <v>3300</v>
      </c>
      <c r="F14" s="79">
        <v>100</v>
      </c>
      <c r="G14" s="79">
        <v>38</v>
      </c>
      <c r="H14" s="46">
        <v>150</v>
      </c>
      <c r="I14" s="39" t="s">
        <v>362</v>
      </c>
      <c r="O14" s="19">
        <v>24</v>
      </c>
      <c r="P14" s="38" t="s">
        <v>10</v>
      </c>
      <c r="Q14" s="39" t="s">
        <v>128</v>
      </c>
      <c r="R14" s="40" t="s">
        <v>136</v>
      </c>
      <c r="S14" s="41">
        <v>3300</v>
      </c>
      <c r="T14" s="41">
        <v>175</v>
      </c>
      <c r="U14" s="41">
        <v>38</v>
      </c>
      <c r="V14" s="46">
        <v>295.01</v>
      </c>
      <c r="W14" s="39" t="s">
        <v>362</v>
      </c>
      <c r="X14" s="37">
        <v>28</v>
      </c>
    </row>
    <row r="15" spans="1:24" hidden="1" x14ac:dyDescent="0.35">
      <c r="A15" s="19">
        <v>14</v>
      </c>
      <c r="B15" s="38" t="s">
        <v>10</v>
      </c>
      <c r="C15" s="39" t="s">
        <v>128</v>
      </c>
      <c r="D15" s="40" t="s">
        <v>120</v>
      </c>
      <c r="E15" s="79">
        <v>3600</v>
      </c>
      <c r="F15" s="79">
        <v>100</v>
      </c>
      <c r="G15" s="79">
        <v>38</v>
      </c>
      <c r="H15" s="46">
        <v>150</v>
      </c>
      <c r="I15" s="39" t="s">
        <v>362</v>
      </c>
      <c r="O15" s="19">
        <v>25</v>
      </c>
      <c r="P15" s="38" t="s">
        <v>10</v>
      </c>
      <c r="Q15" s="39" t="s">
        <v>128</v>
      </c>
      <c r="R15" s="40" t="s">
        <v>137</v>
      </c>
      <c r="S15" s="41">
        <v>3600</v>
      </c>
      <c r="T15" s="41">
        <v>175</v>
      </c>
      <c r="U15" s="41">
        <v>38</v>
      </c>
      <c r="V15" s="46">
        <v>295.01</v>
      </c>
      <c r="W15" s="39" t="s">
        <v>362</v>
      </c>
      <c r="X15" s="37">
        <v>29</v>
      </c>
    </row>
    <row r="16" spans="1:24" hidden="1" x14ac:dyDescent="0.35">
      <c r="A16" s="37">
        <v>15</v>
      </c>
      <c r="B16" s="38" t="s">
        <v>10</v>
      </c>
      <c r="C16" s="39" t="s">
        <v>128</v>
      </c>
      <c r="D16" s="40" t="s">
        <v>121</v>
      </c>
      <c r="E16" s="79">
        <v>3900</v>
      </c>
      <c r="F16" s="79">
        <v>100</v>
      </c>
      <c r="G16" s="79">
        <v>38</v>
      </c>
      <c r="H16" s="46">
        <v>150</v>
      </c>
      <c r="I16" s="39" t="s">
        <v>362</v>
      </c>
      <c r="O16" s="19">
        <v>26</v>
      </c>
      <c r="P16" s="38" t="s">
        <v>10</v>
      </c>
      <c r="Q16" s="39" t="s">
        <v>128</v>
      </c>
      <c r="R16" s="40" t="s">
        <v>138</v>
      </c>
      <c r="S16" s="41">
        <v>3900</v>
      </c>
      <c r="T16" s="41">
        <v>175</v>
      </c>
      <c r="U16" s="41">
        <v>38</v>
      </c>
      <c r="V16" s="46">
        <v>295.01</v>
      </c>
      <c r="W16" s="39" t="s">
        <v>362</v>
      </c>
      <c r="X16" s="37">
        <v>30</v>
      </c>
    </row>
    <row r="17" spans="1:24" hidden="1" x14ac:dyDescent="0.35">
      <c r="A17" s="19">
        <v>16</v>
      </c>
      <c r="B17" s="38" t="s">
        <v>10</v>
      </c>
      <c r="C17" s="39" t="s">
        <v>128</v>
      </c>
      <c r="D17" s="40" t="s">
        <v>122</v>
      </c>
      <c r="E17" s="79">
        <v>4200</v>
      </c>
      <c r="F17" s="79">
        <v>100</v>
      </c>
      <c r="G17" s="79">
        <v>38</v>
      </c>
      <c r="H17" s="46">
        <v>150</v>
      </c>
      <c r="I17" s="39" t="s">
        <v>362</v>
      </c>
      <c r="O17" s="19">
        <v>27</v>
      </c>
      <c r="P17" s="38" t="s">
        <v>10</v>
      </c>
      <c r="Q17" s="39" t="s">
        <v>128</v>
      </c>
      <c r="R17" s="40" t="s">
        <v>139</v>
      </c>
      <c r="S17" s="41">
        <v>4200</v>
      </c>
      <c r="T17" s="41">
        <v>175</v>
      </c>
      <c r="U17" s="41">
        <v>38</v>
      </c>
      <c r="V17" s="46">
        <v>295.01</v>
      </c>
      <c r="W17" s="39" t="s">
        <v>362</v>
      </c>
      <c r="X17" s="37">
        <v>31</v>
      </c>
    </row>
    <row r="18" spans="1:24" hidden="1" x14ac:dyDescent="0.35">
      <c r="A18" s="37">
        <v>17</v>
      </c>
      <c r="B18" s="38" t="s">
        <v>10</v>
      </c>
      <c r="C18" s="39" t="s">
        <v>128</v>
      </c>
      <c r="D18" s="40" t="s">
        <v>123</v>
      </c>
      <c r="E18" s="79">
        <v>4500</v>
      </c>
      <c r="F18" s="79">
        <v>100</v>
      </c>
      <c r="G18" s="79">
        <v>38</v>
      </c>
      <c r="H18" s="46">
        <v>150</v>
      </c>
      <c r="I18" s="39" t="s">
        <v>362</v>
      </c>
      <c r="O18" s="19">
        <v>28</v>
      </c>
      <c r="P18" s="38" t="s">
        <v>10</v>
      </c>
      <c r="Q18" s="39" t="s">
        <v>128</v>
      </c>
      <c r="R18" s="40" t="s">
        <v>140</v>
      </c>
      <c r="S18" s="41">
        <v>4500</v>
      </c>
      <c r="T18" s="41">
        <v>175</v>
      </c>
      <c r="U18" s="41">
        <v>38</v>
      </c>
      <c r="V18" s="46">
        <v>295.01</v>
      </c>
      <c r="W18" s="39" t="s">
        <v>362</v>
      </c>
      <c r="X18" s="37">
        <v>32</v>
      </c>
    </row>
    <row r="19" spans="1:24" hidden="1" x14ac:dyDescent="0.35">
      <c r="A19" s="19">
        <v>18</v>
      </c>
      <c r="B19" s="38" t="s">
        <v>10</v>
      </c>
      <c r="C19" s="39" t="s">
        <v>128</v>
      </c>
      <c r="D19" s="40" t="s">
        <v>134</v>
      </c>
      <c r="E19" s="79">
        <v>4800</v>
      </c>
      <c r="F19" s="79">
        <v>100</v>
      </c>
      <c r="G19" s="79">
        <v>38</v>
      </c>
      <c r="H19" s="46">
        <v>151</v>
      </c>
      <c r="I19" s="39" t="s">
        <v>362</v>
      </c>
      <c r="O19" s="19">
        <v>29</v>
      </c>
      <c r="P19" s="38" t="s">
        <v>10</v>
      </c>
      <c r="Q19" s="39" t="s">
        <v>128</v>
      </c>
      <c r="R19" s="40" t="s">
        <v>141</v>
      </c>
      <c r="S19" s="41">
        <v>4800</v>
      </c>
      <c r="T19" s="41">
        <v>175</v>
      </c>
      <c r="U19" s="41">
        <v>38</v>
      </c>
      <c r="V19" s="46">
        <v>295.01</v>
      </c>
      <c r="W19" s="39" t="s">
        <v>362</v>
      </c>
      <c r="X19" s="37">
        <v>33</v>
      </c>
    </row>
    <row r="20" spans="1:24" hidden="1" x14ac:dyDescent="0.35">
      <c r="A20" s="37">
        <v>19</v>
      </c>
      <c r="B20" s="38" t="s">
        <v>10</v>
      </c>
      <c r="C20" s="39" t="s">
        <v>128</v>
      </c>
      <c r="D20" s="40" t="s">
        <v>124</v>
      </c>
      <c r="E20" s="79">
        <v>5100</v>
      </c>
      <c r="F20" s="79">
        <v>100</v>
      </c>
      <c r="G20" s="79">
        <v>38</v>
      </c>
      <c r="H20" s="46">
        <v>150</v>
      </c>
      <c r="I20" s="39" t="s">
        <v>362</v>
      </c>
      <c r="O20" s="19">
        <v>30</v>
      </c>
      <c r="P20" s="38" t="s">
        <v>10</v>
      </c>
      <c r="Q20" s="39" t="s">
        <v>128</v>
      </c>
      <c r="R20" s="40" t="s">
        <v>142</v>
      </c>
      <c r="S20" s="41">
        <v>5100</v>
      </c>
      <c r="T20" s="41">
        <v>175</v>
      </c>
      <c r="U20" s="41">
        <v>38</v>
      </c>
      <c r="V20" s="46">
        <v>295.01</v>
      </c>
      <c r="W20" s="39" t="s">
        <v>362</v>
      </c>
      <c r="X20" s="37">
        <v>34</v>
      </c>
    </row>
    <row r="21" spans="1:24" hidden="1" x14ac:dyDescent="0.35">
      <c r="A21" s="19">
        <v>20</v>
      </c>
      <c r="B21" s="38" t="s">
        <v>10</v>
      </c>
      <c r="C21" s="39" t="s">
        <v>128</v>
      </c>
      <c r="D21" s="40" t="s">
        <v>125</v>
      </c>
      <c r="E21" s="79">
        <v>5400</v>
      </c>
      <c r="F21" s="79">
        <v>100</v>
      </c>
      <c r="G21" s="79">
        <v>38</v>
      </c>
      <c r="H21" s="46">
        <v>150</v>
      </c>
      <c r="I21" s="39" t="s">
        <v>362</v>
      </c>
      <c r="O21" s="19">
        <v>31</v>
      </c>
      <c r="P21" s="38" t="s">
        <v>10</v>
      </c>
      <c r="Q21" s="39" t="s">
        <v>128</v>
      </c>
      <c r="R21" s="40" t="s">
        <v>143</v>
      </c>
      <c r="S21" s="41">
        <v>5400</v>
      </c>
      <c r="T21" s="41">
        <v>175</v>
      </c>
      <c r="U21" s="41">
        <v>38</v>
      </c>
      <c r="V21" s="46">
        <v>295.01</v>
      </c>
      <c r="W21" s="39" t="s">
        <v>362</v>
      </c>
      <c r="X21" s="37">
        <v>35</v>
      </c>
    </row>
    <row r="22" spans="1:24" hidden="1" x14ac:dyDescent="0.35">
      <c r="A22" s="37">
        <v>21</v>
      </c>
      <c r="B22" s="38" t="s">
        <v>10</v>
      </c>
      <c r="C22" s="39" t="s">
        <v>128</v>
      </c>
      <c r="D22" s="40" t="s">
        <v>126</v>
      </c>
      <c r="E22" s="79">
        <v>5700</v>
      </c>
      <c r="F22" s="79">
        <v>100</v>
      </c>
      <c r="G22" s="79">
        <v>38</v>
      </c>
      <c r="H22" s="46">
        <v>150</v>
      </c>
      <c r="I22" s="39" t="s">
        <v>362</v>
      </c>
      <c r="O22" s="19">
        <v>32</v>
      </c>
      <c r="P22" s="38" t="s">
        <v>10</v>
      </c>
      <c r="Q22" s="39" t="s">
        <v>128</v>
      </c>
      <c r="R22" s="40" t="s">
        <v>144</v>
      </c>
      <c r="S22" s="41">
        <v>5700</v>
      </c>
      <c r="T22" s="41">
        <v>175</v>
      </c>
      <c r="U22" s="41">
        <v>38</v>
      </c>
      <c r="V22" s="46">
        <v>295.01</v>
      </c>
      <c r="W22" s="39" t="s">
        <v>362</v>
      </c>
      <c r="X22" s="37">
        <v>36</v>
      </c>
    </row>
    <row r="23" spans="1:24" hidden="1" x14ac:dyDescent="0.35">
      <c r="A23" s="19">
        <v>22</v>
      </c>
      <c r="B23" s="38" t="s">
        <v>10</v>
      </c>
      <c r="C23" s="39" t="s">
        <v>128</v>
      </c>
      <c r="D23" s="40" t="s">
        <v>127</v>
      </c>
      <c r="E23" s="79">
        <v>6000</v>
      </c>
      <c r="F23" s="79">
        <v>100</v>
      </c>
      <c r="G23" s="79">
        <v>38</v>
      </c>
      <c r="H23" s="46">
        <v>150</v>
      </c>
      <c r="I23" s="39" t="s">
        <v>362</v>
      </c>
      <c r="O23" s="19">
        <v>33</v>
      </c>
      <c r="P23" s="38" t="s">
        <v>10</v>
      </c>
      <c r="Q23" s="39" t="s">
        <v>128</v>
      </c>
      <c r="R23" s="40" t="s">
        <v>145</v>
      </c>
      <c r="S23" s="41">
        <v>6000</v>
      </c>
      <c r="T23" s="41">
        <v>175</v>
      </c>
      <c r="U23" s="41">
        <v>38</v>
      </c>
      <c r="V23" s="46">
        <v>295.01</v>
      </c>
      <c r="W23" s="39" t="s">
        <v>362</v>
      </c>
      <c r="X23" s="37">
        <v>37</v>
      </c>
    </row>
    <row r="24" spans="1:24" hidden="1" x14ac:dyDescent="0.35">
      <c r="A24" s="37">
        <v>23</v>
      </c>
      <c r="B24" s="38" t="s">
        <v>10</v>
      </c>
      <c r="C24" s="39" t="s">
        <v>128</v>
      </c>
      <c r="D24" s="40" t="s">
        <v>135</v>
      </c>
      <c r="E24" s="79">
        <v>3000</v>
      </c>
      <c r="F24" s="79">
        <v>175</v>
      </c>
      <c r="G24" s="79">
        <v>38</v>
      </c>
      <c r="H24" s="46">
        <v>295.01</v>
      </c>
      <c r="I24" s="39" t="s">
        <v>362</v>
      </c>
      <c r="O24" s="19">
        <v>34</v>
      </c>
      <c r="P24" s="38" t="s">
        <v>10</v>
      </c>
      <c r="Q24" s="39" t="s">
        <v>128</v>
      </c>
      <c r="R24" s="40" t="s">
        <v>146</v>
      </c>
      <c r="S24" s="41">
        <v>3000</v>
      </c>
      <c r="T24" s="41">
        <v>200</v>
      </c>
      <c r="U24" s="41">
        <v>38</v>
      </c>
      <c r="V24" s="46">
        <v>295.01</v>
      </c>
      <c r="W24" s="39" t="s">
        <v>362</v>
      </c>
      <c r="X24" s="37">
        <v>38</v>
      </c>
    </row>
    <row r="25" spans="1:24" hidden="1" x14ac:dyDescent="0.35">
      <c r="A25" s="19">
        <v>24</v>
      </c>
      <c r="B25" s="38" t="s">
        <v>10</v>
      </c>
      <c r="C25" s="39" t="s">
        <v>128</v>
      </c>
      <c r="D25" s="40" t="s">
        <v>136</v>
      </c>
      <c r="E25" s="79">
        <v>3300</v>
      </c>
      <c r="F25" s="79">
        <v>175</v>
      </c>
      <c r="G25" s="79">
        <v>38</v>
      </c>
      <c r="H25" s="46">
        <v>295.01</v>
      </c>
      <c r="I25" s="39" t="s">
        <v>362</v>
      </c>
      <c r="O25" s="19">
        <v>35</v>
      </c>
      <c r="P25" s="38" t="s">
        <v>10</v>
      </c>
      <c r="Q25" s="39" t="s">
        <v>128</v>
      </c>
      <c r="R25" s="40" t="s">
        <v>147</v>
      </c>
      <c r="S25" s="41">
        <v>3300</v>
      </c>
      <c r="T25" s="41">
        <v>200</v>
      </c>
      <c r="U25" s="41">
        <v>38</v>
      </c>
      <c r="V25" s="46">
        <v>295.01</v>
      </c>
      <c r="W25" s="39" t="s">
        <v>362</v>
      </c>
      <c r="X25" s="37">
        <v>39</v>
      </c>
    </row>
    <row r="26" spans="1:24" hidden="1" x14ac:dyDescent="0.35">
      <c r="A26" s="37">
        <v>25</v>
      </c>
      <c r="B26" s="38" t="s">
        <v>10</v>
      </c>
      <c r="C26" s="39" t="s">
        <v>128</v>
      </c>
      <c r="D26" s="40" t="s">
        <v>137</v>
      </c>
      <c r="E26" s="79">
        <v>3600</v>
      </c>
      <c r="F26" s="79">
        <v>175</v>
      </c>
      <c r="G26" s="79">
        <v>38</v>
      </c>
      <c r="H26" s="46">
        <v>295.01</v>
      </c>
      <c r="I26" s="39" t="s">
        <v>362</v>
      </c>
      <c r="O26" s="19">
        <v>36</v>
      </c>
      <c r="P26" s="38" t="s">
        <v>10</v>
      </c>
      <c r="Q26" s="39" t="s">
        <v>128</v>
      </c>
      <c r="R26" s="40" t="s">
        <v>148</v>
      </c>
      <c r="S26" s="41">
        <v>3600</v>
      </c>
      <c r="T26" s="41">
        <v>200</v>
      </c>
      <c r="U26" s="41">
        <v>38</v>
      </c>
      <c r="V26" s="46">
        <v>295.01</v>
      </c>
      <c r="W26" s="39" t="s">
        <v>362</v>
      </c>
      <c r="X26" s="37">
        <v>40</v>
      </c>
    </row>
    <row r="27" spans="1:24" hidden="1" x14ac:dyDescent="0.35">
      <c r="A27" s="19">
        <v>26</v>
      </c>
      <c r="B27" s="38" t="s">
        <v>10</v>
      </c>
      <c r="C27" s="39" t="s">
        <v>128</v>
      </c>
      <c r="D27" s="40" t="s">
        <v>138</v>
      </c>
      <c r="E27" s="79">
        <v>3900</v>
      </c>
      <c r="F27" s="79">
        <v>175</v>
      </c>
      <c r="G27" s="79">
        <v>38</v>
      </c>
      <c r="H27" s="46">
        <v>295.01</v>
      </c>
      <c r="I27" s="39" t="s">
        <v>362</v>
      </c>
      <c r="O27" s="19">
        <v>37</v>
      </c>
      <c r="P27" s="38" t="s">
        <v>10</v>
      </c>
      <c r="Q27" s="39" t="s">
        <v>128</v>
      </c>
      <c r="R27" s="40" t="s">
        <v>149</v>
      </c>
      <c r="S27" s="41">
        <v>3900</v>
      </c>
      <c r="T27" s="41">
        <v>200</v>
      </c>
      <c r="U27" s="41">
        <v>38</v>
      </c>
      <c r="V27" s="46">
        <v>295.01</v>
      </c>
      <c r="W27" s="39" t="s">
        <v>362</v>
      </c>
      <c r="X27" s="37">
        <v>41</v>
      </c>
    </row>
    <row r="28" spans="1:24" hidden="1" x14ac:dyDescent="0.35">
      <c r="A28" s="37">
        <v>27</v>
      </c>
      <c r="B28" s="38" t="s">
        <v>10</v>
      </c>
      <c r="C28" s="39" t="s">
        <v>128</v>
      </c>
      <c r="D28" s="40" t="s">
        <v>139</v>
      </c>
      <c r="E28" s="79">
        <v>4200</v>
      </c>
      <c r="F28" s="79">
        <v>175</v>
      </c>
      <c r="G28" s="79">
        <v>38</v>
      </c>
      <c r="H28" s="46">
        <v>295.01</v>
      </c>
      <c r="I28" s="39" t="s">
        <v>362</v>
      </c>
      <c r="O28" s="19">
        <v>38</v>
      </c>
      <c r="P28" s="38" t="s">
        <v>10</v>
      </c>
      <c r="Q28" s="39" t="s">
        <v>128</v>
      </c>
      <c r="R28" s="40" t="s">
        <v>150</v>
      </c>
      <c r="S28" s="41">
        <v>4200</v>
      </c>
      <c r="T28" s="41">
        <v>200</v>
      </c>
      <c r="U28" s="41">
        <v>38</v>
      </c>
      <c r="V28" s="46">
        <v>295.01</v>
      </c>
      <c r="W28" s="39" t="s">
        <v>362</v>
      </c>
      <c r="X28" s="37">
        <v>42</v>
      </c>
    </row>
    <row r="29" spans="1:24" hidden="1" x14ac:dyDescent="0.35">
      <c r="A29" s="19">
        <v>28</v>
      </c>
      <c r="B29" s="38" t="s">
        <v>10</v>
      </c>
      <c r="C29" s="39" t="s">
        <v>128</v>
      </c>
      <c r="D29" s="40" t="s">
        <v>140</v>
      </c>
      <c r="E29" s="79">
        <v>4500</v>
      </c>
      <c r="F29" s="79">
        <v>175</v>
      </c>
      <c r="G29" s="79">
        <v>38</v>
      </c>
      <c r="H29" s="46">
        <v>295.01</v>
      </c>
      <c r="I29" s="39" t="s">
        <v>362</v>
      </c>
      <c r="O29" s="19">
        <v>39</v>
      </c>
      <c r="P29" s="38" t="s">
        <v>10</v>
      </c>
      <c r="Q29" s="39" t="s">
        <v>128</v>
      </c>
      <c r="R29" s="40" t="s">
        <v>151</v>
      </c>
      <c r="S29" s="41">
        <v>4500</v>
      </c>
      <c r="T29" s="41">
        <v>200</v>
      </c>
      <c r="U29" s="41">
        <v>38</v>
      </c>
      <c r="V29" s="46">
        <v>295.01</v>
      </c>
      <c r="W29" s="39" t="s">
        <v>362</v>
      </c>
      <c r="X29" s="37">
        <v>43</v>
      </c>
    </row>
    <row r="30" spans="1:24" hidden="1" x14ac:dyDescent="0.35">
      <c r="A30" s="37">
        <v>29</v>
      </c>
      <c r="B30" s="38" t="s">
        <v>10</v>
      </c>
      <c r="C30" s="39" t="s">
        <v>128</v>
      </c>
      <c r="D30" s="40" t="s">
        <v>141</v>
      </c>
      <c r="E30" s="79">
        <v>4800</v>
      </c>
      <c r="F30" s="79">
        <v>175</v>
      </c>
      <c r="G30" s="79">
        <v>38</v>
      </c>
      <c r="H30" s="46">
        <v>295.01</v>
      </c>
      <c r="I30" s="39" t="s">
        <v>362</v>
      </c>
      <c r="O30" s="19">
        <v>40</v>
      </c>
      <c r="P30" s="38" t="s">
        <v>10</v>
      </c>
      <c r="Q30" s="39" t="s">
        <v>128</v>
      </c>
      <c r="R30" s="40" t="s">
        <v>152</v>
      </c>
      <c r="S30" s="41">
        <v>4800</v>
      </c>
      <c r="T30" s="41">
        <v>200</v>
      </c>
      <c r="U30" s="41">
        <v>38</v>
      </c>
      <c r="V30" s="46">
        <v>295.01</v>
      </c>
      <c r="W30" s="39" t="s">
        <v>362</v>
      </c>
      <c r="X30" s="37">
        <v>44</v>
      </c>
    </row>
    <row r="31" spans="1:24" hidden="1" x14ac:dyDescent="0.35">
      <c r="A31" s="19">
        <v>30</v>
      </c>
      <c r="B31" s="38" t="s">
        <v>10</v>
      </c>
      <c r="C31" s="39" t="s">
        <v>128</v>
      </c>
      <c r="D31" s="40" t="s">
        <v>142</v>
      </c>
      <c r="E31" s="79">
        <v>5100</v>
      </c>
      <c r="F31" s="79">
        <v>175</v>
      </c>
      <c r="G31" s="79">
        <v>38</v>
      </c>
      <c r="H31" s="46">
        <v>295.01</v>
      </c>
      <c r="I31" s="39" t="s">
        <v>362</v>
      </c>
      <c r="O31" s="19">
        <v>41</v>
      </c>
      <c r="P31" s="38" t="s">
        <v>10</v>
      </c>
      <c r="Q31" s="39" t="s">
        <v>128</v>
      </c>
      <c r="R31" s="40" t="s">
        <v>153</v>
      </c>
      <c r="S31" s="41">
        <v>5100</v>
      </c>
      <c r="T31" s="41">
        <v>200</v>
      </c>
      <c r="U31" s="41">
        <v>38</v>
      </c>
      <c r="V31" s="46">
        <v>295.01</v>
      </c>
      <c r="W31" s="39" t="s">
        <v>362</v>
      </c>
      <c r="X31" s="37">
        <v>45</v>
      </c>
    </row>
    <row r="32" spans="1:24" hidden="1" x14ac:dyDescent="0.35">
      <c r="A32" s="37">
        <v>31</v>
      </c>
      <c r="B32" s="38" t="s">
        <v>10</v>
      </c>
      <c r="C32" s="39" t="s">
        <v>128</v>
      </c>
      <c r="D32" s="40" t="s">
        <v>143</v>
      </c>
      <c r="E32" s="79">
        <v>5400</v>
      </c>
      <c r="F32" s="79">
        <v>175</v>
      </c>
      <c r="G32" s="79">
        <v>38</v>
      </c>
      <c r="H32" s="46">
        <v>295.01</v>
      </c>
      <c r="I32" s="39" t="s">
        <v>362</v>
      </c>
      <c r="O32" s="19">
        <v>42</v>
      </c>
      <c r="P32" s="38" t="s">
        <v>10</v>
      </c>
      <c r="Q32" s="39" t="s">
        <v>128</v>
      </c>
      <c r="R32" s="40" t="s">
        <v>154</v>
      </c>
      <c r="S32" s="41">
        <v>5400</v>
      </c>
      <c r="T32" s="41">
        <v>200</v>
      </c>
      <c r="U32" s="41">
        <v>38</v>
      </c>
      <c r="V32" s="46">
        <v>295.01</v>
      </c>
      <c r="W32" s="39" t="s">
        <v>362</v>
      </c>
      <c r="X32" s="37">
        <v>46</v>
      </c>
    </row>
    <row r="33" spans="1:24" hidden="1" x14ac:dyDescent="0.35">
      <c r="A33" s="19">
        <v>32</v>
      </c>
      <c r="B33" s="38" t="s">
        <v>10</v>
      </c>
      <c r="C33" s="39" t="s">
        <v>128</v>
      </c>
      <c r="D33" s="40" t="s">
        <v>144</v>
      </c>
      <c r="E33" s="79">
        <v>5700</v>
      </c>
      <c r="F33" s="79">
        <v>175</v>
      </c>
      <c r="G33" s="79">
        <v>38</v>
      </c>
      <c r="H33" s="46">
        <v>295.01</v>
      </c>
      <c r="I33" s="39" t="s">
        <v>362</v>
      </c>
      <c r="O33" s="19">
        <v>43</v>
      </c>
      <c r="P33" s="38" t="s">
        <v>10</v>
      </c>
      <c r="Q33" s="39" t="s">
        <v>128</v>
      </c>
      <c r="R33" s="40" t="s">
        <v>155</v>
      </c>
      <c r="S33" s="41">
        <v>5700</v>
      </c>
      <c r="T33" s="41">
        <v>200</v>
      </c>
      <c r="U33" s="41">
        <v>38</v>
      </c>
      <c r="V33" s="46">
        <v>295.01</v>
      </c>
      <c r="W33" s="39" t="s">
        <v>362</v>
      </c>
      <c r="X33" s="37">
        <v>47</v>
      </c>
    </row>
    <row r="34" spans="1:24" hidden="1" x14ac:dyDescent="0.35">
      <c r="A34" s="37">
        <v>33</v>
      </c>
      <c r="B34" s="38" t="s">
        <v>10</v>
      </c>
      <c r="C34" s="39" t="s">
        <v>128</v>
      </c>
      <c r="D34" s="40" t="s">
        <v>145</v>
      </c>
      <c r="E34" s="79">
        <v>6000</v>
      </c>
      <c r="F34" s="79">
        <v>175</v>
      </c>
      <c r="G34" s="79">
        <v>38</v>
      </c>
      <c r="H34" s="46">
        <v>295.01</v>
      </c>
      <c r="I34" s="39" t="s">
        <v>362</v>
      </c>
      <c r="O34" s="19">
        <v>44</v>
      </c>
      <c r="P34" s="38" t="s">
        <v>10</v>
      </c>
      <c r="Q34" s="39" t="s">
        <v>128</v>
      </c>
      <c r="R34" s="40" t="s">
        <v>156</v>
      </c>
      <c r="S34" s="41">
        <v>6000</v>
      </c>
      <c r="T34" s="41">
        <v>200</v>
      </c>
      <c r="U34" s="41">
        <v>38</v>
      </c>
      <c r="V34" s="46">
        <v>295.01</v>
      </c>
      <c r="W34" s="39" t="s">
        <v>362</v>
      </c>
      <c r="X34" s="37">
        <v>48</v>
      </c>
    </row>
    <row r="35" spans="1:24" hidden="1" x14ac:dyDescent="0.35">
      <c r="A35" s="19">
        <v>34</v>
      </c>
      <c r="B35" s="38" t="s">
        <v>10</v>
      </c>
      <c r="C35" s="39" t="s">
        <v>128</v>
      </c>
      <c r="D35" s="40" t="s">
        <v>146</v>
      </c>
      <c r="E35" s="79">
        <v>3000</v>
      </c>
      <c r="F35" s="79">
        <v>200</v>
      </c>
      <c r="G35" s="79">
        <v>38</v>
      </c>
      <c r="H35" s="46">
        <v>295.01</v>
      </c>
      <c r="I35" s="39" t="s">
        <v>362</v>
      </c>
      <c r="O35" s="37">
        <v>122</v>
      </c>
      <c r="P35" s="38" t="s">
        <v>10</v>
      </c>
      <c r="Q35" s="39" t="s">
        <v>185</v>
      </c>
      <c r="R35" s="40" t="s">
        <v>188</v>
      </c>
      <c r="S35" s="41">
        <v>4500</v>
      </c>
      <c r="T35" s="41">
        <v>38</v>
      </c>
      <c r="U35" s="41">
        <v>13</v>
      </c>
      <c r="V35" s="53">
        <v>1.9E-3</v>
      </c>
      <c r="W35" s="39" t="s">
        <v>29</v>
      </c>
      <c r="X35" s="37">
        <v>126</v>
      </c>
    </row>
    <row r="36" spans="1:24" hidden="1" x14ac:dyDescent="0.35">
      <c r="A36" s="37">
        <v>35</v>
      </c>
      <c r="B36" s="38" t="s">
        <v>10</v>
      </c>
      <c r="C36" s="39" t="s">
        <v>128</v>
      </c>
      <c r="D36" s="40" t="s">
        <v>147</v>
      </c>
      <c r="E36" s="79">
        <v>3300</v>
      </c>
      <c r="F36" s="79">
        <v>200</v>
      </c>
      <c r="G36" s="79">
        <v>38</v>
      </c>
      <c r="H36" s="46">
        <v>295.01</v>
      </c>
      <c r="I36" s="39" t="s">
        <v>362</v>
      </c>
      <c r="O36" s="37">
        <v>125</v>
      </c>
      <c r="P36" s="50" t="s">
        <v>10</v>
      </c>
      <c r="Q36" s="43" t="s">
        <v>185</v>
      </c>
      <c r="R36" s="44" t="s">
        <v>186</v>
      </c>
      <c r="S36" s="45">
        <v>4500</v>
      </c>
      <c r="T36" s="45">
        <v>38</v>
      </c>
      <c r="U36" s="45">
        <v>38</v>
      </c>
      <c r="V36" s="55">
        <v>0.85</v>
      </c>
      <c r="W36" s="43" t="s">
        <v>29</v>
      </c>
      <c r="X36" s="37">
        <v>129</v>
      </c>
    </row>
    <row r="37" spans="1:24" hidden="1" x14ac:dyDescent="0.35">
      <c r="A37" s="19">
        <v>36</v>
      </c>
      <c r="B37" s="38" t="s">
        <v>10</v>
      </c>
      <c r="C37" s="39" t="s">
        <v>128</v>
      </c>
      <c r="D37" s="40" t="s">
        <v>148</v>
      </c>
      <c r="E37" s="79">
        <v>3600</v>
      </c>
      <c r="F37" s="79">
        <v>200</v>
      </c>
      <c r="G37" s="79">
        <v>38</v>
      </c>
      <c r="H37" s="46">
        <v>295.01</v>
      </c>
      <c r="I37" s="39" t="s">
        <v>362</v>
      </c>
      <c r="O37" s="37">
        <v>295</v>
      </c>
      <c r="P37" s="38" t="s">
        <v>190</v>
      </c>
      <c r="Q37" s="39" t="s">
        <v>191</v>
      </c>
      <c r="R37" s="52" t="s">
        <v>216</v>
      </c>
      <c r="S37" s="41">
        <v>380</v>
      </c>
      <c r="T37" s="41"/>
      <c r="U37" s="41">
        <v>8</v>
      </c>
      <c r="V37" s="42">
        <v>105.48</v>
      </c>
      <c r="W37" s="39" t="s">
        <v>192</v>
      </c>
      <c r="X37" s="37">
        <v>299</v>
      </c>
    </row>
    <row r="38" spans="1:24" hidden="1" x14ac:dyDescent="0.35">
      <c r="A38" s="37">
        <v>37</v>
      </c>
      <c r="B38" s="38" t="s">
        <v>10</v>
      </c>
      <c r="C38" s="39" t="s">
        <v>128</v>
      </c>
      <c r="D38" s="40" t="s">
        <v>149</v>
      </c>
      <c r="E38" s="79">
        <v>3900</v>
      </c>
      <c r="F38" s="79">
        <v>200</v>
      </c>
      <c r="G38" s="79">
        <v>38</v>
      </c>
      <c r="H38" s="46">
        <v>295.01</v>
      </c>
      <c r="I38" s="39" t="s">
        <v>362</v>
      </c>
      <c r="O38" s="37"/>
      <c r="P38" s="38"/>
      <c r="Q38" s="39"/>
      <c r="R38" s="40"/>
      <c r="S38" s="41"/>
      <c r="T38" s="41"/>
      <c r="U38" s="41"/>
      <c r="V38" s="42"/>
      <c r="W38" s="39"/>
      <c r="X38" s="37"/>
    </row>
    <row r="39" spans="1:24" hidden="1" x14ac:dyDescent="0.35">
      <c r="A39" s="19">
        <v>38</v>
      </c>
      <c r="B39" s="38" t="s">
        <v>10</v>
      </c>
      <c r="C39" s="39" t="s">
        <v>128</v>
      </c>
      <c r="D39" s="40" t="s">
        <v>150</v>
      </c>
      <c r="E39" s="79">
        <v>4200</v>
      </c>
      <c r="F39" s="79">
        <v>200</v>
      </c>
      <c r="G39" s="79">
        <v>38</v>
      </c>
      <c r="H39" s="46">
        <v>295.01</v>
      </c>
      <c r="I39" s="39" t="s">
        <v>362</v>
      </c>
      <c r="O39" s="37"/>
      <c r="P39" s="38"/>
      <c r="Q39" s="39"/>
      <c r="R39" s="40"/>
      <c r="S39" s="41"/>
      <c r="T39" s="41"/>
      <c r="U39" s="41"/>
      <c r="V39" s="42"/>
      <c r="W39" s="39"/>
      <c r="X39" s="37"/>
    </row>
    <row r="40" spans="1:24" hidden="1" x14ac:dyDescent="0.35">
      <c r="A40" s="37">
        <v>39</v>
      </c>
      <c r="B40" s="38" t="s">
        <v>10</v>
      </c>
      <c r="C40" s="39" t="s">
        <v>128</v>
      </c>
      <c r="D40" s="40" t="s">
        <v>151</v>
      </c>
      <c r="E40" s="79">
        <v>4500</v>
      </c>
      <c r="F40" s="79">
        <v>200</v>
      </c>
      <c r="G40" s="79">
        <v>38</v>
      </c>
      <c r="H40" s="46">
        <v>295.01</v>
      </c>
      <c r="I40" s="39" t="s">
        <v>362</v>
      </c>
      <c r="O40" s="37"/>
      <c r="P40" s="38"/>
      <c r="Q40" s="39"/>
      <c r="R40" s="40"/>
      <c r="S40" s="41"/>
      <c r="T40" s="41"/>
      <c r="U40" s="41"/>
      <c r="V40" s="42"/>
      <c r="W40" s="39"/>
      <c r="X40" s="37"/>
    </row>
    <row r="41" spans="1:24" hidden="1" x14ac:dyDescent="0.35">
      <c r="A41" s="19">
        <v>40</v>
      </c>
      <c r="B41" s="38" t="s">
        <v>10</v>
      </c>
      <c r="C41" s="39" t="s">
        <v>128</v>
      </c>
      <c r="D41" s="40" t="s">
        <v>152</v>
      </c>
      <c r="E41" s="79">
        <v>4800</v>
      </c>
      <c r="F41" s="79">
        <v>200</v>
      </c>
      <c r="G41" s="79">
        <v>38</v>
      </c>
      <c r="H41" s="46">
        <v>295.01</v>
      </c>
      <c r="I41" s="39" t="s">
        <v>362</v>
      </c>
      <c r="O41" s="37"/>
      <c r="P41" s="38"/>
      <c r="Q41" s="39"/>
      <c r="R41" s="40"/>
      <c r="S41" s="41"/>
      <c r="T41" s="41"/>
      <c r="U41" s="41"/>
      <c r="V41" s="42"/>
      <c r="W41" s="39"/>
      <c r="X41" s="37"/>
    </row>
    <row r="42" spans="1:24" hidden="1" x14ac:dyDescent="0.35">
      <c r="A42" s="37">
        <v>41</v>
      </c>
      <c r="B42" s="38" t="s">
        <v>10</v>
      </c>
      <c r="C42" s="39" t="s">
        <v>128</v>
      </c>
      <c r="D42" s="40" t="s">
        <v>153</v>
      </c>
      <c r="E42" s="79">
        <v>5100</v>
      </c>
      <c r="F42" s="79">
        <v>200</v>
      </c>
      <c r="G42" s="79">
        <v>38</v>
      </c>
      <c r="H42" s="46">
        <v>295.01</v>
      </c>
      <c r="I42" s="39" t="s">
        <v>362</v>
      </c>
      <c r="O42" s="37"/>
      <c r="P42" s="38"/>
      <c r="Q42" s="39"/>
      <c r="R42" s="40"/>
      <c r="S42" s="41"/>
      <c r="T42" s="41"/>
      <c r="U42" s="41"/>
      <c r="V42" s="42"/>
      <c r="W42" s="39"/>
      <c r="X42" s="37"/>
    </row>
    <row r="43" spans="1:24" hidden="1" x14ac:dyDescent="0.35">
      <c r="A43" s="19">
        <v>42</v>
      </c>
      <c r="B43" s="38" t="s">
        <v>10</v>
      </c>
      <c r="C43" s="39" t="s">
        <v>128</v>
      </c>
      <c r="D43" s="40" t="s">
        <v>154</v>
      </c>
      <c r="E43" s="79">
        <v>5400</v>
      </c>
      <c r="F43" s="79">
        <v>200</v>
      </c>
      <c r="G43" s="79">
        <v>38</v>
      </c>
      <c r="H43" s="46">
        <v>295.01</v>
      </c>
      <c r="I43" s="39" t="s">
        <v>362</v>
      </c>
      <c r="O43" s="37"/>
      <c r="P43" s="38"/>
      <c r="Q43" s="39"/>
      <c r="R43" s="40"/>
      <c r="S43" s="41"/>
      <c r="T43" s="41"/>
      <c r="U43" s="41"/>
      <c r="V43" s="42"/>
      <c r="W43" s="39"/>
      <c r="X43" s="37"/>
    </row>
    <row r="44" spans="1:24" hidden="1" x14ac:dyDescent="0.35">
      <c r="A44" s="37">
        <v>43</v>
      </c>
      <c r="B44" s="38" t="s">
        <v>10</v>
      </c>
      <c r="C44" s="39" t="s">
        <v>128</v>
      </c>
      <c r="D44" s="40" t="s">
        <v>155</v>
      </c>
      <c r="E44" s="79">
        <v>5700</v>
      </c>
      <c r="F44" s="79">
        <v>200</v>
      </c>
      <c r="G44" s="79">
        <v>38</v>
      </c>
      <c r="H44" s="46">
        <v>295.01</v>
      </c>
      <c r="I44" s="39" t="s">
        <v>362</v>
      </c>
      <c r="O44" s="37"/>
      <c r="P44" s="38"/>
      <c r="Q44" s="39"/>
      <c r="R44" s="40"/>
      <c r="S44" s="41"/>
      <c r="T44" s="41"/>
      <c r="U44" s="41"/>
      <c r="V44" s="42"/>
      <c r="W44" s="39"/>
      <c r="X44" s="37"/>
    </row>
    <row r="45" spans="1:24" hidden="1" x14ac:dyDescent="0.35">
      <c r="A45" s="19">
        <v>44</v>
      </c>
      <c r="B45" s="38" t="s">
        <v>10</v>
      </c>
      <c r="C45" s="39" t="s">
        <v>128</v>
      </c>
      <c r="D45" s="40" t="s">
        <v>156</v>
      </c>
      <c r="E45" s="79">
        <v>6000</v>
      </c>
      <c r="F45" s="79">
        <v>200</v>
      </c>
      <c r="G45" s="79">
        <v>38</v>
      </c>
      <c r="H45" s="46">
        <v>295.01</v>
      </c>
      <c r="I45" s="39" t="s">
        <v>362</v>
      </c>
      <c r="O45" s="37"/>
      <c r="P45" s="38"/>
      <c r="Q45" s="39"/>
      <c r="R45" s="40"/>
      <c r="S45" s="41"/>
      <c r="T45" s="41"/>
      <c r="U45" s="41"/>
      <c r="V45" s="42"/>
      <c r="W45" s="39"/>
      <c r="X45" s="37"/>
    </row>
    <row r="46" spans="1:24" hidden="1" x14ac:dyDescent="0.35">
      <c r="A46" s="37">
        <v>45</v>
      </c>
      <c r="B46" s="38" t="s">
        <v>10</v>
      </c>
      <c r="C46" s="39" t="s">
        <v>130</v>
      </c>
      <c r="D46" s="40" t="s">
        <v>42</v>
      </c>
      <c r="E46" s="79">
        <v>3000</v>
      </c>
      <c r="F46" s="79">
        <v>63</v>
      </c>
      <c r="G46" s="79">
        <v>44</v>
      </c>
      <c r="H46" s="42">
        <v>295</v>
      </c>
      <c r="I46" s="39" t="s">
        <v>362</v>
      </c>
      <c r="O46" s="19"/>
      <c r="P46" s="38"/>
      <c r="Q46" s="39"/>
      <c r="R46" s="40"/>
      <c r="S46" s="41"/>
      <c r="T46" s="41"/>
      <c r="U46" s="41"/>
      <c r="V46" s="46"/>
      <c r="W46" s="39"/>
      <c r="X46" s="19"/>
    </row>
    <row r="47" spans="1:24" hidden="1" x14ac:dyDescent="0.35">
      <c r="A47" s="19">
        <v>46</v>
      </c>
      <c r="B47" s="38" t="s">
        <v>10</v>
      </c>
      <c r="C47" s="39" t="s">
        <v>130</v>
      </c>
      <c r="D47" s="40" t="s">
        <v>41</v>
      </c>
      <c r="E47" s="79">
        <v>3300</v>
      </c>
      <c r="F47" s="79">
        <v>63</v>
      </c>
      <c r="G47" s="79">
        <v>44</v>
      </c>
      <c r="H47" s="42">
        <v>295</v>
      </c>
      <c r="I47" s="39" t="s">
        <v>362</v>
      </c>
      <c r="O47" s="19"/>
      <c r="P47" s="38"/>
      <c r="Q47" s="39"/>
      <c r="R47" s="40"/>
      <c r="S47" s="41"/>
      <c r="T47" s="41"/>
      <c r="U47" s="41"/>
      <c r="V47" s="46"/>
      <c r="W47" s="39"/>
      <c r="X47" s="19"/>
    </row>
    <row r="48" spans="1:24" hidden="1" x14ac:dyDescent="0.35">
      <c r="A48" s="37">
        <v>47</v>
      </c>
      <c r="B48" s="38" t="s">
        <v>10</v>
      </c>
      <c r="C48" s="39" t="s">
        <v>130</v>
      </c>
      <c r="D48" s="40" t="s">
        <v>40</v>
      </c>
      <c r="E48" s="79">
        <v>3600</v>
      </c>
      <c r="F48" s="79">
        <v>63</v>
      </c>
      <c r="G48" s="79">
        <v>44</v>
      </c>
      <c r="H48" s="42">
        <v>295</v>
      </c>
      <c r="I48" s="39" t="s">
        <v>362</v>
      </c>
      <c r="O48" s="19"/>
      <c r="P48" s="38"/>
      <c r="Q48" s="39"/>
      <c r="R48" s="40"/>
      <c r="S48" s="41"/>
      <c r="T48" s="41"/>
      <c r="U48" s="41"/>
      <c r="V48" s="46"/>
      <c r="W48" s="39"/>
      <c r="X48" s="19"/>
    </row>
    <row r="49" spans="1:24" hidden="1" x14ac:dyDescent="0.35">
      <c r="A49" s="19">
        <v>48</v>
      </c>
      <c r="B49" s="38" t="s">
        <v>10</v>
      </c>
      <c r="C49" s="39" t="s">
        <v>130</v>
      </c>
      <c r="D49" s="40" t="s">
        <v>39</v>
      </c>
      <c r="E49" s="79">
        <v>3900</v>
      </c>
      <c r="F49" s="79">
        <v>63</v>
      </c>
      <c r="G49" s="79">
        <v>44</v>
      </c>
      <c r="H49" s="42">
        <v>295</v>
      </c>
      <c r="I49" s="39" t="s">
        <v>362</v>
      </c>
      <c r="O49" s="19"/>
      <c r="P49" s="38"/>
      <c r="Q49" s="39"/>
      <c r="R49" s="40"/>
      <c r="S49" s="41"/>
      <c r="T49" s="41"/>
      <c r="U49" s="41"/>
      <c r="V49" s="46"/>
      <c r="W49" s="39"/>
      <c r="X49" s="19"/>
    </row>
    <row r="50" spans="1:24" hidden="1" x14ac:dyDescent="0.35">
      <c r="A50" s="37">
        <v>49</v>
      </c>
      <c r="B50" s="38" t="s">
        <v>10</v>
      </c>
      <c r="C50" s="39" t="s">
        <v>130</v>
      </c>
      <c r="D50" s="40" t="s">
        <v>38</v>
      </c>
      <c r="E50" s="79">
        <v>4200</v>
      </c>
      <c r="F50" s="79">
        <v>63</v>
      </c>
      <c r="G50" s="79">
        <v>44</v>
      </c>
      <c r="H50" s="42">
        <v>295</v>
      </c>
      <c r="I50" s="39" t="s">
        <v>362</v>
      </c>
      <c r="O50" s="37"/>
      <c r="P50" s="38"/>
      <c r="Q50" s="39"/>
      <c r="R50" s="40"/>
      <c r="S50" s="41"/>
      <c r="T50" s="41"/>
      <c r="U50" s="41"/>
      <c r="V50" s="46"/>
      <c r="W50" s="39"/>
      <c r="X50" s="37"/>
    </row>
    <row r="51" spans="1:24" hidden="1" x14ac:dyDescent="0.35">
      <c r="A51" s="19">
        <v>50</v>
      </c>
      <c r="B51" s="38" t="s">
        <v>10</v>
      </c>
      <c r="C51" s="39" t="s">
        <v>130</v>
      </c>
      <c r="D51" s="40" t="s">
        <v>37</v>
      </c>
      <c r="E51" s="79">
        <v>4500</v>
      </c>
      <c r="F51" s="79">
        <v>63</v>
      </c>
      <c r="G51" s="79">
        <v>44</v>
      </c>
      <c r="H51" s="42">
        <v>295</v>
      </c>
      <c r="I51" s="39" t="s">
        <v>362</v>
      </c>
      <c r="O51" s="37"/>
      <c r="P51" s="38"/>
      <c r="Q51" s="39"/>
      <c r="R51" s="40"/>
      <c r="S51" s="41"/>
      <c r="T51" s="41"/>
      <c r="U51" s="41"/>
      <c r="V51" s="46"/>
      <c r="W51" s="39"/>
      <c r="X51" s="37"/>
    </row>
    <row r="52" spans="1:24" hidden="1" x14ac:dyDescent="0.35">
      <c r="A52" s="37">
        <v>51</v>
      </c>
      <c r="B52" s="38" t="s">
        <v>10</v>
      </c>
      <c r="C52" s="39" t="s">
        <v>130</v>
      </c>
      <c r="D52" s="40" t="s">
        <v>51</v>
      </c>
      <c r="E52" s="79">
        <v>4800</v>
      </c>
      <c r="F52" s="79">
        <v>63</v>
      </c>
      <c r="G52" s="79">
        <v>44</v>
      </c>
      <c r="H52" s="42">
        <v>295</v>
      </c>
      <c r="I52" s="39" t="s">
        <v>362</v>
      </c>
      <c r="O52" s="37"/>
      <c r="P52" s="38"/>
      <c r="Q52" s="39"/>
      <c r="R52" s="40"/>
      <c r="S52" s="41"/>
      <c r="T52" s="41"/>
      <c r="U52" s="41"/>
      <c r="V52" s="46"/>
      <c r="W52" s="39"/>
      <c r="X52" s="37"/>
    </row>
    <row r="53" spans="1:24" hidden="1" x14ac:dyDescent="0.35">
      <c r="A53" s="19">
        <v>52</v>
      </c>
      <c r="B53" s="38" t="s">
        <v>10</v>
      </c>
      <c r="C53" s="39" t="s">
        <v>130</v>
      </c>
      <c r="D53" s="40" t="s">
        <v>36</v>
      </c>
      <c r="E53" s="79">
        <v>5100</v>
      </c>
      <c r="F53" s="79">
        <v>63</v>
      </c>
      <c r="G53" s="79">
        <v>44</v>
      </c>
      <c r="H53" s="42">
        <v>295</v>
      </c>
      <c r="I53" s="39" t="s">
        <v>362</v>
      </c>
      <c r="O53" s="37"/>
      <c r="P53" s="38"/>
      <c r="Q53" s="39"/>
      <c r="R53" s="40"/>
      <c r="S53" s="41"/>
      <c r="T53" s="41"/>
      <c r="U53" s="41"/>
      <c r="V53" s="46"/>
      <c r="W53" s="39"/>
      <c r="X53" s="37"/>
    </row>
    <row r="54" spans="1:24" hidden="1" x14ac:dyDescent="0.35">
      <c r="A54" s="37">
        <v>53</v>
      </c>
      <c r="B54" s="38" t="s">
        <v>10</v>
      </c>
      <c r="C54" s="39" t="s">
        <v>130</v>
      </c>
      <c r="D54" s="40" t="s">
        <v>52</v>
      </c>
      <c r="E54" s="79">
        <v>5400</v>
      </c>
      <c r="F54" s="79">
        <v>63</v>
      </c>
      <c r="G54" s="79">
        <v>44</v>
      </c>
      <c r="H54" s="42">
        <v>295</v>
      </c>
      <c r="I54" s="39" t="s">
        <v>362</v>
      </c>
      <c r="O54" s="37"/>
      <c r="P54" s="38"/>
      <c r="Q54" s="39"/>
      <c r="R54" s="40"/>
      <c r="S54" s="41"/>
      <c r="T54" s="41"/>
      <c r="U54" s="41"/>
      <c r="V54" s="46"/>
      <c r="W54" s="39"/>
      <c r="X54" s="37"/>
    </row>
    <row r="55" spans="1:24" hidden="1" x14ac:dyDescent="0.35">
      <c r="A55" s="19">
        <v>54</v>
      </c>
      <c r="B55" s="38" t="s">
        <v>10</v>
      </c>
      <c r="C55" s="39" t="s">
        <v>130</v>
      </c>
      <c r="D55" s="40" t="s">
        <v>53</v>
      </c>
      <c r="E55" s="79">
        <v>5700</v>
      </c>
      <c r="F55" s="79">
        <v>63</v>
      </c>
      <c r="G55" s="79">
        <v>44</v>
      </c>
      <c r="H55" s="42">
        <v>295</v>
      </c>
      <c r="I55" s="39" t="s">
        <v>362</v>
      </c>
      <c r="O55" s="37"/>
      <c r="P55" s="38"/>
      <c r="Q55" s="39"/>
      <c r="R55" s="40"/>
      <c r="S55" s="41"/>
      <c r="T55" s="41"/>
      <c r="U55" s="41"/>
      <c r="V55" s="46"/>
      <c r="W55" s="39"/>
      <c r="X55" s="37"/>
    </row>
    <row r="56" spans="1:24" hidden="1" x14ac:dyDescent="0.35">
      <c r="A56" s="37">
        <v>55</v>
      </c>
      <c r="B56" s="38" t="s">
        <v>10</v>
      </c>
      <c r="C56" s="39" t="s">
        <v>130</v>
      </c>
      <c r="D56" s="40" t="s">
        <v>84</v>
      </c>
      <c r="E56" s="79">
        <v>6000</v>
      </c>
      <c r="F56" s="79">
        <v>63</v>
      </c>
      <c r="G56" s="79">
        <v>44</v>
      </c>
      <c r="H56" s="42">
        <v>295</v>
      </c>
      <c r="I56" s="39" t="s">
        <v>362</v>
      </c>
      <c r="O56" s="37"/>
      <c r="P56" s="38"/>
      <c r="Q56" s="39"/>
      <c r="R56" s="40"/>
      <c r="S56" s="41"/>
      <c r="T56" s="41"/>
      <c r="U56" s="41"/>
      <c r="V56" s="46"/>
      <c r="W56" s="39"/>
      <c r="X56" s="37"/>
    </row>
    <row r="57" spans="1:24" hidden="1" x14ac:dyDescent="0.35">
      <c r="A57" s="19">
        <v>56</v>
      </c>
      <c r="B57" s="38" t="s">
        <v>10</v>
      </c>
      <c r="C57" s="39" t="s">
        <v>129</v>
      </c>
      <c r="D57" s="40" t="s">
        <v>19</v>
      </c>
      <c r="E57" s="79">
        <v>3000</v>
      </c>
      <c r="F57" s="79">
        <v>150</v>
      </c>
      <c r="G57" s="79">
        <v>50</v>
      </c>
      <c r="H57" s="46">
        <v>284.98</v>
      </c>
      <c r="I57" s="39" t="s">
        <v>362</v>
      </c>
      <c r="O57" s="37"/>
      <c r="P57" s="38"/>
      <c r="Q57" s="39"/>
      <c r="R57" s="40"/>
      <c r="S57" s="41"/>
      <c r="T57" s="41"/>
      <c r="U57" s="41"/>
      <c r="V57" s="46"/>
      <c r="W57" s="39"/>
      <c r="X57" s="37"/>
    </row>
    <row r="58" spans="1:24" hidden="1" x14ac:dyDescent="0.35">
      <c r="A58" s="37">
        <v>57</v>
      </c>
      <c r="B58" s="38" t="s">
        <v>10</v>
      </c>
      <c r="C58" s="39" t="s">
        <v>129</v>
      </c>
      <c r="D58" s="40" t="s">
        <v>17</v>
      </c>
      <c r="E58" s="79">
        <v>3300</v>
      </c>
      <c r="F58" s="79">
        <v>150</v>
      </c>
      <c r="G58" s="79">
        <v>50</v>
      </c>
      <c r="H58" s="46">
        <v>284.98</v>
      </c>
      <c r="I58" s="39" t="s">
        <v>362</v>
      </c>
      <c r="O58" s="37"/>
      <c r="P58" s="38"/>
      <c r="Q58" s="39"/>
      <c r="R58" s="40"/>
      <c r="S58" s="41"/>
      <c r="T58" s="41"/>
      <c r="U58" s="41"/>
      <c r="V58" s="46"/>
      <c r="W58" s="39"/>
      <c r="X58" s="37"/>
    </row>
    <row r="59" spans="1:24" hidden="1" x14ac:dyDescent="0.35">
      <c r="A59" s="19">
        <v>58</v>
      </c>
      <c r="B59" s="38" t="s">
        <v>10</v>
      </c>
      <c r="C59" s="39" t="s">
        <v>129</v>
      </c>
      <c r="D59" s="40" t="s">
        <v>16</v>
      </c>
      <c r="E59" s="79">
        <v>3600</v>
      </c>
      <c r="F59" s="79">
        <v>150</v>
      </c>
      <c r="G59" s="79">
        <v>50</v>
      </c>
      <c r="H59" s="46">
        <v>284.98</v>
      </c>
      <c r="I59" s="39" t="s">
        <v>362</v>
      </c>
      <c r="O59" s="37"/>
      <c r="P59" s="38"/>
      <c r="Q59" s="39"/>
      <c r="R59" s="40"/>
      <c r="S59" s="41"/>
      <c r="T59" s="41"/>
      <c r="U59" s="41"/>
      <c r="V59" s="46"/>
      <c r="W59" s="39"/>
      <c r="X59" s="37"/>
    </row>
    <row r="60" spans="1:24" hidden="1" x14ac:dyDescent="0.35">
      <c r="A60" s="37">
        <v>59</v>
      </c>
      <c r="B60" s="38" t="s">
        <v>10</v>
      </c>
      <c r="C60" s="39" t="s">
        <v>129</v>
      </c>
      <c r="D60" s="40" t="s">
        <v>15</v>
      </c>
      <c r="E60" s="79">
        <v>3900</v>
      </c>
      <c r="F60" s="79">
        <v>150</v>
      </c>
      <c r="G60" s="79">
        <v>50</v>
      </c>
      <c r="H60" s="46">
        <v>284.98</v>
      </c>
      <c r="I60" s="39" t="s">
        <v>362</v>
      </c>
      <c r="O60" s="37"/>
      <c r="P60" s="38"/>
      <c r="Q60" s="39"/>
      <c r="R60" s="40"/>
      <c r="S60" s="41"/>
      <c r="T60" s="41"/>
      <c r="U60" s="41"/>
      <c r="V60" s="46"/>
      <c r="W60" s="39"/>
      <c r="X60" s="37"/>
    </row>
    <row r="61" spans="1:24" hidden="1" x14ac:dyDescent="0.35">
      <c r="A61" s="19">
        <v>60</v>
      </c>
      <c r="B61" s="38" t="s">
        <v>10</v>
      </c>
      <c r="C61" s="39" t="s">
        <v>129</v>
      </c>
      <c r="D61" s="40" t="s">
        <v>14</v>
      </c>
      <c r="E61" s="79">
        <v>4200</v>
      </c>
      <c r="F61" s="79">
        <v>150</v>
      </c>
      <c r="G61" s="79">
        <v>50</v>
      </c>
      <c r="H61" s="46">
        <v>284.98</v>
      </c>
      <c r="I61" s="39" t="s">
        <v>362</v>
      </c>
      <c r="O61" s="37"/>
      <c r="P61" s="38"/>
      <c r="Q61" s="39"/>
      <c r="R61" s="40"/>
      <c r="S61" s="41"/>
      <c r="T61" s="41"/>
      <c r="U61" s="41"/>
      <c r="V61" s="46"/>
      <c r="W61" s="39"/>
      <c r="X61" s="37"/>
    </row>
    <row r="62" spans="1:24" hidden="1" x14ac:dyDescent="0.35">
      <c r="A62" s="37">
        <v>61</v>
      </c>
      <c r="B62" s="38" t="s">
        <v>10</v>
      </c>
      <c r="C62" s="39" t="s">
        <v>129</v>
      </c>
      <c r="D62" s="40" t="s">
        <v>13</v>
      </c>
      <c r="E62" s="79">
        <v>4500</v>
      </c>
      <c r="F62" s="79">
        <v>150</v>
      </c>
      <c r="G62" s="79">
        <v>50</v>
      </c>
      <c r="H62" s="46">
        <v>284.98</v>
      </c>
      <c r="I62" s="39" t="s">
        <v>362</v>
      </c>
      <c r="O62" s="37"/>
      <c r="P62" s="38"/>
      <c r="Q62" s="39"/>
      <c r="R62" s="40"/>
      <c r="S62" s="41"/>
      <c r="T62" s="41"/>
      <c r="U62" s="41"/>
      <c r="V62" s="46"/>
      <c r="W62" s="39"/>
      <c r="X62" s="37"/>
    </row>
    <row r="63" spans="1:24" hidden="1" x14ac:dyDescent="0.35">
      <c r="A63" s="19">
        <v>62</v>
      </c>
      <c r="B63" s="38" t="s">
        <v>10</v>
      </c>
      <c r="C63" s="39" t="s">
        <v>129</v>
      </c>
      <c r="D63" s="40" t="s">
        <v>57</v>
      </c>
      <c r="E63" s="79">
        <v>4800</v>
      </c>
      <c r="F63" s="79">
        <v>150</v>
      </c>
      <c r="G63" s="79">
        <v>50</v>
      </c>
      <c r="H63" s="46">
        <v>284.98</v>
      </c>
      <c r="I63" s="39" t="s">
        <v>362</v>
      </c>
      <c r="O63" s="37"/>
      <c r="P63" s="38"/>
      <c r="Q63" s="39"/>
      <c r="R63" s="40"/>
      <c r="S63" s="41"/>
      <c r="T63" s="41"/>
      <c r="U63" s="41"/>
      <c r="V63" s="46"/>
      <c r="W63" s="39"/>
      <c r="X63" s="37"/>
    </row>
    <row r="64" spans="1:24" hidden="1" x14ac:dyDescent="0.35">
      <c r="A64" s="37">
        <v>63</v>
      </c>
      <c r="B64" s="38" t="s">
        <v>10</v>
      </c>
      <c r="C64" s="39" t="s">
        <v>129</v>
      </c>
      <c r="D64" s="40" t="s">
        <v>12</v>
      </c>
      <c r="E64" s="79">
        <v>5100</v>
      </c>
      <c r="F64" s="79">
        <v>150</v>
      </c>
      <c r="G64" s="79">
        <v>50</v>
      </c>
      <c r="H64" s="46">
        <v>284.98</v>
      </c>
      <c r="I64" s="39" t="s">
        <v>362</v>
      </c>
      <c r="O64" s="37"/>
      <c r="P64" s="38"/>
      <c r="Q64" s="39"/>
      <c r="R64" s="40"/>
      <c r="S64" s="41"/>
      <c r="T64" s="41"/>
      <c r="U64" s="41"/>
      <c r="V64" s="46"/>
      <c r="W64" s="39"/>
      <c r="X64" s="37"/>
    </row>
    <row r="65" spans="1:24" hidden="1" x14ac:dyDescent="0.35">
      <c r="A65" s="19">
        <v>64</v>
      </c>
      <c r="B65" s="38" t="s">
        <v>10</v>
      </c>
      <c r="C65" s="39" t="s">
        <v>129</v>
      </c>
      <c r="D65" s="40" t="s">
        <v>54</v>
      </c>
      <c r="E65" s="79">
        <v>5400</v>
      </c>
      <c r="F65" s="79">
        <v>150</v>
      </c>
      <c r="G65" s="79">
        <v>50</v>
      </c>
      <c r="H65" s="46">
        <v>284.98</v>
      </c>
      <c r="I65" s="39" t="s">
        <v>362</v>
      </c>
      <c r="O65" s="19"/>
      <c r="P65" s="38"/>
      <c r="Q65" s="39"/>
      <c r="R65" s="40"/>
      <c r="S65" s="41"/>
      <c r="T65" s="41"/>
      <c r="U65" s="41"/>
      <c r="V65" s="46"/>
      <c r="W65" s="39"/>
      <c r="X65" s="37"/>
    </row>
    <row r="66" spans="1:24" hidden="1" x14ac:dyDescent="0.35">
      <c r="A66" s="37">
        <v>65</v>
      </c>
      <c r="B66" s="38" t="s">
        <v>10</v>
      </c>
      <c r="C66" s="39" t="s">
        <v>129</v>
      </c>
      <c r="D66" s="40" t="s">
        <v>55</v>
      </c>
      <c r="E66" s="79">
        <v>5700</v>
      </c>
      <c r="F66" s="79">
        <v>150</v>
      </c>
      <c r="G66" s="79">
        <v>50</v>
      </c>
      <c r="H66" s="46">
        <v>284.98</v>
      </c>
      <c r="I66" s="39" t="s">
        <v>362</v>
      </c>
      <c r="O66" s="19"/>
      <c r="P66" s="38"/>
      <c r="Q66" s="39"/>
      <c r="R66" s="40"/>
      <c r="S66" s="41"/>
      <c r="T66" s="41"/>
      <c r="U66" s="41"/>
      <c r="V66" s="46"/>
      <c r="W66" s="39"/>
      <c r="X66" s="37"/>
    </row>
    <row r="67" spans="1:24" hidden="1" x14ac:dyDescent="0.35">
      <c r="A67" s="19">
        <v>66</v>
      </c>
      <c r="B67" s="38" t="s">
        <v>10</v>
      </c>
      <c r="C67" s="39" t="s">
        <v>129</v>
      </c>
      <c r="D67" s="40" t="s">
        <v>56</v>
      </c>
      <c r="E67" s="79">
        <v>6000</v>
      </c>
      <c r="F67" s="79">
        <v>150</v>
      </c>
      <c r="G67" s="79">
        <v>50</v>
      </c>
      <c r="H67" s="46">
        <v>284.98</v>
      </c>
      <c r="I67" s="39" t="s">
        <v>362</v>
      </c>
      <c r="O67" s="19"/>
      <c r="P67" s="38"/>
      <c r="Q67" s="39"/>
      <c r="R67" s="40"/>
      <c r="S67" s="41"/>
      <c r="T67" s="41"/>
      <c r="U67" s="41"/>
      <c r="V67" s="46"/>
      <c r="W67" s="39"/>
      <c r="X67" s="37"/>
    </row>
    <row r="68" spans="1:24" hidden="1" x14ac:dyDescent="0.35">
      <c r="A68" s="37">
        <v>67</v>
      </c>
      <c r="B68" s="38" t="s">
        <v>10</v>
      </c>
      <c r="C68" s="39" t="s">
        <v>129</v>
      </c>
      <c r="D68" s="40" t="s">
        <v>85</v>
      </c>
      <c r="E68" s="79">
        <v>3000</v>
      </c>
      <c r="F68" s="79">
        <v>175</v>
      </c>
      <c r="G68" s="79">
        <v>63</v>
      </c>
      <c r="H68" s="46">
        <v>284.98</v>
      </c>
      <c r="I68" s="39" t="s">
        <v>362</v>
      </c>
      <c r="O68" s="19"/>
      <c r="P68" s="38"/>
      <c r="Q68" s="39"/>
      <c r="R68" s="40"/>
      <c r="S68" s="41"/>
      <c r="T68" s="41"/>
      <c r="U68" s="41"/>
      <c r="V68" s="46"/>
      <c r="W68" s="39"/>
      <c r="X68" s="37"/>
    </row>
    <row r="69" spans="1:24" hidden="1" x14ac:dyDescent="0.35">
      <c r="A69" s="19">
        <v>68</v>
      </c>
      <c r="B69" s="38" t="s">
        <v>10</v>
      </c>
      <c r="C69" s="39" t="s">
        <v>129</v>
      </c>
      <c r="D69" s="40" t="s">
        <v>86</v>
      </c>
      <c r="E69" s="79">
        <v>3300</v>
      </c>
      <c r="F69" s="79">
        <v>175</v>
      </c>
      <c r="G69" s="79">
        <v>63</v>
      </c>
      <c r="H69" s="46">
        <v>284.98</v>
      </c>
      <c r="I69" s="39" t="s">
        <v>362</v>
      </c>
      <c r="O69" s="19"/>
      <c r="P69" s="38"/>
      <c r="Q69" s="39"/>
      <c r="R69" s="40"/>
      <c r="S69" s="41"/>
      <c r="T69" s="41"/>
      <c r="U69" s="41"/>
      <c r="V69" s="46"/>
      <c r="W69" s="39"/>
      <c r="X69" s="37"/>
    </row>
    <row r="70" spans="1:24" hidden="1" x14ac:dyDescent="0.35">
      <c r="A70" s="37">
        <v>69</v>
      </c>
      <c r="B70" s="38" t="s">
        <v>10</v>
      </c>
      <c r="C70" s="39" t="s">
        <v>129</v>
      </c>
      <c r="D70" s="40" t="s">
        <v>87</v>
      </c>
      <c r="E70" s="79">
        <v>3600</v>
      </c>
      <c r="F70" s="79">
        <v>175</v>
      </c>
      <c r="G70" s="79">
        <v>63</v>
      </c>
      <c r="H70" s="46">
        <v>284.98</v>
      </c>
      <c r="I70" s="39" t="s">
        <v>362</v>
      </c>
      <c r="O70" s="19"/>
      <c r="P70" s="38"/>
      <c r="Q70" s="39"/>
      <c r="R70" s="40"/>
      <c r="S70" s="41"/>
      <c r="T70" s="41"/>
      <c r="U70" s="41"/>
      <c r="V70" s="46"/>
      <c r="W70" s="39"/>
      <c r="X70" s="37"/>
    </row>
    <row r="71" spans="1:24" hidden="1" x14ac:dyDescent="0.35">
      <c r="A71" s="19">
        <v>70</v>
      </c>
      <c r="B71" s="38" t="s">
        <v>10</v>
      </c>
      <c r="C71" s="39" t="s">
        <v>129</v>
      </c>
      <c r="D71" s="40" t="s">
        <v>88</v>
      </c>
      <c r="E71" s="79">
        <v>3900</v>
      </c>
      <c r="F71" s="79">
        <v>175</v>
      </c>
      <c r="G71" s="79">
        <v>63</v>
      </c>
      <c r="H71" s="46">
        <v>284.98</v>
      </c>
      <c r="I71" s="39" t="s">
        <v>362</v>
      </c>
      <c r="O71" s="19"/>
      <c r="P71" s="38"/>
      <c r="Q71" s="39"/>
      <c r="R71" s="40"/>
      <c r="S71" s="41"/>
      <c r="T71" s="41"/>
      <c r="U71" s="41"/>
      <c r="V71" s="46"/>
      <c r="W71" s="39"/>
      <c r="X71" s="37"/>
    </row>
    <row r="72" spans="1:24" hidden="1" x14ac:dyDescent="0.35">
      <c r="A72" s="37">
        <v>71</v>
      </c>
      <c r="B72" s="38" t="s">
        <v>10</v>
      </c>
      <c r="C72" s="39" t="s">
        <v>129</v>
      </c>
      <c r="D72" s="40" t="s">
        <v>89</v>
      </c>
      <c r="E72" s="79">
        <v>4200</v>
      </c>
      <c r="F72" s="79">
        <v>175</v>
      </c>
      <c r="G72" s="79">
        <v>63</v>
      </c>
      <c r="H72" s="46">
        <v>284.98</v>
      </c>
      <c r="I72" s="39" t="s">
        <v>362</v>
      </c>
      <c r="O72" s="19"/>
      <c r="P72" s="38"/>
      <c r="Q72" s="39"/>
      <c r="R72" s="40"/>
      <c r="S72" s="41"/>
      <c r="T72" s="41"/>
      <c r="U72" s="41"/>
      <c r="V72" s="46"/>
      <c r="W72" s="39"/>
      <c r="X72" s="37"/>
    </row>
    <row r="73" spans="1:24" hidden="1" x14ac:dyDescent="0.35">
      <c r="A73" s="19">
        <v>72</v>
      </c>
      <c r="B73" s="38" t="s">
        <v>10</v>
      </c>
      <c r="C73" s="39" t="s">
        <v>129</v>
      </c>
      <c r="D73" s="40" t="s">
        <v>90</v>
      </c>
      <c r="E73" s="79">
        <v>4500</v>
      </c>
      <c r="F73" s="79">
        <v>175</v>
      </c>
      <c r="G73" s="79">
        <v>63</v>
      </c>
      <c r="H73" s="46">
        <v>284.98</v>
      </c>
      <c r="I73" s="39" t="s">
        <v>362</v>
      </c>
      <c r="O73" s="37"/>
      <c r="P73" s="38"/>
      <c r="Q73" s="39"/>
      <c r="R73" s="40"/>
      <c r="S73" s="41"/>
      <c r="T73" s="41"/>
      <c r="U73" s="41"/>
      <c r="V73" s="42"/>
      <c r="W73" s="39"/>
      <c r="X73" s="37"/>
    </row>
    <row r="74" spans="1:24" hidden="1" x14ac:dyDescent="0.35">
      <c r="A74" s="37">
        <v>73</v>
      </c>
      <c r="B74" s="38" t="s">
        <v>10</v>
      </c>
      <c r="C74" s="39" t="s">
        <v>129</v>
      </c>
      <c r="D74" s="40" t="s">
        <v>91</v>
      </c>
      <c r="E74" s="79">
        <v>4800</v>
      </c>
      <c r="F74" s="79">
        <v>175</v>
      </c>
      <c r="G74" s="79">
        <v>63</v>
      </c>
      <c r="H74" s="46">
        <v>284.98</v>
      </c>
      <c r="I74" s="39" t="s">
        <v>362</v>
      </c>
      <c r="O74" s="37"/>
      <c r="P74" s="38"/>
      <c r="Q74" s="39"/>
      <c r="R74" s="40"/>
      <c r="S74" s="41"/>
      <c r="T74" s="41"/>
      <c r="U74" s="41"/>
      <c r="V74" s="42"/>
      <c r="W74" s="39"/>
      <c r="X74" s="37"/>
    </row>
    <row r="75" spans="1:24" hidden="1" x14ac:dyDescent="0.35">
      <c r="A75" s="19">
        <v>74</v>
      </c>
      <c r="B75" s="38" t="s">
        <v>10</v>
      </c>
      <c r="C75" s="39" t="s">
        <v>129</v>
      </c>
      <c r="D75" s="40" t="s">
        <v>92</v>
      </c>
      <c r="E75" s="79">
        <v>5100</v>
      </c>
      <c r="F75" s="79">
        <v>175</v>
      </c>
      <c r="G75" s="79">
        <v>63</v>
      </c>
      <c r="H75" s="46">
        <v>284.98</v>
      </c>
      <c r="I75" s="39" t="s">
        <v>362</v>
      </c>
      <c r="O75" s="37"/>
      <c r="P75" s="38"/>
      <c r="Q75" s="39"/>
      <c r="R75" s="40"/>
      <c r="S75" s="41"/>
      <c r="T75" s="41"/>
      <c r="U75" s="41"/>
      <c r="V75" s="42"/>
      <c r="W75" s="39"/>
      <c r="X75" s="37"/>
    </row>
    <row r="76" spans="1:24" hidden="1" x14ac:dyDescent="0.35">
      <c r="A76" s="37">
        <v>75</v>
      </c>
      <c r="B76" s="38" t="s">
        <v>10</v>
      </c>
      <c r="C76" s="39" t="s">
        <v>129</v>
      </c>
      <c r="D76" s="40" t="s">
        <v>93</v>
      </c>
      <c r="E76" s="79">
        <v>5400</v>
      </c>
      <c r="F76" s="79">
        <v>175</v>
      </c>
      <c r="G76" s="79">
        <v>63</v>
      </c>
      <c r="H76" s="46">
        <v>284.98</v>
      </c>
      <c r="I76" s="39" t="s">
        <v>362</v>
      </c>
      <c r="O76" s="37"/>
      <c r="P76" s="38"/>
      <c r="Q76" s="39"/>
      <c r="R76" s="40"/>
      <c r="S76" s="41"/>
      <c r="T76" s="41"/>
      <c r="U76" s="41"/>
      <c r="V76" s="42"/>
      <c r="W76" s="39"/>
      <c r="X76" s="37"/>
    </row>
    <row r="77" spans="1:24" hidden="1" x14ac:dyDescent="0.35">
      <c r="A77" s="19">
        <v>76</v>
      </c>
      <c r="B77" s="38" t="s">
        <v>10</v>
      </c>
      <c r="C77" s="39" t="s">
        <v>129</v>
      </c>
      <c r="D77" s="40" t="s">
        <v>94</v>
      </c>
      <c r="E77" s="79">
        <v>5700</v>
      </c>
      <c r="F77" s="79">
        <v>175</v>
      </c>
      <c r="G77" s="79">
        <v>63</v>
      </c>
      <c r="H77" s="46">
        <v>284.98</v>
      </c>
      <c r="I77" s="39" t="s">
        <v>362</v>
      </c>
      <c r="O77" s="37"/>
      <c r="P77" s="38"/>
      <c r="Q77" s="39"/>
      <c r="R77" s="40"/>
      <c r="S77" s="41"/>
      <c r="T77" s="41"/>
      <c r="U77" s="41"/>
      <c r="V77" s="53"/>
      <c r="W77" s="39"/>
      <c r="X77" s="37"/>
    </row>
    <row r="78" spans="1:24" hidden="1" x14ac:dyDescent="0.35">
      <c r="A78" s="37">
        <v>77</v>
      </c>
      <c r="B78" s="38" t="s">
        <v>10</v>
      </c>
      <c r="C78" s="39" t="s">
        <v>129</v>
      </c>
      <c r="D78" s="40" t="s">
        <v>95</v>
      </c>
      <c r="E78" s="79">
        <v>6000</v>
      </c>
      <c r="F78" s="79">
        <v>175</v>
      </c>
      <c r="G78" s="79">
        <v>63</v>
      </c>
      <c r="H78" s="46">
        <v>284.98</v>
      </c>
      <c r="I78" s="39" t="s">
        <v>362</v>
      </c>
      <c r="O78" s="37"/>
      <c r="P78" s="50"/>
      <c r="Q78" s="43"/>
      <c r="R78" s="44"/>
      <c r="S78" s="45"/>
      <c r="T78" s="45"/>
      <c r="U78" s="45"/>
      <c r="V78" s="55"/>
      <c r="W78" s="43"/>
      <c r="X78" s="37"/>
    </row>
    <row r="79" spans="1:24" hidden="1" x14ac:dyDescent="0.35">
      <c r="A79" s="19">
        <v>78</v>
      </c>
      <c r="B79" s="38" t="s">
        <v>10</v>
      </c>
      <c r="C79" s="39" t="s">
        <v>131</v>
      </c>
      <c r="D79" s="40" t="s">
        <v>49</v>
      </c>
      <c r="E79" s="79">
        <v>3000</v>
      </c>
      <c r="F79" s="79">
        <v>200</v>
      </c>
      <c r="G79" s="79">
        <v>75</v>
      </c>
      <c r="H79" s="46">
        <v>284.98</v>
      </c>
      <c r="I79" s="39" t="s">
        <v>362</v>
      </c>
      <c r="O79" s="19"/>
      <c r="P79" s="50"/>
      <c r="Q79" s="43"/>
      <c r="R79" s="44"/>
      <c r="S79" s="45"/>
      <c r="T79" s="45"/>
      <c r="U79" s="45"/>
      <c r="V79" s="42"/>
      <c r="W79" s="39"/>
      <c r="X79" s="37"/>
    </row>
    <row r="80" spans="1:24" hidden="1" x14ac:dyDescent="0.35">
      <c r="A80" s="37">
        <v>79</v>
      </c>
      <c r="B80" s="38" t="s">
        <v>10</v>
      </c>
      <c r="C80" s="39" t="s">
        <v>131</v>
      </c>
      <c r="D80" s="40" t="s">
        <v>48</v>
      </c>
      <c r="E80" s="79">
        <v>3300</v>
      </c>
      <c r="F80" s="79">
        <v>200</v>
      </c>
      <c r="G80" s="79">
        <v>75</v>
      </c>
      <c r="H80" s="46">
        <v>284.98</v>
      </c>
      <c r="I80" s="39" t="s">
        <v>362</v>
      </c>
      <c r="O80" s="19"/>
      <c r="P80" s="38"/>
      <c r="Q80" s="43"/>
      <c r="R80" s="44"/>
      <c r="S80" s="45"/>
      <c r="T80" s="45"/>
      <c r="U80" s="56"/>
      <c r="V80" s="42"/>
      <c r="W80" s="39"/>
      <c r="X80" s="37"/>
    </row>
    <row r="81" spans="1:24" hidden="1" x14ac:dyDescent="0.35">
      <c r="A81" s="19">
        <v>80</v>
      </c>
      <c r="B81" s="38" t="s">
        <v>10</v>
      </c>
      <c r="C81" s="39" t="s">
        <v>131</v>
      </c>
      <c r="D81" s="40" t="s">
        <v>47</v>
      </c>
      <c r="E81" s="79">
        <v>3600</v>
      </c>
      <c r="F81" s="79">
        <v>200</v>
      </c>
      <c r="G81" s="79">
        <v>75</v>
      </c>
      <c r="H81" s="46">
        <v>284.98</v>
      </c>
      <c r="I81" s="39" t="s">
        <v>362</v>
      </c>
      <c r="O81" s="19"/>
      <c r="P81" s="38"/>
      <c r="Q81" s="43"/>
      <c r="R81" s="44"/>
      <c r="S81" s="41"/>
      <c r="T81" s="45"/>
      <c r="U81" s="56"/>
      <c r="V81" s="42"/>
      <c r="W81" s="39"/>
      <c r="X81" s="37"/>
    </row>
    <row r="82" spans="1:24" hidden="1" x14ac:dyDescent="0.35">
      <c r="A82" s="37">
        <v>81</v>
      </c>
      <c r="B82" s="38" t="s">
        <v>10</v>
      </c>
      <c r="C82" s="39" t="s">
        <v>131</v>
      </c>
      <c r="D82" s="40" t="s">
        <v>46</v>
      </c>
      <c r="E82" s="79">
        <v>3900</v>
      </c>
      <c r="F82" s="79">
        <v>200</v>
      </c>
      <c r="G82" s="79">
        <v>75</v>
      </c>
      <c r="H82" s="46">
        <v>284.98</v>
      </c>
      <c r="I82" s="39" t="s">
        <v>362</v>
      </c>
      <c r="O82" s="19"/>
      <c r="P82" s="38"/>
      <c r="Q82" s="43"/>
      <c r="R82" s="44"/>
      <c r="S82" s="45"/>
      <c r="T82" s="45"/>
      <c r="U82" s="56"/>
      <c r="V82" s="42"/>
      <c r="W82" s="39"/>
      <c r="X82" s="37"/>
    </row>
    <row r="83" spans="1:24" hidden="1" x14ac:dyDescent="0.35">
      <c r="A83" s="19">
        <v>82</v>
      </c>
      <c r="B83" s="38" t="s">
        <v>10</v>
      </c>
      <c r="C83" s="39" t="s">
        <v>131</v>
      </c>
      <c r="D83" s="40" t="s">
        <v>45</v>
      </c>
      <c r="E83" s="79">
        <v>4200</v>
      </c>
      <c r="F83" s="79">
        <v>200</v>
      </c>
      <c r="G83" s="79">
        <v>75</v>
      </c>
      <c r="H83" s="46">
        <v>284.98</v>
      </c>
      <c r="I83" s="39" t="s">
        <v>362</v>
      </c>
      <c r="O83" s="19"/>
      <c r="P83" s="38"/>
      <c r="Q83" s="43"/>
      <c r="R83" s="44"/>
      <c r="S83" s="41"/>
      <c r="T83" s="45"/>
      <c r="U83" s="56"/>
      <c r="V83" s="42"/>
      <c r="W83" s="39"/>
      <c r="X83" s="37"/>
    </row>
    <row r="84" spans="1:24" hidden="1" x14ac:dyDescent="0.35">
      <c r="A84" s="37">
        <v>83</v>
      </c>
      <c r="B84" s="38" t="s">
        <v>10</v>
      </c>
      <c r="C84" s="39" t="s">
        <v>131</v>
      </c>
      <c r="D84" s="40" t="s">
        <v>44</v>
      </c>
      <c r="E84" s="79">
        <v>4500</v>
      </c>
      <c r="F84" s="79">
        <v>200</v>
      </c>
      <c r="G84" s="79">
        <v>75</v>
      </c>
      <c r="H84" s="46">
        <v>284.98</v>
      </c>
      <c r="I84" s="39" t="s">
        <v>362</v>
      </c>
      <c r="O84" s="19"/>
      <c r="P84" s="38"/>
      <c r="Q84" s="43"/>
      <c r="R84" s="44"/>
      <c r="S84" s="45"/>
      <c r="T84" s="45"/>
      <c r="U84" s="56"/>
      <c r="V84" s="42"/>
      <c r="W84" s="39"/>
      <c r="X84" s="37"/>
    </row>
    <row r="85" spans="1:24" hidden="1" x14ac:dyDescent="0.35">
      <c r="A85" s="19">
        <v>84</v>
      </c>
      <c r="B85" s="38" t="s">
        <v>10</v>
      </c>
      <c r="C85" s="39" t="s">
        <v>131</v>
      </c>
      <c r="D85" s="40" t="s">
        <v>50</v>
      </c>
      <c r="E85" s="79">
        <v>4800</v>
      </c>
      <c r="F85" s="79">
        <v>200</v>
      </c>
      <c r="G85" s="79">
        <v>75</v>
      </c>
      <c r="H85" s="46">
        <v>284.98</v>
      </c>
      <c r="I85" s="39" t="s">
        <v>362</v>
      </c>
      <c r="O85" s="19"/>
      <c r="P85" s="38"/>
      <c r="Q85" s="43"/>
      <c r="R85" s="44"/>
      <c r="S85" s="41"/>
      <c r="T85" s="45"/>
      <c r="U85" s="56"/>
      <c r="V85" s="42"/>
      <c r="W85" s="39"/>
      <c r="X85" s="37"/>
    </row>
    <row r="86" spans="1:24" hidden="1" x14ac:dyDescent="0.35">
      <c r="A86" s="37">
        <v>85</v>
      </c>
      <c r="B86" s="38" t="s">
        <v>10</v>
      </c>
      <c r="C86" s="39" t="s">
        <v>131</v>
      </c>
      <c r="D86" s="40" t="s">
        <v>43</v>
      </c>
      <c r="E86" s="79">
        <v>5100</v>
      </c>
      <c r="F86" s="79">
        <v>200</v>
      </c>
      <c r="G86" s="79">
        <v>75</v>
      </c>
      <c r="H86" s="46">
        <v>284.98</v>
      </c>
      <c r="I86" s="39" t="s">
        <v>362</v>
      </c>
      <c r="O86" s="19"/>
      <c r="P86" s="38"/>
      <c r="Q86" s="43"/>
      <c r="R86" s="44"/>
      <c r="S86" s="45"/>
      <c r="T86" s="45"/>
      <c r="U86" s="56"/>
      <c r="V86" s="42"/>
      <c r="W86" s="39"/>
      <c r="X86" s="37"/>
    </row>
    <row r="87" spans="1:24" hidden="1" x14ac:dyDescent="0.35">
      <c r="A87" s="19">
        <v>86</v>
      </c>
      <c r="B87" s="38" t="s">
        <v>10</v>
      </c>
      <c r="C87" s="39" t="s">
        <v>131</v>
      </c>
      <c r="D87" s="40" t="s">
        <v>58</v>
      </c>
      <c r="E87" s="79">
        <v>5400</v>
      </c>
      <c r="F87" s="79">
        <v>200</v>
      </c>
      <c r="G87" s="79">
        <v>75</v>
      </c>
      <c r="H87" s="46">
        <v>284.98</v>
      </c>
      <c r="I87" s="39" t="s">
        <v>362</v>
      </c>
      <c r="O87" s="19"/>
      <c r="P87" s="38"/>
      <c r="Q87" s="43"/>
      <c r="R87" s="44"/>
      <c r="S87" s="41"/>
      <c r="T87" s="45"/>
      <c r="U87" s="56"/>
      <c r="V87" s="42"/>
      <c r="W87" s="39"/>
      <c r="X87" s="37"/>
    </row>
    <row r="88" spans="1:24" hidden="1" x14ac:dyDescent="0.35">
      <c r="A88" s="37">
        <v>87</v>
      </c>
      <c r="B88" s="38" t="s">
        <v>10</v>
      </c>
      <c r="C88" s="39" t="s">
        <v>131</v>
      </c>
      <c r="D88" s="40" t="s">
        <v>59</v>
      </c>
      <c r="E88" s="79">
        <v>5700</v>
      </c>
      <c r="F88" s="79">
        <v>200</v>
      </c>
      <c r="G88" s="79">
        <v>75</v>
      </c>
      <c r="H88" s="46">
        <v>284.98</v>
      </c>
      <c r="I88" s="39" t="s">
        <v>362</v>
      </c>
      <c r="O88" s="19"/>
      <c r="P88" s="38"/>
      <c r="Q88" s="43"/>
      <c r="R88" s="44"/>
      <c r="S88" s="45"/>
      <c r="T88" s="45"/>
      <c r="U88" s="56"/>
      <c r="V88" s="42"/>
      <c r="W88" s="39"/>
      <c r="X88" s="37"/>
    </row>
    <row r="89" spans="1:24" hidden="1" x14ac:dyDescent="0.35">
      <c r="A89" s="19">
        <v>88</v>
      </c>
      <c r="B89" s="38" t="s">
        <v>10</v>
      </c>
      <c r="C89" s="39" t="s">
        <v>131</v>
      </c>
      <c r="D89" s="40" t="s">
        <v>60</v>
      </c>
      <c r="E89" s="79">
        <v>6000</v>
      </c>
      <c r="F89" s="79">
        <v>200</v>
      </c>
      <c r="G89" s="79">
        <v>75</v>
      </c>
      <c r="H89" s="46">
        <v>284.98</v>
      </c>
      <c r="I89" s="39" t="s">
        <v>362</v>
      </c>
      <c r="O89" s="19"/>
      <c r="P89" s="38"/>
      <c r="Q89" s="43"/>
      <c r="R89" s="44"/>
      <c r="S89" s="41"/>
      <c r="T89" s="45"/>
      <c r="U89" s="56"/>
      <c r="V89" s="42"/>
      <c r="W89" s="39"/>
      <c r="X89" s="37"/>
    </row>
    <row r="90" spans="1:24" hidden="1" x14ac:dyDescent="0.35">
      <c r="A90" s="37">
        <v>89</v>
      </c>
      <c r="B90" s="38" t="s">
        <v>10</v>
      </c>
      <c r="C90" s="39" t="s">
        <v>131</v>
      </c>
      <c r="D90" s="40" t="s">
        <v>62</v>
      </c>
      <c r="E90" s="79">
        <v>3000</v>
      </c>
      <c r="F90" s="79">
        <v>225</v>
      </c>
      <c r="G90" s="79">
        <v>75</v>
      </c>
      <c r="H90" s="46">
        <v>284.98</v>
      </c>
      <c r="I90" s="39" t="s">
        <v>362</v>
      </c>
      <c r="O90" s="19"/>
      <c r="P90" s="38"/>
      <c r="Q90" s="43"/>
      <c r="R90" s="44"/>
      <c r="S90" s="45"/>
      <c r="T90" s="45"/>
      <c r="U90" s="56"/>
      <c r="V90" s="42"/>
      <c r="W90" s="39"/>
      <c r="X90" s="37"/>
    </row>
    <row r="91" spans="1:24" hidden="1" x14ac:dyDescent="0.35">
      <c r="A91" s="19">
        <v>90</v>
      </c>
      <c r="B91" s="38" t="s">
        <v>10</v>
      </c>
      <c r="C91" s="39" t="s">
        <v>131</v>
      </c>
      <c r="D91" s="40" t="s">
        <v>63</v>
      </c>
      <c r="E91" s="79">
        <v>3300</v>
      </c>
      <c r="F91" s="79">
        <v>225</v>
      </c>
      <c r="G91" s="79">
        <v>75</v>
      </c>
      <c r="H91" s="46">
        <v>284.98</v>
      </c>
      <c r="I91" s="39" t="s">
        <v>362</v>
      </c>
      <c r="O91" s="19"/>
      <c r="P91" s="38"/>
      <c r="Q91" s="43"/>
      <c r="R91" s="44"/>
      <c r="S91" s="41"/>
      <c r="T91" s="45"/>
      <c r="U91" s="56"/>
      <c r="V91" s="42"/>
      <c r="W91" s="39"/>
      <c r="X91" s="37"/>
    </row>
    <row r="92" spans="1:24" hidden="1" x14ac:dyDescent="0.35">
      <c r="A92" s="37">
        <v>91</v>
      </c>
      <c r="B92" s="38" t="s">
        <v>10</v>
      </c>
      <c r="C92" s="39" t="s">
        <v>131</v>
      </c>
      <c r="D92" s="40" t="s">
        <v>64</v>
      </c>
      <c r="E92" s="79">
        <v>3600</v>
      </c>
      <c r="F92" s="79">
        <v>225</v>
      </c>
      <c r="G92" s="79">
        <v>75</v>
      </c>
      <c r="H92" s="46">
        <v>284.98</v>
      </c>
      <c r="I92" s="39" t="s">
        <v>362</v>
      </c>
      <c r="O92" s="19"/>
      <c r="P92" s="38"/>
      <c r="Q92" s="43"/>
      <c r="R92" s="44"/>
      <c r="S92" s="45"/>
      <c r="T92" s="45"/>
      <c r="U92" s="56"/>
      <c r="V92" s="42"/>
      <c r="W92" s="39"/>
      <c r="X92" s="37"/>
    </row>
    <row r="93" spans="1:24" hidden="1" x14ac:dyDescent="0.35">
      <c r="A93" s="19">
        <v>92</v>
      </c>
      <c r="B93" s="38" t="s">
        <v>10</v>
      </c>
      <c r="C93" s="39" t="s">
        <v>131</v>
      </c>
      <c r="D93" s="40" t="s">
        <v>65</v>
      </c>
      <c r="E93" s="79">
        <v>3900</v>
      </c>
      <c r="F93" s="79">
        <v>225</v>
      </c>
      <c r="G93" s="79">
        <v>75</v>
      </c>
      <c r="H93" s="46">
        <v>284.98</v>
      </c>
      <c r="I93" s="39" t="s">
        <v>362</v>
      </c>
      <c r="O93" s="19"/>
      <c r="P93" s="38"/>
      <c r="Q93" s="43"/>
      <c r="R93" s="44"/>
      <c r="S93" s="41"/>
      <c r="T93" s="45"/>
      <c r="U93" s="56"/>
      <c r="V93" s="42"/>
      <c r="W93" s="39"/>
      <c r="X93" s="37"/>
    </row>
    <row r="94" spans="1:24" hidden="1" x14ac:dyDescent="0.35">
      <c r="A94" s="37">
        <v>93</v>
      </c>
      <c r="B94" s="38" t="s">
        <v>10</v>
      </c>
      <c r="C94" s="39" t="s">
        <v>131</v>
      </c>
      <c r="D94" s="40" t="s">
        <v>66</v>
      </c>
      <c r="E94" s="79">
        <v>4200</v>
      </c>
      <c r="F94" s="79">
        <v>225</v>
      </c>
      <c r="G94" s="79">
        <v>75</v>
      </c>
      <c r="H94" s="46">
        <v>284.98</v>
      </c>
      <c r="I94" s="39" t="s">
        <v>362</v>
      </c>
      <c r="O94" s="19"/>
      <c r="P94" s="38"/>
      <c r="Q94" s="43"/>
      <c r="R94" s="44"/>
      <c r="S94" s="45"/>
      <c r="T94" s="45"/>
      <c r="U94" s="56"/>
      <c r="V94" s="42"/>
      <c r="W94" s="39"/>
      <c r="X94" s="37"/>
    </row>
    <row r="95" spans="1:24" hidden="1" x14ac:dyDescent="0.35">
      <c r="A95" s="19">
        <v>94</v>
      </c>
      <c r="B95" s="38" t="s">
        <v>10</v>
      </c>
      <c r="C95" s="39" t="s">
        <v>131</v>
      </c>
      <c r="D95" s="40" t="s">
        <v>67</v>
      </c>
      <c r="E95" s="79">
        <v>4500</v>
      </c>
      <c r="F95" s="79">
        <v>225</v>
      </c>
      <c r="G95" s="79">
        <v>75</v>
      </c>
      <c r="H95" s="46">
        <v>284.98</v>
      </c>
      <c r="I95" s="39" t="s">
        <v>362</v>
      </c>
      <c r="O95" s="19"/>
      <c r="P95" s="38"/>
      <c r="Q95" s="43"/>
      <c r="R95" s="44"/>
      <c r="S95" s="41"/>
      <c r="T95" s="45"/>
      <c r="U95" s="56"/>
      <c r="V95" s="42"/>
      <c r="W95" s="39"/>
      <c r="X95" s="37"/>
    </row>
    <row r="96" spans="1:24" hidden="1" x14ac:dyDescent="0.35">
      <c r="A96" s="37">
        <v>95</v>
      </c>
      <c r="B96" s="38" t="s">
        <v>10</v>
      </c>
      <c r="C96" s="39" t="s">
        <v>131</v>
      </c>
      <c r="D96" s="40" t="s">
        <v>68</v>
      </c>
      <c r="E96" s="79">
        <v>4800</v>
      </c>
      <c r="F96" s="79">
        <v>225</v>
      </c>
      <c r="G96" s="79">
        <v>75</v>
      </c>
      <c r="H96" s="46">
        <v>284.98</v>
      </c>
      <c r="I96" s="39" t="s">
        <v>362</v>
      </c>
      <c r="O96" s="19"/>
      <c r="P96" s="38"/>
      <c r="Q96" s="43"/>
      <c r="R96" s="44"/>
      <c r="S96" s="45"/>
      <c r="T96" s="45"/>
      <c r="U96" s="47"/>
      <c r="V96" s="42"/>
      <c r="W96" s="39"/>
      <c r="X96" s="37"/>
    </row>
    <row r="97" spans="1:24" hidden="1" x14ac:dyDescent="0.35">
      <c r="A97" s="19">
        <v>96</v>
      </c>
      <c r="B97" s="38" t="s">
        <v>10</v>
      </c>
      <c r="C97" s="39" t="s">
        <v>131</v>
      </c>
      <c r="D97" s="40" t="s">
        <v>69</v>
      </c>
      <c r="E97" s="79">
        <v>5100</v>
      </c>
      <c r="F97" s="79">
        <v>225</v>
      </c>
      <c r="G97" s="79">
        <v>75</v>
      </c>
      <c r="H97" s="46">
        <v>284.98</v>
      </c>
      <c r="I97" s="39" t="s">
        <v>362</v>
      </c>
      <c r="O97" s="19"/>
      <c r="P97" s="38"/>
      <c r="Q97" s="43"/>
      <c r="R97" s="44"/>
      <c r="S97" s="41"/>
      <c r="T97" s="45"/>
      <c r="U97" s="47"/>
      <c r="V97" s="42"/>
      <c r="W97" s="39"/>
      <c r="X97" s="37"/>
    </row>
    <row r="98" spans="1:24" hidden="1" x14ac:dyDescent="0.35">
      <c r="A98" s="37">
        <v>97</v>
      </c>
      <c r="B98" s="38" t="s">
        <v>10</v>
      </c>
      <c r="C98" s="39" t="s">
        <v>131</v>
      </c>
      <c r="D98" s="40" t="s">
        <v>70</v>
      </c>
      <c r="E98" s="79">
        <v>5400</v>
      </c>
      <c r="F98" s="79">
        <v>225</v>
      </c>
      <c r="G98" s="79">
        <v>75</v>
      </c>
      <c r="H98" s="46">
        <v>284.98</v>
      </c>
      <c r="I98" s="39" t="s">
        <v>362</v>
      </c>
      <c r="O98" s="19"/>
      <c r="P98" s="38"/>
      <c r="Q98" s="43"/>
      <c r="R98" s="44"/>
      <c r="S98" s="41"/>
      <c r="T98" s="45"/>
      <c r="U98" s="45"/>
      <c r="V98" s="42"/>
      <c r="W98" s="39"/>
      <c r="X98" s="37"/>
    </row>
    <row r="99" spans="1:24" hidden="1" x14ac:dyDescent="0.35">
      <c r="A99" s="19">
        <v>98</v>
      </c>
      <c r="B99" s="38" t="s">
        <v>10</v>
      </c>
      <c r="C99" s="39" t="s">
        <v>131</v>
      </c>
      <c r="D99" s="40" t="s">
        <v>71</v>
      </c>
      <c r="E99" s="79">
        <v>5700</v>
      </c>
      <c r="F99" s="79">
        <v>225</v>
      </c>
      <c r="G99" s="79">
        <v>75</v>
      </c>
      <c r="H99" s="46">
        <v>284.98</v>
      </c>
      <c r="I99" s="39" t="s">
        <v>362</v>
      </c>
      <c r="O99" s="19"/>
      <c r="P99" s="38"/>
      <c r="Q99" s="43"/>
      <c r="R99" s="44"/>
      <c r="S99" s="45"/>
      <c r="T99" s="45"/>
      <c r="U99" s="45"/>
      <c r="V99" s="42"/>
      <c r="W99" s="39"/>
      <c r="X99" s="37"/>
    </row>
    <row r="100" spans="1:24" hidden="1" x14ac:dyDescent="0.35">
      <c r="A100" s="37">
        <v>99</v>
      </c>
      <c r="B100" s="38" t="s">
        <v>10</v>
      </c>
      <c r="C100" s="39" t="s">
        <v>131</v>
      </c>
      <c r="D100" s="40" t="s">
        <v>72</v>
      </c>
      <c r="E100" s="79">
        <v>6000</v>
      </c>
      <c r="F100" s="79">
        <v>225</v>
      </c>
      <c r="G100" s="79">
        <v>75</v>
      </c>
      <c r="H100" s="46">
        <v>284.98</v>
      </c>
      <c r="I100" s="39" t="s">
        <v>362</v>
      </c>
      <c r="O100" s="19"/>
      <c r="P100" s="38"/>
      <c r="Q100" s="43"/>
      <c r="R100" s="44"/>
      <c r="S100" s="41"/>
      <c r="T100" s="45"/>
      <c r="U100" s="45"/>
      <c r="V100" s="42"/>
      <c r="W100" s="39"/>
      <c r="X100" s="37"/>
    </row>
    <row r="101" spans="1:24" hidden="1" x14ac:dyDescent="0.35">
      <c r="A101" s="19">
        <v>100</v>
      </c>
      <c r="B101" s="38" t="s">
        <v>10</v>
      </c>
      <c r="C101" s="39" t="s">
        <v>131</v>
      </c>
      <c r="D101" s="40" t="s">
        <v>73</v>
      </c>
      <c r="E101" s="79">
        <v>3000</v>
      </c>
      <c r="F101" s="79">
        <v>250</v>
      </c>
      <c r="G101" s="79">
        <v>75</v>
      </c>
      <c r="H101" s="46">
        <v>340</v>
      </c>
      <c r="I101" s="39" t="s">
        <v>362</v>
      </c>
      <c r="O101" s="19"/>
      <c r="P101" s="38"/>
      <c r="Q101" s="43"/>
      <c r="R101" s="44"/>
      <c r="S101" s="45"/>
      <c r="T101" s="45"/>
      <c r="U101" s="45"/>
      <c r="V101" s="42"/>
      <c r="W101" s="39"/>
      <c r="X101" s="37"/>
    </row>
    <row r="102" spans="1:24" hidden="1" x14ac:dyDescent="0.35">
      <c r="A102" s="37">
        <v>101</v>
      </c>
      <c r="B102" s="38" t="s">
        <v>10</v>
      </c>
      <c r="C102" s="39" t="s">
        <v>131</v>
      </c>
      <c r="D102" s="40" t="s">
        <v>74</v>
      </c>
      <c r="E102" s="79">
        <v>3300</v>
      </c>
      <c r="F102" s="79">
        <v>250</v>
      </c>
      <c r="G102" s="79">
        <v>75</v>
      </c>
      <c r="H102" s="46">
        <v>340</v>
      </c>
      <c r="I102" s="39" t="s">
        <v>362</v>
      </c>
      <c r="O102" s="19"/>
      <c r="P102" s="38"/>
      <c r="Q102" s="43"/>
      <c r="R102" s="44"/>
      <c r="S102" s="41"/>
      <c r="T102" s="45"/>
      <c r="U102" s="45"/>
      <c r="V102" s="42"/>
      <c r="W102" s="39"/>
      <c r="X102" s="37"/>
    </row>
    <row r="103" spans="1:24" hidden="1" x14ac:dyDescent="0.35">
      <c r="A103" s="19">
        <v>102</v>
      </c>
      <c r="B103" s="38" t="s">
        <v>10</v>
      </c>
      <c r="C103" s="39" t="s">
        <v>131</v>
      </c>
      <c r="D103" s="40" t="s">
        <v>75</v>
      </c>
      <c r="E103" s="79">
        <v>3600</v>
      </c>
      <c r="F103" s="79">
        <v>250</v>
      </c>
      <c r="G103" s="79">
        <v>75</v>
      </c>
      <c r="H103" s="46">
        <v>340</v>
      </c>
      <c r="I103" s="39" t="s">
        <v>362</v>
      </c>
      <c r="O103" s="19"/>
      <c r="P103" s="38"/>
      <c r="Q103" s="43"/>
      <c r="R103" s="44"/>
      <c r="S103" s="45"/>
      <c r="T103" s="45"/>
      <c r="U103" s="45"/>
      <c r="V103" s="42"/>
      <c r="W103" s="39"/>
      <c r="X103" s="37"/>
    </row>
    <row r="104" spans="1:24" hidden="1" x14ac:dyDescent="0.35">
      <c r="A104" s="37">
        <v>103</v>
      </c>
      <c r="B104" s="38" t="s">
        <v>10</v>
      </c>
      <c r="C104" s="39" t="s">
        <v>131</v>
      </c>
      <c r="D104" s="40" t="s">
        <v>76</v>
      </c>
      <c r="E104" s="79">
        <v>3900</v>
      </c>
      <c r="F104" s="79">
        <v>250</v>
      </c>
      <c r="G104" s="79">
        <v>75</v>
      </c>
      <c r="H104" s="46">
        <v>340</v>
      </c>
      <c r="I104" s="39" t="s">
        <v>362</v>
      </c>
      <c r="O104" s="19"/>
      <c r="P104" s="38"/>
      <c r="Q104" s="43"/>
      <c r="R104" s="44"/>
      <c r="S104" s="41"/>
      <c r="T104" s="45"/>
      <c r="U104" s="45"/>
      <c r="V104" s="42"/>
      <c r="W104" s="39"/>
      <c r="X104" s="37"/>
    </row>
    <row r="105" spans="1:24" hidden="1" x14ac:dyDescent="0.35">
      <c r="A105" s="19">
        <v>104</v>
      </c>
      <c r="B105" s="38" t="s">
        <v>10</v>
      </c>
      <c r="C105" s="39" t="s">
        <v>131</v>
      </c>
      <c r="D105" s="40" t="s">
        <v>77</v>
      </c>
      <c r="E105" s="79">
        <v>4200</v>
      </c>
      <c r="F105" s="79">
        <v>250</v>
      </c>
      <c r="G105" s="79">
        <v>75</v>
      </c>
      <c r="H105" s="46">
        <v>340</v>
      </c>
      <c r="I105" s="39" t="s">
        <v>362</v>
      </c>
      <c r="O105" s="19"/>
      <c r="P105" s="38"/>
      <c r="Q105" s="43"/>
      <c r="R105" s="44"/>
      <c r="S105" s="45"/>
      <c r="T105" s="45"/>
      <c r="U105" s="45"/>
      <c r="V105" s="42"/>
      <c r="W105" s="39"/>
      <c r="X105" s="37"/>
    </row>
    <row r="106" spans="1:24" hidden="1" x14ac:dyDescent="0.35">
      <c r="A106" s="37">
        <v>105</v>
      </c>
      <c r="B106" s="38" t="s">
        <v>10</v>
      </c>
      <c r="C106" s="39" t="s">
        <v>131</v>
      </c>
      <c r="D106" s="40" t="s">
        <v>78</v>
      </c>
      <c r="E106" s="79">
        <v>4500</v>
      </c>
      <c r="F106" s="79">
        <v>250</v>
      </c>
      <c r="G106" s="79">
        <v>75</v>
      </c>
      <c r="H106" s="46">
        <v>340</v>
      </c>
      <c r="I106" s="39" t="s">
        <v>362</v>
      </c>
      <c r="O106" s="19"/>
      <c r="P106" s="38"/>
      <c r="Q106" s="43"/>
      <c r="R106" s="44"/>
      <c r="S106" s="41"/>
      <c r="T106" s="45"/>
      <c r="U106" s="45"/>
      <c r="V106" s="42"/>
      <c r="W106" s="39"/>
      <c r="X106" s="37"/>
    </row>
    <row r="107" spans="1:24" hidden="1" x14ac:dyDescent="0.35">
      <c r="A107" s="19">
        <v>106</v>
      </c>
      <c r="B107" s="38" t="s">
        <v>10</v>
      </c>
      <c r="C107" s="39" t="s">
        <v>131</v>
      </c>
      <c r="D107" s="40" t="s">
        <v>83</v>
      </c>
      <c r="E107" s="79">
        <v>4800</v>
      </c>
      <c r="F107" s="79">
        <v>250</v>
      </c>
      <c r="G107" s="79">
        <v>75</v>
      </c>
      <c r="H107" s="46">
        <v>340</v>
      </c>
      <c r="I107" s="39" t="s">
        <v>362</v>
      </c>
      <c r="O107" s="19"/>
      <c r="P107" s="38"/>
      <c r="Q107" s="43"/>
      <c r="R107" s="44"/>
      <c r="S107" s="45"/>
      <c r="T107" s="45"/>
      <c r="U107" s="45"/>
      <c r="V107" s="42"/>
      <c r="W107" s="39"/>
      <c r="X107" s="37"/>
    </row>
    <row r="108" spans="1:24" hidden="1" x14ac:dyDescent="0.35">
      <c r="A108" s="37">
        <v>107</v>
      </c>
      <c r="B108" s="38" t="s">
        <v>10</v>
      </c>
      <c r="C108" s="39" t="s">
        <v>131</v>
      </c>
      <c r="D108" s="40" t="s">
        <v>79</v>
      </c>
      <c r="E108" s="79">
        <v>5100</v>
      </c>
      <c r="F108" s="79">
        <v>250</v>
      </c>
      <c r="G108" s="79">
        <v>75</v>
      </c>
      <c r="H108" s="46">
        <v>340</v>
      </c>
      <c r="I108" s="39" t="s">
        <v>362</v>
      </c>
      <c r="O108" s="19"/>
      <c r="P108" s="38"/>
      <c r="Q108" s="43"/>
      <c r="R108" s="44"/>
      <c r="S108" s="41"/>
      <c r="T108" s="45"/>
      <c r="U108" s="45"/>
      <c r="V108" s="42"/>
      <c r="W108" s="39"/>
      <c r="X108" s="37"/>
    </row>
    <row r="109" spans="1:24" hidden="1" x14ac:dyDescent="0.35">
      <c r="A109" s="19">
        <v>108</v>
      </c>
      <c r="B109" s="38" t="s">
        <v>10</v>
      </c>
      <c r="C109" s="39" t="s">
        <v>131</v>
      </c>
      <c r="D109" s="40" t="s">
        <v>80</v>
      </c>
      <c r="E109" s="79">
        <v>5400</v>
      </c>
      <c r="F109" s="79">
        <v>250</v>
      </c>
      <c r="G109" s="79">
        <v>75</v>
      </c>
      <c r="H109" s="46">
        <v>340</v>
      </c>
      <c r="I109" s="39" t="s">
        <v>362</v>
      </c>
      <c r="O109" s="19"/>
      <c r="P109" s="38"/>
      <c r="Q109" s="43"/>
      <c r="R109" s="44"/>
      <c r="S109" s="45"/>
      <c r="T109" s="45"/>
      <c r="U109" s="45"/>
      <c r="V109" s="42"/>
      <c r="W109" s="39"/>
      <c r="X109" s="37"/>
    </row>
    <row r="110" spans="1:24" hidden="1" x14ac:dyDescent="0.35">
      <c r="A110" s="37">
        <v>109</v>
      </c>
      <c r="B110" s="38" t="s">
        <v>10</v>
      </c>
      <c r="C110" s="39" t="s">
        <v>131</v>
      </c>
      <c r="D110" s="40" t="s">
        <v>82</v>
      </c>
      <c r="E110" s="79">
        <v>6000</v>
      </c>
      <c r="F110" s="79">
        <v>250</v>
      </c>
      <c r="G110" s="79">
        <v>75</v>
      </c>
      <c r="H110" s="46">
        <v>340</v>
      </c>
      <c r="I110" s="39" t="s">
        <v>362</v>
      </c>
      <c r="O110" s="19"/>
      <c r="P110" s="38"/>
      <c r="Q110" s="43"/>
      <c r="R110" s="44"/>
      <c r="S110" s="41"/>
      <c r="T110" s="45"/>
      <c r="U110" s="45"/>
      <c r="V110" s="42"/>
      <c r="W110" s="39"/>
      <c r="X110" s="37"/>
    </row>
    <row r="111" spans="1:24" hidden="1" x14ac:dyDescent="0.35">
      <c r="A111" s="19">
        <v>110</v>
      </c>
      <c r="B111" s="38" t="s">
        <v>10</v>
      </c>
      <c r="C111" s="39" t="s">
        <v>130</v>
      </c>
      <c r="D111" s="40" t="s">
        <v>107</v>
      </c>
      <c r="E111" s="79">
        <v>3000</v>
      </c>
      <c r="F111" s="79">
        <v>110</v>
      </c>
      <c r="G111" s="79">
        <v>83</v>
      </c>
      <c r="H111" s="42">
        <v>300</v>
      </c>
      <c r="I111" s="39" t="s">
        <v>362</v>
      </c>
      <c r="O111" s="19"/>
      <c r="P111" s="38"/>
      <c r="Q111" s="43"/>
      <c r="R111" s="44"/>
      <c r="S111" s="45"/>
      <c r="T111" s="45"/>
      <c r="U111" s="45"/>
      <c r="V111" s="42"/>
      <c r="W111" s="39"/>
      <c r="X111" s="37"/>
    </row>
    <row r="112" spans="1:24" hidden="1" x14ac:dyDescent="0.35">
      <c r="A112" s="37">
        <v>111</v>
      </c>
      <c r="B112" s="38" t="s">
        <v>10</v>
      </c>
      <c r="C112" s="39" t="s">
        <v>130</v>
      </c>
      <c r="D112" s="40" t="s">
        <v>108</v>
      </c>
      <c r="E112" s="79">
        <v>3300</v>
      </c>
      <c r="F112" s="79">
        <v>110</v>
      </c>
      <c r="G112" s="79">
        <v>83</v>
      </c>
      <c r="H112" s="42">
        <v>300</v>
      </c>
      <c r="I112" s="39" t="s">
        <v>362</v>
      </c>
      <c r="O112" s="19"/>
      <c r="P112" s="38"/>
      <c r="Q112" s="43"/>
      <c r="R112" s="44"/>
      <c r="S112" s="41"/>
      <c r="T112" s="45"/>
      <c r="U112" s="45"/>
      <c r="V112" s="42"/>
      <c r="W112" s="39"/>
      <c r="X112" s="37"/>
    </row>
    <row r="113" spans="1:24" hidden="1" x14ac:dyDescent="0.35">
      <c r="A113" s="19">
        <v>112</v>
      </c>
      <c r="B113" s="38" t="s">
        <v>10</v>
      </c>
      <c r="C113" s="39" t="s">
        <v>130</v>
      </c>
      <c r="D113" s="40" t="s">
        <v>109</v>
      </c>
      <c r="E113" s="79">
        <v>3600</v>
      </c>
      <c r="F113" s="79">
        <v>110</v>
      </c>
      <c r="G113" s="79">
        <v>83</v>
      </c>
      <c r="H113" s="42">
        <v>300</v>
      </c>
      <c r="I113" s="39" t="s">
        <v>362</v>
      </c>
      <c r="O113" s="19"/>
      <c r="P113" s="38"/>
      <c r="Q113" s="43"/>
      <c r="R113" s="44"/>
      <c r="S113" s="45"/>
      <c r="T113" s="45"/>
      <c r="U113" s="45"/>
      <c r="V113" s="42"/>
      <c r="W113" s="39"/>
      <c r="X113" s="37"/>
    </row>
    <row r="114" spans="1:24" hidden="1" x14ac:dyDescent="0.35">
      <c r="A114" s="37">
        <v>113</v>
      </c>
      <c r="B114" s="38" t="s">
        <v>10</v>
      </c>
      <c r="C114" s="39" t="s">
        <v>130</v>
      </c>
      <c r="D114" s="40" t="s">
        <v>110</v>
      </c>
      <c r="E114" s="79">
        <v>3900</v>
      </c>
      <c r="F114" s="79">
        <v>110</v>
      </c>
      <c r="G114" s="79">
        <v>83</v>
      </c>
      <c r="H114" s="42">
        <v>300</v>
      </c>
      <c r="I114" s="39" t="s">
        <v>362</v>
      </c>
      <c r="O114" s="19"/>
      <c r="P114" s="38"/>
      <c r="Q114" s="43"/>
      <c r="R114" s="44"/>
      <c r="S114" s="41"/>
      <c r="T114" s="45"/>
      <c r="U114" s="45"/>
      <c r="V114" s="42"/>
      <c r="W114" s="39"/>
      <c r="X114" s="37"/>
    </row>
    <row r="115" spans="1:24" hidden="1" x14ac:dyDescent="0.35">
      <c r="A115" s="19">
        <v>114</v>
      </c>
      <c r="B115" s="38" t="s">
        <v>10</v>
      </c>
      <c r="C115" s="39" t="s">
        <v>130</v>
      </c>
      <c r="D115" s="40" t="s">
        <v>111</v>
      </c>
      <c r="E115" s="79">
        <v>4200</v>
      </c>
      <c r="F115" s="79">
        <v>110</v>
      </c>
      <c r="G115" s="79">
        <v>83</v>
      </c>
      <c r="H115" s="42">
        <v>300</v>
      </c>
      <c r="I115" s="39" t="s">
        <v>362</v>
      </c>
      <c r="O115" s="19"/>
      <c r="P115" s="38"/>
      <c r="Q115" s="43"/>
      <c r="R115" s="44"/>
      <c r="S115" s="45"/>
      <c r="T115" s="45"/>
      <c r="U115" s="45"/>
      <c r="V115" s="42"/>
      <c r="W115" s="39"/>
      <c r="X115" s="37"/>
    </row>
    <row r="116" spans="1:24" hidden="1" x14ac:dyDescent="0.35">
      <c r="A116" s="37">
        <v>115</v>
      </c>
      <c r="B116" s="38" t="s">
        <v>10</v>
      </c>
      <c r="C116" s="39" t="s">
        <v>130</v>
      </c>
      <c r="D116" s="40" t="s">
        <v>112</v>
      </c>
      <c r="E116" s="79">
        <v>4500</v>
      </c>
      <c r="F116" s="79">
        <v>110</v>
      </c>
      <c r="G116" s="79">
        <v>83</v>
      </c>
      <c r="H116" s="42">
        <v>300</v>
      </c>
      <c r="I116" s="39" t="s">
        <v>362</v>
      </c>
      <c r="O116" s="19"/>
      <c r="P116" s="38"/>
      <c r="Q116" s="43"/>
      <c r="R116" s="44"/>
      <c r="S116" s="41"/>
      <c r="T116" s="45"/>
      <c r="U116" s="45"/>
      <c r="V116" s="42"/>
      <c r="W116" s="39"/>
      <c r="X116" s="37"/>
    </row>
    <row r="117" spans="1:24" hidden="1" x14ac:dyDescent="0.35">
      <c r="A117" s="19">
        <v>116</v>
      </c>
      <c r="B117" s="38" t="s">
        <v>10</v>
      </c>
      <c r="C117" s="39" t="s">
        <v>130</v>
      </c>
      <c r="D117" s="40" t="s">
        <v>113</v>
      </c>
      <c r="E117" s="79">
        <v>4800</v>
      </c>
      <c r="F117" s="79">
        <v>110</v>
      </c>
      <c r="G117" s="79">
        <v>83</v>
      </c>
      <c r="H117" s="42">
        <v>300</v>
      </c>
      <c r="I117" s="39" t="s">
        <v>362</v>
      </c>
      <c r="O117" s="19"/>
      <c r="P117" s="38"/>
      <c r="Q117" s="43"/>
      <c r="R117" s="44"/>
      <c r="S117" s="45"/>
      <c r="T117" s="45"/>
      <c r="U117" s="45"/>
      <c r="V117" s="42"/>
      <c r="W117" s="39"/>
      <c r="X117" s="37"/>
    </row>
    <row r="118" spans="1:24" hidden="1" x14ac:dyDescent="0.35">
      <c r="A118" s="37">
        <v>117</v>
      </c>
      <c r="B118" s="38" t="s">
        <v>10</v>
      </c>
      <c r="C118" s="39" t="s">
        <v>130</v>
      </c>
      <c r="D118" s="40" t="s">
        <v>114</v>
      </c>
      <c r="E118" s="79">
        <v>5100</v>
      </c>
      <c r="F118" s="79">
        <v>110</v>
      </c>
      <c r="G118" s="79">
        <v>83</v>
      </c>
      <c r="H118" s="42">
        <v>300</v>
      </c>
      <c r="I118" s="39" t="s">
        <v>362</v>
      </c>
      <c r="O118" s="19"/>
      <c r="P118" s="38"/>
      <c r="Q118" s="43"/>
      <c r="R118" s="44"/>
      <c r="S118" s="41"/>
      <c r="T118" s="45"/>
      <c r="U118" s="45"/>
      <c r="V118" s="42"/>
      <c r="W118" s="39"/>
      <c r="X118" s="37"/>
    </row>
    <row r="119" spans="1:24" hidden="1" x14ac:dyDescent="0.35">
      <c r="A119" s="19">
        <v>118</v>
      </c>
      <c r="B119" s="38" t="s">
        <v>10</v>
      </c>
      <c r="C119" s="39" t="s">
        <v>130</v>
      </c>
      <c r="D119" s="40" t="s">
        <v>115</v>
      </c>
      <c r="E119" s="79">
        <v>5400</v>
      </c>
      <c r="F119" s="79">
        <v>110</v>
      </c>
      <c r="G119" s="79">
        <v>83</v>
      </c>
      <c r="H119" s="42">
        <v>300</v>
      </c>
      <c r="I119" s="39" t="s">
        <v>362</v>
      </c>
      <c r="O119" s="19"/>
      <c r="P119" s="38"/>
      <c r="Q119" s="43"/>
      <c r="R119" s="44"/>
      <c r="S119" s="45"/>
      <c r="T119" s="45"/>
      <c r="U119" s="45"/>
      <c r="V119" s="42"/>
      <c r="W119" s="39"/>
      <c r="X119" s="37"/>
    </row>
    <row r="120" spans="1:24" hidden="1" x14ac:dyDescent="0.35">
      <c r="A120" s="37">
        <v>119</v>
      </c>
      <c r="B120" s="38" t="s">
        <v>10</v>
      </c>
      <c r="C120" s="39" t="s">
        <v>130</v>
      </c>
      <c r="D120" s="40" t="s">
        <v>116</v>
      </c>
      <c r="E120" s="79">
        <v>5700</v>
      </c>
      <c r="F120" s="79">
        <v>110</v>
      </c>
      <c r="G120" s="79">
        <v>83</v>
      </c>
      <c r="H120" s="42">
        <v>300</v>
      </c>
      <c r="I120" s="39" t="s">
        <v>362</v>
      </c>
      <c r="O120" s="19"/>
      <c r="P120" s="38"/>
      <c r="Q120" s="43"/>
      <c r="R120" s="44"/>
      <c r="S120" s="41"/>
      <c r="T120" s="45"/>
      <c r="U120" s="45"/>
      <c r="V120" s="42"/>
      <c r="W120" s="39"/>
      <c r="X120" s="37"/>
    </row>
    <row r="121" spans="1:24" hidden="1" x14ac:dyDescent="0.35">
      <c r="A121" s="19">
        <v>120</v>
      </c>
      <c r="B121" s="38" t="s">
        <v>10</v>
      </c>
      <c r="C121" s="39" t="s">
        <v>130</v>
      </c>
      <c r="D121" s="40" t="s">
        <v>117</v>
      </c>
      <c r="E121" s="79">
        <v>6000</v>
      </c>
      <c r="F121" s="79">
        <v>110</v>
      </c>
      <c r="G121" s="79">
        <v>83</v>
      </c>
      <c r="H121" s="42">
        <v>300</v>
      </c>
      <c r="I121" s="39" t="s">
        <v>362</v>
      </c>
      <c r="O121" s="19"/>
      <c r="P121" s="38"/>
      <c r="Q121" s="43"/>
      <c r="R121" s="44"/>
      <c r="S121" s="45"/>
      <c r="T121" s="45"/>
      <c r="U121" s="45"/>
      <c r="V121" s="42"/>
      <c r="W121" s="39"/>
      <c r="X121" s="37"/>
    </row>
    <row r="122" spans="1:24" hidden="1" x14ac:dyDescent="0.35">
      <c r="A122" s="37">
        <v>121</v>
      </c>
      <c r="B122" s="50" t="s">
        <v>10</v>
      </c>
      <c r="C122" s="39" t="s">
        <v>131</v>
      </c>
      <c r="D122" s="40" t="s">
        <v>81</v>
      </c>
      <c r="E122" s="79">
        <v>5700</v>
      </c>
      <c r="F122" s="79">
        <v>250</v>
      </c>
      <c r="G122" s="79">
        <v>75</v>
      </c>
      <c r="H122" s="46">
        <v>340</v>
      </c>
      <c r="I122" s="39" t="s">
        <v>362</v>
      </c>
      <c r="O122" s="19"/>
      <c r="P122" s="38"/>
      <c r="Q122" s="43"/>
      <c r="R122" s="44"/>
      <c r="S122" s="41"/>
      <c r="T122" s="45"/>
      <c r="U122" s="45"/>
      <c r="V122" s="42"/>
      <c r="W122" s="39"/>
      <c r="X122" s="37"/>
    </row>
    <row r="123" spans="1:24" hidden="1" x14ac:dyDescent="0.35">
      <c r="A123" s="19">
        <v>122</v>
      </c>
      <c r="B123" s="38" t="s">
        <v>10</v>
      </c>
      <c r="C123" s="39" t="s">
        <v>185</v>
      </c>
      <c r="D123" s="40" t="s">
        <v>188</v>
      </c>
      <c r="E123" s="79">
        <v>4500</v>
      </c>
      <c r="F123" s="79">
        <v>38</v>
      </c>
      <c r="G123" s="79">
        <v>13</v>
      </c>
      <c r="H123" s="53">
        <v>1.9E-3</v>
      </c>
      <c r="I123" s="39" t="s">
        <v>29</v>
      </c>
      <c r="O123" s="19"/>
      <c r="P123" s="38"/>
      <c r="Q123" s="43"/>
      <c r="R123" s="44"/>
      <c r="S123" s="45"/>
      <c r="T123" s="45"/>
      <c r="U123" s="45"/>
      <c r="V123" s="42"/>
      <c r="W123" s="39"/>
      <c r="X123" s="37"/>
    </row>
    <row r="124" spans="1:24" hidden="1" x14ac:dyDescent="0.35">
      <c r="A124" s="37">
        <v>123</v>
      </c>
      <c r="B124" s="38" t="s">
        <v>10</v>
      </c>
      <c r="C124" s="39" t="s">
        <v>185</v>
      </c>
      <c r="D124" s="40" t="s">
        <v>189</v>
      </c>
      <c r="E124" s="79">
        <v>4500</v>
      </c>
      <c r="F124" s="79">
        <v>45</v>
      </c>
      <c r="G124" s="79">
        <v>19</v>
      </c>
      <c r="H124" s="53">
        <v>0.79</v>
      </c>
      <c r="I124" s="39" t="s">
        <v>29</v>
      </c>
      <c r="O124" s="19"/>
      <c r="P124" s="38"/>
      <c r="Q124" s="43"/>
      <c r="R124" s="44"/>
      <c r="S124" s="41"/>
      <c r="T124" s="45"/>
      <c r="U124" s="45"/>
      <c r="V124" s="42"/>
      <c r="W124" s="39"/>
      <c r="X124" s="37"/>
    </row>
    <row r="125" spans="1:24" hidden="1" x14ac:dyDescent="0.35">
      <c r="A125" s="19">
        <v>124</v>
      </c>
      <c r="B125" s="50" t="s">
        <v>10</v>
      </c>
      <c r="C125" s="39" t="s">
        <v>185</v>
      </c>
      <c r="D125" s="40" t="s">
        <v>187</v>
      </c>
      <c r="E125" s="79">
        <v>4500</v>
      </c>
      <c r="F125" s="79">
        <v>50</v>
      </c>
      <c r="G125" s="79">
        <v>25</v>
      </c>
      <c r="H125" s="54">
        <v>5.5999999999999999E-3</v>
      </c>
      <c r="I125" s="39" t="s">
        <v>29</v>
      </c>
      <c r="O125" s="19"/>
      <c r="P125" s="38"/>
      <c r="Q125" s="43"/>
      <c r="R125" s="44"/>
      <c r="S125" s="45"/>
      <c r="T125" s="45"/>
      <c r="U125" s="45"/>
      <c r="V125" s="42"/>
      <c r="W125" s="39"/>
      <c r="X125" s="37"/>
    </row>
    <row r="126" spans="1:24" hidden="1" x14ac:dyDescent="0.35">
      <c r="A126" s="37">
        <v>125</v>
      </c>
      <c r="B126" s="50" t="s">
        <v>10</v>
      </c>
      <c r="C126" s="43" t="s">
        <v>185</v>
      </c>
      <c r="D126" s="44" t="s">
        <v>186</v>
      </c>
      <c r="E126" s="80">
        <v>4500</v>
      </c>
      <c r="F126" s="80">
        <v>38</v>
      </c>
      <c r="G126" s="80">
        <v>38</v>
      </c>
      <c r="H126" s="55">
        <v>0.85</v>
      </c>
      <c r="I126" s="43" t="s">
        <v>29</v>
      </c>
      <c r="O126" s="19"/>
      <c r="P126" s="38"/>
      <c r="Q126" s="43"/>
      <c r="R126" s="44"/>
      <c r="S126" s="41"/>
      <c r="T126" s="45"/>
      <c r="U126" s="45"/>
      <c r="V126" s="42"/>
      <c r="W126" s="39"/>
      <c r="X126" s="37"/>
    </row>
    <row r="127" spans="1:24" hidden="1" x14ac:dyDescent="0.35">
      <c r="A127" s="19">
        <v>126</v>
      </c>
      <c r="B127" s="50" t="s">
        <v>305</v>
      </c>
      <c r="C127" s="43" t="s">
        <v>306</v>
      </c>
      <c r="D127" s="44" t="s">
        <v>270</v>
      </c>
      <c r="E127" s="80">
        <v>400</v>
      </c>
      <c r="F127" s="80">
        <v>220</v>
      </c>
      <c r="G127" s="80">
        <v>6</v>
      </c>
      <c r="H127" s="42">
        <v>0.7</v>
      </c>
      <c r="I127" s="39" t="s">
        <v>6</v>
      </c>
      <c r="O127" s="19"/>
      <c r="P127" s="38"/>
      <c r="Q127" s="43"/>
      <c r="R127" s="44"/>
      <c r="S127" s="45"/>
      <c r="T127" s="45"/>
      <c r="U127" s="45"/>
      <c r="V127" s="42"/>
      <c r="W127" s="39"/>
      <c r="X127" s="37"/>
    </row>
    <row r="128" spans="1:24" hidden="1" x14ac:dyDescent="0.35">
      <c r="A128" s="37">
        <v>127</v>
      </c>
      <c r="B128" s="50" t="s">
        <v>305</v>
      </c>
      <c r="C128" s="43" t="s">
        <v>306</v>
      </c>
      <c r="D128" s="44" t="s">
        <v>269</v>
      </c>
      <c r="E128" s="80">
        <v>320</v>
      </c>
      <c r="F128" s="80">
        <v>220</v>
      </c>
      <c r="G128" s="80">
        <v>6</v>
      </c>
      <c r="H128" s="42">
        <v>0.7</v>
      </c>
      <c r="I128" s="39" t="s">
        <v>6</v>
      </c>
      <c r="O128" s="19"/>
      <c r="P128" s="38"/>
      <c r="Q128" s="43"/>
      <c r="R128" s="44"/>
      <c r="S128" s="41"/>
      <c r="T128" s="45"/>
      <c r="U128" s="45"/>
      <c r="V128" s="42"/>
      <c r="W128" s="39"/>
      <c r="X128" s="37"/>
    </row>
    <row r="129" spans="1:24" hidden="1" x14ac:dyDescent="0.35">
      <c r="A129" s="19">
        <v>128</v>
      </c>
      <c r="B129" s="38" t="s">
        <v>302</v>
      </c>
      <c r="C129" s="43" t="s">
        <v>303</v>
      </c>
      <c r="D129" s="44" t="s">
        <v>363</v>
      </c>
      <c r="E129" s="80">
        <v>1000</v>
      </c>
      <c r="F129" s="80">
        <v>1000</v>
      </c>
      <c r="G129" s="80">
        <v>0.63</v>
      </c>
      <c r="H129" s="42">
        <v>7.96</v>
      </c>
      <c r="I129" s="39" t="s">
        <v>18</v>
      </c>
      <c r="O129" s="19"/>
      <c r="P129" s="38"/>
      <c r="Q129" s="43"/>
      <c r="R129" s="44"/>
      <c r="S129" s="45"/>
      <c r="T129" s="45"/>
      <c r="U129" s="45"/>
      <c r="V129" s="42"/>
      <c r="W129" s="39"/>
      <c r="X129" s="37"/>
    </row>
    <row r="130" spans="1:24" hidden="1" x14ac:dyDescent="0.35">
      <c r="A130" s="37">
        <v>129</v>
      </c>
      <c r="B130" s="38" t="s">
        <v>302</v>
      </c>
      <c r="C130" s="43" t="s">
        <v>303</v>
      </c>
      <c r="D130" s="44" t="s">
        <v>271</v>
      </c>
      <c r="E130" s="79">
        <v>1500</v>
      </c>
      <c r="F130" s="80">
        <v>1000</v>
      </c>
      <c r="G130" s="80">
        <v>0.63</v>
      </c>
      <c r="H130" s="42">
        <v>7.96</v>
      </c>
      <c r="I130" s="39" t="s">
        <v>18</v>
      </c>
      <c r="O130" s="19"/>
      <c r="P130" s="38"/>
      <c r="Q130" s="43"/>
      <c r="R130" s="44"/>
      <c r="S130" s="41"/>
      <c r="T130" s="45"/>
      <c r="U130" s="45"/>
      <c r="V130" s="42"/>
      <c r="W130" s="39"/>
      <c r="X130" s="37"/>
    </row>
    <row r="131" spans="1:24" hidden="1" x14ac:dyDescent="0.35">
      <c r="A131" s="19">
        <v>130</v>
      </c>
      <c r="B131" s="38" t="s">
        <v>302</v>
      </c>
      <c r="C131" s="43" t="s">
        <v>303</v>
      </c>
      <c r="D131" s="44" t="s">
        <v>272</v>
      </c>
      <c r="E131" s="80">
        <v>2000</v>
      </c>
      <c r="F131" s="80">
        <v>1000</v>
      </c>
      <c r="G131" s="80">
        <v>0.63</v>
      </c>
      <c r="H131" s="42">
        <v>7.96</v>
      </c>
      <c r="I131" s="39" t="s">
        <v>18</v>
      </c>
      <c r="O131" s="19"/>
      <c r="P131" s="38"/>
      <c r="Q131" s="43"/>
      <c r="R131" s="44"/>
      <c r="S131" s="45"/>
      <c r="T131" s="45"/>
      <c r="U131" s="45"/>
      <c r="V131" s="42"/>
      <c r="W131" s="39"/>
      <c r="X131" s="37"/>
    </row>
    <row r="132" spans="1:24" hidden="1" x14ac:dyDescent="0.35">
      <c r="A132" s="37">
        <v>131</v>
      </c>
      <c r="B132" s="38" t="s">
        <v>302</v>
      </c>
      <c r="C132" s="43" t="s">
        <v>303</v>
      </c>
      <c r="D132" s="44" t="s">
        <v>273</v>
      </c>
      <c r="E132" s="79">
        <v>2500</v>
      </c>
      <c r="F132" s="80">
        <v>1000</v>
      </c>
      <c r="G132" s="80">
        <v>0.63</v>
      </c>
      <c r="H132" s="42">
        <v>7.96</v>
      </c>
      <c r="I132" s="39" t="s">
        <v>18</v>
      </c>
      <c r="O132" s="19"/>
      <c r="P132" s="38"/>
      <c r="Q132" s="43"/>
      <c r="R132" s="44"/>
      <c r="S132" s="41"/>
      <c r="T132" s="45"/>
      <c r="U132" s="45"/>
      <c r="V132" s="42"/>
      <c r="W132" s="39"/>
      <c r="X132" s="37"/>
    </row>
    <row r="133" spans="1:24" hidden="1" x14ac:dyDescent="0.35">
      <c r="A133" s="19">
        <v>132</v>
      </c>
      <c r="B133" s="38" t="s">
        <v>302</v>
      </c>
      <c r="C133" s="43" t="s">
        <v>303</v>
      </c>
      <c r="D133" s="44" t="s">
        <v>274</v>
      </c>
      <c r="E133" s="80">
        <v>3000</v>
      </c>
      <c r="F133" s="80">
        <v>1000</v>
      </c>
      <c r="G133" s="80">
        <v>0.63</v>
      </c>
      <c r="H133" s="42">
        <v>7.96</v>
      </c>
      <c r="I133" s="39" t="s">
        <v>18</v>
      </c>
      <c r="O133" s="19"/>
      <c r="P133" s="38"/>
      <c r="Q133" s="43"/>
      <c r="R133" s="44"/>
      <c r="S133" s="45"/>
      <c r="T133" s="45"/>
      <c r="U133" s="45"/>
      <c r="V133" s="42"/>
      <c r="W133" s="39"/>
      <c r="X133" s="37"/>
    </row>
    <row r="134" spans="1:24" hidden="1" x14ac:dyDescent="0.35">
      <c r="A134" s="37">
        <v>133</v>
      </c>
      <c r="B134" s="38" t="s">
        <v>302</v>
      </c>
      <c r="C134" s="43" t="s">
        <v>303</v>
      </c>
      <c r="D134" s="44" t="s">
        <v>275</v>
      </c>
      <c r="E134" s="79">
        <v>3500</v>
      </c>
      <c r="F134" s="80">
        <v>1000</v>
      </c>
      <c r="G134" s="80">
        <v>0.63</v>
      </c>
      <c r="H134" s="42">
        <v>7.96</v>
      </c>
      <c r="I134" s="39" t="s">
        <v>18</v>
      </c>
      <c r="O134" s="19"/>
      <c r="P134" s="38"/>
      <c r="Q134" s="43"/>
      <c r="R134" s="44"/>
      <c r="S134" s="41"/>
      <c r="T134" s="45"/>
      <c r="U134" s="45"/>
      <c r="V134" s="42"/>
      <c r="W134" s="39"/>
      <c r="X134" s="37"/>
    </row>
    <row r="135" spans="1:24" hidden="1" x14ac:dyDescent="0.35">
      <c r="A135" s="19">
        <v>134</v>
      </c>
      <c r="B135" s="38" t="s">
        <v>302</v>
      </c>
      <c r="C135" s="43" t="s">
        <v>303</v>
      </c>
      <c r="D135" s="44" t="s">
        <v>276</v>
      </c>
      <c r="E135" s="80">
        <v>4000</v>
      </c>
      <c r="F135" s="80">
        <v>1000</v>
      </c>
      <c r="G135" s="80">
        <v>0.63</v>
      </c>
      <c r="H135" s="42">
        <v>7.96</v>
      </c>
      <c r="I135" s="39" t="s">
        <v>18</v>
      </c>
      <c r="O135" s="19"/>
      <c r="P135" s="38"/>
      <c r="Q135" s="43"/>
      <c r="R135" s="44"/>
      <c r="S135" s="45"/>
      <c r="T135" s="45"/>
      <c r="U135" s="45"/>
      <c r="V135" s="42"/>
      <c r="W135" s="39"/>
      <c r="X135" s="37"/>
    </row>
    <row r="136" spans="1:24" hidden="1" x14ac:dyDescent="0.35">
      <c r="A136" s="37">
        <v>135</v>
      </c>
      <c r="B136" s="38" t="s">
        <v>302</v>
      </c>
      <c r="C136" s="43" t="s">
        <v>303</v>
      </c>
      <c r="D136" s="44" t="s">
        <v>277</v>
      </c>
      <c r="E136" s="79">
        <v>4500</v>
      </c>
      <c r="F136" s="80">
        <v>1000</v>
      </c>
      <c r="G136" s="80">
        <v>0.63</v>
      </c>
      <c r="H136" s="42">
        <v>7.96</v>
      </c>
      <c r="I136" s="39" t="s">
        <v>18</v>
      </c>
      <c r="O136" s="19"/>
      <c r="P136" s="38"/>
      <c r="Q136" s="43"/>
      <c r="R136" s="44"/>
      <c r="S136" s="41"/>
      <c r="T136" s="45"/>
      <c r="U136" s="45"/>
      <c r="V136" s="42"/>
      <c r="W136" s="39"/>
      <c r="X136" s="37"/>
    </row>
    <row r="137" spans="1:24" hidden="1" x14ac:dyDescent="0.35">
      <c r="A137" s="19">
        <v>136</v>
      </c>
      <c r="B137" s="38" t="s">
        <v>302</v>
      </c>
      <c r="C137" s="43" t="s">
        <v>303</v>
      </c>
      <c r="D137" s="44" t="s">
        <v>278</v>
      </c>
      <c r="E137" s="80">
        <v>5000</v>
      </c>
      <c r="F137" s="80">
        <v>1000</v>
      </c>
      <c r="G137" s="80">
        <v>0.63</v>
      </c>
      <c r="H137" s="42">
        <v>7.96</v>
      </c>
      <c r="I137" s="39" t="s">
        <v>18</v>
      </c>
      <c r="O137" s="19"/>
      <c r="P137" s="38"/>
      <c r="Q137" s="43"/>
      <c r="R137" s="44"/>
      <c r="S137" s="45"/>
      <c r="T137" s="45"/>
      <c r="U137" s="45"/>
      <c r="V137" s="42"/>
      <c r="W137" s="39"/>
      <c r="X137" s="37"/>
    </row>
    <row r="138" spans="1:24" hidden="1" x14ac:dyDescent="0.35">
      <c r="A138" s="37">
        <v>137</v>
      </c>
      <c r="B138" s="38" t="s">
        <v>302</v>
      </c>
      <c r="C138" s="43" t="s">
        <v>303</v>
      </c>
      <c r="D138" s="44" t="s">
        <v>279</v>
      </c>
      <c r="E138" s="79">
        <v>5500</v>
      </c>
      <c r="F138" s="80">
        <v>1000</v>
      </c>
      <c r="G138" s="80">
        <v>0.63</v>
      </c>
      <c r="H138" s="42">
        <v>7.96</v>
      </c>
      <c r="I138" s="39" t="s">
        <v>18</v>
      </c>
      <c r="O138" s="19"/>
      <c r="P138" s="38"/>
      <c r="Q138" s="43"/>
      <c r="R138" s="44"/>
      <c r="S138" s="41"/>
      <c r="T138" s="45"/>
      <c r="U138" s="45"/>
      <c r="V138" s="42"/>
      <c r="W138" s="39"/>
      <c r="X138" s="37"/>
    </row>
    <row r="139" spans="1:24" hidden="1" x14ac:dyDescent="0.35">
      <c r="A139" s="19">
        <v>138</v>
      </c>
      <c r="B139" s="38" t="s">
        <v>302</v>
      </c>
      <c r="C139" s="43" t="s">
        <v>303</v>
      </c>
      <c r="D139" s="44" t="s">
        <v>280</v>
      </c>
      <c r="E139" s="80">
        <v>6000</v>
      </c>
      <c r="F139" s="80">
        <v>1000</v>
      </c>
      <c r="G139" s="80">
        <v>0.63</v>
      </c>
      <c r="H139" s="42">
        <v>7.96</v>
      </c>
      <c r="I139" s="39" t="s">
        <v>18</v>
      </c>
      <c r="O139" s="19"/>
      <c r="P139" s="38"/>
      <c r="Q139" s="43"/>
      <c r="R139" s="44"/>
      <c r="S139" s="45"/>
      <c r="T139" s="45"/>
      <c r="U139" s="45"/>
      <c r="V139" s="42"/>
      <c r="W139" s="39"/>
      <c r="X139" s="37"/>
    </row>
    <row r="140" spans="1:24" hidden="1" x14ac:dyDescent="0.35">
      <c r="A140" s="37">
        <v>139</v>
      </c>
      <c r="B140" s="38" t="s">
        <v>302</v>
      </c>
      <c r="C140" s="43" t="s">
        <v>303</v>
      </c>
      <c r="D140" s="44" t="s">
        <v>281</v>
      </c>
      <c r="E140" s="79">
        <v>6500</v>
      </c>
      <c r="F140" s="80">
        <v>1000</v>
      </c>
      <c r="G140" s="80">
        <v>0.63</v>
      </c>
      <c r="H140" s="42">
        <v>7.96</v>
      </c>
      <c r="I140" s="39" t="s">
        <v>18</v>
      </c>
      <c r="O140" s="19"/>
      <c r="P140" s="38"/>
      <c r="Q140" s="43"/>
      <c r="R140" s="44"/>
      <c r="S140" s="41"/>
      <c r="T140" s="45"/>
      <c r="U140" s="45"/>
      <c r="V140" s="42"/>
      <c r="W140" s="39"/>
      <c r="X140" s="37"/>
    </row>
    <row r="141" spans="1:24" hidden="1" x14ac:dyDescent="0.35">
      <c r="A141" s="19">
        <v>140</v>
      </c>
      <c r="B141" s="38" t="s">
        <v>302</v>
      </c>
      <c r="C141" s="43" t="s">
        <v>303</v>
      </c>
      <c r="D141" s="44" t="s">
        <v>282</v>
      </c>
      <c r="E141" s="80">
        <v>7000</v>
      </c>
      <c r="F141" s="80">
        <v>1000</v>
      </c>
      <c r="G141" s="80">
        <v>0.63</v>
      </c>
      <c r="H141" s="42">
        <v>7.96</v>
      </c>
      <c r="I141" s="39" t="s">
        <v>18</v>
      </c>
      <c r="O141" s="19"/>
      <c r="P141" s="38"/>
      <c r="Q141" s="39"/>
      <c r="R141" s="40"/>
      <c r="S141" s="41"/>
      <c r="T141" s="41"/>
      <c r="U141" s="47"/>
      <c r="V141" s="42"/>
      <c r="W141" s="39"/>
      <c r="X141" s="37"/>
    </row>
    <row r="142" spans="1:24" hidden="1" x14ac:dyDescent="0.35">
      <c r="A142" s="37">
        <v>141</v>
      </c>
      <c r="B142" s="38" t="s">
        <v>302</v>
      </c>
      <c r="C142" s="43" t="s">
        <v>303</v>
      </c>
      <c r="D142" s="44" t="s">
        <v>283</v>
      </c>
      <c r="E142" s="79">
        <v>7500</v>
      </c>
      <c r="F142" s="80">
        <v>1000</v>
      </c>
      <c r="G142" s="80">
        <v>0.63</v>
      </c>
      <c r="H142" s="42">
        <v>7.96</v>
      </c>
      <c r="I142" s="39" t="s">
        <v>18</v>
      </c>
      <c r="O142" s="37"/>
      <c r="P142" s="50"/>
      <c r="Q142" s="43"/>
      <c r="R142" s="44"/>
      <c r="S142" s="45"/>
      <c r="T142" s="45"/>
      <c r="U142" s="45"/>
      <c r="V142" s="42"/>
      <c r="W142" s="39"/>
      <c r="X142" s="37"/>
    </row>
    <row r="143" spans="1:24" hidden="1" x14ac:dyDescent="0.35">
      <c r="A143" s="19">
        <v>142</v>
      </c>
      <c r="B143" s="38" t="s">
        <v>302</v>
      </c>
      <c r="C143" s="43" t="s">
        <v>303</v>
      </c>
      <c r="D143" s="44" t="s">
        <v>284</v>
      </c>
      <c r="E143" s="80">
        <v>8000</v>
      </c>
      <c r="F143" s="80">
        <v>1000</v>
      </c>
      <c r="G143" s="80">
        <v>0.63</v>
      </c>
      <c r="H143" s="42">
        <v>7.96</v>
      </c>
      <c r="I143" s="39" t="s">
        <v>18</v>
      </c>
      <c r="O143" s="37"/>
      <c r="P143" s="50"/>
      <c r="Q143" s="43"/>
      <c r="R143" s="44"/>
      <c r="S143" s="45"/>
      <c r="T143" s="45"/>
      <c r="U143" s="45"/>
      <c r="V143" s="55"/>
      <c r="W143" s="43"/>
      <c r="X143" s="37"/>
    </row>
    <row r="144" spans="1:24" hidden="1" x14ac:dyDescent="0.35">
      <c r="A144" s="37">
        <v>143</v>
      </c>
      <c r="B144" s="38" t="s">
        <v>302</v>
      </c>
      <c r="C144" s="43" t="s">
        <v>303</v>
      </c>
      <c r="D144" s="44" t="s">
        <v>285</v>
      </c>
      <c r="E144" s="79">
        <v>8500</v>
      </c>
      <c r="F144" s="80">
        <v>1000</v>
      </c>
      <c r="G144" s="80">
        <v>0.63</v>
      </c>
      <c r="H144" s="42">
        <v>7.96</v>
      </c>
      <c r="I144" s="39" t="s">
        <v>18</v>
      </c>
      <c r="O144" s="37"/>
      <c r="P144" s="50"/>
      <c r="Q144" s="43"/>
      <c r="R144" s="44"/>
      <c r="S144" s="45"/>
      <c r="T144" s="45"/>
      <c r="U144" s="45"/>
      <c r="V144" s="55"/>
      <c r="W144" s="43"/>
      <c r="X144" s="37"/>
    </row>
    <row r="145" spans="1:24" hidden="1" x14ac:dyDescent="0.35">
      <c r="A145" s="19">
        <v>144</v>
      </c>
      <c r="B145" s="38" t="s">
        <v>302</v>
      </c>
      <c r="C145" s="43" t="s">
        <v>303</v>
      </c>
      <c r="D145" s="44" t="s">
        <v>286</v>
      </c>
      <c r="E145" s="80">
        <v>1000</v>
      </c>
      <c r="F145" s="80">
        <v>1000</v>
      </c>
      <c r="G145" s="80">
        <v>0.63</v>
      </c>
      <c r="H145" s="42">
        <v>7.96</v>
      </c>
      <c r="I145" s="39" t="s">
        <v>18</v>
      </c>
      <c r="O145" s="37"/>
      <c r="P145" s="50"/>
      <c r="Q145" s="43"/>
      <c r="R145" s="44"/>
      <c r="S145" s="45"/>
      <c r="T145" s="45"/>
      <c r="U145" s="45"/>
      <c r="V145" s="55"/>
      <c r="W145" s="43"/>
      <c r="X145" s="37"/>
    </row>
    <row r="146" spans="1:24" hidden="1" x14ac:dyDescent="0.35">
      <c r="A146" s="37">
        <v>145</v>
      </c>
      <c r="B146" s="38" t="s">
        <v>302</v>
      </c>
      <c r="C146" s="43" t="s">
        <v>303</v>
      </c>
      <c r="D146" s="44" t="s">
        <v>287</v>
      </c>
      <c r="E146" s="79">
        <v>1500</v>
      </c>
      <c r="F146" s="80">
        <v>1000</v>
      </c>
      <c r="G146" s="79">
        <v>0.75</v>
      </c>
      <c r="H146" s="42">
        <v>8.1999999999999993</v>
      </c>
      <c r="I146" s="39" t="s">
        <v>18</v>
      </c>
      <c r="O146" s="37"/>
      <c r="P146" s="50"/>
      <c r="Q146" s="43"/>
      <c r="R146" s="44"/>
      <c r="S146" s="45"/>
      <c r="T146" s="45"/>
      <c r="U146" s="45"/>
      <c r="V146" s="55"/>
      <c r="W146" s="43"/>
      <c r="X146" s="37"/>
    </row>
    <row r="147" spans="1:24" hidden="1" x14ac:dyDescent="0.35">
      <c r="A147" s="19">
        <v>146</v>
      </c>
      <c r="B147" s="38" t="s">
        <v>302</v>
      </c>
      <c r="C147" s="43" t="s">
        <v>303</v>
      </c>
      <c r="D147" s="44" t="s">
        <v>295</v>
      </c>
      <c r="E147" s="80">
        <v>2000</v>
      </c>
      <c r="F147" s="80">
        <v>1000</v>
      </c>
      <c r="G147" s="79">
        <v>0.75</v>
      </c>
      <c r="H147" s="42">
        <v>8.1999999999999993</v>
      </c>
      <c r="I147" s="39" t="s">
        <v>18</v>
      </c>
      <c r="O147" s="37"/>
      <c r="P147" s="50"/>
      <c r="Q147" s="43"/>
      <c r="R147" s="44"/>
      <c r="S147" s="45"/>
      <c r="T147" s="45"/>
      <c r="U147" s="45"/>
      <c r="V147" s="55"/>
      <c r="W147" s="43"/>
      <c r="X147" s="37"/>
    </row>
    <row r="148" spans="1:24" hidden="1" x14ac:dyDescent="0.35">
      <c r="A148" s="37">
        <v>147</v>
      </c>
      <c r="B148" s="38" t="s">
        <v>302</v>
      </c>
      <c r="C148" s="43" t="s">
        <v>303</v>
      </c>
      <c r="D148" s="44" t="s">
        <v>288</v>
      </c>
      <c r="E148" s="79">
        <v>2500</v>
      </c>
      <c r="F148" s="80">
        <v>1000</v>
      </c>
      <c r="G148" s="79">
        <v>0.75</v>
      </c>
      <c r="H148" s="42">
        <v>8.1999999999999993</v>
      </c>
      <c r="I148" s="39" t="s">
        <v>18</v>
      </c>
      <c r="O148" s="37"/>
      <c r="P148" s="50"/>
      <c r="Q148" s="43"/>
      <c r="R148" s="44"/>
      <c r="S148" s="45"/>
      <c r="T148" s="45"/>
      <c r="U148" s="45"/>
      <c r="V148" s="42"/>
      <c r="W148" s="43"/>
      <c r="X148" s="37"/>
    </row>
    <row r="149" spans="1:24" hidden="1" x14ac:dyDescent="0.35">
      <c r="A149" s="19">
        <v>148</v>
      </c>
      <c r="B149" s="38" t="s">
        <v>302</v>
      </c>
      <c r="C149" s="43" t="s">
        <v>303</v>
      </c>
      <c r="D149" s="44" t="s">
        <v>296</v>
      </c>
      <c r="E149" s="80">
        <v>3000</v>
      </c>
      <c r="F149" s="80">
        <v>1000</v>
      </c>
      <c r="G149" s="79">
        <v>0.75</v>
      </c>
      <c r="H149" s="42">
        <v>8.1999999999999993</v>
      </c>
      <c r="I149" s="39" t="s">
        <v>18</v>
      </c>
      <c r="O149" s="37"/>
      <c r="P149" s="50"/>
      <c r="Q149" s="43"/>
      <c r="R149" s="44"/>
      <c r="S149" s="45"/>
      <c r="T149" s="45"/>
      <c r="U149" s="45"/>
      <c r="V149" s="42"/>
      <c r="W149" s="43"/>
      <c r="X149" s="37"/>
    </row>
    <row r="150" spans="1:24" hidden="1" x14ac:dyDescent="0.35">
      <c r="A150" s="37">
        <v>149</v>
      </c>
      <c r="B150" s="38" t="s">
        <v>302</v>
      </c>
      <c r="C150" s="43" t="s">
        <v>303</v>
      </c>
      <c r="D150" s="44" t="s">
        <v>289</v>
      </c>
      <c r="E150" s="79">
        <v>3500</v>
      </c>
      <c r="F150" s="80">
        <v>1000</v>
      </c>
      <c r="G150" s="79">
        <v>0.75</v>
      </c>
      <c r="H150" s="42">
        <v>8.1999999999999993</v>
      </c>
      <c r="I150" s="39" t="s">
        <v>18</v>
      </c>
      <c r="O150" s="37"/>
      <c r="P150" s="50"/>
      <c r="Q150" s="43"/>
      <c r="R150" s="44"/>
      <c r="S150" s="45"/>
      <c r="T150" s="45"/>
      <c r="U150" s="45"/>
      <c r="V150" s="42"/>
      <c r="W150" s="43"/>
      <c r="X150" s="37"/>
    </row>
    <row r="151" spans="1:24" hidden="1" x14ac:dyDescent="0.35">
      <c r="A151" s="19">
        <v>150</v>
      </c>
      <c r="B151" s="38" t="s">
        <v>302</v>
      </c>
      <c r="C151" s="43" t="s">
        <v>303</v>
      </c>
      <c r="D151" s="44" t="s">
        <v>297</v>
      </c>
      <c r="E151" s="80">
        <v>4000</v>
      </c>
      <c r="F151" s="80">
        <v>1000</v>
      </c>
      <c r="G151" s="79">
        <v>0.75</v>
      </c>
      <c r="H151" s="42">
        <v>8.1999999999999993</v>
      </c>
      <c r="I151" s="39" t="s">
        <v>18</v>
      </c>
      <c r="O151" s="37"/>
      <c r="P151" s="50"/>
      <c r="Q151" s="43"/>
      <c r="R151" s="44"/>
      <c r="S151" s="45"/>
      <c r="T151" s="45"/>
      <c r="U151" s="45"/>
      <c r="V151" s="42"/>
      <c r="W151" s="43"/>
      <c r="X151" s="37"/>
    </row>
    <row r="152" spans="1:24" hidden="1" x14ac:dyDescent="0.35">
      <c r="A152" s="37">
        <v>151</v>
      </c>
      <c r="B152" s="38" t="s">
        <v>302</v>
      </c>
      <c r="C152" s="43" t="s">
        <v>303</v>
      </c>
      <c r="D152" s="44" t="s">
        <v>290</v>
      </c>
      <c r="E152" s="79">
        <v>4500</v>
      </c>
      <c r="F152" s="80">
        <v>1000</v>
      </c>
      <c r="G152" s="79">
        <v>0.75</v>
      </c>
      <c r="H152" s="42">
        <v>8.1999999999999993</v>
      </c>
      <c r="I152" s="39" t="s">
        <v>18</v>
      </c>
      <c r="O152" s="37"/>
      <c r="P152" s="50"/>
      <c r="Q152" s="43"/>
      <c r="R152" s="44"/>
      <c r="S152" s="45"/>
      <c r="T152" s="45"/>
      <c r="U152" s="45"/>
      <c r="V152" s="42"/>
      <c r="W152" s="43"/>
      <c r="X152" s="37"/>
    </row>
    <row r="153" spans="1:24" hidden="1" x14ac:dyDescent="0.35">
      <c r="A153" s="19">
        <v>152</v>
      </c>
      <c r="B153" s="38" t="s">
        <v>302</v>
      </c>
      <c r="C153" s="43" t="s">
        <v>303</v>
      </c>
      <c r="D153" s="44" t="s">
        <v>298</v>
      </c>
      <c r="E153" s="80">
        <v>5000</v>
      </c>
      <c r="F153" s="80">
        <v>1000</v>
      </c>
      <c r="G153" s="79">
        <v>0.75</v>
      </c>
      <c r="H153" s="42">
        <v>8.1999999999999993</v>
      </c>
      <c r="I153" s="39" t="s">
        <v>18</v>
      </c>
      <c r="O153" s="37"/>
      <c r="P153" s="50"/>
      <c r="Q153" s="43"/>
      <c r="R153" s="44"/>
      <c r="S153" s="45"/>
      <c r="T153" s="45"/>
      <c r="U153" s="45"/>
      <c r="V153" s="42"/>
      <c r="W153" s="43"/>
      <c r="X153" s="37"/>
    </row>
    <row r="154" spans="1:24" hidden="1" x14ac:dyDescent="0.35">
      <c r="A154" s="37">
        <v>153</v>
      </c>
      <c r="B154" s="38" t="s">
        <v>302</v>
      </c>
      <c r="C154" s="43" t="s">
        <v>303</v>
      </c>
      <c r="D154" s="44" t="s">
        <v>291</v>
      </c>
      <c r="E154" s="79">
        <v>5500</v>
      </c>
      <c r="F154" s="80">
        <v>1000</v>
      </c>
      <c r="G154" s="79">
        <v>0.75</v>
      </c>
      <c r="H154" s="42">
        <v>8.1999999999999993</v>
      </c>
      <c r="I154" s="39" t="s">
        <v>18</v>
      </c>
      <c r="O154" s="37"/>
      <c r="P154" s="50"/>
      <c r="Q154" s="43"/>
      <c r="R154" s="44"/>
      <c r="S154" s="45"/>
      <c r="T154" s="45"/>
      <c r="U154" s="45"/>
      <c r="V154" s="42"/>
      <c r="W154" s="43"/>
      <c r="X154" s="37"/>
    </row>
    <row r="155" spans="1:24" hidden="1" x14ac:dyDescent="0.35">
      <c r="A155" s="19">
        <v>154</v>
      </c>
      <c r="B155" s="38" t="s">
        <v>302</v>
      </c>
      <c r="C155" s="43" t="s">
        <v>303</v>
      </c>
      <c r="D155" s="44" t="s">
        <v>299</v>
      </c>
      <c r="E155" s="80">
        <v>6000</v>
      </c>
      <c r="F155" s="80">
        <v>1000</v>
      </c>
      <c r="G155" s="79">
        <v>0.75</v>
      </c>
      <c r="H155" s="42">
        <v>8.1999999999999993</v>
      </c>
      <c r="I155" s="39" t="s">
        <v>18</v>
      </c>
      <c r="O155" s="37"/>
      <c r="P155" s="50"/>
      <c r="Q155" s="43"/>
      <c r="R155" s="44"/>
      <c r="S155" s="45"/>
      <c r="T155" s="45"/>
      <c r="U155" s="45"/>
      <c r="V155" s="42"/>
      <c r="W155" s="43"/>
      <c r="X155" s="37"/>
    </row>
    <row r="156" spans="1:24" hidden="1" x14ac:dyDescent="0.35">
      <c r="A156" s="37">
        <v>155</v>
      </c>
      <c r="B156" s="38" t="s">
        <v>302</v>
      </c>
      <c r="C156" s="43" t="s">
        <v>303</v>
      </c>
      <c r="D156" s="44" t="s">
        <v>292</v>
      </c>
      <c r="E156" s="79">
        <v>6500</v>
      </c>
      <c r="F156" s="80">
        <v>1000</v>
      </c>
      <c r="G156" s="79">
        <v>0.75</v>
      </c>
      <c r="H156" s="42">
        <v>8.1999999999999993</v>
      </c>
      <c r="I156" s="39" t="s">
        <v>18</v>
      </c>
      <c r="O156" s="37"/>
      <c r="P156" s="50"/>
      <c r="Q156" s="43"/>
      <c r="R156" s="44"/>
      <c r="S156" s="45"/>
      <c r="T156" s="45"/>
      <c r="U156" s="45"/>
      <c r="V156" s="42"/>
      <c r="W156" s="43"/>
      <c r="X156" s="37"/>
    </row>
    <row r="157" spans="1:24" hidden="1" x14ac:dyDescent="0.35">
      <c r="A157" s="19">
        <v>156</v>
      </c>
      <c r="B157" s="38" t="s">
        <v>302</v>
      </c>
      <c r="C157" s="43" t="s">
        <v>303</v>
      </c>
      <c r="D157" s="44" t="s">
        <v>300</v>
      </c>
      <c r="E157" s="80">
        <v>7000</v>
      </c>
      <c r="F157" s="80">
        <v>1000</v>
      </c>
      <c r="G157" s="79">
        <v>0.75</v>
      </c>
      <c r="H157" s="42">
        <v>8.1999999999999993</v>
      </c>
      <c r="I157" s="39" t="s">
        <v>18</v>
      </c>
      <c r="O157" s="37"/>
      <c r="P157" s="50"/>
      <c r="Q157" s="43"/>
      <c r="R157" s="44"/>
      <c r="S157" s="45"/>
      <c r="T157" s="45"/>
      <c r="U157" s="45"/>
      <c r="V157" s="42"/>
      <c r="W157" s="43"/>
      <c r="X157" s="37"/>
    </row>
    <row r="158" spans="1:24" hidden="1" x14ac:dyDescent="0.35">
      <c r="A158" s="37">
        <v>157</v>
      </c>
      <c r="B158" s="38" t="s">
        <v>302</v>
      </c>
      <c r="C158" s="43" t="s">
        <v>303</v>
      </c>
      <c r="D158" s="44" t="s">
        <v>293</v>
      </c>
      <c r="E158" s="79">
        <v>7500</v>
      </c>
      <c r="F158" s="80">
        <v>1000</v>
      </c>
      <c r="G158" s="79">
        <v>0.75</v>
      </c>
      <c r="H158" s="42">
        <v>8.1999999999999993</v>
      </c>
      <c r="I158" s="39" t="s">
        <v>18</v>
      </c>
      <c r="O158" s="37"/>
      <c r="P158" s="50"/>
      <c r="Q158" s="43"/>
      <c r="R158" s="44"/>
      <c r="S158" s="45"/>
      <c r="T158" s="45"/>
      <c r="U158" s="45"/>
      <c r="V158" s="42"/>
      <c r="W158" s="43"/>
      <c r="X158" s="37"/>
    </row>
    <row r="159" spans="1:24" hidden="1" x14ac:dyDescent="0.35">
      <c r="A159" s="19">
        <v>158</v>
      </c>
      <c r="B159" s="38" t="s">
        <v>302</v>
      </c>
      <c r="C159" s="43" t="s">
        <v>303</v>
      </c>
      <c r="D159" s="44" t="s">
        <v>301</v>
      </c>
      <c r="E159" s="80">
        <v>8000</v>
      </c>
      <c r="F159" s="80">
        <v>1000</v>
      </c>
      <c r="G159" s="79">
        <v>0.75</v>
      </c>
      <c r="H159" s="42">
        <v>8.1999999999999993</v>
      </c>
      <c r="I159" s="39" t="s">
        <v>18</v>
      </c>
      <c r="O159" s="37"/>
      <c r="P159" s="38"/>
      <c r="Q159" s="39"/>
      <c r="R159" s="51"/>
      <c r="S159" s="41"/>
      <c r="T159" s="41"/>
      <c r="U159" s="49"/>
      <c r="V159" s="42"/>
      <c r="W159" s="39"/>
      <c r="X159" s="37"/>
    </row>
    <row r="160" spans="1:24" hidden="1" x14ac:dyDescent="0.35">
      <c r="A160" s="37">
        <v>159</v>
      </c>
      <c r="B160" s="38" t="s">
        <v>302</v>
      </c>
      <c r="C160" s="43" t="s">
        <v>303</v>
      </c>
      <c r="D160" s="44" t="s">
        <v>294</v>
      </c>
      <c r="E160" s="79">
        <v>8500</v>
      </c>
      <c r="F160" s="80">
        <v>1000</v>
      </c>
      <c r="G160" s="79">
        <v>0.75</v>
      </c>
      <c r="H160" s="42">
        <v>8.1999999999999993</v>
      </c>
      <c r="I160" s="39" t="s">
        <v>18</v>
      </c>
      <c r="O160" s="37"/>
      <c r="P160" s="38"/>
      <c r="Q160" s="39"/>
      <c r="R160" s="51"/>
      <c r="S160" s="41"/>
      <c r="T160" s="41"/>
      <c r="U160" s="49"/>
      <c r="V160" s="42"/>
      <c r="W160" s="39"/>
      <c r="X160" s="37"/>
    </row>
    <row r="161" spans="1:24" hidden="1" x14ac:dyDescent="0.35">
      <c r="A161" s="19">
        <v>160</v>
      </c>
      <c r="B161" s="38" t="s">
        <v>302</v>
      </c>
      <c r="C161" s="39" t="s">
        <v>304</v>
      </c>
      <c r="D161" s="40" t="s">
        <v>313</v>
      </c>
      <c r="E161" s="79">
        <v>2100</v>
      </c>
      <c r="F161" s="79">
        <v>144</v>
      </c>
      <c r="G161" s="79">
        <v>0.75</v>
      </c>
      <c r="H161" s="42"/>
      <c r="I161" s="39" t="s">
        <v>29</v>
      </c>
      <c r="O161" s="37"/>
      <c r="P161" s="38"/>
      <c r="Q161" s="39"/>
      <c r="R161" s="51"/>
      <c r="S161" s="41"/>
      <c r="T161" s="41"/>
      <c r="U161" s="49"/>
      <c r="V161" s="42"/>
      <c r="W161" s="39"/>
      <c r="X161" s="37"/>
    </row>
    <row r="162" spans="1:24" hidden="1" x14ac:dyDescent="0.35">
      <c r="A162" s="37">
        <v>161</v>
      </c>
      <c r="B162" s="38" t="s">
        <v>302</v>
      </c>
      <c r="C162" s="39" t="s">
        <v>304</v>
      </c>
      <c r="D162" s="40" t="s">
        <v>314</v>
      </c>
      <c r="E162" s="79">
        <v>2100</v>
      </c>
      <c r="F162" s="79">
        <v>316</v>
      </c>
      <c r="G162" s="79">
        <v>0.75</v>
      </c>
      <c r="H162" s="42"/>
      <c r="I162" s="39" t="s">
        <v>29</v>
      </c>
      <c r="O162" s="37"/>
      <c r="P162" s="38"/>
      <c r="Q162" s="39"/>
      <c r="R162" s="52"/>
      <c r="S162" s="41"/>
      <c r="T162" s="41"/>
      <c r="U162" s="41"/>
      <c r="V162" s="42"/>
      <c r="W162" s="39"/>
      <c r="X162" s="37"/>
    </row>
    <row r="163" spans="1:24" hidden="1" x14ac:dyDescent="0.35">
      <c r="A163" s="19">
        <v>162</v>
      </c>
      <c r="B163" s="38" t="s">
        <v>302</v>
      </c>
      <c r="C163" s="39" t="s">
        <v>304</v>
      </c>
      <c r="D163" s="40" t="s">
        <v>315</v>
      </c>
      <c r="E163" s="79">
        <v>2100</v>
      </c>
      <c r="F163" s="79">
        <v>159</v>
      </c>
      <c r="G163" s="79">
        <v>0.75</v>
      </c>
      <c r="H163" s="42"/>
      <c r="I163" s="39" t="s">
        <v>29</v>
      </c>
      <c r="O163" s="37"/>
      <c r="P163" s="38"/>
      <c r="Q163" s="39"/>
      <c r="R163" s="40"/>
      <c r="S163" s="41"/>
      <c r="T163" s="41"/>
      <c r="U163" s="41"/>
      <c r="V163" s="42"/>
      <c r="W163" s="39"/>
      <c r="X163" s="37"/>
    </row>
    <row r="164" spans="1:24" hidden="1" x14ac:dyDescent="0.35">
      <c r="A164" s="37">
        <v>163</v>
      </c>
      <c r="B164" s="38" t="s">
        <v>302</v>
      </c>
      <c r="C164" s="43" t="s">
        <v>312</v>
      </c>
      <c r="D164" s="44" t="s">
        <v>325</v>
      </c>
      <c r="E164" s="79">
        <v>1500</v>
      </c>
      <c r="F164" s="80">
        <v>1000</v>
      </c>
      <c r="G164" s="80">
        <v>50</v>
      </c>
      <c r="H164" s="42"/>
      <c r="I164" s="39" t="s">
        <v>18</v>
      </c>
      <c r="O164" s="37"/>
      <c r="P164" s="38"/>
      <c r="Q164" s="39"/>
      <c r="R164" s="40"/>
      <c r="S164" s="41"/>
      <c r="T164" s="41"/>
      <c r="U164" s="41"/>
      <c r="V164" s="42"/>
      <c r="W164" s="39"/>
      <c r="X164" s="37"/>
    </row>
    <row r="165" spans="1:24" hidden="1" x14ac:dyDescent="0.35">
      <c r="A165" s="19">
        <v>164</v>
      </c>
      <c r="B165" s="38" t="s">
        <v>302</v>
      </c>
      <c r="C165" s="43" t="s">
        <v>312</v>
      </c>
      <c r="D165" s="44" t="s">
        <v>324</v>
      </c>
      <c r="E165" s="80">
        <v>2000</v>
      </c>
      <c r="F165" s="80">
        <v>1000</v>
      </c>
      <c r="G165" s="80">
        <v>50</v>
      </c>
      <c r="H165" s="42"/>
      <c r="I165" s="39" t="s">
        <v>18</v>
      </c>
      <c r="O165" s="37"/>
      <c r="P165" s="38"/>
      <c r="Q165" s="39"/>
      <c r="R165" s="40"/>
      <c r="S165" s="41"/>
      <c r="T165" s="41"/>
      <c r="U165" s="41"/>
      <c r="V165" s="42"/>
      <c r="W165" s="39"/>
      <c r="X165" s="37"/>
    </row>
    <row r="166" spans="1:24" hidden="1" x14ac:dyDescent="0.35">
      <c r="A166" s="37">
        <v>165</v>
      </c>
      <c r="B166" s="38" t="s">
        <v>302</v>
      </c>
      <c r="C166" s="43" t="s">
        <v>312</v>
      </c>
      <c r="D166" s="44" t="s">
        <v>323</v>
      </c>
      <c r="E166" s="79">
        <v>2500</v>
      </c>
      <c r="F166" s="80">
        <v>1000</v>
      </c>
      <c r="G166" s="80">
        <v>50</v>
      </c>
      <c r="H166" s="42"/>
      <c r="I166" s="39" t="s">
        <v>18</v>
      </c>
      <c r="O166" s="37"/>
      <c r="P166" s="38"/>
      <c r="Q166" s="39"/>
      <c r="R166" s="40"/>
      <c r="S166" s="41"/>
      <c r="T166" s="41"/>
      <c r="U166" s="41"/>
      <c r="V166" s="42"/>
      <c r="W166" s="39"/>
      <c r="X166" s="37"/>
    </row>
    <row r="167" spans="1:24" hidden="1" x14ac:dyDescent="0.35">
      <c r="A167" s="19">
        <v>166</v>
      </c>
      <c r="B167" s="38" t="s">
        <v>302</v>
      </c>
      <c r="C167" s="43" t="s">
        <v>312</v>
      </c>
      <c r="D167" s="44" t="s">
        <v>322</v>
      </c>
      <c r="E167" s="80">
        <v>3000</v>
      </c>
      <c r="F167" s="80">
        <v>1000</v>
      </c>
      <c r="G167" s="80">
        <v>50</v>
      </c>
      <c r="H167" s="42"/>
      <c r="I167" s="39" t="s">
        <v>18</v>
      </c>
      <c r="O167" s="37"/>
      <c r="P167" s="38"/>
      <c r="Q167" s="39"/>
      <c r="R167" s="40"/>
      <c r="S167" s="41"/>
      <c r="T167" s="41"/>
      <c r="U167" s="41"/>
      <c r="V167" s="42"/>
      <c r="W167" s="39"/>
      <c r="X167" s="37"/>
    </row>
    <row r="168" spans="1:24" hidden="1" x14ac:dyDescent="0.35">
      <c r="A168" s="37">
        <v>167</v>
      </c>
      <c r="B168" s="38" t="s">
        <v>302</v>
      </c>
      <c r="C168" s="43" t="s">
        <v>312</v>
      </c>
      <c r="D168" s="44" t="s">
        <v>321</v>
      </c>
      <c r="E168" s="79">
        <v>3500</v>
      </c>
      <c r="F168" s="80">
        <v>1000</v>
      </c>
      <c r="G168" s="80">
        <v>50</v>
      </c>
      <c r="H168" s="42"/>
      <c r="I168" s="39" t="s">
        <v>18</v>
      </c>
      <c r="O168" s="37"/>
      <c r="P168" s="38"/>
      <c r="Q168" s="39"/>
      <c r="R168" s="40"/>
      <c r="S168" s="41"/>
      <c r="T168" s="41"/>
      <c r="U168" s="41"/>
      <c r="V168" s="42"/>
      <c r="W168" s="39"/>
      <c r="X168" s="37"/>
    </row>
    <row r="169" spans="1:24" hidden="1" x14ac:dyDescent="0.35">
      <c r="A169" s="19">
        <v>168</v>
      </c>
      <c r="B169" s="38" t="s">
        <v>302</v>
      </c>
      <c r="C169" s="43" t="s">
        <v>312</v>
      </c>
      <c r="D169" s="44" t="s">
        <v>320</v>
      </c>
      <c r="E169" s="80">
        <v>4000</v>
      </c>
      <c r="F169" s="80">
        <v>1000</v>
      </c>
      <c r="G169" s="80">
        <v>50</v>
      </c>
      <c r="H169" s="42"/>
      <c r="I169" s="39" t="s">
        <v>18</v>
      </c>
      <c r="O169" s="37"/>
      <c r="P169" s="38"/>
      <c r="Q169" s="39"/>
      <c r="R169" s="40"/>
      <c r="S169" s="41"/>
      <c r="T169" s="41"/>
      <c r="U169" s="41"/>
      <c r="V169" s="42"/>
      <c r="W169" s="39"/>
      <c r="X169" s="37"/>
    </row>
    <row r="170" spans="1:24" hidden="1" x14ac:dyDescent="0.35">
      <c r="A170" s="37">
        <v>169</v>
      </c>
      <c r="B170" s="38" t="s">
        <v>302</v>
      </c>
      <c r="C170" s="43" t="s">
        <v>312</v>
      </c>
      <c r="D170" s="44" t="s">
        <v>326</v>
      </c>
      <c r="E170" s="79">
        <v>4500</v>
      </c>
      <c r="F170" s="80">
        <v>1000</v>
      </c>
      <c r="G170" s="80">
        <v>50</v>
      </c>
      <c r="H170" s="42"/>
      <c r="I170" s="39" t="s">
        <v>18</v>
      </c>
      <c r="O170" s="37"/>
      <c r="P170" s="38"/>
      <c r="Q170" s="39"/>
      <c r="R170" s="52"/>
      <c r="S170" s="41"/>
      <c r="T170" s="41"/>
      <c r="U170" s="41"/>
      <c r="V170" s="42"/>
      <c r="W170" s="39"/>
      <c r="X170" s="37"/>
    </row>
    <row r="171" spans="1:24" hidden="1" x14ac:dyDescent="0.35">
      <c r="A171" s="19">
        <v>170</v>
      </c>
      <c r="B171" s="38" t="s">
        <v>302</v>
      </c>
      <c r="C171" s="43" t="s">
        <v>312</v>
      </c>
      <c r="D171" s="44" t="s">
        <v>319</v>
      </c>
      <c r="E171" s="80">
        <v>5000</v>
      </c>
      <c r="F171" s="80">
        <v>1000</v>
      </c>
      <c r="G171" s="80">
        <v>50</v>
      </c>
      <c r="H171" s="42"/>
      <c r="I171" s="39" t="s">
        <v>18</v>
      </c>
      <c r="O171" s="19"/>
      <c r="P171" s="38"/>
      <c r="Q171" s="43"/>
      <c r="R171" s="44"/>
      <c r="S171" s="45"/>
      <c r="T171" s="45"/>
      <c r="U171" s="45"/>
      <c r="V171" s="42"/>
      <c r="W171" s="39"/>
      <c r="X171" s="37"/>
    </row>
    <row r="172" spans="1:24" hidden="1" x14ac:dyDescent="0.35">
      <c r="A172" s="37">
        <v>171</v>
      </c>
      <c r="B172" s="38" t="s">
        <v>302</v>
      </c>
      <c r="C172" s="43" t="s">
        <v>312</v>
      </c>
      <c r="D172" s="44" t="s">
        <v>327</v>
      </c>
      <c r="E172" s="79">
        <v>5500</v>
      </c>
      <c r="F172" s="80">
        <v>1000</v>
      </c>
      <c r="G172" s="80">
        <v>50</v>
      </c>
      <c r="H172" s="42"/>
      <c r="I172" s="39" t="s">
        <v>18</v>
      </c>
      <c r="O172" s="19"/>
      <c r="P172" s="38"/>
      <c r="Q172" s="43"/>
      <c r="R172" s="44"/>
      <c r="S172" s="41"/>
      <c r="T172" s="45"/>
      <c r="U172" s="45"/>
      <c r="V172" s="42"/>
      <c r="W172" s="39"/>
      <c r="X172" s="37"/>
    </row>
    <row r="173" spans="1:24" hidden="1" x14ac:dyDescent="0.35">
      <c r="A173" s="19">
        <v>172</v>
      </c>
      <c r="B173" s="38" t="s">
        <v>302</v>
      </c>
      <c r="C173" s="43" t="s">
        <v>312</v>
      </c>
      <c r="D173" s="44" t="s">
        <v>328</v>
      </c>
      <c r="E173" s="80">
        <v>6000</v>
      </c>
      <c r="F173" s="80">
        <v>1000</v>
      </c>
      <c r="G173" s="80">
        <v>50</v>
      </c>
      <c r="H173" s="42"/>
      <c r="I173" s="39" t="s">
        <v>18</v>
      </c>
      <c r="O173" s="19"/>
      <c r="P173" s="38"/>
      <c r="Q173" s="43"/>
      <c r="R173" s="44"/>
      <c r="S173" s="45"/>
      <c r="T173" s="45"/>
      <c r="U173" s="45"/>
      <c r="V173" s="42"/>
      <c r="W173" s="39"/>
      <c r="X173" s="37"/>
    </row>
    <row r="174" spans="1:24" hidden="1" x14ac:dyDescent="0.35">
      <c r="A174" s="37">
        <v>173</v>
      </c>
      <c r="B174" s="38" t="s">
        <v>302</v>
      </c>
      <c r="C174" s="43" t="s">
        <v>312</v>
      </c>
      <c r="D174" s="44" t="s">
        <v>329</v>
      </c>
      <c r="E174" s="79">
        <v>6500</v>
      </c>
      <c r="F174" s="80">
        <v>1000</v>
      </c>
      <c r="G174" s="80">
        <v>50</v>
      </c>
      <c r="H174" s="42"/>
      <c r="I174" s="39" t="s">
        <v>18</v>
      </c>
      <c r="O174" s="19"/>
      <c r="P174" s="38"/>
      <c r="Q174" s="43"/>
      <c r="R174" s="44"/>
      <c r="S174" s="41"/>
      <c r="T174" s="45"/>
      <c r="U174" s="45"/>
      <c r="V174" s="42"/>
      <c r="W174" s="39"/>
      <c r="X174" s="37"/>
    </row>
    <row r="175" spans="1:24" hidden="1" x14ac:dyDescent="0.35">
      <c r="A175" s="19">
        <v>174</v>
      </c>
      <c r="B175" s="38" t="s">
        <v>302</v>
      </c>
      <c r="C175" s="43" t="s">
        <v>312</v>
      </c>
      <c r="D175" s="44" t="s">
        <v>330</v>
      </c>
      <c r="E175" s="80">
        <v>7000</v>
      </c>
      <c r="F175" s="80">
        <v>1000</v>
      </c>
      <c r="G175" s="80">
        <v>50</v>
      </c>
      <c r="H175" s="42"/>
      <c r="I175" s="39" t="s">
        <v>18</v>
      </c>
      <c r="O175" s="19"/>
      <c r="P175" s="38"/>
      <c r="Q175" s="43"/>
      <c r="R175" s="44"/>
      <c r="S175" s="45"/>
      <c r="T175" s="45"/>
      <c r="U175" s="45"/>
      <c r="V175" s="42"/>
      <c r="W175" s="39"/>
      <c r="X175" s="37"/>
    </row>
    <row r="176" spans="1:24" hidden="1" x14ac:dyDescent="0.35">
      <c r="A176" s="37">
        <v>175</v>
      </c>
      <c r="B176" s="38" t="s">
        <v>302</v>
      </c>
      <c r="C176" s="43" t="s">
        <v>312</v>
      </c>
      <c r="D176" s="44" t="s">
        <v>331</v>
      </c>
      <c r="E176" s="79">
        <v>7500</v>
      </c>
      <c r="F176" s="80">
        <v>1000</v>
      </c>
      <c r="G176" s="80">
        <v>50</v>
      </c>
      <c r="H176" s="42"/>
      <c r="I176" s="39" t="s">
        <v>18</v>
      </c>
      <c r="O176" s="19"/>
      <c r="P176" s="38"/>
      <c r="Q176" s="43"/>
      <c r="R176" s="44"/>
      <c r="S176" s="41"/>
      <c r="T176" s="45"/>
      <c r="U176" s="45"/>
      <c r="V176" s="42"/>
      <c r="W176" s="39"/>
      <c r="X176" s="37"/>
    </row>
    <row r="177" spans="1:24" hidden="1" x14ac:dyDescent="0.35">
      <c r="A177" s="19">
        <v>176</v>
      </c>
      <c r="B177" s="38" t="s">
        <v>302</v>
      </c>
      <c r="C177" s="43" t="s">
        <v>312</v>
      </c>
      <c r="D177" s="44" t="s">
        <v>332</v>
      </c>
      <c r="E177" s="80">
        <v>8000</v>
      </c>
      <c r="F177" s="80">
        <v>1000</v>
      </c>
      <c r="G177" s="80">
        <v>50</v>
      </c>
      <c r="H177" s="42"/>
      <c r="I177" s="39" t="s">
        <v>18</v>
      </c>
      <c r="O177" s="19"/>
      <c r="P177" s="38"/>
      <c r="Q177" s="43"/>
      <c r="R177" s="44"/>
      <c r="S177" s="45"/>
      <c r="T177" s="45"/>
      <c r="U177" s="45"/>
      <c r="V177" s="42"/>
      <c r="W177" s="39"/>
      <c r="X177" s="37"/>
    </row>
    <row r="178" spans="1:24" hidden="1" x14ac:dyDescent="0.35">
      <c r="A178" s="37">
        <v>177</v>
      </c>
      <c r="B178" s="38" t="s">
        <v>302</v>
      </c>
      <c r="C178" s="43" t="s">
        <v>312</v>
      </c>
      <c r="D178" s="44" t="s">
        <v>333</v>
      </c>
      <c r="E178" s="79">
        <v>8500</v>
      </c>
      <c r="F178" s="80">
        <v>1000</v>
      </c>
      <c r="G178" s="80">
        <v>50</v>
      </c>
      <c r="H178" s="42"/>
      <c r="I178" s="39" t="s">
        <v>18</v>
      </c>
      <c r="O178" s="19"/>
      <c r="P178" s="38"/>
      <c r="Q178" s="43"/>
      <c r="R178" s="44"/>
      <c r="S178" s="41"/>
      <c r="T178" s="45"/>
      <c r="U178" s="45"/>
      <c r="V178" s="42"/>
      <c r="W178" s="39"/>
      <c r="X178" s="37"/>
    </row>
    <row r="179" spans="1:24" hidden="1" x14ac:dyDescent="0.35">
      <c r="A179" s="19">
        <v>178</v>
      </c>
      <c r="B179" s="38" t="s">
        <v>302</v>
      </c>
      <c r="C179" s="43" t="s">
        <v>312</v>
      </c>
      <c r="D179" s="44" t="s">
        <v>334</v>
      </c>
      <c r="E179" s="80">
        <v>2000</v>
      </c>
      <c r="F179" s="80">
        <v>1000</v>
      </c>
      <c r="G179" s="80">
        <v>40</v>
      </c>
      <c r="H179" s="42"/>
      <c r="I179" s="39" t="s">
        <v>18</v>
      </c>
      <c r="O179" s="19"/>
      <c r="P179" s="38"/>
      <c r="Q179" s="43"/>
      <c r="R179" s="44"/>
      <c r="S179" s="45"/>
      <c r="T179" s="45"/>
      <c r="U179" s="45"/>
      <c r="V179" s="42"/>
      <c r="W179" s="39"/>
      <c r="X179" s="37"/>
    </row>
    <row r="180" spans="1:24" hidden="1" x14ac:dyDescent="0.35">
      <c r="A180" s="37">
        <v>179</v>
      </c>
      <c r="B180" s="38" t="s">
        <v>302</v>
      </c>
      <c r="C180" s="43" t="s">
        <v>312</v>
      </c>
      <c r="D180" s="44" t="s">
        <v>335</v>
      </c>
      <c r="E180" s="79">
        <v>2500</v>
      </c>
      <c r="F180" s="80">
        <v>1000</v>
      </c>
      <c r="G180" s="80">
        <v>40</v>
      </c>
      <c r="H180" s="42"/>
      <c r="I180" s="39" t="s">
        <v>18</v>
      </c>
      <c r="O180" s="19"/>
      <c r="P180" s="38"/>
      <c r="Q180" s="43"/>
      <c r="R180" s="44"/>
      <c r="S180" s="41"/>
      <c r="T180" s="45"/>
      <c r="U180" s="45"/>
      <c r="V180" s="42"/>
      <c r="W180" s="39"/>
      <c r="X180" s="37"/>
    </row>
    <row r="181" spans="1:24" hidden="1" x14ac:dyDescent="0.35">
      <c r="A181" s="19">
        <v>180</v>
      </c>
      <c r="B181" s="38" t="s">
        <v>302</v>
      </c>
      <c r="C181" s="43" t="s">
        <v>312</v>
      </c>
      <c r="D181" s="44" t="s">
        <v>336</v>
      </c>
      <c r="E181" s="80">
        <v>3000</v>
      </c>
      <c r="F181" s="80">
        <v>1000</v>
      </c>
      <c r="G181" s="80">
        <v>40</v>
      </c>
      <c r="H181" s="42"/>
      <c r="I181" s="39" t="s">
        <v>18</v>
      </c>
      <c r="O181" s="19"/>
      <c r="P181" s="38"/>
      <c r="Q181" s="43"/>
      <c r="R181" s="44"/>
      <c r="S181" s="45"/>
      <c r="T181" s="45"/>
      <c r="U181" s="45"/>
      <c r="V181" s="42"/>
      <c r="W181" s="39"/>
      <c r="X181" s="37"/>
    </row>
    <row r="182" spans="1:24" hidden="1" x14ac:dyDescent="0.35">
      <c r="A182" s="37">
        <v>181</v>
      </c>
      <c r="B182" s="38" t="s">
        <v>302</v>
      </c>
      <c r="C182" s="43" t="s">
        <v>312</v>
      </c>
      <c r="D182" s="44" t="s">
        <v>337</v>
      </c>
      <c r="E182" s="79">
        <v>3500</v>
      </c>
      <c r="F182" s="80">
        <v>1000</v>
      </c>
      <c r="G182" s="80">
        <v>40</v>
      </c>
      <c r="H182" s="42"/>
      <c r="I182" s="39" t="s">
        <v>18</v>
      </c>
      <c r="O182" s="19"/>
      <c r="P182" s="38"/>
      <c r="Q182" s="43"/>
      <c r="R182" s="44"/>
      <c r="S182" s="41"/>
      <c r="T182" s="45"/>
      <c r="U182" s="45"/>
      <c r="V182" s="42"/>
      <c r="W182" s="39"/>
      <c r="X182" s="37"/>
    </row>
    <row r="183" spans="1:24" hidden="1" x14ac:dyDescent="0.35">
      <c r="A183" s="19">
        <v>182</v>
      </c>
      <c r="B183" s="38" t="s">
        <v>302</v>
      </c>
      <c r="C183" s="43" t="s">
        <v>312</v>
      </c>
      <c r="D183" s="44" t="s">
        <v>338</v>
      </c>
      <c r="E183" s="80">
        <v>4000</v>
      </c>
      <c r="F183" s="80">
        <v>1000</v>
      </c>
      <c r="G183" s="80">
        <v>40</v>
      </c>
      <c r="H183" s="42"/>
      <c r="I183" s="39" t="s">
        <v>18</v>
      </c>
      <c r="O183" s="19"/>
      <c r="P183" s="38"/>
      <c r="Q183" s="43"/>
      <c r="R183" s="44"/>
      <c r="S183" s="45"/>
      <c r="T183" s="45"/>
      <c r="U183" s="45"/>
      <c r="V183" s="42"/>
      <c r="W183" s="39"/>
      <c r="X183" s="37"/>
    </row>
    <row r="184" spans="1:24" hidden="1" x14ac:dyDescent="0.35">
      <c r="A184" s="37">
        <v>183</v>
      </c>
      <c r="B184" s="38" t="s">
        <v>302</v>
      </c>
      <c r="C184" s="43" t="s">
        <v>312</v>
      </c>
      <c r="D184" s="44" t="s">
        <v>339</v>
      </c>
      <c r="E184" s="79">
        <v>4500</v>
      </c>
      <c r="F184" s="80">
        <v>1000</v>
      </c>
      <c r="G184" s="80">
        <v>40</v>
      </c>
      <c r="H184" s="42"/>
      <c r="I184" s="39" t="s">
        <v>18</v>
      </c>
      <c r="O184" s="19"/>
      <c r="P184" s="38"/>
      <c r="Q184" s="43"/>
      <c r="R184" s="44"/>
      <c r="S184" s="41"/>
      <c r="T184" s="45"/>
      <c r="U184" s="45"/>
      <c r="V184" s="42"/>
      <c r="W184" s="39"/>
      <c r="X184" s="37"/>
    </row>
    <row r="185" spans="1:24" hidden="1" x14ac:dyDescent="0.35">
      <c r="A185" s="19">
        <v>184</v>
      </c>
      <c r="B185" s="38" t="s">
        <v>302</v>
      </c>
      <c r="C185" s="43" t="s">
        <v>312</v>
      </c>
      <c r="D185" s="44" t="s">
        <v>340</v>
      </c>
      <c r="E185" s="80">
        <v>5000</v>
      </c>
      <c r="F185" s="80">
        <v>1000</v>
      </c>
      <c r="G185" s="80">
        <v>40</v>
      </c>
      <c r="H185" s="42"/>
      <c r="I185" s="39" t="s">
        <v>18</v>
      </c>
      <c r="O185" s="19"/>
      <c r="P185" s="38"/>
      <c r="Q185" s="43"/>
      <c r="R185" s="44"/>
      <c r="S185" s="45"/>
      <c r="T185" s="45"/>
      <c r="U185" s="45"/>
      <c r="V185" s="42"/>
      <c r="W185" s="39"/>
      <c r="X185" s="37"/>
    </row>
    <row r="186" spans="1:24" hidden="1" x14ac:dyDescent="0.35">
      <c r="A186" s="37">
        <v>185</v>
      </c>
      <c r="B186" s="38" t="s">
        <v>302</v>
      </c>
      <c r="C186" s="43" t="s">
        <v>312</v>
      </c>
      <c r="D186" s="44" t="s">
        <v>341</v>
      </c>
      <c r="E186" s="79">
        <v>5500</v>
      </c>
      <c r="F186" s="80">
        <v>1000</v>
      </c>
      <c r="G186" s="80">
        <v>40</v>
      </c>
      <c r="H186" s="42"/>
      <c r="I186" s="39" t="s">
        <v>18</v>
      </c>
      <c r="O186" s="19"/>
      <c r="P186" s="38"/>
      <c r="Q186" s="43"/>
      <c r="R186" s="44"/>
      <c r="S186" s="41"/>
      <c r="T186" s="45"/>
      <c r="U186" s="45"/>
      <c r="V186" s="42"/>
      <c r="W186" s="39"/>
      <c r="X186" s="37"/>
    </row>
    <row r="187" spans="1:24" hidden="1" x14ac:dyDescent="0.35">
      <c r="A187" s="19">
        <v>186</v>
      </c>
      <c r="B187" s="38" t="s">
        <v>302</v>
      </c>
      <c r="C187" s="43" t="s">
        <v>312</v>
      </c>
      <c r="D187" s="44" t="s">
        <v>342</v>
      </c>
      <c r="E187" s="80">
        <v>6000</v>
      </c>
      <c r="F187" s="80">
        <v>1000</v>
      </c>
      <c r="G187" s="80">
        <v>40</v>
      </c>
      <c r="H187" s="42"/>
      <c r="I187" s="39" t="s">
        <v>18</v>
      </c>
      <c r="O187" s="19"/>
      <c r="P187" s="38"/>
      <c r="Q187" s="43"/>
      <c r="R187" s="44"/>
      <c r="S187" s="45"/>
      <c r="T187" s="45"/>
      <c r="U187" s="45"/>
      <c r="V187" s="42"/>
      <c r="W187" s="39"/>
      <c r="X187" s="37"/>
    </row>
    <row r="188" spans="1:24" hidden="1" x14ac:dyDescent="0.35">
      <c r="A188" s="37">
        <v>187</v>
      </c>
      <c r="B188" s="38" t="s">
        <v>302</v>
      </c>
      <c r="C188" s="43" t="s">
        <v>312</v>
      </c>
      <c r="D188" s="44" t="s">
        <v>343</v>
      </c>
      <c r="E188" s="79">
        <v>6500</v>
      </c>
      <c r="F188" s="80">
        <v>1000</v>
      </c>
      <c r="G188" s="80">
        <v>40</v>
      </c>
      <c r="H188" s="42"/>
      <c r="I188" s="39" t="s">
        <v>18</v>
      </c>
      <c r="O188" s="19"/>
      <c r="P188" s="38"/>
      <c r="Q188" s="43"/>
      <c r="R188" s="44"/>
      <c r="S188" s="41"/>
      <c r="T188" s="45"/>
      <c r="U188" s="45"/>
      <c r="V188" s="42"/>
      <c r="W188" s="39"/>
      <c r="X188" s="37"/>
    </row>
    <row r="189" spans="1:24" hidden="1" x14ac:dyDescent="0.35">
      <c r="A189" s="19">
        <v>188</v>
      </c>
      <c r="B189" s="38" t="s">
        <v>302</v>
      </c>
      <c r="C189" s="43" t="s">
        <v>312</v>
      </c>
      <c r="D189" s="44" t="s">
        <v>344</v>
      </c>
      <c r="E189" s="80">
        <v>7000</v>
      </c>
      <c r="F189" s="80">
        <v>1000</v>
      </c>
      <c r="G189" s="80">
        <v>40</v>
      </c>
      <c r="H189" s="42"/>
      <c r="I189" s="39" t="s">
        <v>18</v>
      </c>
      <c r="O189" s="19"/>
      <c r="P189" s="38"/>
      <c r="Q189" s="43"/>
      <c r="R189" s="44"/>
      <c r="S189" s="45"/>
      <c r="T189" s="45"/>
      <c r="U189" s="45"/>
      <c r="V189" s="42"/>
      <c r="W189" s="39"/>
      <c r="X189" s="37"/>
    </row>
    <row r="190" spans="1:24" hidden="1" x14ac:dyDescent="0.35">
      <c r="A190" s="37">
        <v>189</v>
      </c>
      <c r="B190" s="38" t="s">
        <v>302</v>
      </c>
      <c r="C190" s="43" t="s">
        <v>312</v>
      </c>
      <c r="D190" s="44" t="s">
        <v>345</v>
      </c>
      <c r="E190" s="79">
        <v>7500</v>
      </c>
      <c r="F190" s="80">
        <v>1000</v>
      </c>
      <c r="G190" s="80">
        <v>40</v>
      </c>
      <c r="H190" s="42"/>
      <c r="I190" s="39" t="s">
        <v>18</v>
      </c>
      <c r="O190" s="19"/>
      <c r="P190" s="38"/>
      <c r="Q190" s="43"/>
      <c r="R190" s="44"/>
      <c r="S190" s="41"/>
      <c r="T190" s="45"/>
      <c r="U190" s="45"/>
      <c r="V190" s="42"/>
      <c r="W190" s="39"/>
      <c r="X190" s="37"/>
    </row>
    <row r="191" spans="1:24" hidden="1" x14ac:dyDescent="0.35">
      <c r="A191" s="19">
        <v>190</v>
      </c>
      <c r="B191" s="38" t="s">
        <v>302</v>
      </c>
      <c r="C191" s="43" t="s">
        <v>312</v>
      </c>
      <c r="D191" s="44" t="s">
        <v>346</v>
      </c>
      <c r="E191" s="80">
        <v>8000</v>
      </c>
      <c r="F191" s="80">
        <v>1000</v>
      </c>
      <c r="G191" s="80">
        <v>40</v>
      </c>
      <c r="H191" s="42"/>
      <c r="I191" s="39" t="s">
        <v>18</v>
      </c>
      <c r="O191" s="19"/>
      <c r="P191" s="38"/>
      <c r="Q191" s="43"/>
      <c r="R191" s="44"/>
      <c r="S191" s="45"/>
      <c r="T191" s="45"/>
      <c r="U191" s="45"/>
      <c r="V191" s="42"/>
      <c r="W191" s="39"/>
      <c r="X191" s="37"/>
    </row>
    <row r="192" spans="1:24" hidden="1" x14ac:dyDescent="0.35">
      <c r="A192" s="37">
        <v>191</v>
      </c>
      <c r="B192" s="38" t="s">
        <v>302</v>
      </c>
      <c r="C192" s="43" t="s">
        <v>312</v>
      </c>
      <c r="D192" s="44" t="s">
        <v>347</v>
      </c>
      <c r="E192" s="79">
        <v>8500</v>
      </c>
      <c r="F192" s="80">
        <v>1000</v>
      </c>
      <c r="G192" s="80">
        <v>40</v>
      </c>
      <c r="H192" s="42"/>
      <c r="I192" s="39" t="s">
        <v>18</v>
      </c>
      <c r="O192" s="19"/>
      <c r="P192" s="38"/>
      <c r="Q192" s="43"/>
      <c r="R192" s="44"/>
      <c r="S192" s="41"/>
      <c r="T192" s="45"/>
      <c r="U192" s="45"/>
      <c r="V192" s="42"/>
      <c r="W192" s="39"/>
      <c r="X192" s="37"/>
    </row>
    <row r="193" spans="1:24" hidden="1" x14ac:dyDescent="0.35">
      <c r="A193" s="19">
        <v>192</v>
      </c>
      <c r="B193" s="38" t="s">
        <v>302</v>
      </c>
      <c r="C193" s="43" t="s">
        <v>312</v>
      </c>
      <c r="D193" s="44" t="s">
        <v>348</v>
      </c>
      <c r="E193" s="80">
        <v>2000</v>
      </c>
      <c r="F193" s="80">
        <v>1000</v>
      </c>
      <c r="G193" s="80">
        <v>30</v>
      </c>
      <c r="H193" s="42"/>
      <c r="I193" s="39" t="s">
        <v>18</v>
      </c>
      <c r="O193" s="19"/>
      <c r="P193" s="38"/>
      <c r="Q193" s="43"/>
      <c r="R193" s="44"/>
      <c r="S193" s="45"/>
      <c r="T193" s="45"/>
      <c r="U193" s="45"/>
      <c r="V193" s="42"/>
      <c r="W193" s="39"/>
      <c r="X193" s="37"/>
    </row>
    <row r="194" spans="1:24" hidden="1" x14ac:dyDescent="0.35">
      <c r="A194" s="37">
        <v>193</v>
      </c>
      <c r="B194" s="38" t="s">
        <v>302</v>
      </c>
      <c r="C194" s="43" t="s">
        <v>312</v>
      </c>
      <c r="D194" s="44" t="s">
        <v>349</v>
      </c>
      <c r="E194" s="79">
        <v>2500</v>
      </c>
      <c r="F194" s="80">
        <v>1000</v>
      </c>
      <c r="G194" s="80">
        <v>30</v>
      </c>
      <c r="H194" s="42"/>
      <c r="I194" s="39" t="s">
        <v>18</v>
      </c>
      <c r="O194" s="19"/>
      <c r="P194" s="38"/>
      <c r="Q194" s="43"/>
      <c r="R194" s="44"/>
      <c r="S194" s="41"/>
      <c r="T194" s="45"/>
      <c r="U194" s="45"/>
      <c r="V194" s="42"/>
      <c r="W194" s="39"/>
      <c r="X194" s="37"/>
    </row>
    <row r="195" spans="1:24" hidden="1" x14ac:dyDescent="0.35">
      <c r="A195" s="19">
        <v>194</v>
      </c>
      <c r="B195" s="38" t="s">
        <v>302</v>
      </c>
      <c r="C195" s="43" t="s">
        <v>312</v>
      </c>
      <c r="D195" s="44" t="s">
        <v>350</v>
      </c>
      <c r="E195" s="80">
        <v>3000</v>
      </c>
      <c r="F195" s="80">
        <v>1000</v>
      </c>
      <c r="G195" s="80">
        <v>30</v>
      </c>
      <c r="H195" s="42"/>
      <c r="I195" s="39" t="s">
        <v>18</v>
      </c>
      <c r="O195" s="19"/>
      <c r="P195" s="38"/>
      <c r="Q195" s="43"/>
      <c r="R195" s="44"/>
      <c r="S195" s="45"/>
      <c r="T195" s="45"/>
      <c r="U195" s="45"/>
      <c r="V195" s="42"/>
      <c r="W195" s="39"/>
      <c r="X195" s="37"/>
    </row>
    <row r="196" spans="1:24" hidden="1" x14ac:dyDescent="0.35">
      <c r="A196" s="37">
        <v>195</v>
      </c>
      <c r="B196" s="38" t="s">
        <v>302</v>
      </c>
      <c r="C196" s="43" t="s">
        <v>312</v>
      </c>
      <c r="D196" s="44" t="s">
        <v>351</v>
      </c>
      <c r="E196" s="79">
        <v>3500</v>
      </c>
      <c r="F196" s="80">
        <v>1000</v>
      </c>
      <c r="G196" s="80">
        <v>30</v>
      </c>
      <c r="H196" s="42"/>
      <c r="I196" s="39" t="s">
        <v>18</v>
      </c>
      <c r="O196" s="19"/>
      <c r="P196" s="38"/>
      <c r="Q196" s="43"/>
      <c r="R196" s="44"/>
      <c r="S196" s="41"/>
      <c r="T196" s="45"/>
      <c r="U196" s="45"/>
      <c r="V196" s="42"/>
      <c r="W196" s="39"/>
      <c r="X196" s="37"/>
    </row>
    <row r="197" spans="1:24" hidden="1" x14ac:dyDescent="0.35">
      <c r="A197" s="19">
        <v>196</v>
      </c>
      <c r="B197" s="38" t="s">
        <v>302</v>
      </c>
      <c r="C197" s="43" t="s">
        <v>312</v>
      </c>
      <c r="D197" s="44" t="s">
        <v>352</v>
      </c>
      <c r="E197" s="80">
        <v>4000</v>
      </c>
      <c r="F197" s="80">
        <v>1000</v>
      </c>
      <c r="G197" s="80">
        <v>30</v>
      </c>
      <c r="H197" s="42"/>
      <c r="I197" s="39" t="s">
        <v>18</v>
      </c>
      <c r="O197" s="19"/>
      <c r="P197" s="38"/>
      <c r="Q197" s="43"/>
      <c r="R197" s="44"/>
      <c r="S197" s="45"/>
      <c r="T197" s="45"/>
      <c r="U197" s="45"/>
      <c r="V197" s="42"/>
      <c r="W197" s="39"/>
      <c r="X197" s="37"/>
    </row>
    <row r="198" spans="1:24" hidden="1" x14ac:dyDescent="0.35">
      <c r="A198" s="37">
        <v>197</v>
      </c>
      <c r="B198" s="38" t="s">
        <v>302</v>
      </c>
      <c r="C198" s="43" t="s">
        <v>312</v>
      </c>
      <c r="D198" s="44" t="s">
        <v>353</v>
      </c>
      <c r="E198" s="79">
        <v>4500</v>
      </c>
      <c r="F198" s="80">
        <v>1000</v>
      </c>
      <c r="G198" s="80">
        <v>30</v>
      </c>
      <c r="H198" s="42"/>
      <c r="I198" s="39" t="s">
        <v>18</v>
      </c>
      <c r="O198" s="19"/>
      <c r="P198" s="38"/>
      <c r="Q198" s="43"/>
      <c r="R198" s="44"/>
      <c r="S198" s="41"/>
      <c r="T198" s="45"/>
      <c r="U198" s="45"/>
      <c r="V198" s="42"/>
      <c r="W198" s="39"/>
      <c r="X198" s="37"/>
    </row>
    <row r="199" spans="1:24" hidden="1" x14ac:dyDescent="0.35">
      <c r="A199" s="19">
        <v>198</v>
      </c>
      <c r="B199" s="38" t="s">
        <v>302</v>
      </c>
      <c r="C199" s="43" t="s">
        <v>312</v>
      </c>
      <c r="D199" s="44" t="s">
        <v>354</v>
      </c>
      <c r="E199" s="80">
        <v>5000</v>
      </c>
      <c r="F199" s="80">
        <v>1000</v>
      </c>
      <c r="G199" s="80">
        <v>30</v>
      </c>
      <c r="H199" s="42"/>
      <c r="I199" s="39" t="s">
        <v>18</v>
      </c>
      <c r="O199" s="19"/>
      <c r="P199" s="38"/>
      <c r="Q199" s="43"/>
      <c r="R199" s="44"/>
      <c r="S199" s="45"/>
      <c r="T199" s="45"/>
      <c r="U199" s="45"/>
      <c r="V199" s="42"/>
      <c r="W199" s="39"/>
      <c r="X199" s="37"/>
    </row>
    <row r="200" spans="1:24" hidden="1" x14ac:dyDescent="0.35">
      <c r="A200" s="37">
        <v>199</v>
      </c>
      <c r="B200" s="38" t="s">
        <v>302</v>
      </c>
      <c r="C200" s="43" t="s">
        <v>312</v>
      </c>
      <c r="D200" s="44" t="s">
        <v>355</v>
      </c>
      <c r="E200" s="79">
        <v>5500</v>
      </c>
      <c r="F200" s="80">
        <v>1000</v>
      </c>
      <c r="G200" s="80">
        <v>30</v>
      </c>
      <c r="H200" s="42"/>
      <c r="I200" s="39" t="s">
        <v>18</v>
      </c>
      <c r="O200" s="19"/>
      <c r="P200" s="38"/>
      <c r="Q200" s="43"/>
      <c r="R200" s="44"/>
      <c r="S200" s="41"/>
      <c r="T200" s="45"/>
      <c r="U200" s="45"/>
      <c r="V200" s="42"/>
      <c r="W200" s="39"/>
      <c r="X200" s="37"/>
    </row>
    <row r="201" spans="1:24" hidden="1" x14ac:dyDescent="0.35">
      <c r="A201" s="19">
        <v>200</v>
      </c>
      <c r="B201" s="38" t="s">
        <v>302</v>
      </c>
      <c r="C201" s="43" t="s">
        <v>312</v>
      </c>
      <c r="D201" s="44" t="s">
        <v>356</v>
      </c>
      <c r="E201" s="80">
        <v>6000</v>
      </c>
      <c r="F201" s="80">
        <v>1000</v>
      </c>
      <c r="G201" s="80">
        <v>30</v>
      </c>
      <c r="H201" s="42"/>
      <c r="I201" s="39" t="s">
        <v>18</v>
      </c>
      <c r="O201" s="19"/>
      <c r="P201" s="38"/>
      <c r="Q201" s="43"/>
      <c r="R201" s="44"/>
      <c r="S201" s="45"/>
      <c r="T201" s="45"/>
      <c r="U201" s="45"/>
      <c r="V201" s="42"/>
      <c r="W201" s="39"/>
      <c r="X201" s="37"/>
    </row>
    <row r="202" spans="1:24" hidden="1" x14ac:dyDescent="0.35">
      <c r="A202" s="37">
        <v>201</v>
      </c>
      <c r="B202" s="38" t="s">
        <v>302</v>
      </c>
      <c r="C202" s="43" t="s">
        <v>312</v>
      </c>
      <c r="D202" s="44" t="s">
        <v>357</v>
      </c>
      <c r="E202" s="79">
        <v>6500</v>
      </c>
      <c r="F202" s="80">
        <v>1000</v>
      </c>
      <c r="G202" s="80">
        <v>30</v>
      </c>
      <c r="H202" s="42"/>
      <c r="I202" s="39" t="s">
        <v>18</v>
      </c>
      <c r="O202" s="19"/>
      <c r="P202" s="38"/>
      <c r="Q202" s="43"/>
      <c r="R202" s="44"/>
      <c r="S202" s="41"/>
      <c r="T202" s="45"/>
      <c r="U202" s="45"/>
      <c r="V202" s="42"/>
      <c r="W202" s="39"/>
      <c r="X202" s="37"/>
    </row>
    <row r="203" spans="1:24" hidden="1" x14ac:dyDescent="0.35">
      <c r="A203" s="19">
        <v>202</v>
      </c>
      <c r="B203" s="38" t="s">
        <v>302</v>
      </c>
      <c r="C203" s="43" t="s">
        <v>312</v>
      </c>
      <c r="D203" s="44" t="s">
        <v>358</v>
      </c>
      <c r="E203" s="80">
        <v>7000</v>
      </c>
      <c r="F203" s="80">
        <v>1000</v>
      </c>
      <c r="G203" s="80">
        <v>30</v>
      </c>
      <c r="H203" s="42"/>
      <c r="I203" s="39" t="s">
        <v>18</v>
      </c>
      <c r="O203" s="19"/>
      <c r="P203" s="38"/>
      <c r="Q203" s="43"/>
      <c r="R203" s="44"/>
      <c r="S203" s="45"/>
      <c r="T203" s="45"/>
      <c r="U203" s="45"/>
      <c r="V203" s="42"/>
      <c r="W203" s="39"/>
      <c r="X203" s="37"/>
    </row>
    <row r="204" spans="1:24" hidden="1" x14ac:dyDescent="0.35">
      <c r="A204" s="37">
        <v>203</v>
      </c>
      <c r="B204" s="38" t="s">
        <v>302</v>
      </c>
      <c r="C204" s="43" t="s">
        <v>312</v>
      </c>
      <c r="D204" s="44" t="s">
        <v>359</v>
      </c>
      <c r="E204" s="79">
        <v>7500</v>
      </c>
      <c r="F204" s="80">
        <v>1000</v>
      </c>
      <c r="G204" s="80">
        <v>30</v>
      </c>
      <c r="H204" s="42"/>
      <c r="I204" s="39" t="s">
        <v>18</v>
      </c>
      <c r="O204" s="19"/>
      <c r="P204" s="38"/>
      <c r="Q204" s="43"/>
      <c r="R204" s="44"/>
      <c r="S204" s="41"/>
      <c r="T204" s="45"/>
      <c r="U204" s="45"/>
      <c r="V204" s="42"/>
      <c r="W204" s="39"/>
      <c r="X204" s="37"/>
    </row>
    <row r="205" spans="1:24" hidden="1" x14ac:dyDescent="0.35">
      <c r="A205" s="19">
        <v>204</v>
      </c>
      <c r="B205" s="38" t="s">
        <v>302</v>
      </c>
      <c r="C205" s="43" t="s">
        <v>312</v>
      </c>
      <c r="D205" s="44" t="s">
        <v>360</v>
      </c>
      <c r="E205" s="80">
        <v>8000</v>
      </c>
      <c r="F205" s="80">
        <v>1000</v>
      </c>
      <c r="G205" s="80">
        <v>30</v>
      </c>
      <c r="H205" s="42"/>
      <c r="I205" s="39" t="s">
        <v>18</v>
      </c>
      <c r="O205" s="19"/>
      <c r="P205" s="38"/>
      <c r="Q205" s="43"/>
      <c r="R205" s="44"/>
      <c r="S205" s="45"/>
      <c r="T205" s="45"/>
      <c r="U205" s="45"/>
      <c r="V205" s="42"/>
      <c r="W205" s="39"/>
      <c r="X205" s="37"/>
    </row>
    <row r="206" spans="1:24" hidden="1" x14ac:dyDescent="0.35">
      <c r="A206" s="37">
        <v>205</v>
      </c>
      <c r="B206" s="38" t="s">
        <v>302</v>
      </c>
      <c r="C206" s="43" t="s">
        <v>312</v>
      </c>
      <c r="D206" s="44" t="s">
        <v>361</v>
      </c>
      <c r="E206" s="79">
        <v>8500</v>
      </c>
      <c r="F206" s="80">
        <v>1000</v>
      </c>
      <c r="G206" s="80">
        <v>30</v>
      </c>
      <c r="H206" s="42"/>
      <c r="I206" s="39" t="s">
        <v>18</v>
      </c>
      <c r="O206" s="19"/>
      <c r="P206" s="38"/>
      <c r="Q206" s="43"/>
      <c r="R206" s="44"/>
      <c r="S206" s="41"/>
      <c r="T206" s="45"/>
      <c r="U206" s="45"/>
      <c r="V206" s="42"/>
      <c r="W206" s="39"/>
      <c r="X206" s="37"/>
    </row>
    <row r="207" spans="1:24" hidden="1" x14ac:dyDescent="0.35">
      <c r="A207" s="19">
        <v>206</v>
      </c>
      <c r="B207" s="38" t="s">
        <v>302</v>
      </c>
      <c r="C207" s="39" t="s">
        <v>304</v>
      </c>
      <c r="D207" s="40" t="s">
        <v>307</v>
      </c>
      <c r="E207" s="79">
        <v>2100</v>
      </c>
      <c r="F207" s="79">
        <v>130</v>
      </c>
      <c r="G207" s="79">
        <v>0.75</v>
      </c>
      <c r="H207" s="42"/>
      <c r="I207" s="39" t="s">
        <v>29</v>
      </c>
      <c r="O207" s="19"/>
      <c r="P207" s="38"/>
      <c r="Q207" s="39"/>
      <c r="R207" s="40"/>
      <c r="S207" s="41"/>
      <c r="T207" s="41"/>
      <c r="U207" s="47"/>
      <c r="V207" s="42"/>
      <c r="W207" s="39"/>
      <c r="X207" s="37"/>
    </row>
    <row r="208" spans="1:24" hidden="1" x14ac:dyDescent="0.35">
      <c r="A208" s="37">
        <v>207</v>
      </c>
      <c r="B208" s="50" t="s">
        <v>180</v>
      </c>
      <c r="C208" s="43" t="s">
        <v>181</v>
      </c>
      <c r="D208" s="44" t="s">
        <v>182</v>
      </c>
      <c r="E208" s="80">
        <v>675</v>
      </c>
      <c r="F208" s="80">
        <v>2500</v>
      </c>
      <c r="G208" s="80">
        <v>15</v>
      </c>
      <c r="H208" s="42">
        <v>6.29</v>
      </c>
      <c r="I208" s="39" t="s">
        <v>18</v>
      </c>
      <c r="O208" s="19"/>
      <c r="P208" s="50"/>
      <c r="Q208" s="43"/>
      <c r="R208" s="44"/>
      <c r="S208" s="45"/>
      <c r="T208" s="45"/>
      <c r="U208" s="45"/>
      <c r="V208" s="42"/>
      <c r="W208" s="39"/>
      <c r="X208" s="19"/>
    </row>
    <row r="209" spans="1:24" hidden="1" x14ac:dyDescent="0.35">
      <c r="A209" s="19">
        <v>208</v>
      </c>
      <c r="B209" s="50" t="s">
        <v>180</v>
      </c>
      <c r="C209" s="43" t="s">
        <v>181</v>
      </c>
      <c r="D209" s="44" t="s">
        <v>183</v>
      </c>
      <c r="E209" s="80">
        <v>675</v>
      </c>
      <c r="F209" s="80">
        <v>2500</v>
      </c>
      <c r="G209" s="80">
        <v>18</v>
      </c>
      <c r="H209" s="42">
        <v>6.8</v>
      </c>
      <c r="I209" s="39" t="s">
        <v>18</v>
      </c>
      <c r="O209" s="19"/>
      <c r="P209" s="50"/>
      <c r="Q209" s="43"/>
      <c r="R209" s="44"/>
      <c r="S209" s="45"/>
      <c r="T209" s="45"/>
      <c r="U209" s="45"/>
      <c r="V209" s="42"/>
      <c r="W209" s="39"/>
      <c r="X209" s="19"/>
    </row>
    <row r="210" spans="1:24" hidden="1" x14ac:dyDescent="0.35">
      <c r="A210" s="37">
        <v>209</v>
      </c>
      <c r="B210" s="50" t="s">
        <v>180</v>
      </c>
      <c r="C210" s="43" t="s">
        <v>181</v>
      </c>
      <c r="D210" s="44" t="s">
        <v>184</v>
      </c>
      <c r="E210" s="80">
        <v>675</v>
      </c>
      <c r="F210" s="80">
        <v>2500</v>
      </c>
      <c r="G210" s="80">
        <v>22</v>
      </c>
      <c r="H210" s="42">
        <v>10.95</v>
      </c>
      <c r="I210" s="39" t="s">
        <v>18</v>
      </c>
      <c r="O210" s="19"/>
      <c r="P210" s="50"/>
      <c r="Q210" s="43"/>
      <c r="R210" s="44"/>
      <c r="S210" s="45"/>
      <c r="T210" s="45"/>
      <c r="U210" s="45"/>
      <c r="V210" s="42"/>
      <c r="W210" s="39"/>
      <c r="X210" s="19"/>
    </row>
    <row r="211" spans="1:24" hidden="1" x14ac:dyDescent="0.35">
      <c r="A211" s="19">
        <v>210</v>
      </c>
      <c r="B211" s="50" t="s">
        <v>157</v>
      </c>
      <c r="C211" s="43" t="s">
        <v>11</v>
      </c>
      <c r="D211" s="44" t="s">
        <v>165</v>
      </c>
      <c r="E211" s="80">
        <v>10000</v>
      </c>
      <c r="F211" s="80">
        <v>270</v>
      </c>
      <c r="G211" s="80">
        <v>90</v>
      </c>
      <c r="H211" s="42">
        <v>65.08</v>
      </c>
      <c r="I211" s="39" t="s">
        <v>29</v>
      </c>
      <c r="L211" s="57"/>
      <c r="O211" s="19"/>
      <c r="P211" s="50"/>
      <c r="Q211" s="43"/>
      <c r="R211" s="44"/>
      <c r="S211" s="45"/>
      <c r="T211" s="45"/>
      <c r="U211" s="45"/>
      <c r="V211" s="42"/>
      <c r="W211" s="39"/>
      <c r="X211" s="19"/>
    </row>
    <row r="212" spans="1:24" hidden="1" x14ac:dyDescent="0.35">
      <c r="A212" s="37">
        <v>211</v>
      </c>
      <c r="B212" s="50" t="s">
        <v>157</v>
      </c>
      <c r="C212" s="43" t="s">
        <v>11</v>
      </c>
      <c r="D212" s="44" t="s">
        <v>166</v>
      </c>
      <c r="E212" s="80">
        <v>12000</v>
      </c>
      <c r="F212" s="80">
        <v>270</v>
      </c>
      <c r="G212" s="80">
        <v>90</v>
      </c>
      <c r="H212" s="42">
        <v>65.08</v>
      </c>
      <c r="I212" s="39" t="s">
        <v>29</v>
      </c>
      <c r="O212" s="19"/>
      <c r="P212" s="50"/>
      <c r="Q212" s="43"/>
      <c r="R212" s="44"/>
      <c r="S212" s="45"/>
      <c r="T212" s="45"/>
      <c r="U212" s="45"/>
      <c r="V212" s="42"/>
      <c r="W212" s="39"/>
      <c r="X212" s="19"/>
    </row>
    <row r="213" spans="1:24" hidden="1" x14ac:dyDescent="0.35">
      <c r="A213" s="19">
        <v>212</v>
      </c>
      <c r="B213" s="50" t="s">
        <v>157</v>
      </c>
      <c r="C213" s="43" t="s">
        <v>11</v>
      </c>
      <c r="D213" s="44" t="s">
        <v>167</v>
      </c>
      <c r="E213" s="80">
        <v>13500</v>
      </c>
      <c r="F213" s="80">
        <v>270</v>
      </c>
      <c r="G213" s="80">
        <v>90</v>
      </c>
      <c r="H213" s="42">
        <v>65.08</v>
      </c>
      <c r="I213" s="39" t="s">
        <v>29</v>
      </c>
      <c r="O213" s="37"/>
      <c r="P213" s="50"/>
      <c r="Q213" s="43"/>
      <c r="R213" s="44"/>
      <c r="S213" s="45"/>
      <c r="T213" s="45"/>
      <c r="U213" s="45"/>
      <c r="V213" s="42"/>
      <c r="W213" s="39"/>
      <c r="X213" s="37"/>
    </row>
    <row r="214" spans="1:24" hidden="1" x14ac:dyDescent="0.35">
      <c r="A214" s="37">
        <v>213</v>
      </c>
      <c r="B214" s="50" t="s">
        <v>157</v>
      </c>
      <c r="C214" s="43" t="s">
        <v>11</v>
      </c>
      <c r="D214" s="44" t="s">
        <v>158</v>
      </c>
      <c r="E214" s="80">
        <v>5500</v>
      </c>
      <c r="F214" s="80">
        <v>270</v>
      </c>
      <c r="G214" s="80">
        <v>90</v>
      </c>
      <c r="H214" s="42">
        <v>65.08</v>
      </c>
      <c r="I214" s="39" t="s">
        <v>29</v>
      </c>
      <c r="O214" s="19"/>
      <c r="P214" s="50"/>
      <c r="Q214" s="43"/>
      <c r="R214" s="44"/>
      <c r="S214" s="45"/>
      <c r="T214" s="45"/>
      <c r="U214" s="45"/>
      <c r="V214" s="42"/>
      <c r="W214" s="39"/>
      <c r="X214" s="19"/>
    </row>
    <row r="215" spans="1:24" hidden="1" x14ac:dyDescent="0.35">
      <c r="A215" s="19">
        <v>214</v>
      </c>
      <c r="B215" s="50" t="s">
        <v>157</v>
      </c>
      <c r="C215" s="43" t="s">
        <v>11</v>
      </c>
      <c r="D215" s="44" t="s">
        <v>160</v>
      </c>
      <c r="E215" s="80">
        <v>6000</v>
      </c>
      <c r="F215" s="80">
        <v>270</v>
      </c>
      <c r="G215" s="80">
        <v>90</v>
      </c>
      <c r="H215" s="42">
        <v>65.08</v>
      </c>
      <c r="I215" s="39" t="s">
        <v>29</v>
      </c>
      <c r="O215" s="19"/>
      <c r="P215" s="50"/>
      <c r="Q215" s="43"/>
      <c r="R215" s="44"/>
      <c r="S215" s="45"/>
      <c r="T215" s="45"/>
      <c r="U215" s="45"/>
      <c r="V215" s="42"/>
      <c r="W215" s="39"/>
      <c r="X215" s="19"/>
    </row>
    <row r="216" spans="1:24" hidden="1" x14ac:dyDescent="0.35">
      <c r="A216" s="37">
        <v>215</v>
      </c>
      <c r="B216" s="50" t="s">
        <v>157</v>
      </c>
      <c r="C216" s="43" t="s">
        <v>11</v>
      </c>
      <c r="D216" s="44" t="s">
        <v>164</v>
      </c>
      <c r="E216" s="80">
        <v>6750</v>
      </c>
      <c r="F216" s="80">
        <v>270</v>
      </c>
      <c r="G216" s="80">
        <v>90</v>
      </c>
      <c r="H216" s="55">
        <v>65.08</v>
      </c>
      <c r="I216" s="43" t="s">
        <v>29</v>
      </c>
      <c r="O216" s="19"/>
      <c r="P216" s="50"/>
      <c r="Q216" s="43"/>
      <c r="R216" s="44"/>
      <c r="S216" s="45"/>
      <c r="T216" s="45"/>
      <c r="U216" s="45"/>
      <c r="V216" s="55"/>
      <c r="W216" s="43"/>
      <c r="X216" s="19"/>
    </row>
    <row r="217" spans="1:24" hidden="1" x14ac:dyDescent="0.35">
      <c r="A217" s="19">
        <v>216</v>
      </c>
      <c r="B217" s="50" t="s">
        <v>157</v>
      </c>
      <c r="C217" s="43" t="s">
        <v>11</v>
      </c>
      <c r="D217" s="44" t="s">
        <v>161</v>
      </c>
      <c r="E217" s="80">
        <v>7000</v>
      </c>
      <c r="F217" s="80">
        <v>270</v>
      </c>
      <c r="G217" s="80">
        <v>90</v>
      </c>
      <c r="H217" s="55">
        <v>65.08</v>
      </c>
      <c r="I217" s="43" t="s">
        <v>29</v>
      </c>
      <c r="O217" s="19"/>
      <c r="P217" s="50"/>
      <c r="Q217" s="43"/>
      <c r="R217" s="44"/>
      <c r="S217" s="45"/>
      <c r="T217" s="45"/>
      <c r="U217" s="45"/>
      <c r="V217" s="55"/>
      <c r="W217" s="43"/>
      <c r="X217" s="19"/>
    </row>
    <row r="218" spans="1:24" hidden="1" x14ac:dyDescent="0.35">
      <c r="A218" s="37">
        <v>217</v>
      </c>
      <c r="B218" s="50" t="s">
        <v>157</v>
      </c>
      <c r="C218" s="43" t="s">
        <v>11</v>
      </c>
      <c r="D218" s="44" t="s">
        <v>162</v>
      </c>
      <c r="E218" s="80">
        <v>7500</v>
      </c>
      <c r="F218" s="80">
        <v>270</v>
      </c>
      <c r="G218" s="80">
        <v>90</v>
      </c>
      <c r="H218" s="55">
        <v>65.08</v>
      </c>
      <c r="I218" s="43" t="s">
        <v>29</v>
      </c>
      <c r="O218" s="19"/>
      <c r="P218" s="50"/>
      <c r="Q218" s="43"/>
      <c r="R218" s="44"/>
      <c r="S218" s="45"/>
      <c r="T218" s="45"/>
      <c r="U218" s="45"/>
      <c r="V218" s="55"/>
      <c r="W218" s="43"/>
      <c r="X218" s="19"/>
    </row>
    <row r="219" spans="1:24" hidden="1" x14ac:dyDescent="0.35">
      <c r="A219" s="19">
        <v>218</v>
      </c>
      <c r="B219" s="50" t="s">
        <v>157</v>
      </c>
      <c r="C219" s="43" t="s">
        <v>11</v>
      </c>
      <c r="D219" s="44" t="s">
        <v>163</v>
      </c>
      <c r="E219" s="80">
        <v>8000</v>
      </c>
      <c r="F219" s="80">
        <v>270</v>
      </c>
      <c r="G219" s="80">
        <v>90</v>
      </c>
      <c r="H219" s="55">
        <v>65.08</v>
      </c>
      <c r="I219" s="43" t="s">
        <v>29</v>
      </c>
      <c r="O219" s="19"/>
      <c r="P219" s="50"/>
      <c r="Q219" s="43"/>
      <c r="R219" s="44"/>
      <c r="S219" s="45"/>
      <c r="T219" s="45"/>
      <c r="U219" s="45"/>
      <c r="V219" s="55"/>
      <c r="W219" s="43"/>
      <c r="X219" s="19"/>
    </row>
    <row r="220" spans="1:24" hidden="1" x14ac:dyDescent="0.35">
      <c r="A220" s="37">
        <v>219</v>
      </c>
      <c r="B220" s="50" t="s">
        <v>157</v>
      </c>
      <c r="C220" s="43" t="s">
        <v>11</v>
      </c>
      <c r="D220" s="44" t="s">
        <v>159</v>
      </c>
      <c r="E220" s="80">
        <v>6000</v>
      </c>
      <c r="F220" s="80">
        <v>400</v>
      </c>
      <c r="G220" s="80">
        <v>90</v>
      </c>
      <c r="H220" s="55">
        <v>88.85</v>
      </c>
      <c r="I220" s="43" t="s">
        <v>29</v>
      </c>
      <c r="O220" s="37"/>
      <c r="P220" s="50"/>
      <c r="Q220" s="43"/>
      <c r="R220" s="44"/>
      <c r="S220" s="45"/>
      <c r="T220" s="45"/>
      <c r="U220" s="45"/>
      <c r="V220" s="55"/>
      <c r="W220" s="43"/>
      <c r="X220" s="37"/>
    </row>
    <row r="221" spans="1:24" hidden="1" x14ac:dyDescent="0.35">
      <c r="A221" s="19">
        <v>220</v>
      </c>
      <c r="B221" s="50" t="s">
        <v>157</v>
      </c>
      <c r="C221" s="43" t="s">
        <v>11</v>
      </c>
      <c r="D221" s="44" t="s">
        <v>173</v>
      </c>
      <c r="E221" s="80">
        <v>10000</v>
      </c>
      <c r="F221" s="80">
        <v>320</v>
      </c>
      <c r="G221" s="80">
        <v>90</v>
      </c>
      <c r="H221" s="55">
        <v>71.260000000000005</v>
      </c>
      <c r="I221" s="43" t="s">
        <v>29</v>
      </c>
      <c r="O221" s="37"/>
      <c r="P221" s="50"/>
      <c r="Q221" s="43"/>
      <c r="R221" s="44"/>
      <c r="S221" s="45"/>
      <c r="T221" s="45"/>
      <c r="U221" s="45"/>
      <c r="V221" s="55"/>
      <c r="W221" s="43"/>
      <c r="X221" s="37"/>
    </row>
    <row r="222" spans="1:24" hidden="1" x14ac:dyDescent="0.35">
      <c r="A222" s="37">
        <v>221</v>
      </c>
      <c r="B222" s="50" t="s">
        <v>157</v>
      </c>
      <c r="C222" s="43" t="s">
        <v>11</v>
      </c>
      <c r="D222" s="44" t="s">
        <v>173</v>
      </c>
      <c r="E222" s="80">
        <v>10000</v>
      </c>
      <c r="F222" s="80">
        <v>360</v>
      </c>
      <c r="G222" s="80">
        <v>90</v>
      </c>
      <c r="H222" s="55">
        <v>88.85</v>
      </c>
      <c r="I222" s="43" t="s">
        <v>29</v>
      </c>
      <c r="O222" s="37"/>
      <c r="P222" s="50"/>
      <c r="Q222" s="43"/>
      <c r="R222" s="44"/>
      <c r="S222" s="45"/>
      <c r="T222" s="45"/>
      <c r="U222" s="45"/>
      <c r="V222" s="55"/>
      <c r="W222" s="43"/>
      <c r="X222" s="37"/>
    </row>
    <row r="223" spans="1:24" hidden="1" x14ac:dyDescent="0.35">
      <c r="A223" s="19">
        <v>222</v>
      </c>
      <c r="B223" s="50" t="s">
        <v>157</v>
      </c>
      <c r="C223" s="43" t="s">
        <v>11</v>
      </c>
      <c r="D223" s="44" t="s">
        <v>174</v>
      </c>
      <c r="E223" s="80">
        <v>12000</v>
      </c>
      <c r="F223" s="80">
        <v>320</v>
      </c>
      <c r="G223" s="80">
        <v>90</v>
      </c>
      <c r="H223" s="55">
        <v>71.260000000000005</v>
      </c>
      <c r="I223" s="43" t="s">
        <v>29</v>
      </c>
      <c r="O223" s="37"/>
      <c r="P223" s="50"/>
      <c r="Q223" s="43"/>
      <c r="R223" s="44"/>
      <c r="S223" s="45"/>
      <c r="T223" s="45"/>
      <c r="U223" s="45"/>
      <c r="V223" s="55"/>
      <c r="W223" s="43"/>
      <c r="X223" s="37"/>
    </row>
    <row r="224" spans="1:24" hidden="1" x14ac:dyDescent="0.35">
      <c r="A224" s="37">
        <v>223</v>
      </c>
      <c r="B224" s="50" t="s">
        <v>157</v>
      </c>
      <c r="C224" s="43" t="s">
        <v>11</v>
      </c>
      <c r="D224" s="44" t="s">
        <v>174</v>
      </c>
      <c r="E224" s="80">
        <v>12000</v>
      </c>
      <c r="F224" s="80">
        <v>360</v>
      </c>
      <c r="G224" s="80">
        <v>90</v>
      </c>
      <c r="H224" s="55">
        <v>88.85</v>
      </c>
      <c r="I224" s="43" t="s">
        <v>29</v>
      </c>
      <c r="O224" s="37"/>
      <c r="P224" s="50"/>
      <c r="Q224" s="43"/>
      <c r="R224" s="44"/>
      <c r="S224" s="45"/>
      <c r="T224" s="45"/>
      <c r="U224" s="45"/>
      <c r="V224" s="55"/>
      <c r="W224" s="43"/>
      <c r="X224" s="37"/>
    </row>
    <row r="225" spans="1:24" hidden="1" x14ac:dyDescent="0.35">
      <c r="A225" s="19">
        <v>224</v>
      </c>
      <c r="B225" s="50" t="s">
        <v>157</v>
      </c>
      <c r="C225" s="43" t="s">
        <v>11</v>
      </c>
      <c r="D225" s="44" t="s">
        <v>175</v>
      </c>
      <c r="E225" s="80">
        <v>13500</v>
      </c>
      <c r="F225" s="80">
        <v>320</v>
      </c>
      <c r="G225" s="80">
        <v>90</v>
      </c>
      <c r="H225" s="42">
        <v>71.260000000000005</v>
      </c>
      <c r="I225" s="43" t="s">
        <v>29</v>
      </c>
      <c r="O225" s="37"/>
      <c r="P225" s="50"/>
      <c r="Q225" s="43"/>
      <c r="R225" s="44"/>
      <c r="S225" s="45"/>
      <c r="T225" s="45"/>
      <c r="U225" s="45"/>
      <c r="V225" s="42"/>
      <c r="W225" s="43"/>
      <c r="X225" s="37"/>
    </row>
    <row r="226" spans="1:24" hidden="1" x14ac:dyDescent="0.35">
      <c r="A226" s="37">
        <v>225</v>
      </c>
      <c r="B226" s="50" t="s">
        <v>157</v>
      </c>
      <c r="C226" s="43" t="s">
        <v>11</v>
      </c>
      <c r="D226" s="44" t="s">
        <v>175</v>
      </c>
      <c r="E226" s="80">
        <v>13500</v>
      </c>
      <c r="F226" s="80">
        <v>360</v>
      </c>
      <c r="G226" s="80">
        <v>90</v>
      </c>
      <c r="H226" s="42">
        <v>88.85</v>
      </c>
      <c r="I226" s="43" t="s">
        <v>29</v>
      </c>
      <c r="O226" s="37"/>
      <c r="P226" s="50"/>
      <c r="Q226" s="43"/>
      <c r="R226" s="44"/>
      <c r="S226" s="45"/>
      <c r="T226" s="45"/>
      <c r="U226" s="45"/>
      <c r="V226" s="42"/>
      <c r="W226" s="43"/>
      <c r="X226" s="37"/>
    </row>
    <row r="227" spans="1:24" hidden="1" x14ac:dyDescent="0.35">
      <c r="A227" s="19">
        <v>226</v>
      </c>
      <c r="B227" s="50" t="s">
        <v>157</v>
      </c>
      <c r="C227" s="43" t="s">
        <v>11</v>
      </c>
      <c r="D227" s="44" t="s">
        <v>168</v>
      </c>
      <c r="E227" s="80">
        <v>6000</v>
      </c>
      <c r="F227" s="80">
        <v>320</v>
      </c>
      <c r="G227" s="80">
        <v>90</v>
      </c>
      <c r="H227" s="42">
        <v>71.260000000000005</v>
      </c>
      <c r="I227" s="43" t="s">
        <v>29</v>
      </c>
      <c r="O227" s="37"/>
      <c r="P227" s="50"/>
      <c r="Q227" s="43"/>
      <c r="R227" s="44"/>
      <c r="S227" s="45"/>
      <c r="T227" s="45"/>
      <c r="U227" s="45"/>
      <c r="V227" s="42"/>
      <c r="W227" s="43"/>
      <c r="X227" s="37"/>
    </row>
    <row r="228" spans="1:24" hidden="1" x14ac:dyDescent="0.35">
      <c r="A228" s="37">
        <v>227</v>
      </c>
      <c r="B228" s="50" t="s">
        <v>157</v>
      </c>
      <c r="C228" s="43" t="s">
        <v>11</v>
      </c>
      <c r="D228" s="44" t="s">
        <v>169</v>
      </c>
      <c r="E228" s="80">
        <v>6750</v>
      </c>
      <c r="F228" s="80">
        <v>320</v>
      </c>
      <c r="G228" s="80">
        <v>90</v>
      </c>
      <c r="H228" s="42">
        <v>71.260000000000005</v>
      </c>
      <c r="I228" s="43" t="s">
        <v>29</v>
      </c>
      <c r="O228" s="37"/>
      <c r="P228" s="50"/>
      <c r="Q228" s="43"/>
      <c r="R228" s="44"/>
      <c r="S228" s="45"/>
      <c r="T228" s="45"/>
      <c r="U228" s="45"/>
      <c r="V228" s="42"/>
      <c r="W228" s="43"/>
      <c r="X228" s="37"/>
    </row>
    <row r="229" spans="1:24" hidden="1" x14ac:dyDescent="0.35">
      <c r="A229" s="19">
        <v>228</v>
      </c>
      <c r="B229" s="50" t="s">
        <v>157</v>
      </c>
      <c r="C229" s="43" t="s">
        <v>11</v>
      </c>
      <c r="D229" s="44" t="s">
        <v>169</v>
      </c>
      <c r="E229" s="80">
        <v>6750</v>
      </c>
      <c r="F229" s="80">
        <v>360</v>
      </c>
      <c r="G229" s="80">
        <v>90</v>
      </c>
      <c r="H229" s="42">
        <v>88.85</v>
      </c>
      <c r="I229" s="43" t="s">
        <v>29</v>
      </c>
      <c r="O229" s="37"/>
      <c r="P229" s="50"/>
      <c r="Q229" s="43"/>
      <c r="R229" s="44"/>
      <c r="S229" s="45"/>
      <c r="T229" s="45"/>
      <c r="U229" s="45"/>
      <c r="V229" s="42"/>
      <c r="W229" s="43"/>
      <c r="X229" s="37"/>
    </row>
    <row r="230" spans="1:24" hidden="1" x14ac:dyDescent="0.35">
      <c r="A230" s="37">
        <v>229</v>
      </c>
      <c r="B230" s="50" t="s">
        <v>157</v>
      </c>
      <c r="C230" s="43" t="s">
        <v>11</v>
      </c>
      <c r="D230" s="44" t="s">
        <v>170</v>
      </c>
      <c r="E230" s="80">
        <v>7000</v>
      </c>
      <c r="F230" s="80">
        <v>320</v>
      </c>
      <c r="G230" s="80">
        <v>90</v>
      </c>
      <c r="H230" s="42">
        <v>71.260000000000005</v>
      </c>
      <c r="I230" s="43" t="s">
        <v>29</v>
      </c>
      <c r="O230" s="37"/>
      <c r="P230" s="50"/>
      <c r="Q230" s="43"/>
      <c r="R230" s="44"/>
      <c r="S230" s="45"/>
      <c r="T230" s="45"/>
      <c r="U230" s="45"/>
      <c r="V230" s="42"/>
      <c r="W230" s="43"/>
      <c r="X230" s="37"/>
    </row>
    <row r="231" spans="1:24" hidden="1" x14ac:dyDescent="0.35">
      <c r="A231" s="19">
        <v>230</v>
      </c>
      <c r="B231" s="50" t="s">
        <v>157</v>
      </c>
      <c r="C231" s="43" t="s">
        <v>11</v>
      </c>
      <c r="D231" s="44" t="s">
        <v>170</v>
      </c>
      <c r="E231" s="80">
        <v>7000</v>
      </c>
      <c r="F231" s="80">
        <v>360</v>
      </c>
      <c r="G231" s="80">
        <v>90</v>
      </c>
      <c r="H231" s="42">
        <v>88.85</v>
      </c>
      <c r="I231" s="43" t="s">
        <v>29</v>
      </c>
      <c r="O231" s="37"/>
      <c r="P231" s="50"/>
      <c r="Q231" s="43"/>
      <c r="R231" s="44"/>
      <c r="S231" s="45"/>
      <c r="T231" s="45"/>
      <c r="U231" s="45"/>
      <c r="V231" s="42"/>
      <c r="W231" s="43"/>
      <c r="X231" s="37"/>
    </row>
    <row r="232" spans="1:24" hidden="1" x14ac:dyDescent="0.35">
      <c r="A232" s="37">
        <v>231</v>
      </c>
      <c r="B232" s="50" t="s">
        <v>157</v>
      </c>
      <c r="C232" s="43" t="s">
        <v>11</v>
      </c>
      <c r="D232" s="44" t="s">
        <v>171</v>
      </c>
      <c r="E232" s="80">
        <v>7500</v>
      </c>
      <c r="F232" s="80">
        <v>320</v>
      </c>
      <c r="G232" s="80">
        <v>90</v>
      </c>
      <c r="H232" s="42">
        <v>71.260000000000005</v>
      </c>
      <c r="I232" s="43" t="s">
        <v>29</v>
      </c>
      <c r="O232" s="37"/>
      <c r="P232" s="50"/>
      <c r="Q232" s="43"/>
      <c r="R232" s="44"/>
      <c r="S232" s="45"/>
      <c r="T232" s="45"/>
      <c r="U232" s="45"/>
      <c r="V232" s="42"/>
      <c r="W232" s="43"/>
      <c r="X232" s="37"/>
    </row>
    <row r="233" spans="1:24" hidden="1" x14ac:dyDescent="0.35">
      <c r="A233" s="19">
        <v>232</v>
      </c>
      <c r="B233" s="50" t="s">
        <v>157</v>
      </c>
      <c r="C233" s="43" t="s">
        <v>11</v>
      </c>
      <c r="D233" s="44" t="s">
        <v>171</v>
      </c>
      <c r="E233" s="80">
        <v>7500</v>
      </c>
      <c r="F233" s="80">
        <v>360</v>
      </c>
      <c r="G233" s="80">
        <v>90</v>
      </c>
      <c r="H233" s="42">
        <v>88.85</v>
      </c>
      <c r="I233" s="43" t="s">
        <v>29</v>
      </c>
      <c r="O233" s="37"/>
      <c r="P233" s="50"/>
      <c r="Q233" s="43"/>
      <c r="R233" s="44"/>
      <c r="S233" s="45"/>
      <c r="T233" s="45"/>
      <c r="U233" s="45"/>
      <c r="V233" s="42"/>
      <c r="W233" s="43"/>
      <c r="X233" s="37"/>
    </row>
    <row r="234" spans="1:24" hidden="1" x14ac:dyDescent="0.35">
      <c r="A234" s="37">
        <v>233</v>
      </c>
      <c r="B234" s="50" t="s">
        <v>157</v>
      </c>
      <c r="C234" s="43" t="s">
        <v>11</v>
      </c>
      <c r="D234" s="44" t="s">
        <v>172</v>
      </c>
      <c r="E234" s="80">
        <v>8000</v>
      </c>
      <c r="F234" s="80">
        <v>320</v>
      </c>
      <c r="G234" s="80">
        <v>90</v>
      </c>
      <c r="H234" s="42">
        <v>71.260000000000005</v>
      </c>
      <c r="I234" s="43" t="s">
        <v>29</v>
      </c>
      <c r="O234" s="37"/>
      <c r="P234" s="50"/>
      <c r="Q234" s="43"/>
      <c r="R234" s="44"/>
      <c r="S234" s="45"/>
      <c r="T234" s="45"/>
      <c r="U234" s="45"/>
      <c r="V234" s="42"/>
      <c r="W234" s="43"/>
      <c r="X234" s="37"/>
    </row>
    <row r="235" spans="1:24" hidden="1" x14ac:dyDescent="0.35">
      <c r="A235" s="19">
        <v>234</v>
      </c>
      <c r="B235" s="50" t="s">
        <v>157</v>
      </c>
      <c r="C235" s="43" t="s">
        <v>11</v>
      </c>
      <c r="D235" s="44" t="s">
        <v>172</v>
      </c>
      <c r="E235" s="80">
        <v>8000</v>
      </c>
      <c r="F235" s="80">
        <v>360</v>
      </c>
      <c r="G235" s="80">
        <v>90</v>
      </c>
      <c r="H235" s="42">
        <v>88.85</v>
      </c>
      <c r="I235" s="43" t="s">
        <v>29</v>
      </c>
      <c r="O235" s="37"/>
      <c r="P235" s="50"/>
      <c r="Q235" s="43"/>
      <c r="R235" s="44"/>
      <c r="S235" s="45"/>
      <c r="T235" s="45"/>
      <c r="U235" s="45"/>
      <c r="V235" s="42"/>
      <c r="W235" s="43"/>
      <c r="X235" s="37"/>
    </row>
    <row r="236" spans="1:24" hidden="1" x14ac:dyDescent="0.35">
      <c r="A236" s="37">
        <v>235</v>
      </c>
      <c r="B236" s="50" t="s">
        <v>22</v>
      </c>
      <c r="C236" s="43" t="s">
        <v>176</v>
      </c>
      <c r="D236" s="44" t="s">
        <v>177</v>
      </c>
      <c r="E236" s="80">
        <v>1220</v>
      </c>
      <c r="F236" s="80">
        <v>2500</v>
      </c>
      <c r="G236" s="80">
        <v>5</v>
      </c>
      <c r="H236" s="42"/>
      <c r="I236" s="43" t="s">
        <v>18</v>
      </c>
      <c r="O236" s="19"/>
      <c r="P236" s="50"/>
      <c r="Q236" s="43"/>
      <c r="R236" s="44"/>
      <c r="S236" s="45"/>
      <c r="T236" s="45"/>
      <c r="U236" s="45"/>
      <c r="V236" s="42"/>
      <c r="W236" s="43"/>
      <c r="X236" s="19"/>
    </row>
    <row r="237" spans="1:24" hidden="1" x14ac:dyDescent="0.35">
      <c r="A237" s="19">
        <v>236</v>
      </c>
      <c r="B237" s="50" t="s">
        <v>22</v>
      </c>
      <c r="C237" s="43" t="s">
        <v>176</v>
      </c>
      <c r="D237" s="44" t="s">
        <v>178</v>
      </c>
      <c r="E237" s="80">
        <v>1220</v>
      </c>
      <c r="F237" s="80">
        <v>2500</v>
      </c>
      <c r="G237" s="80">
        <v>10</v>
      </c>
      <c r="H237" s="42"/>
      <c r="I237" s="43" t="s">
        <v>18</v>
      </c>
      <c r="O237" s="19"/>
      <c r="P237" s="50"/>
      <c r="Q237" s="43"/>
      <c r="R237" s="44"/>
      <c r="S237" s="45"/>
      <c r="T237" s="45"/>
      <c r="U237" s="45"/>
      <c r="V237" s="42"/>
      <c r="W237" s="43"/>
      <c r="X237" s="37"/>
    </row>
    <row r="238" spans="1:24" hidden="1" x14ac:dyDescent="0.35">
      <c r="A238" s="37">
        <v>237</v>
      </c>
      <c r="B238" s="50" t="s">
        <v>22</v>
      </c>
      <c r="C238" s="43" t="s">
        <v>176</v>
      </c>
      <c r="D238" s="44" t="s">
        <v>179</v>
      </c>
      <c r="E238" s="80">
        <v>1220</v>
      </c>
      <c r="F238" s="80">
        <v>2500</v>
      </c>
      <c r="G238" s="80">
        <v>15</v>
      </c>
      <c r="H238" s="42">
        <v>19.3</v>
      </c>
      <c r="I238" s="43" t="s">
        <v>18</v>
      </c>
      <c r="O238" s="19"/>
      <c r="P238" s="50"/>
      <c r="Q238" s="43"/>
      <c r="R238" s="44"/>
      <c r="S238" s="45"/>
      <c r="T238" s="45"/>
      <c r="U238" s="45"/>
      <c r="V238" s="42"/>
      <c r="W238" s="43"/>
      <c r="X238" s="37"/>
    </row>
    <row r="239" spans="1:24" hidden="1" x14ac:dyDescent="0.35">
      <c r="A239" s="19">
        <v>238</v>
      </c>
      <c r="B239" s="50" t="s">
        <v>22</v>
      </c>
      <c r="C239" s="43" t="s">
        <v>181</v>
      </c>
      <c r="D239" s="44" t="s">
        <v>20</v>
      </c>
      <c r="E239" s="80">
        <v>1800</v>
      </c>
      <c r="F239" s="80">
        <v>1195</v>
      </c>
      <c r="G239" s="80">
        <v>12</v>
      </c>
      <c r="H239" s="46">
        <v>4.0199999999999996</v>
      </c>
      <c r="I239" s="43" t="s">
        <v>18</v>
      </c>
      <c r="O239" s="19"/>
      <c r="P239" s="50"/>
      <c r="Q239" s="43"/>
      <c r="R239" s="44"/>
      <c r="S239" s="45"/>
      <c r="T239" s="45"/>
      <c r="U239" s="45"/>
      <c r="V239" s="46"/>
      <c r="W239" s="43"/>
      <c r="X239" s="19"/>
    </row>
    <row r="240" spans="1:24" hidden="1" x14ac:dyDescent="0.35">
      <c r="A240" s="37">
        <v>239</v>
      </c>
      <c r="B240" s="50" t="s">
        <v>22</v>
      </c>
      <c r="C240" s="43" t="s">
        <v>181</v>
      </c>
      <c r="D240" s="44" t="s">
        <v>21</v>
      </c>
      <c r="E240" s="80">
        <v>1800</v>
      </c>
      <c r="F240" s="80">
        <v>1195</v>
      </c>
      <c r="G240" s="80">
        <v>9</v>
      </c>
      <c r="H240" s="42">
        <v>4.49</v>
      </c>
      <c r="I240" s="43" t="s">
        <v>18</v>
      </c>
      <c r="O240" s="19"/>
      <c r="P240" s="50"/>
      <c r="Q240" s="43"/>
      <c r="R240" s="44"/>
      <c r="S240" s="45"/>
      <c r="T240" s="45"/>
      <c r="U240" s="45"/>
      <c r="V240" s="42"/>
      <c r="W240" s="43"/>
      <c r="X240" s="19"/>
    </row>
    <row r="241" spans="1:24" hidden="1" x14ac:dyDescent="0.35">
      <c r="A241" s="19">
        <v>240</v>
      </c>
      <c r="B241" s="38" t="s">
        <v>190</v>
      </c>
      <c r="C241" s="39" t="s">
        <v>250</v>
      </c>
      <c r="D241" s="51" t="s">
        <v>252</v>
      </c>
      <c r="E241" s="79">
        <v>50</v>
      </c>
      <c r="F241" s="79"/>
      <c r="G241" s="79">
        <v>3.7</v>
      </c>
      <c r="H241" s="42">
        <v>760</v>
      </c>
      <c r="I241" s="39" t="s">
        <v>251</v>
      </c>
      <c r="O241" s="37"/>
      <c r="P241" s="38"/>
      <c r="Q241" s="39"/>
      <c r="R241" s="51"/>
      <c r="S241" s="41"/>
      <c r="T241" s="41"/>
      <c r="U241" s="49"/>
      <c r="V241" s="42"/>
      <c r="W241" s="39"/>
      <c r="X241" s="37"/>
    </row>
    <row r="242" spans="1:24" hidden="1" x14ac:dyDescent="0.35">
      <c r="A242" s="37">
        <v>241</v>
      </c>
      <c r="B242" s="38" t="s">
        <v>190</v>
      </c>
      <c r="C242" s="39" t="s">
        <v>250</v>
      </c>
      <c r="D242" s="51" t="s">
        <v>253</v>
      </c>
      <c r="E242" s="79">
        <v>55</v>
      </c>
      <c r="F242" s="79"/>
      <c r="G242" s="79">
        <v>3.7</v>
      </c>
      <c r="H242" s="42">
        <v>828.33</v>
      </c>
      <c r="I242" s="39" t="s">
        <v>251</v>
      </c>
      <c r="O242" s="37"/>
      <c r="P242" s="38"/>
      <c r="Q242" s="39"/>
      <c r="R242" s="51"/>
      <c r="S242" s="41"/>
      <c r="T242" s="41"/>
      <c r="U242" s="49"/>
      <c r="V242" s="42"/>
      <c r="W242" s="39"/>
      <c r="X242" s="37"/>
    </row>
    <row r="243" spans="1:24" hidden="1" x14ac:dyDescent="0.35">
      <c r="A243" s="19">
        <v>242</v>
      </c>
      <c r="B243" s="38" t="s">
        <v>190</v>
      </c>
      <c r="C243" s="39" t="s">
        <v>250</v>
      </c>
      <c r="D243" s="51" t="s">
        <v>254</v>
      </c>
      <c r="E243" s="79">
        <v>80</v>
      </c>
      <c r="F243" s="79"/>
      <c r="G243" s="79">
        <v>2.8</v>
      </c>
      <c r="H243" s="42">
        <v>141.66</v>
      </c>
      <c r="I243" s="39" t="s">
        <v>251</v>
      </c>
      <c r="O243" s="37"/>
      <c r="P243" s="38"/>
      <c r="Q243" s="39"/>
      <c r="R243" s="51"/>
      <c r="S243" s="41"/>
      <c r="T243" s="41"/>
      <c r="U243" s="49"/>
      <c r="V243" s="42"/>
      <c r="W243" s="39"/>
      <c r="X243" s="37"/>
    </row>
    <row r="244" spans="1:24" hidden="1" x14ac:dyDescent="0.35">
      <c r="A244" s="37">
        <v>243</v>
      </c>
      <c r="B244" s="38" t="s">
        <v>190</v>
      </c>
      <c r="C244" s="39" t="s">
        <v>372</v>
      </c>
      <c r="D244" s="40" t="s">
        <v>373</v>
      </c>
      <c r="E244" s="79"/>
      <c r="F244" s="79">
        <v>76</v>
      </c>
      <c r="G244" s="79">
        <v>152</v>
      </c>
      <c r="H244" s="42"/>
      <c r="I244" s="39" t="s">
        <v>6</v>
      </c>
      <c r="O244" s="37"/>
      <c r="P244" s="38"/>
      <c r="Q244" s="39"/>
      <c r="R244" s="52"/>
      <c r="S244" s="41"/>
      <c r="T244" s="41"/>
      <c r="U244" s="41"/>
      <c r="V244" s="42"/>
      <c r="W244" s="39"/>
      <c r="X244" s="37"/>
    </row>
    <row r="245" spans="1:24" x14ac:dyDescent="0.35">
      <c r="A245" s="19">
        <v>244</v>
      </c>
      <c r="B245" s="38" t="s">
        <v>190</v>
      </c>
      <c r="C245" s="39" t="s">
        <v>191</v>
      </c>
      <c r="D245" s="52" t="s">
        <v>193</v>
      </c>
      <c r="E245" s="79">
        <v>90</v>
      </c>
      <c r="F245" s="79"/>
      <c r="G245" s="79">
        <v>8</v>
      </c>
      <c r="H245" s="42">
        <v>26.625</v>
      </c>
      <c r="I245" s="39" t="s">
        <v>192</v>
      </c>
      <c r="O245" s="37"/>
      <c r="P245" s="38"/>
      <c r="Q245" s="39"/>
      <c r="R245" s="48"/>
      <c r="S245" s="41"/>
      <c r="T245" s="41"/>
      <c r="U245" s="41"/>
      <c r="V245" s="42"/>
      <c r="W245" s="39"/>
      <c r="X245" s="37"/>
    </row>
    <row r="246" spans="1:24" x14ac:dyDescent="0.35">
      <c r="A246" s="37">
        <v>245</v>
      </c>
      <c r="B246" s="38" t="s">
        <v>190</v>
      </c>
      <c r="C246" s="39" t="s">
        <v>191</v>
      </c>
      <c r="D246" s="48" t="s">
        <v>194</v>
      </c>
      <c r="E246" s="79">
        <v>60</v>
      </c>
      <c r="F246" s="79"/>
      <c r="G246" s="79">
        <v>4</v>
      </c>
      <c r="H246" s="42">
        <v>20.89</v>
      </c>
      <c r="I246" s="39" t="s">
        <v>192</v>
      </c>
      <c r="O246" s="37"/>
      <c r="P246" s="38"/>
      <c r="Q246" s="39"/>
      <c r="R246" s="52"/>
      <c r="S246" s="41"/>
      <c r="T246" s="41"/>
      <c r="U246" s="41"/>
      <c r="V246" s="42"/>
      <c r="W246" s="39"/>
      <c r="X246" s="37"/>
    </row>
    <row r="247" spans="1:24" x14ac:dyDescent="0.35">
      <c r="A247" s="19">
        <v>246</v>
      </c>
      <c r="B247" s="38" t="s">
        <v>190</v>
      </c>
      <c r="C247" s="39" t="s">
        <v>191</v>
      </c>
      <c r="D247" s="52" t="s">
        <v>226</v>
      </c>
      <c r="E247" s="79">
        <v>100</v>
      </c>
      <c r="F247" s="79"/>
      <c r="G247" s="79">
        <v>6</v>
      </c>
      <c r="H247" s="42">
        <v>10.7</v>
      </c>
      <c r="I247" s="39" t="s">
        <v>192</v>
      </c>
      <c r="O247" s="37"/>
      <c r="P247" s="38"/>
      <c r="Q247" s="39"/>
      <c r="R247" s="52"/>
      <c r="S247" s="41"/>
      <c r="T247" s="41"/>
      <c r="U247" s="41"/>
      <c r="V247" s="42"/>
      <c r="W247" s="39"/>
      <c r="X247" s="37"/>
    </row>
    <row r="248" spans="1:24" x14ac:dyDescent="0.35">
      <c r="A248" s="37">
        <v>247</v>
      </c>
      <c r="B248" s="38" t="s">
        <v>190</v>
      </c>
      <c r="C248" s="39" t="s">
        <v>191</v>
      </c>
      <c r="D248" s="52" t="s">
        <v>227</v>
      </c>
      <c r="E248" s="79">
        <v>120</v>
      </c>
      <c r="F248" s="79"/>
      <c r="G248" s="79">
        <v>6</v>
      </c>
      <c r="H248" s="42">
        <v>14.35</v>
      </c>
      <c r="I248" s="39" t="s">
        <v>192</v>
      </c>
      <c r="O248" s="37"/>
      <c r="P248" s="38"/>
      <c r="Q248" s="39"/>
      <c r="R248" s="52"/>
      <c r="S248" s="41"/>
      <c r="T248" s="41"/>
      <c r="U248" s="41"/>
      <c r="V248" s="42"/>
      <c r="W248" s="39"/>
      <c r="X248" s="37"/>
    </row>
    <row r="249" spans="1:24" x14ac:dyDescent="0.35">
      <c r="A249" s="19">
        <v>248</v>
      </c>
      <c r="B249" s="38" t="s">
        <v>190</v>
      </c>
      <c r="C249" s="39" t="s">
        <v>191</v>
      </c>
      <c r="D249" s="52" t="s">
        <v>228</v>
      </c>
      <c r="E249" s="79">
        <v>140</v>
      </c>
      <c r="F249" s="79"/>
      <c r="G249" s="79">
        <v>6</v>
      </c>
      <c r="H249" s="42">
        <v>18</v>
      </c>
      <c r="I249" s="39" t="s">
        <v>192</v>
      </c>
      <c r="O249" s="37"/>
      <c r="P249" s="38"/>
      <c r="Q249" s="39"/>
      <c r="R249" s="40"/>
      <c r="S249" s="41"/>
      <c r="T249" s="41"/>
      <c r="U249" s="41"/>
      <c r="V249" s="42"/>
      <c r="W249" s="39"/>
      <c r="X249" s="37"/>
    </row>
    <row r="250" spans="1:24" x14ac:dyDescent="0.35">
      <c r="A250" s="37">
        <v>249</v>
      </c>
      <c r="B250" s="38" t="s">
        <v>190</v>
      </c>
      <c r="C250" s="39" t="s">
        <v>191</v>
      </c>
      <c r="D250" s="40" t="s">
        <v>229</v>
      </c>
      <c r="E250" s="79">
        <v>160</v>
      </c>
      <c r="F250" s="79"/>
      <c r="G250" s="79">
        <v>6</v>
      </c>
      <c r="H250" s="42">
        <v>23</v>
      </c>
      <c r="I250" s="39" t="s">
        <v>192</v>
      </c>
      <c r="O250" s="37"/>
      <c r="P250" s="38"/>
      <c r="Q250" s="39"/>
      <c r="R250" s="40"/>
      <c r="S250" s="41"/>
      <c r="T250" s="41"/>
      <c r="U250" s="41"/>
      <c r="V250" s="42"/>
      <c r="W250" s="39"/>
      <c r="X250" s="37"/>
    </row>
    <row r="251" spans="1:24" x14ac:dyDescent="0.35">
      <c r="A251" s="19">
        <v>250</v>
      </c>
      <c r="B251" s="38" t="s">
        <v>190</v>
      </c>
      <c r="C251" s="39" t="s">
        <v>191</v>
      </c>
      <c r="D251" s="40" t="s">
        <v>230</v>
      </c>
      <c r="E251" s="79">
        <v>180</v>
      </c>
      <c r="F251" s="79"/>
      <c r="G251" s="79">
        <v>6</v>
      </c>
      <c r="H251" s="42">
        <v>29.5</v>
      </c>
      <c r="I251" s="39" t="s">
        <v>192</v>
      </c>
      <c r="O251" s="37"/>
      <c r="P251" s="38"/>
      <c r="Q251" s="39"/>
      <c r="R251" s="40"/>
      <c r="S251" s="41"/>
      <c r="T251" s="41"/>
      <c r="U251" s="41"/>
      <c r="V251" s="42"/>
      <c r="W251" s="39"/>
      <c r="X251" s="37"/>
    </row>
    <row r="252" spans="1:24" x14ac:dyDescent="0.35">
      <c r="A252" s="37">
        <v>251</v>
      </c>
      <c r="B252" s="38" t="s">
        <v>190</v>
      </c>
      <c r="C252" s="39" t="s">
        <v>191</v>
      </c>
      <c r="D252" s="40" t="s">
        <v>231</v>
      </c>
      <c r="E252" s="79">
        <v>200</v>
      </c>
      <c r="F252" s="79"/>
      <c r="G252" s="79">
        <v>6</v>
      </c>
      <c r="H252" s="42">
        <v>38</v>
      </c>
      <c r="I252" s="39" t="s">
        <v>192</v>
      </c>
      <c r="O252" s="37"/>
      <c r="P252" s="38"/>
      <c r="Q252" s="39"/>
      <c r="R252" s="40"/>
      <c r="S252" s="41"/>
      <c r="T252" s="41"/>
      <c r="U252" s="41"/>
      <c r="V252" s="42"/>
      <c r="W252" s="39"/>
      <c r="X252" s="37"/>
    </row>
    <row r="253" spans="1:24" x14ac:dyDescent="0.35">
      <c r="A253" s="19">
        <v>252</v>
      </c>
      <c r="B253" s="38" t="s">
        <v>190</v>
      </c>
      <c r="C253" s="39" t="s">
        <v>191</v>
      </c>
      <c r="D253" s="40" t="s">
        <v>232</v>
      </c>
      <c r="E253" s="79">
        <v>220</v>
      </c>
      <c r="F253" s="79"/>
      <c r="G253" s="79">
        <v>6</v>
      </c>
      <c r="H253" s="42">
        <v>42.33</v>
      </c>
      <c r="I253" s="39" t="s">
        <v>192</v>
      </c>
      <c r="O253" s="37"/>
      <c r="P253" s="38"/>
      <c r="Q253" s="39"/>
      <c r="R253" s="40"/>
      <c r="S253" s="41"/>
      <c r="T253" s="41"/>
      <c r="U253" s="41"/>
      <c r="V253" s="42"/>
      <c r="W253" s="39"/>
      <c r="X253" s="37"/>
    </row>
    <row r="254" spans="1:24" x14ac:dyDescent="0.35">
      <c r="A254" s="37">
        <v>253</v>
      </c>
      <c r="B254" s="38" t="s">
        <v>190</v>
      </c>
      <c r="C254" s="39" t="s">
        <v>191</v>
      </c>
      <c r="D254" s="40" t="s">
        <v>233</v>
      </c>
      <c r="E254" s="79">
        <v>240</v>
      </c>
      <c r="F254" s="79"/>
      <c r="G254" s="79">
        <v>6</v>
      </c>
      <c r="H254" s="42">
        <v>28.25</v>
      </c>
      <c r="I254" s="39" t="s">
        <v>192</v>
      </c>
      <c r="O254" s="37"/>
      <c r="P254" s="38"/>
      <c r="Q254" s="39"/>
      <c r="R254" s="40"/>
      <c r="S254" s="41"/>
      <c r="T254" s="41"/>
      <c r="U254" s="41"/>
      <c r="V254" s="42"/>
      <c r="W254" s="39"/>
      <c r="X254" s="37"/>
    </row>
    <row r="255" spans="1:24" x14ac:dyDescent="0.35">
      <c r="A255" s="19">
        <v>254</v>
      </c>
      <c r="B255" s="38" t="s">
        <v>190</v>
      </c>
      <c r="C255" s="39" t="s">
        <v>191</v>
      </c>
      <c r="D255" s="40" t="s">
        <v>234</v>
      </c>
      <c r="E255" s="79">
        <v>260</v>
      </c>
      <c r="F255" s="79"/>
      <c r="G255" s="79">
        <v>6</v>
      </c>
      <c r="H255" s="42">
        <v>32.33</v>
      </c>
      <c r="I255" s="39" t="s">
        <v>192</v>
      </c>
      <c r="O255" s="37"/>
      <c r="P255" s="38"/>
      <c r="Q255" s="39"/>
      <c r="R255" s="40"/>
      <c r="S255" s="41"/>
      <c r="T255" s="41"/>
      <c r="U255" s="41"/>
      <c r="V255" s="42"/>
      <c r="W255" s="39"/>
      <c r="X255" s="37"/>
    </row>
    <row r="256" spans="1:24" x14ac:dyDescent="0.35">
      <c r="A256" s="37">
        <v>255</v>
      </c>
      <c r="B256" s="38" t="s">
        <v>190</v>
      </c>
      <c r="C256" s="39" t="s">
        <v>191</v>
      </c>
      <c r="D256" s="40" t="s">
        <v>235</v>
      </c>
      <c r="E256" s="79">
        <v>300</v>
      </c>
      <c r="F256" s="79"/>
      <c r="G256" s="79">
        <v>6</v>
      </c>
      <c r="H256" s="42">
        <v>46.2</v>
      </c>
      <c r="I256" s="39" t="s">
        <v>192</v>
      </c>
      <c r="O256" s="37"/>
      <c r="P256" s="38"/>
      <c r="Q256" s="39"/>
      <c r="R256" s="40"/>
      <c r="S256" s="41"/>
      <c r="T256" s="41"/>
      <c r="U256" s="41"/>
      <c r="V256" s="42"/>
      <c r="W256" s="39"/>
      <c r="X256" s="37"/>
    </row>
    <row r="257" spans="1:24" x14ac:dyDescent="0.35">
      <c r="A257" s="19">
        <v>256</v>
      </c>
      <c r="B257" s="38" t="s">
        <v>190</v>
      </c>
      <c r="C257" s="39" t="s">
        <v>191</v>
      </c>
      <c r="D257" s="40" t="s">
        <v>222</v>
      </c>
      <c r="E257" s="79">
        <v>60</v>
      </c>
      <c r="F257" s="79"/>
      <c r="G257" s="79">
        <v>6</v>
      </c>
      <c r="H257" s="42">
        <v>21.74</v>
      </c>
      <c r="I257" s="39" t="s">
        <v>192</v>
      </c>
      <c r="K257" s="1" t="s">
        <v>196</v>
      </c>
      <c r="L257" s="1" t="s">
        <v>195</v>
      </c>
      <c r="M257" s="1" t="s">
        <v>197</v>
      </c>
      <c r="O257" s="37"/>
      <c r="P257" s="38"/>
      <c r="Q257" s="39"/>
      <c r="R257" s="40"/>
      <c r="S257" s="41"/>
      <c r="T257" s="41"/>
      <c r="U257" s="41"/>
      <c r="V257" s="42"/>
      <c r="W257" s="39"/>
      <c r="X257" s="37"/>
    </row>
    <row r="258" spans="1:24" x14ac:dyDescent="0.35">
      <c r="A258" s="37">
        <v>257</v>
      </c>
      <c r="B258" s="38" t="s">
        <v>190</v>
      </c>
      <c r="C258" s="39" t="s">
        <v>191</v>
      </c>
      <c r="D258" s="40" t="s">
        <v>223</v>
      </c>
      <c r="E258" s="79">
        <v>70</v>
      </c>
      <c r="F258" s="79"/>
      <c r="G258" s="79">
        <v>6</v>
      </c>
      <c r="H258" s="42">
        <v>16.55</v>
      </c>
      <c r="I258" s="39" t="s">
        <v>192</v>
      </c>
      <c r="K258" s="1">
        <v>170</v>
      </c>
      <c r="L258" s="1">
        <v>1.2</v>
      </c>
      <c r="M258" s="1">
        <f>K258/L258</f>
        <v>141.66666666666669</v>
      </c>
      <c r="O258" s="37"/>
      <c r="P258" s="38"/>
      <c r="Q258" s="39"/>
      <c r="R258" s="40"/>
      <c r="S258" s="41"/>
      <c r="T258" s="41"/>
      <c r="U258" s="41"/>
      <c r="V258" s="42"/>
      <c r="W258" s="39"/>
      <c r="X258" s="37"/>
    </row>
    <row r="259" spans="1:24" x14ac:dyDescent="0.35">
      <c r="A259" s="19">
        <v>258</v>
      </c>
      <c r="B259" s="38" t="s">
        <v>190</v>
      </c>
      <c r="C259" s="39" t="s">
        <v>191</v>
      </c>
      <c r="D259" s="40" t="s">
        <v>224</v>
      </c>
      <c r="E259" s="79">
        <v>80</v>
      </c>
      <c r="F259" s="79"/>
      <c r="G259" s="79">
        <v>6</v>
      </c>
      <c r="H259" s="42">
        <v>9.5</v>
      </c>
      <c r="I259" s="39" t="s">
        <v>192</v>
      </c>
      <c r="O259" s="37"/>
      <c r="P259" s="38"/>
      <c r="Q259" s="39"/>
      <c r="R259" s="40"/>
      <c r="S259" s="41"/>
      <c r="T259" s="41"/>
      <c r="U259" s="41"/>
      <c r="V259" s="42"/>
      <c r="W259" s="39"/>
      <c r="X259" s="37"/>
    </row>
    <row r="260" spans="1:24" x14ac:dyDescent="0.35">
      <c r="A260" s="37">
        <v>259</v>
      </c>
      <c r="B260" s="38" t="s">
        <v>190</v>
      </c>
      <c r="C260" s="39" t="s">
        <v>191</v>
      </c>
      <c r="D260" s="40" t="s">
        <v>225</v>
      </c>
      <c r="E260" s="79">
        <v>90</v>
      </c>
      <c r="F260" s="79"/>
      <c r="G260" s="79">
        <v>6</v>
      </c>
      <c r="H260" s="42">
        <v>12.9</v>
      </c>
      <c r="I260" s="39" t="s">
        <v>192</v>
      </c>
      <c r="O260" s="37"/>
      <c r="P260" s="38"/>
      <c r="Q260" s="39"/>
      <c r="R260" s="40"/>
      <c r="S260" s="41"/>
      <c r="T260" s="41"/>
      <c r="U260" s="41"/>
      <c r="V260" s="42"/>
      <c r="W260" s="39"/>
      <c r="X260" s="37"/>
    </row>
    <row r="261" spans="1:24" x14ac:dyDescent="0.35">
      <c r="A261" s="19">
        <v>260</v>
      </c>
      <c r="B261" s="38" t="s">
        <v>190</v>
      </c>
      <c r="C261" s="39" t="s">
        <v>191</v>
      </c>
      <c r="D261" s="40" t="s">
        <v>238</v>
      </c>
      <c r="E261" s="79">
        <v>100</v>
      </c>
      <c r="F261" s="79"/>
      <c r="G261" s="79">
        <v>8</v>
      </c>
      <c r="H261" s="42">
        <v>25</v>
      </c>
      <c r="I261" s="39" t="s">
        <v>192</v>
      </c>
      <c r="O261" s="37"/>
      <c r="P261" s="38"/>
      <c r="Q261" s="39"/>
      <c r="R261" s="40"/>
      <c r="S261" s="41"/>
      <c r="T261" s="41"/>
      <c r="U261" s="41"/>
      <c r="V261" s="42"/>
      <c r="W261" s="39"/>
      <c r="X261" s="37"/>
    </row>
    <row r="262" spans="1:24" x14ac:dyDescent="0.35">
      <c r="A262" s="37">
        <v>261</v>
      </c>
      <c r="B262" s="38" t="s">
        <v>190</v>
      </c>
      <c r="C262" s="39" t="s">
        <v>191</v>
      </c>
      <c r="D262" s="40" t="s">
        <v>239</v>
      </c>
      <c r="E262" s="79">
        <v>120</v>
      </c>
      <c r="F262" s="79"/>
      <c r="G262" s="79">
        <v>8</v>
      </c>
      <c r="H262" s="42">
        <v>27</v>
      </c>
      <c r="I262" s="39" t="s">
        <v>192</v>
      </c>
      <c r="O262" s="37"/>
      <c r="P262" s="38"/>
      <c r="Q262" s="39"/>
      <c r="R262" s="40"/>
      <c r="S262" s="41"/>
      <c r="T262" s="41"/>
      <c r="U262" s="41"/>
      <c r="V262" s="42"/>
      <c r="W262" s="39"/>
      <c r="X262" s="37"/>
    </row>
    <row r="263" spans="1:24" x14ac:dyDescent="0.35">
      <c r="A263" s="19">
        <v>262</v>
      </c>
      <c r="B263" s="38" t="s">
        <v>190</v>
      </c>
      <c r="C263" s="39" t="s">
        <v>191</v>
      </c>
      <c r="D263" s="40" t="s">
        <v>240</v>
      </c>
      <c r="E263" s="79">
        <v>140</v>
      </c>
      <c r="F263" s="79"/>
      <c r="G263" s="79">
        <v>8</v>
      </c>
      <c r="H263" s="42">
        <v>19.850000000000001</v>
      </c>
      <c r="I263" s="39" t="s">
        <v>192</v>
      </c>
      <c r="O263" s="37"/>
      <c r="P263" s="38"/>
      <c r="Q263" s="39"/>
      <c r="R263" s="40"/>
      <c r="S263" s="41"/>
      <c r="T263" s="41"/>
      <c r="U263" s="41"/>
      <c r="V263" s="42"/>
      <c r="W263" s="39"/>
      <c r="X263" s="37"/>
    </row>
    <row r="264" spans="1:24" x14ac:dyDescent="0.35">
      <c r="A264" s="37">
        <v>263</v>
      </c>
      <c r="B264" s="38" t="s">
        <v>190</v>
      </c>
      <c r="C264" s="39" t="s">
        <v>191</v>
      </c>
      <c r="D264" s="40" t="s">
        <v>241</v>
      </c>
      <c r="E264" s="79">
        <v>160</v>
      </c>
      <c r="F264" s="79"/>
      <c r="G264" s="79">
        <v>8</v>
      </c>
      <c r="H264" s="42">
        <v>21</v>
      </c>
      <c r="I264" s="39" t="s">
        <v>192</v>
      </c>
      <c r="O264" s="37"/>
      <c r="P264" s="38"/>
      <c r="Q264" s="39"/>
      <c r="R264" s="40"/>
      <c r="S264" s="41"/>
      <c r="T264" s="41"/>
      <c r="U264" s="41"/>
      <c r="V264" s="42"/>
      <c r="W264" s="39"/>
      <c r="X264" s="37"/>
    </row>
    <row r="265" spans="1:24" x14ac:dyDescent="0.35">
      <c r="A265" s="19">
        <v>264</v>
      </c>
      <c r="B265" s="38" t="s">
        <v>190</v>
      </c>
      <c r="C265" s="39" t="s">
        <v>191</v>
      </c>
      <c r="D265" s="40" t="s">
        <v>242</v>
      </c>
      <c r="E265" s="79">
        <v>180</v>
      </c>
      <c r="F265" s="79"/>
      <c r="G265" s="79">
        <v>8</v>
      </c>
      <c r="H265" s="42">
        <v>23.3</v>
      </c>
      <c r="I265" s="39" t="s">
        <v>192</v>
      </c>
      <c r="O265" s="37"/>
      <c r="P265" s="38"/>
      <c r="Q265" s="39"/>
      <c r="R265" s="40"/>
      <c r="S265" s="41"/>
      <c r="T265" s="41"/>
      <c r="U265" s="41"/>
      <c r="V265" s="42"/>
      <c r="W265" s="39"/>
      <c r="X265" s="37"/>
    </row>
    <row r="266" spans="1:24" x14ac:dyDescent="0.35">
      <c r="A266" s="37">
        <v>265</v>
      </c>
      <c r="B266" s="38" t="s">
        <v>190</v>
      </c>
      <c r="C266" s="39" t="s">
        <v>191</v>
      </c>
      <c r="D266" s="40" t="s">
        <v>243</v>
      </c>
      <c r="E266" s="79">
        <v>200</v>
      </c>
      <c r="F266" s="79"/>
      <c r="G266" s="79">
        <v>8</v>
      </c>
      <c r="H266" s="42">
        <v>26.15</v>
      </c>
      <c r="I266" s="39" t="s">
        <v>192</v>
      </c>
      <c r="O266" s="37"/>
      <c r="P266" s="38"/>
      <c r="Q266" s="39"/>
      <c r="R266" s="40"/>
      <c r="S266" s="41"/>
      <c r="T266" s="41"/>
      <c r="U266" s="41"/>
      <c r="V266" s="42"/>
      <c r="W266" s="39"/>
      <c r="X266" s="37"/>
    </row>
    <row r="267" spans="1:24" x14ac:dyDescent="0.35">
      <c r="A267" s="19">
        <v>266</v>
      </c>
      <c r="B267" s="38" t="s">
        <v>190</v>
      </c>
      <c r="C267" s="39" t="s">
        <v>191</v>
      </c>
      <c r="D267" s="40" t="s">
        <v>244</v>
      </c>
      <c r="E267" s="79">
        <v>220</v>
      </c>
      <c r="F267" s="79"/>
      <c r="G267" s="79">
        <v>8</v>
      </c>
      <c r="H267" s="42">
        <v>29</v>
      </c>
      <c r="I267" s="39" t="s">
        <v>192</v>
      </c>
      <c r="O267" s="37"/>
      <c r="P267" s="38"/>
      <c r="Q267" s="39"/>
      <c r="R267" s="40"/>
      <c r="S267" s="41"/>
      <c r="T267" s="41"/>
      <c r="U267" s="41"/>
      <c r="V267" s="42"/>
      <c r="W267" s="39"/>
      <c r="X267" s="37"/>
    </row>
    <row r="268" spans="1:24" x14ac:dyDescent="0.35">
      <c r="A268" s="37">
        <v>267</v>
      </c>
      <c r="B268" s="38" t="s">
        <v>190</v>
      </c>
      <c r="C268" s="39" t="s">
        <v>191</v>
      </c>
      <c r="D268" s="40" t="s">
        <v>245</v>
      </c>
      <c r="E268" s="79">
        <v>240</v>
      </c>
      <c r="F268" s="79"/>
      <c r="G268" s="79">
        <v>8</v>
      </c>
      <c r="H268" s="42">
        <v>38.799999999999997</v>
      </c>
      <c r="I268" s="39" t="s">
        <v>192</v>
      </c>
      <c r="O268" s="37"/>
      <c r="P268" s="38"/>
      <c r="Q268" s="39"/>
      <c r="R268" s="40"/>
      <c r="S268" s="41"/>
      <c r="T268" s="41"/>
      <c r="U268" s="41"/>
      <c r="V268" s="42"/>
      <c r="W268" s="39"/>
      <c r="X268" s="37"/>
    </row>
    <row r="269" spans="1:24" x14ac:dyDescent="0.35">
      <c r="A269" s="19">
        <v>268</v>
      </c>
      <c r="B269" s="38" t="s">
        <v>190</v>
      </c>
      <c r="C269" s="39" t="s">
        <v>191</v>
      </c>
      <c r="D269" s="40" t="s">
        <v>246</v>
      </c>
      <c r="E269" s="79">
        <v>260</v>
      </c>
      <c r="F269" s="79"/>
      <c r="G269" s="79">
        <v>8</v>
      </c>
      <c r="H269" s="42">
        <v>42.18</v>
      </c>
      <c r="I269" s="39" t="s">
        <v>192</v>
      </c>
      <c r="O269" s="37"/>
      <c r="P269" s="38"/>
      <c r="Q269" s="39"/>
      <c r="R269" s="40"/>
      <c r="S269" s="41"/>
      <c r="T269" s="41"/>
      <c r="U269" s="41"/>
      <c r="V269" s="42"/>
      <c r="W269" s="39"/>
      <c r="X269" s="37"/>
    </row>
    <row r="270" spans="1:24" x14ac:dyDescent="0.35">
      <c r="A270" s="37">
        <v>269</v>
      </c>
      <c r="B270" s="38" t="s">
        <v>190</v>
      </c>
      <c r="C270" s="39" t="s">
        <v>191</v>
      </c>
      <c r="D270" s="40" t="s">
        <v>247</v>
      </c>
      <c r="E270" s="79">
        <v>280</v>
      </c>
      <c r="F270" s="79"/>
      <c r="G270" s="79">
        <v>8</v>
      </c>
      <c r="H270" s="42">
        <v>47.65</v>
      </c>
      <c r="I270" s="39" t="s">
        <v>192</v>
      </c>
      <c r="O270" s="37"/>
      <c r="P270" s="38"/>
      <c r="Q270" s="39"/>
      <c r="R270" s="40"/>
      <c r="S270" s="41"/>
      <c r="T270" s="41"/>
      <c r="U270" s="41"/>
      <c r="V270" s="42"/>
      <c r="W270" s="39"/>
      <c r="X270" s="37"/>
    </row>
    <row r="271" spans="1:24" x14ac:dyDescent="0.35">
      <c r="A271" s="19">
        <v>270</v>
      </c>
      <c r="B271" s="38" t="s">
        <v>190</v>
      </c>
      <c r="C271" s="39" t="s">
        <v>191</v>
      </c>
      <c r="D271" s="40" t="s">
        <v>248</v>
      </c>
      <c r="E271" s="79">
        <v>300</v>
      </c>
      <c r="F271" s="79"/>
      <c r="G271" s="79">
        <v>8</v>
      </c>
      <c r="H271" s="42">
        <v>52.63</v>
      </c>
      <c r="I271" s="39" t="s">
        <v>192</v>
      </c>
      <c r="O271" s="37"/>
      <c r="P271" s="38"/>
      <c r="Q271" s="39"/>
      <c r="R271" s="40"/>
      <c r="S271" s="41"/>
      <c r="T271" s="41"/>
      <c r="U271" s="41"/>
      <c r="V271" s="42"/>
      <c r="W271" s="39"/>
      <c r="X271" s="37"/>
    </row>
    <row r="272" spans="1:24" x14ac:dyDescent="0.35">
      <c r="A272" s="37">
        <v>271</v>
      </c>
      <c r="B272" s="38" t="s">
        <v>190</v>
      </c>
      <c r="C272" s="39" t="s">
        <v>191</v>
      </c>
      <c r="D272" s="40" t="s">
        <v>249</v>
      </c>
      <c r="E272" s="79">
        <v>320</v>
      </c>
      <c r="F272" s="79"/>
      <c r="G272" s="79">
        <v>8</v>
      </c>
      <c r="H272" s="42">
        <v>60.68</v>
      </c>
      <c r="I272" s="39" t="s">
        <v>192</v>
      </c>
      <c r="O272" s="37"/>
      <c r="P272" s="38"/>
      <c r="Q272" s="39"/>
      <c r="R272" s="40"/>
      <c r="S272" s="41"/>
      <c r="T272" s="41"/>
      <c r="U272" s="41"/>
      <c r="V272" s="42"/>
      <c r="W272" s="39"/>
      <c r="X272" s="37"/>
    </row>
    <row r="273" spans="1:24" x14ac:dyDescent="0.35">
      <c r="A273" s="19">
        <v>272</v>
      </c>
      <c r="B273" s="38" t="s">
        <v>190</v>
      </c>
      <c r="C273" s="39" t="s">
        <v>191</v>
      </c>
      <c r="D273" s="40" t="s">
        <v>237</v>
      </c>
      <c r="E273" s="79">
        <v>80</v>
      </c>
      <c r="F273" s="79"/>
      <c r="G273" s="79">
        <v>8</v>
      </c>
      <c r="H273" s="42">
        <v>18.93</v>
      </c>
      <c r="I273" s="39" t="s">
        <v>192</v>
      </c>
      <c r="O273" s="37"/>
      <c r="P273" s="38"/>
      <c r="Q273" s="39"/>
      <c r="R273" s="40"/>
      <c r="S273" s="41"/>
      <c r="T273" s="41"/>
      <c r="U273" s="41"/>
      <c r="V273" s="42"/>
      <c r="W273" s="39"/>
      <c r="X273" s="37"/>
    </row>
    <row r="274" spans="1:24" x14ac:dyDescent="0.35">
      <c r="A274" s="37">
        <v>273</v>
      </c>
      <c r="B274" s="38" t="s">
        <v>190</v>
      </c>
      <c r="C274" s="39" t="s">
        <v>191</v>
      </c>
      <c r="D274" s="40" t="s">
        <v>236</v>
      </c>
      <c r="E274" s="79">
        <v>90</v>
      </c>
      <c r="F274" s="79"/>
      <c r="G274" s="79">
        <v>8</v>
      </c>
      <c r="H274" s="42">
        <v>21.27</v>
      </c>
      <c r="I274" s="39" t="s">
        <v>192</v>
      </c>
      <c r="O274" s="37"/>
      <c r="P274" s="38"/>
      <c r="Q274" s="39"/>
      <c r="R274" s="40"/>
      <c r="S274" s="41"/>
      <c r="T274" s="41"/>
      <c r="U274" s="41"/>
      <c r="V274" s="42"/>
      <c r="W274" s="39"/>
      <c r="X274" s="37"/>
    </row>
    <row r="275" spans="1:24" x14ac:dyDescent="0.35">
      <c r="A275" s="19">
        <v>274</v>
      </c>
      <c r="B275" s="38" t="s">
        <v>190</v>
      </c>
      <c r="C275" s="39" t="s">
        <v>191</v>
      </c>
      <c r="D275" s="40" t="s">
        <v>200</v>
      </c>
      <c r="E275" s="79">
        <v>100</v>
      </c>
      <c r="F275" s="79"/>
      <c r="G275" s="79">
        <v>6</v>
      </c>
      <c r="H275" s="42">
        <v>18.72</v>
      </c>
      <c r="I275" s="39" t="s">
        <v>192</v>
      </c>
      <c r="O275" s="37"/>
      <c r="P275" s="38"/>
      <c r="Q275" s="39"/>
      <c r="R275" s="40"/>
      <c r="S275" s="41"/>
      <c r="T275" s="41"/>
      <c r="U275" s="41"/>
      <c r="V275" s="42"/>
      <c r="W275" s="39"/>
      <c r="X275" s="37"/>
    </row>
    <row r="276" spans="1:24" x14ac:dyDescent="0.35">
      <c r="A276" s="37">
        <v>275</v>
      </c>
      <c r="B276" s="38" t="s">
        <v>190</v>
      </c>
      <c r="C276" s="39" t="s">
        <v>191</v>
      </c>
      <c r="D276" s="40" t="s">
        <v>201</v>
      </c>
      <c r="E276" s="79">
        <v>120</v>
      </c>
      <c r="F276" s="79"/>
      <c r="G276" s="79">
        <v>6</v>
      </c>
      <c r="H276" s="42">
        <v>25.8</v>
      </c>
      <c r="I276" s="39" t="s">
        <v>192</v>
      </c>
      <c r="O276" s="37"/>
      <c r="P276" s="38"/>
      <c r="Q276" s="39"/>
      <c r="R276" s="40"/>
      <c r="S276" s="41"/>
      <c r="T276" s="41"/>
      <c r="U276" s="41"/>
      <c r="V276" s="42"/>
      <c r="W276" s="39"/>
      <c r="X276" s="37"/>
    </row>
    <row r="277" spans="1:24" x14ac:dyDescent="0.35">
      <c r="A277" s="19">
        <v>276</v>
      </c>
      <c r="B277" s="38" t="s">
        <v>190</v>
      </c>
      <c r="C277" s="39" t="s">
        <v>191</v>
      </c>
      <c r="D277" s="40" t="s">
        <v>203</v>
      </c>
      <c r="E277" s="79">
        <v>140</v>
      </c>
      <c r="F277" s="79"/>
      <c r="G277" s="79">
        <v>6</v>
      </c>
      <c r="H277" s="42">
        <v>15.94</v>
      </c>
      <c r="I277" s="39" t="s">
        <v>192</v>
      </c>
      <c r="O277" s="37"/>
      <c r="P277" s="38"/>
      <c r="Q277" s="39"/>
      <c r="R277" s="40"/>
      <c r="S277" s="41"/>
      <c r="T277" s="41"/>
      <c r="U277" s="41"/>
      <c r="V277" s="42"/>
      <c r="W277" s="39"/>
      <c r="X277" s="37"/>
    </row>
    <row r="278" spans="1:24" x14ac:dyDescent="0.35">
      <c r="A278" s="37">
        <v>277</v>
      </c>
      <c r="B278" s="38" t="s">
        <v>190</v>
      </c>
      <c r="C278" s="39" t="s">
        <v>191</v>
      </c>
      <c r="D278" s="40" t="s">
        <v>204</v>
      </c>
      <c r="E278" s="79">
        <v>160</v>
      </c>
      <c r="F278" s="79"/>
      <c r="G278" s="79">
        <v>6</v>
      </c>
      <c r="H278" s="42">
        <v>19.63</v>
      </c>
      <c r="I278" s="39" t="s">
        <v>192</v>
      </c>
      <c r="O278" s="37"/>
      <c r="P278" s="38"/>
      <c r="Q278" s="39"/>
      <c r="R278" s="40"/>
      <c r="S278" s="41"/>
      <c r="T278" s="41"/>
      <c r="U278" s="41"/>
      <c r="V278" s="42"/>
      <c r="W278" s="39"/>
      <c r="X278" s="37"/>
    </row>
    <row r="279" spans="1:24" x14ac:dyDescent="0.35">
      <c r="A279" s="19">
        <v>278</v>
      </c>
      <c r="B279" s="38" t="s">
        <v>190</v>
      </c>
      <c r="C279" s="39" t="s">
        <v>191</v>
      </c>
      <c r="D279" s="40" t="s">
        <v>205</v>
      </c>
      <c r="E279" s="79">
        <v>180</v>
      </c>
      <c r="F279" s="79"/>
      <c r="G279" s="79">
        <v>6</v>
      </c>
      <c r="H279" s="42">
        <v>26.05</v>
      </c>
      <c r="I279" s="39" t="s">
        <v>192</v>
      </c>
      <c r="O279" s="37"/>
      <c r="P279" s="38"/>
      <c r="Q279" s="39"/>
      <c r="R279" s="40"/>
      <c r="S279" s="41"/>
      <c r="T279" s="41"/>
      <c r="U279" s="41"/>
      <c r="V279" s="42"/>
      <c r="W279" s="39"/>
      <c r="X279" s="37"/>
    </row>
    <row r="280" spans="1:24" x14ac:dyDescent="0.35">
      <c r="A280" s="37">
        <v>279</v>
      </c>
      <c r="B280" s="38" t="s">
        <v>190</v>
      </c>
      <c r="C280" s="39" t="s">
        <v>191</v>
      </c>
      <c r="D280" s="40" t="s">
        <v>206</v>
      </c>
      <c r="E280" s="79">
        <v>200</v>
      </c>
      <c r="F280" s="79"/>
      <c r="G280" s="79">
        <v>6</v>
      </c>
      <c r="H280" s="42">
        <v>31.2</v>
      </c>
      <c r="I280" s="39" t="s">
        <v>192</v>
      </c>
      <c r="O280" s="37"/>
      <c r="P280" s="38"/>
      <c r="Q280" s="39"/>
      <c r="R280" s="40"/>
      <c r="S280" s="41"/>
      <c r="T280" s="41"/>
      <c r="U280" s="41"/>
      <c r="V280" s="42"/>
      <c r="W280" s="39"/>
      <c r="X280" s="37"/>
    </row>
    <row r="281" spans="1:24" x14ac:dyDescent="0.35">
      <c r="A281" s="19">
        <v>280</v>
      </c>
      <c r="B281" s="38" t="s">
        <v>190</v>
      </c>
      <c r="C281" s="39" t="s">
        <v>191</v>
      </c>
      <c r="D281" s="40" t="s">
        <v>202</v>
      </c>
      <c r="E281" s="79">
        <v>70</v>
      </c>
      <c r="F281" s="79"/>
      <c r="G281" s="79">
        <v>6</v>
      </c>
      <c r="H281" s="42">
        <v>14.05</v>
      </c>
      <c r="I281" s="39" t="s">
        <v>192</v>
      </c>
      <c r="O281" s="37"/>
      <c r="P281" s="38"/>
      <c r="Q281" s="39"/>
      <c r="R281" s="40"/>
      <c r="S281" s="41"/>
      <c r="T281" s="41"/>
      <c r="U281" s="41"/>
      <c r="V281" s="42"/>
      <c r="W281" s="39"/>
      <c r="X281" s="37"/>
    </row>
    <row r="282" spans="1:24" x14ac:dyDescent="0.35">
      <c r="A282" s="37">
        <v>281</v>
      </c>
      <c r="B282" s="38" t="s">
        <v>190</v>
      </c>
      <c r="C282" s="39" t="s">
        <v>191</v>
      </c>
      <c r="D282" s="40" t="s">
        <v>198</v>
      </c>
      <c r="E282" s="79">
        <v>80</v>
      </c>
      <c r="F282" s="79"/>
      <c r="G282" s="79">
        <v>6</v>
      </c>
      <c r="H282" s="42">
        <v>14.87</v>
      </c>
      <c r="I282" s="39" t="s">
        <v>192</v>
      </c>
      <c r="O282" s="37"/>
      <c r="P282" s="38"/>
      <c r="Q282" s="39"/>
      <c r="R282" s="40"/>
      <c r="S282" s="41"/>
      <c r="T282" s="41"/>
      <c r="U282" s="41"/>
      <c r="V282" s="42"/>
      <c r="W282" s="39"/>
      <c r="X282" s="37"/>
    </row>
    <row r="283" spans="1:24" x14ac:dyDescent="0.35">
      <c r="A283" s="19">
        <v>282</v>
      </c>
      <c r="B283" s="38" t="s">
        <v>190</v>
      </c>
      <c r="C283" s="39" t="s">
        <v>191</v>
      </c>
      <c r="D283" s="40" t="s">
        <v>199</v>
      </c>
      <c r="E283" s="79">
        <v>90</v>
      </c>
      <c r="F283" s="79"/>
      <c r="G283" s="79">
        <v>6</v>
      </c>
      <c r="H283" s="42">
        <v>17.899999999999999</v>
      </c>
      <c r="I283" s="39" t="s">
        <v>192</v>
      </c>
      <c r="O283" s="37"/>
      <c r="P283" s="38"/>
      <c r="Q283" s="39"/>
      <c r="R283" s="40"/>
      <c r="S283" s="41"/>
      <c r="T283" s="41"/>
      <c r="U283" s="41"/>
      <c r="V283" s="42"/>
      <c r="W283" s="39"/>
      <c r="X283" s="37"/>
    </row>
    <row r="284" spans="1:24" x14ac:dyDescent="0.35">
      <c r="A284" s="37">
        <v>283</v>
      </c>
      <c r="B284" s="38" t="s">
        <v>190</v>
      </c>
      <c r="C284" s="39" t="s">
        <v>191</v>
      </c>
      <c r="D284" s="40" t="s">
        <v>220</v>
      </c>
      <c r="E284" s="79">
        <v>100</v>
      </c>
      <c r="F284" s="79"/>
      <c r="G284" s="79">
        <v>8</v>
      </c>
      <c r="H284" s="42">
        <v>44.5</v>
      </c>
      <c r="I284" s="39" t="s">
        <v>192</v>
      </c>
      <c r="O284" s="37"/>
      <c r="P284" s="38"/>
      <c r="Q284" s="39"/>
      <c r="R284" s="40"/>
      <c r="S284" s="41"/>
      <c r="T284" s="41"/>
      <c r="U284" s="41"/>
      <c r="V284" s="42"/>
      <c r="W284" s="39"/>
      <c r="X284" s="37"/>
    </row>
    <row r="285" spans="1:24" x14ac:dyDescent="0.35">
      <c r="A285" s="19">
        <v>284</v>
      </c>
      <c r="B285" s="38" t="s">
        <v>190</v>
      </c>
      <c r="C285" s="39" t="s">
        <v>191</v>
      </c>
      <c r="D285" s="40" t="s">
        <v>219</v>
      </c>
      <c r="E285" s="79">
        <v>120</v>
      </c>
      <c r="F285" s="79"/>
      <c r="G285" s="79">
        <v>8</v>
      </c>
      <c r="H285" s="42">
        <v>50.32</v>
      </c>
      <c r="I285" s="39" t="s">
        <v>192</v>
      </c>
      <c r="O285" s="37"/>
      <c r="P285" s="38"/>
      <c r="Q285" s="39"/>
      <c r="R285" s="40"/>
      <c r="S285" s="41"/>
      <c r="T285" s="41"/>
      <c r="U285" s="41"/>
      <c r="V285" s="42"/>
      <c r="W285" s="39"/>
      <c r="X285" s="37"/>
    </row>
    <row r="286" spans="1:24" x14ac:dyDescent="0.35">
      <c r="A286" s="37">
        <v>285</v>
      </c>
      <c r="B286" s="38" t="s">
        <v>190</v>
      </c>
      <c r="C286" s="39" t="s">
        <v>191</v>
      </c>
      <c r="D286" s="40" t="s">
        <v>207</v>
      </c>
      <c r="E286" s="79">
        <v>140</v>
      </c>
      <c r="F286" s="79"/>
      <c r="G286" s="79">
        <v>8</v>
      </c>
      <c r="H286" s="42">
        <v>30.21</v>
      </c>
      <c r="I286" s="39" t="s">
        <v>192</v>
      </c>
      <c r="O286" s="37"/>
      <c r="P286" s="38"/>
      <c r="Q286" s="39"/>
      <c r="R286" s="40"/>
      <c r="S286" s="41"/>
      <c r="T286" s="41"/>
      <c r="U286" s="41"/>
      <c r="V286" s="42"/>
      <c r="W286" s="39"/>
      <c r="X286" s="37"/>
    </row>
    <row r="287" spans="1:24" x14ac:dyDescent="0.35">
      <c r="A287" s="19">
        <v>286</v>
      </c>
      <c r="B287" s="38" t="s">
        <v>190</v>
      </c>
      <c r="C287" s="39" t="s">
        <v>191</v>
      </c>
      <c r="D287" s="40" t="s">
        <v>208</v>
      </c>
      <c r="E287" s="79">
        <v>160</v>
      </c>
      <c r="F287" s="79"/>
      <c r="G287" s="79">
        <v>8</v>
      </c>
      <c r="H287" s="42">
        <v>36.06</v>
      </c>
      <c r="I287" s="39" t="s">
        <v>192</v>
      </c>
      <c r="O287" s="37"/>
      <c r="P287" s="38"/>
      <c r="Q287" s="39"/>
      <c r="R287" s="40"/>
      <c r="S287" s="41"/>
      <c r="T287" s="41"/>
      <c r="U287" s="41"/>
      <c r="V287" s="42"/>
      <c r="W287" s="39"/>
      <c r="X287" s="37"/>
    </row>
    <row r="288" spans="1:24" x14ac:dyDescent="0.35">
      <c r="A288" s="37">
        <v>287</v>
      </c>
      <c r="B288" s="38" t="s">
        <v>190</v>
      </c>
      <c r="C288" s="39" t="s">
        <v>191</v>
      </c>
      <c r="D288" s="40" t="s">
        <v>218</v>
      </c>
      <c r="E288" s="79">
        <v>180</v>
      </c>
      <c r="F288" s="79"/>
      <c r="G288" s="79">
        <v>8</v>
      </c>
      <c r="H288" s="42">
        <v>30.25</v>
      </c>
      <c r="I288" s="39" t="s">
        <v>192</v>
      </c>
      <c r="O288" s="37"/>
      <c r="P288" s="38"/>
      <c r="Q288" s="39"/>
      <c r="R288" s="40"/>
      <c r="S288" s="41"/>
      <c r="T288" s="41"/>
      <c r="U288" s="41"/>
      <c r="V288" s="42"/>
      <c r="W288" s="39"/>
      <c r="X288" s="37"/>
    </row>
    <row r="289" spans="1:25" x14ac:dyDescent="0.35">
      <c r="A289" s="19">
        <v>288</v>
      </c>
      <c r="B289" s="38" t="s">
        <v>190</v>
      </c>
      <c r="C289" s="39" t="s">
        <v>191</v>
      </c>
      <c r="D289" s="40" t="s">
        <v>209</v>
      </c>
      <c r="E289" s="79">
        <v>200</v>
      </c>
      <c r="F289" s="79"/>
      <c r="G289" s="79">
        <v>8</v>
      </c>
      <c r="H289" s="42">
        <v>52.2</v>
      </c>
      <c r="I289" s="39" t="s">
        <v>192</v>
      </c>
      <c r="O289" s="37"/>
      <c r="P289" s="38"/>
      <c r="Q289" s="39"/>
      <c r="R289" s="40"/>
      <c r="S289" s="41"/>
      <c r="T289" s="41"/>
      <c r="U289" s="41"/>
      <c r="V289" s="42"/>
      <c r="W289" s="39"/>
      <c r="X289" s="37"/>
    </row>
    <row r="290" spans="1:25" x14ac:dyDescent="0.35">
      <c r="A290" s="37">
        <v>289</v>
      </c>
      <c r="B290" s="38" t="s">
        <v>190</v>
      </c>
      <c r="C290" s="39" t="s">
        <v>191</v>
      </c>
      <c r="D290" s="40" t="s">
        <v>210</v>
      </c>
      <c r="E290" s="79">
        <v>220</v>
      </c>
      <c r="F290" s="79"/>
      <c r="G290" s="79">
        <v>8</v>
      </c>
      <c r="H290" s="42">
        <v>61.96</v>
      </c>
      <c r="I290" s="39" t="s">
        <v>192</v>
      </c>
      <c r="O290" s="37"/>
      <c r="P290" s="38"/>
      <c r="Q290" s="39"/>
      <c r="R290" s="40"/>
      <c r="S290" s="41"/>
      <c r="T290" s="41"/>
      <c r="U290" s="41"/>
      <c r="V290" s="42"/>
      <c r="W290" s="39"/>
      <c r="X290" s="37"/>
    </row>
    <row r="291" spans="1:25" x14ac:dyDescent="0.35">
      <c r="A291" s="19">
        <v>290</v>
      </c>
      <c r="B291" s="38" t="s">
        <v>190</v>
      </c>
      <c r="C291" s="39" t="s">
        <v>191</v>
      </c>
      <c r="D291" s="40" t="s">
        <v>211</v>
      </c>
      <c r="E291" s="79">
        <v>240</v>
      </c>
      <c r="F291" s="79"/>
      <c r="G291" s="79">
        <v>8</v>
      </c>
      <c r="H291" s="42">
        <v>67.53</v>
      </c>
      <c r="I291" s="39" t="s">
        <v>192</v>
      </c>
      <c r="O291" s="37"/>
      <c r="P291" s="38"/>
      <c r="Q291" s="39"/>
      <c r="R291" s="40"/>
      <c r="S291" s="41"/>
      <c r="T291" s="41"/>
      <c r="U291" s="41"/>
      <c r="V291" s="42"/>
      <c r="W291" s="39"/>
      <c r="X291" s="37"/>
    </row>
    <row r="292" spans="1:25" x14ac:dyDescent="0.35">
      <c r="A292" s="37">
        <v>291</v>
      </c>
      <c r="B292" s="38" t="s">
        <v>190</v>
      </c>
      <c r="C292" s="39" t="s">
        <v>191</v>
      </c>
      <c r="D292" s="40" t="s">
        <v>212</v>
      </c>
      <c r="E292" s="79">
        <v>260</v>
      </c>
      <c r="F292" s="79"/>
      <c r="G292" s="79">
        <v>8</v>
      </c>
      <c r="H292" s="42">
        <v>76</v>
      </c>
      <c r="I292" s="39" t="s">
        <v>192</v>
      </c>
      <c r="O292" s="37"/>
      <c r="P292" s="38"/>
      <c r="Q292" s="39"/>
      <c r="R292" s="40"/>
      <c r="S292" s="41"/>
      <c r="T292" s="41"/>
      <c r="U292" s="41"/>
      <c r="V292" s="42"/>
      <c r="W292" s="39"/>
      <c r="X292" s="37"/>
    </row>
    <row r="293" spans="1:25" x14ac:dyDescent="0.35">
      <c r="A293" s="19">
        <v>292</v>
      </c>
      <c r="B293" s="38" t="s">
        <v>190</v>
      </c>
      <c r="C293" s="39" t="s">
        <v>191</v>
      </c>
      <c r="D293" s="40" t="s">
        <v>213</v>
      </c>
      <c r="E293" s="79">
        <v>300</v>
      </c>
      <c r="F293" s="79"/>
      <c r="G293" s="79">
        <v>8</v>
      </c>
      <c r="H293" s="42">
        <v>81.98</v>
      </c>
      <c r="I293" s="39" t="s">
        <v>192</v>
      </c>
      <c r="O293" s="37"/>
      <c r="P293" s="38"/>
      <c r="Q293" s="39"/>
      <c r="R293" s="40"/>
      <c r="S293" s="41"/>
      <c r="T293" s="41"/>
      <c r="U293" s="41"/>
      <c r="V293" s="42"/>
      <c r="W293" s="39"/>
      <c r="X293" s="37"/>
    </row>
    <row r="294" spans="1:25" x14ac:dyDescent="0.35">
      <c r="A294" s="37">
        <v>293</v>
      </c>
      <c r="B294" s="38" t="s">
        <v>190</v>
      </c>
      <c r="C294" s="39" t="s">
        <v>191</v>
      </c>
      <c r="D294" s="40" t="s">
        <v>214</v>
      </c>
      <c r="E294" s="79">
        <v>320</v>
      </c>
      <c r="F294" s="79"/>
      <c r="G294" s="79">
        <v>8</v>
      </c>
      <c r="H294" s="42">
        <v>87.55</v>
      </c>
      <c r="I294" s="39" t="s">
        <v>192</v>
      </c>
      <c r="O294" s="37"/>
      <c r="P294" s="38"/>
      <c r="Q294" s="39"/>
      <c r="R294" s="40"/>
      <c r="S294" s="41"/>
      <c r="T294" s="41"/>
      <c r="U294" s="41"/>
      <c r="V294" s="42"/>
      <c r="W294" s="39"/>
      <c r="X294" s="37"/>
    </row>
    <row r="295" spans="1:25" x14ac:dyDescent="0.35">
      <c r="A295" s="19">
        <v>294</v>
      </c>
      <c r="B295" s="38" t="s">
        <v>190</v>
      </c>
      <c r="C295" s="39" t="s">
        <v>191</v>
      </c>
      <c r="D295" s="40" t="s">
        <v>215</v>
      </c>
      <c r="E295" s="79">
        <v>360</v>
      </c>
      <c r="F295" s="79"/>
      <c r="G295" s="79">
        <v>8</v>
      </c>
      <c r="H295" s="42">
        <v>81.28</v>
      </c>
      <c r="I295" s="39" t="s">
        <v>192</v>
      </c>
      <c r="O295" s="37"/>
      <c r="P295" s="38"/>
      <c r="Q295" s="39"/>
      <c r="R295" s="52"/>
      <c r="S295" s="41"/>
      <c r="T295" s="41"/>
      <c r="U295" s="41"/>
      <c r="V295" s="42"/>
      <c r="W295" s="39"/>
      <c r="X295" s="37"/>
    </row>
    <row r="296" spans="1:25" x14ac:dyDescent="0.35">
      <c r="A296" s="37">
        <v>295</v>
      </c>
      <c r="B296" s="38" t="s">
        <v>190</v>
      </c>
      <c r="C296" s="39" t="s">
        <v>191</v>
      </c>
      <c r="D296" s="52" t="s">
        <v>216</v>
      </c>
      <c r="E296" s="79">
        <v>380</v>
      </c>
      <c r="F296" s="79"/>
      <c r="G296" s="79">
        <v>8</v>
      </c>
      <c r="H296" s="42">
        <v>105.48</v>
      </c>
      <c r="I296" s="39" t="s">
        <v>192</v>
      </c>
      <c r="O296" s="37"/>
      <c r="P296" s="38"/>
      <c r="Q296" s="39"/>
      <c r="R296" s="52"/>
      <c r="S296" s="41"/>
      <c r="T296" s="41"/>
      <c r="U296" s="41"/>
      <c r="V296" s="42"/>
      <c r="W296" s="39"/>
      <c r="X296" s="37"/>
    </row>
    <row r="297" spans="1:25" x14ac:dyDescent="0.35">
      <c r="A297" s="19">
        <v>296</v>
      </c>
      <c r="B297" s="38" t="s">
        <v>190</v>
      </c>
      <c r="C297" s="39" t="s">
        <v>191</v>
      </c>
      <c r="D297" s="52" t="s">
        <v>217</v>
      </c>
      <c r="E297" s="79">
        <v>400</v>
      </c>
      <c r="F297" s="79"/>
      <c r="G297" s="79">
        <v>8</v>
      </c>
      <c r="H297" s="42">
        <v>113.36</v>
      </c>
      <c r="I297" s="39" t="s">
        <v>192</v>
      </c>
      <c r="O297" s="37"/>
      <c r="P297" s="38"/>
      <c r="Q297" s="39"/>
      <c r="R297" s="52"/>
      <c r="S297" s="41"/>
      <c r="T297" s="41"/>
      <c r="U297" s="41"/>
      <c r="V297" s="42"/>
      <c r="W297" s="39"/>
      <c r="X297" s="37"/>
    </row>
    <row r="298" spans="1:25" x14ac:dyDescent="0.35">
      <c r="A298" s="37">
        <v>297</v>
      </c>
      <c r="B298" s="38" t="s">
        <v>190</v>
      </c>
      <c r="C298" s="39" t="s">
        <v>191</v>
      </c>
      <c r="D298" s="52" t="s">
        <v>221</v>
      </c>
      <c r="E298" s="79">
        <v>80</v>
      </c>
      <c r="F298" s="79"/>
      <c r="G298" s="79">
        <v>8</v>
      </c>
      <c r="H298" s="42">
        <v>35.520000000000003</v>
      </c>
      <c r="I298" s="39" t="s">
        <v>192</v>
      </c>
      <c r="O298" s="37"/>
      <c r="P298" s="38"/>
      <c r="Q298" s="39"/>
      <c r="R298" s="48"/>
      <c r="S298" s="41"/>
      <c r="T298" s="41"/>
      <c r="U298" s="41"/>
      <c r="V298" s="42"/>
      <c r="W298" s="39"/>
      <c r="X298" s="37"/>
    </row>
    <row r="299" spans="1:25" x14ac:dyDescent="0.35">
      <c r="A299" s="19">
        <v>298</v>
      </c>
      <c r="B299" s="38" t="s">
        <v>190</v>
      </c>
      <c r="C299" s="39" t="s">
        <v>308</v>
      </c>
      <c r="D299" s="48" t="s">
        <v>310</v>
      </c>
      <c r="E299" s="79">
        <v>9</v>
      </c>
      <c r="F299" s="79">
        <v>24</v>
      </c>
      <c r="G299" s="79">
        <v>35</v>
      </c>
      <c r="H299" s="42">
        <v>42.14</v>
      </c>
      <c r="I299" s="39" t="s">
        <v>192</v>
      </c>
      <c r="O299" s="37"/>
      <c r="P299" s="38"/>
      <c r="Q299" s="39"/>
      <c r="R299" s="48"/>
      <c r="S299" s="41"/>
      <c r="T299" s="41"/>
      <c r="U299" s="49"/>
      <c r="V299" s="42"/>
      <c r="W299" s="39"/>
      <c r="X299" s="37"/>
    </row>
    <row r="300" spans="1:25" x14ac:dyDescent="0.35">
      <c r="A300" s="37">
        <v>299</v>
      </c>
      <c r="B300" s="38" t="s">
        <v>190</v>
      </c>
      <c r="C300" s="39" t="s">
        <v>309</v>
      </c>
      <c r="D300" s="48" t="s">
        <v>367</v>
      </c>
      <c r="E300" s="79">
        <v>100</v>
      </c>
      <c r="F300" s="79"/>
      <c r="G300" s="79">
        <v>6.5</v>
      </c>
      <c r="H300" s="42">
        <v>98.43</v>
      </c>
      <c r="I300" s="39" t="s">
        <v>192</v>
      </c>
      <c r="K300" s="1" t="s">
        <v>196</v>
      </c>
      <c r="L300" s="1" t="s">
        <v>195</v>
      </c>
      <c r="M300" s="1" t="s">
        <v>197</v>
      </c>
      <c r="O300" s="37"/>
      <c r="P300" s="43"/>
      <c r="Q300" s="43"/>
      <c r="R300" s="44"/>
      <c r="S300" s="41"/>
      <c r="T300" s="41"/>
      <c r="U300" s="41"/>
      <c r="V300" s="42"/>
      <c r="W300" s="39"/>
      <c r="X300" s="37"/>
    </row>
    <row r="301" spans="1:25" hidden="1" x14ac:dyDescent="0.35">
      <c r="A301" s="19">
        <v>300</v>
      </c>
      <c r="B301" s="43" t="s">
        <v>369</v>
      </c>
      <c r="C301" s="43" t="s">
        <v>369</v>
      </c>
      <c r="D301" s="44" t="s">
        <v>365</v>
      </c>
      <c r="E301" s="79"/>
      <c r="F301" s="79"/>
      <c r="G301" s="79"/>
      <c r="H301" s="42"/>
      <c r="I301" s="39"/>
      <c r="K301" s="1">
        <v>118.12</v>
      </c>
      <c r="L301" s="1">
        <v>1.2</v>
      </c>
      <c r="M301" s="1">
        <f>K301/L301</f>
        <v>98.433333333333337</v>
      </c>
      <c r="O301" s="37"/>
      <c r="P301" s="43"/>
      <c r="Q301" s="43"/>
      <c r="R301" s="44"/>
      <c r="S301" s="41"/>
      <c r="T301" s="41"/>
      <c r="U301" s="41"/>
      <c r="V301" s="42"/>
      <c r="W301" s="39"/>
      <c r="X301" s="37"/>
    </row>
    <row r="302" spans="1:25" hidden="1" x14ac:dyDescent="0.35">
      <c r="A302" s="37">
        <v>301</v>
      </c>
      <c r="B302" s="43" t="s">
        <v>369</v>
      </c>
      <c r="C302" s="43" t="s">
        <v>369</v>
      </c>
      <c r="D302" s="44" t="s">
        <v>366</v>
      </c>
      <c r="E302" s="79"/>
      <c r="F302" s="79"/>
      <c r="G302" s="79"/>
      <c r="H302" s="42"/>
      <c r="I302" s="39"/>
      <c r="O302" s="37"/>
      <c r="P302" s="38"/>
      <c r="Q302" s="39"/>
      <c r="R302" s="48"/>
      <c r="S302" s="41"/>
      <c r="T302" s="41"/>
      <c r="U302" s="49"/>
      <c r="V302" s="42"/>
      <c r="W302" s="39"/>
      <c r="X302" s="37"/>
    </row>
    <row r="303" spans="1:25" hidden="1" x14ac:dyDescent="0.35">
      <c r="A303" s="19">
        <v>302</v>
      </c>
      <c r="B303" s="38" t="s">
        <v>190</v>
      </c>
      <c r="C303" s="39" t="s">
        <v>309</v>
      </c>
      <c r="D303" s="48" t="s">
        <v>368</v>
      </c>
      <c r="E303" s="79">
        <v>160</v>
      </c>
      <c r="F303" s="79"/>
      <c r="G303" s="79">
        <v>6.5</v>
      </c>
      <c r="H303" s="42">
        <v>99.43</v>
      </c>
      <c r="I303" s="39" t="s">
        <v>6</v>
      </c>
      <c r="P303"/>
      <c r="Q303"/>
      <c r="R303"/>
      <c r="S303"/>
      <c r="T303"/>
      <c r="U303"/>
      <c r="V303"/>
      <c r="W303"/>
      <c r="X303"/>
    </row>
    <row r="304" spans="1:25" x14ac:dyDescent="0.35">
      <c r="Q304"/>
      <c r="R304"/>
      <c r="S304"/>
      <c r="T304"/>
      <c r="U304"/>
      <c r="V304"/>
      <c r="W304"/>
      <c r="X304"/>
      <c r="Y304"/>
    </row>
    <row r="305" spans="17:25" x14ac:dyDescent="0.35">
      <c r="Q305"/>
      <c r="R305"/>
      <c r="S305"/>
      <c r="T305"/>
      <c r="U305"/>
      <c r="V305"/>
      <c r="W305"/>
      <c r="X305"/>
      <c r="Y305"/>
    </row>
    <row r="306" spans="17:25" x14ac:dyDescent="0.35">
      <c r="Q306"/>
      <c r="R306"/>
      <c r="S306"/>
      <c r="T306"/>
      <c r="U306"/>
      <c r="V306"/>
      <c r="W306"/>
      <c r="X306"/>
      <c r="Y306"/>
    </row>
    <row r="307" spans="17:25" x14ac:dyDescent="0.35">
      <c r="Q307"/>
      <c r="R307"/>
      <c r="S307"/>
      <c r="T307"/>
      <c r="U307"/>
      <c r="V307"/>
      <c r="W307"/>
      <c r="X307"/>
      <c r="Y307"/>
    </row>
    <row r="308" spans="17:25" x14ac:dyDescent="0.35">
      <c r="Q308"/>
      <c r="R308"/>
      <c r="S308"/>
      <c r="T308"/>
      <c r="U308"/>
      <c r="V308"/>
      <c r="W308"/>
      <c r="X308"/>
      <c r="Y308"/>
    </row>
    <row r="309" spans="17:25" x14ac:dyDescent="0.35">
      <c r="Q309"/>
      <c r="R309"/>
      <c r="S309"/>
      <c r="T309"/>
      <c r="U309"/>
      <c r="V309"/>
      <c r="W309"/>
      <c r="X309"/>
      <c r="Y309"/>
    </row>
    <row r="310" spans="17:25" x14ac:dyDescent="0.35">
      <c r="Q310"/>
      <c r="R310"/>
      <c r="S310"/>
      <c r="T310"/>
      <c r="U310"/>
      <c r="V310"/>
      <c r="W310"/>
      <c r="X310"/>
      <c r="Y310"/>
    </row>
    <row r="311" spans="17:25" x14ac:dyDescent="0.35">
      <c r="Q311"/>
      <c r="R311"/>
      <c r="S311"/>
      <c r="T311"/>
      <c r="U311"/>
      <c r="V311"/>
      <c r="W311"/>
      <c r="X311"/>
      <c r="Y311"/>
    </row>
    <row r="312" spans="17:25" x14ac:dyDescent="0.35">
      <c r="Q312"/>
      <c r="R312"/>
      <c r="S312"/>
      <c r="T312"/>
      <c r="U312"/>
      <c r="V312"/>
      <c r="W312"/>
      <c r="X312"/>
      <c r="Y312"/>
    </row>
    <row r="313" spans="17:25" x14ac:dyDescent="0.35">
      <c r="Q313"/>
      <c r="R313"/>
      <c r="S313"/>
      <c r="T313"/>
      <c r="U313"/>
      <c r="V313"/>
      <c r="W313"/>
      <c r="X313"/>
      <c r="Y313"/>
    </row>
  </sheetData>
  <phoneticPr fontId="2" type="noConversion"/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"/>
  <sheetViews>
    <sheetView zoomScale="85" zoomScaleNormal="85" workbookViewId="0">
      <selection activeCell="D5" sqref="D5"/>
    </sheetView>
  </sheetViews>
  <sheetFormatPr baseColWidth="10" defaultColWidth="11.5703125" defaultRowHeight="15" x14ac:dyDescent="0.25"/>
  <cols>
    <col min="1" max="1" width="11.28515625" style="72" customWidth="1"/>
    <col min="2" max="2" width="17.28515625" style="72" customWidth="1"/>
    <col min="3" max="3" width="17.7109375" style="72" customWidth="1"/>
    <col min="4" max="4" width="69.5703125" style="72" customWidth="1"/>
    <col min="5" max="5" width="11.140625" style="72" customWidth="1"/>
    <col min="6" max="6" width="9.7109375" style="72" customWidth="1"/>
    <col min="7" max="7" width="13.28515625" style="72" customWidth="1"/>
    <col min="8" max="8" width="10.7109375" style="72" customWidth="1"/>
    <col min="9" max="9" width="6.140625" style="72" customWidth="1"/>
    <col min="10" max="10" width="7.7109375" style="72" customWidth="1"/>
    <col min="11" max="11" width="9.7109375" style="66" customWidth="1"/>
    <col min="12" max="12" width="11.5703125" style="66" customWidth="1"/>
    <col min="13" max="13" width="11.5703125" style="66"/>
    <col min="14" max="14" width="26" style="66" customWidth="1"/>
    <col min="15" max="16384" width="11.5703125" style="66"/>
  </cols>
  <sheetData>
    <row r="1" spans="1:11" s="65" customFormat="1" ht="30.75" thickBot="1" x14ac:dyDescent="0.3">
      <c r="A1" s="68" t="s">
        <v>398</v>
      </c>
      <c r="B1" s="68" t="s">
        <v>0</v>
      </c>
      <c r="C1" s="69" t="s">
        <v>1</v>
      </c>
      <c r="D1" s="69" t="s">
        <v>2</v>
      </c>
      <c r="E1" s="69" t="s">
        <v>3</v>
      </c>
      <c r="F1" s="69" t="s">
        <v>4</v>
      </c>
      <c r="G1" s="69" t="s">
        <v>405</v>
      </c>
      <c r="H1" s="70" t="s">
        <v>400</v>
      </c>
      <c r="I1" s="71" t="s">
        <v>6</v>
      </c>
      <c r="J1" s="69" t="s">
        <v>401</v>
      </c>
      <c r="K1" s="74" t="s">
        <v>30</v>
      </c>
    </row>
    <row r="2" spans="1:11" x14ac:dyDescent="0.25">
      <c r="A2" s="67"/>
      <c r="B2" s="67"/>
      <c r="C2" s="67"/>
      <c r="D2" s="67"/>
      <c r="E2" s="67"/>
      <c r="F2" s="67"/>
      <c r="G2" s="67"/>
      <c r="H2" s="67"/>
      <c r="I2" s="67"/>
      <c r="J2" s="67"/>
      <c r="K2" s="73"/>
    </row>
  </sheetData>
  <pageMargins left="0" right="0" top="0" bottom="0" header="0" footer="0"/>
  <pageSetup paperSize="9" scale="50" orientation="portrait" horizontalDpi="300" verticalDpi="300" r:id="rId1"/>
  <colBreaks count="1" manualBreakCount="1">
    <brk id="12" max="1048575" man="1"/>
  </colBreak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autoPageBreaks="0"/>
  </sheetPr>
  <dimension ref="A1:J404"/>
  <sheetViews>
    <sheetView showGridLines="0" tabSelected="1" zoomScaleNormal="100" zoomScaleSheetLayoutView="55" zoomScalePageLayoutView="70" workbookViewId="0">
      <selection activeCell="D18" sqref="D18"/>
    </sheetView>
  </sheetViews>
  <sheetFormatPr baseColWidth="10" defaultColWidth="11.5703125" defaultRowHeight="15.75" x14ac:dyDescent="0.25"/>
  <cols>
    <col min="1" max="1" width="15.28515625" style="82" customWidth="1"/>
    <col min="2" max="2" width="80.85546875" style="82" customWidth="1"/>
    <col min="3" max="4" width="15.28515625" style="83" customWidth="1"/>
    <col min="5" max="5" width="21.140625" style="83" customWidth="1"/>
    <col min="6" max="6" width="21.28515625" style="82" customWidth="1"/>
    <col min="7" max="7" width="11.5703125" style="82"/>
    <col min="8" max="8" width="22" style="82" customWidth="1"/>
    <col min="9" max="9" width="16.7109375" style="82" customWidth="1"/>
    <col min="10" max="10" width="15" style="84" customWidth="1"/>
    <col min="11" max="14" width="11.5703125" style="82"/>
    <col min="15" max="15" width="21.5703125" style="82" customWidth="1"/>
    <col min="16" max="19" width="11.5703125" style="82"/>
    <col min="20" max="20" width="25.28515625" style="82" bestFit="1" customWidth="1"/>
    <col min="21" max="26" width="11.5703125" style="82"/>
    <col min="27" max="30" width="11.5703125" style="82" customWidth="1"/>
    <col min="31" max="16384" width="11.5703125" style="82"/>
  </cols>
  <sheetData>
    <row r="1" spans="1:10" x14ac:dyDescent="0.25">
      <c r="A1" s="81" t="s">
        <v>33</v>
      </c>
    </row>
    <row r="2" spans="1:10" ht="16.5" thickBot="1" x14ac:dyDescent="0.3">
      <c r="A2" s="85">
        <v>1</v>
      </c>
    </row>
    <row r="10" spans="1:10" x14ac:dyDescent="0.25">
      <c r="E10" s="86"/>
      <c r="F10" s="87"/>
      <c r="G10" s="87" t="s">
        <v>261</v>
      </c>
      <c r="H10" s="87"/>
      <c r="I10" s="87"/>
      <c r="J10" s="88"/>
    </row>
    <row r="11" spans="1:10" x14ac:dyDescent="0.25">
      <c r="E11" s="86"/>
      <c r="F11" s="89" t="s">
        <v>265</v>
      </c>
      <c r="G11" s="87" t="s">
        <v>266</v>
      </c>
      <c r="H11" s="87"/>
      <c r="I11" s="87"/>
      <c r="J11" s="88"/>
    </row>
    <row r="12" spans="1:10" x14ac:dyDescent="0.25">
      <c r="E12" s="86"/>
      <c r="F12" s="89" t="s">
        <v>264</v>
      </c>
      <c r="G12" s="87" t="s">
        <v>267</v>
      </c>
      <c r="H12" s="87"/>
      <c r="I12" s="87"/>
      <c r="J12" s="88"/>
    </row>
    <row r="13" spans="1:10" x14ac:dyDescent="0.25">
      <c r="E13" s="86"/>
      <c r="F13" s="90" t="s">
        <v>262</v>
      </c>
      <c r="G13" s="87" t="s">
        <v>268</v>
      </c>
      <c r="H13" s="91"/>
      <c r="I13" s="87"/>
      <c r="J13" s="88" t="s">
        <v>27</v>
      </c>
    </row>
    <row r="14" spans="1:10" x14ac:dyDescent="0.25">
      <c r="E14" s="86"/>
      <c r="F14" s="89" t="s">
        <v>263</v>
      </c>
      <c r="G14" s="87" t="s">
        <v>311</v>
      </c>
      <c r="H14" s="87"/>
      <c r="I14" s="87"/>
      <c r="J14" s="88"/>
    </row>
    <row r="15" spans="1:10" x14ac:dyDescent="0.25">
      <c r="B15" s="92" t="s">
        <v>32</v>
      </c>
      <c r="E15" s="93"/>
      <c r="F15" s="94"/>
      <c r="G15" s="94"/>
      <c r="H15" s="94"/>
      <c r="I15" s="94"/>
      <c r="J15" s="88" t="s">
        <v>27</v>
      </c>
    </row>
    <row r="16" spans="1:10" x14ac:dyDescent="0.25">
      <c r="B16" s="95">
        <f ca="1">TODAY()</f>
        <v>44475</v>
      </c>
    </row>
    <row r="17" spans="2:10" ht="16.5" thickBot="1" x14ac:dyDescent="0.3">
      <c r="B17" s="87"/>
    </row>
    <row r="18" spans="2:10" ht="21" x14ac:dyDescent="0.35">
      <c r="B18" s="87" t="str">
        <f ca="1">CONCATENATE("Bon N°: ",YEAR(NOW()),"0",MONTH(NOW()),DAY(NOW()),$A$2)</f>
        <v>Bon N°: 202101061</v>
      </c>
      <c r="F18" s="20" t="s">
        <v>316</v>
      </c>
      <c r="G18" s="21"/>
      <c r="H18" s="22">
        <f>SUM(tb_bonCommande[Total HT])</f>
        <v>0</v>
      </c>
    </row>
    <row r="19" spans="2:10" ht="21" x14ac:dyDescent="0.35">
      <c r="B19" s="87"/>
      <c r="F19" s="23" t="s">
        <v>317</v>
      </c>
      <c r="G19" s="24">
        <v>0.2</v>
      </c>
      <c r="H19" s="25">
        <f>H18*1.2</f>
        <v>0</v>
      </c>
    </row>
    <row r="20" spans="2:10" ht="21.75" thickBot="1" x14ac:dyDescent="0.4">
      <c r="B20" s="96" t="s">
        <v>35</v>
      </c>
      <c r="F20" s="26" t="s">
        <v>318</v>
      </c>
      <c r="G20" s="27"/>
      <c r="H20" s="28">
        <f>SUM(H18:H19)</f>
        <v>0</v>
      </c>
    </row>
    <row r="21" spans="2:10" x14ac:dyDescent="0.25">
      <c r="B21" s="92" t="s">
        <v>24</v>
      </c>
    </row>
    <row r="22" spans="2:10" x14ac:dyDescent="0.25">
      <c r="B22" s="92" t="str">
        <f>IF($B$21="","",VLOOKUP($B$21,Client!$C:$K,2,FALSE))</f>
        <v>Marc</v>
      </c>
    </row>
    <row r="23" spans="2:10" x14ac:dyDescent="0.25">
      <c r="B23" s="92" t="str">
        <f>IF($B$21="","",VLOOKUP($B$21,Client!$C:$K,3,FALSE))</f>
        <v>34 hent tregore</v>
      </c>
    </row>
    <row r="25" spans="2:10" ht="16.5" thickBot="1" x14ac:dyDescent="0.3">
      <c r="B25" s="97" t="s">
        <v>2</v>
      </c>
      <c r="C25" s="97" t="s">
        <v>3</v>
      </c>
      <c r="D25" s="97" t="s">
        <v>4</v>
      </c>
      <c r="E25" s="97" t="s">
        <v>405</v>
      </c>
      <c r="F25" s="98" t="s">
        <v>400</v>
      </c>
      <c r="G25" s="97" t="s">
        <v>6</v>
      </c>
      <c r="H25" s="97" t="s">
        <v>406</v>
      </c>
      <c r="I25" s="97" t="s">
        <v>364</v>
      </c>
      <c r="J25" s="99" t="s">
        <v>30</v>
      </c>
    </row>
    <row r="26" spans="2:10" x14ac:dyDescent="0.25">
      <c r="B26" s="100" t="s">
        <v>270</v>
      </c>
      <c r="C26" s="101">
        <v>400</v>
      </c>
      <c r="D26" s="101">
        <v>220</v>
      </c>
      <c r="E26" s="101">
        <v>6</v>
      </c>
      <c r="F26" s="102" t="s">
        <v>407</v>
      </c>
      <c r="G26" s="103" t="s">
        <v>6</v>
      </c>
      <c r="H26" s="104">
        <v>1</v>
      </c>
      <c r="I26" s="105"/>
      <c r="J26" s="106"/>
    </row>
    <row r="27" spans="2:10" x14ac:dyDescent="0.25">
      <c r="B27" s="100" t="s">
        <v>98</v>
      </c>
      <c r="C27" s="101">
        <v>6000</v>
      </c>
      <c r="D27" s="101">
        <v>45</v>
      </c>
      <c r="E27" s="101">
        <v>220</v>
      </c>
      <c r="F27" s="102" t="s">
        <v>408</v>
      </c>
      <c r="G27" s="103" t="s">
        <v>370</v>
      </c>
      <c r="H27" s="104">
        <v>5.9400000000000001E-2</v>
      </c>
      <c r="I27" s="105"/>
      <c r="J27" s="106"/>
    </row>
    <row r="28" spans="2:10" x14ac:dyDescent="0.25">
      <c r="B28" s="100" t="s">
        <v>158</v>
      </c>
      <c r="C28" s="101">
        <v>5500</v>
      </c>
      <c r="D28" s="101">
        <v>270</v>
      </c>
      <c r="E28" s="101">
        <v>90</v>
      </c>
      <c r="F28" s="102" t="s">
        <v>409</v>
      </c>
      <c r="G28" s="103" t="s">
        <v>29</v>
      </c>
      <c r="H28" s="104">
        <v>5.5</v>
      </c>
      <c r="I28" s="105"/>
      <c r="J28" s="106"/>
    </row>
    <row r="29" spans="2:10" x14ac:dyDescent="0.25">
      <c r="B29" s="100" t="s">
        <v>321</v>
      </c>
      <c r="C29" s="101">
        <v>3500</v>
      </c>
      <c r="D29" s="101">
        <v>1000</v>
      </c>
      <c r="E29" s="101">
        <v>50</v>
      </c>
      <c r="F29" s="102"/>
      <c r="G29" s="103" t="s">
        <v>18</v>
      </c>
      <c r="H29" s="104">
        <v>3.5</v>
      </c>
      <c r="I29" s="105"/>
      <c r="J29" s="106"/>
    </row>
    <row r="30" spans="2:10" ht="31.5" x14ac:dyDescent="0.25">
      <c r="B30" s="100" t="s">
        <v>368</v>
      </c>
      <c r="C30" s="101">
        <v>160</v>
      </c>
      <c r="D30" s="101"/>
      <c r="E30" s="101" t="s">
        <v>410</v>
      </c>
      <c r="F30" s="102" t="s">
        <v>411</v>
      </c>
      <c r="G30" s="103" t="s">
        <v>6</v>
      </c>
      <c r="H30" s="104">
        <v>1</v>
      </c>
      <c r="I30" s="105"/>
      <c r="J30" s="106"/>
    </row>
    <row r="404" spans="2:10" s="107" customFormat="1" x14ac:dyDescent="0.25">
      <c r="B404" s="82"/>
      <c r="C404" s="83"/>
      <c r="D404" s="83"/>
      <c r="E404" s="83"/>
      <c r="F404" s="82"/>
      <c r="G404" s="82"/>
      <c r="H404" s="82"/>
      <c r="I404" s="82"/>
      <c r="J404" s="84"/>
    </row>
  </sheetData>
  <pageMargins left="0" right="0" top="0" bottom="0" header="0.31496062992125984" footer="0.31496062992125984"/>
  <pageSetup paperSize="9" scale="42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EffacerContenueFeuilBon">
                <anchor moveWithCells="1" sizeWithCells="1">
                  <from>
                    <xdr:col>15</xdr:col>
                    <xdr:colOff>295275</xdr:colOff>
                    <xdr:row>0</xdr:row>
                    <xdr:rowOff>9525</xdr:rowOff>
                  </from>
                  <to>
                    <xdr:col>17</xdr:col>
                    <xdr:colOff>647700</xdr:colOff>
                    <xdr:row>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FRM_saisie_de_bon">
                <anchor moveWithCells="1" sizeWithCells="1">
                  <from>
                    <xdr:col>11</xdr:col>
                    <xdr:colOff>723900</xdr:colOff>
                    <xdr:row>36</xdr:row>
                    <xdr:rowOff>142875</xdr:rowOff>
                  </from>
                  <to>
                    <xdr:col>14</xdr:col>
                    <xdr:colOff>66675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 macro="[0]!Macro4">
                <anchor moveWithCells="1" sizeWithCells="1">
                  <from>
                    <xdr:col>15</xdr:col>
                    <xdr:colOff>409575</xdr:colOff>
                    <xdr:row>7</xdr:row>
                    <xdr:rowOff>19050</xdr:rowOff>
                  </from>
                  <to>
                    <xdr:col>17</xdr:col>
                    <xdr:colOff>457200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7" name="Button 10">
              <controlPr defaultSize="0" print="0" autoFill="0" autoPict="0" macro="[0]!ImpressionPDF">
                <anchor moveWithCells="1" sizeWithCells="1">
                  <from>
                    <xdr:col>11</xdr:col>
                    <xdr:colOff>104775</xdr:colOff>
                    <xdr:row>8</xdr:row>
                    <xdr:rowOff>0</xdr:rowOff>
                  </from>
                  <to>
                    <xdr:col>13</xdr:col>
                    <xdr:colOff>190500</xdr:colOff>
                    <xdr:row>10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Client!$C$2:$C$3</xm:f>
          </x14:formula1>
          <xm:sqref>B21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2320"/>
  <sheetViews>
    <sheetView showGridLines="0" workbookViewId="0">
      <selection activeCell="E11" sqref="E11"/>
    </sheetView>
  </sheetViews>
  <sheetFormatPr baseColWidth="10" defaultColWidth="11.5703125" defaultRowHeight="15" x14ac:dyDescent="0.25"/>
  <cols>
    <col min="1" max="1" width="12.7109375" style="63" bestFit="1" customWidth="1"/>
    <col min="2" max="2" width="11.85546875" style="63" bestFit="1" customWidth="1"/>
    <col min="3" max="3" width="9.85546875" style="63" bestFit="1" customWidth="1"/>
    <col min="4" max="4" width="12.5703125" style="63" bestFit="1" customWidth="1"/>
    <col min="5" max="5" width="25.42578125" style="63" bestFit="1" customWidth="1"/>
    <col min="6" max="6" width="14.140625" style="63" bestFit="1" customWidth="1"/>
    <col min="7" max="7" width="16" style="63" bestFit="1" customWidth="1"/>
    <col min="8" max="8" width="11.5703125" style="63" bestFit="1" customWidth="1"/>
    <col min="9" max="9" width="19" style="63" bestFit="1" customWidth="1"/>
    <col min="10" max="10" width="23.28515625" style="63" bestFit="1" customWidth="1"/>
    <col min="11" max="11" width="20.7109375" style="63" bestFit="1" customWidth="1"/>
    <col min="12" max="12" width="31.42578125" style="63" customWidth="1"/>
    <col min="13" max="13" width="11.5703125" style="63"/>
    <col min="14" max="14" width="21.85546875" style="63" bestFit="1" customWidth="1"/>
    <col min="15" max="15" width="11.5703125" style="63"/>
    <col min="16" max="16" width="20.42578125" style="63" bestFit="1" customWidth="1"/>
    <col min="17" max="16384" width="11.5703125" style="63"/>
  </cols>
  <sheetData>
    <row r="1" spans="1:11" ht="15" customHeight="1" x14ac:dyDescent="0.25">
      <c r="A1" s="63" t="s">
        <v>374</v>
      </c>
      <c r="B1" s="63" t="s">
        <v>375</v>
      </c>
      <c r="C1" s="63" t="s">
        <v>23</v>
      </c>
      <c r="D1" s="63" t="s">
        <v>378</v>
      </c>
      <c r="E1" s="63" t="s">
        <v>383</v>
      </c>
      <c r="F1" s="63" t="s">
        <v>384</v>
      </c>
      <c r="G1" s="63" t="s">
        <v>34</v>
      </c>
      <c r="H1" s="63" t="s">
        <v>385</v>
      </c>
      <c r="I1" s="63" t="s">
        <v>386</v>
      </c>
      <c r="J1" s="63" t="s">
        <v>387</v>
      </c>
      <c r="K1" s="63" t="s">
        <v>388</v>
      </c>
    </row>
    <row r="2" spans="1:11" ht="15" customHeight="1" x14ac:dyDescent="0.25">
      <c r="A2" s="63">
        <v>1</v>
      </c>
      <c r="B2" s="63" t="s">
        <v>376</v>
      </c>
      <c r="C2" s="63" t="s">
        <v>381</v>
      </c>
      <c r="D2" s="63" t="s">
        <v>379</v>
      </c>
      <c r="E2" s="63" t="s">
        <v>396</v>
      </c>
      <c r="G2" s="63">
        <v>29170</v>
      </c>
      <c r="H2" s="63" t="s">
        <v>397</v>
      </c>
      <c r="K2" s="64" t="s">
        <v>25</v>
      </c>
    </row>
    <row r="3" spans="1:11" ht="15" customHeight="1" x14ac:dyDescent="0.25">
      <c r="A3" s="63">
        <v>2</v>
      </c>
      <c r="B3" s="63" t="s">
        <v>377</v>
      </c>
      <c r="C3" s="63" t="s">
        <v>382</v>
      </c>
      <c r="D3" s="63" t="s">
        <v>380</v>
      </c>
      <c r="G3" s="63">
        <v>22100</v>
      </c>
      <c r="H3" s="63" t="s">
        <v>28</v>
      </c>
      <c r="K3" s="64"/>
    </row>
    <row r="4" spans="1:11" ht="15" customHeight="1" x14ac:dyDescent="0.25">
      <c r="A4" s="63">
        <v>3</v>
      </c>
      <c r="B4" s="63" t="s">
        <v>376</v>
      </c>
      <c r="C4" s="63" t="s">
        <v>389</v>
      </c>
      <c r="D4" s="63" t="s">
        <v>390</v>
      </c>
      <c r="E4" s="63" t="s">
        <v>391</v>
      </c>
      <c r="G4" s="63">
        <v>29000</v>
      </c>
      <c r="H4" s="63" t="s">
        <v>392</v>
      </c>
      <c r="I4" s="63" t="s">
        <v>393</v>
      </c>
      <c r="J4" s="63" t="s">
        <v>394</v>
      </c>
      <c r="K4" s="64" t="s">
        <v>395</v>
      </c>
    </row>
    <row r="5" spans="1:11" ht="15" customHeight="1" x14ac:dyDescent="0.25"/>
    <row r="6" spans="1:11" ht="15" customHeight="1" x14ac:dyDescent="0.25"/>
    <row r="7" spans="1:11" ht="15" customHeight="1" x14ac:dyDescent="0.25"/>
    <row r="8" spans="1:11" ht="15" customHeight="1" x14ac:dyDescent="0.25"/>
    <row r="9" spans="1:11" ht="15" customHeight="1" x14ac:dyDescent="0.25"/>
    <row r="10" spans="1:11" ht="15" customHeight="1" x14ac:dyDescent="0.25"/>
    <row r="11" spans="1:11" ht="15" customHeight="1" x14ac:dyDescent="0.25"/>
    <row r="12" spans="1:11" ht="15" customHeight="1" x14ac:dyDescent="0.25"/>
    <row r="13" spans="1:11" ht="15" customHeight="1" x14ac:dyDescent="0.25"/>
    <row r="14" spans="1:11" ht="15" customHeight="1" x14ac:dyDescent="0.25"/>
    <row r="15" spans="1:11" ht="15" customHeight="1" x14ac:dyDescent="0.25"/>
    <row r="16" spans="1:11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  <row r="224" ht="15" customHeight="1" x14ac:dyDescent="0.25"/>
    <row r="225" ht="15" customHeight="1" x14ac:dyDescent="0.25"/>
    <row r="226" ht="15" customHeight="1" x14ac:dyDescent="0.25"/>
    <row r="227" ht="15" customHeight="1" x14ac:dyDescent="0.25"/>
    <row r="228" ht="15" customHeight="1" x14ac:dyDescent="0.25"/>
    <row r="229" ht="15" customHeight="1" x14ac:dyDescent="0.25"/>
    <row r="230" ht="15" customHeight="1" x14ac:dyDescent="0.25"/>
    <row r="231" ht="15" customHeight="1" x14ac:dyDescent="0.25"/>
    <row r="232" ht="15" customHeight="1" x14ac:dyDescent="0.25"/>
    <row r="233" ht="15" customHeight="1" x14ac:dyDescent="0.25"/>
    <row r="234" ht="15" customHeight="1" x14ac:dyDescent="0.25"/>
    <row r="235" ht="15" customHeight="1" x14ac:dyDescent="0.25"/>
    <row r="236" ht="15" customHeight="1" x14ac:dyDescent="0.25"/>
    <row r="237" ht="15" customHeight="1" x14ac:dyDescent="0.25"/>
    <row r="238" ht="15" customHeight="1" x14ac:dyDescent="0.25"/>
    <row r="239" ht="15" customHeight="1" x14ac:dyDescent="0.25"/>
    <row r="240" ht="15" customHeight="1" x14ac:dyDescent="0.25"/>
    <row r="241" ht="15" customHeight="1" x14ac:dyDescent="0.25"/>
    <row r="242" ht="15" customHeight="1" x14ac:dyDescent="0.25"/>
    <row r="243" ht="15" customHeight="1" x14ac:dyDescent="0.25"/>
    <row r="244" ht="15" customHeight="1" x14ac:dyDescent="0.25"/>
    <row r="245" ht="15" customHeight="1" x14ac:dyDescent="0.25"/>
    <row r="246" ht="15" customHeight="1" x14ac:dyDescent="0.25"/>
    <row r="247" ht="15" customHeight="1" x14ac:dyDescent="0.25"/>
    <row r="248" ht="15" customHeight="1" x14ac:dyDescent="0.25"/>
    <row r="249" ht="15" customHeight="1" x14ac:dyDescent="0.25"/>
    <row r="250" ht="15" customHeight="1" x14ac:dyDescent="0.25"/>
    <row r="251" ht="15" customHeight="1" x14ac:dyDescent="0.25"/>
    <row r="252" ht="15" customHeight="1" x14ac:dyDescent="0.25"/>
    <row r="253" ht="15" customHeight="1" x14ac:dyDescent="0.25"/>
    <row r="254" ht="15" customHeight="1" x14ac:dyDescent="0.25"/>
    <row r="255" ht="15" customHeight="1" x14ac:dyDescent="0.25"/>
    <row r="256" ht="15" customHeight="1" x14ac:dyDescent="0.25"/>
    <row r="257" ht="15" customHeight="1" x14ac:dyDescent="0.25"/>
    <row r="258" ht="15" customHeight="1" x14ac:dyDescent="0.25"/>
    <row r="259" ht="15" customHeight="1" x14ac:dyDescent="0.25"/>
    <row r="260" ht="15" customHeight="1" x14ac:dyDescent="0.25"/>
    <row r="261" ht="15" customHeight="1" x14ac:dyDescent="0.25"/>
    <row r="262" ht="15" customHeight="1" x14ac:dyDescent="0.25"/>
    <row r="263" ht="15" customHeight="1" x14ac:dyDescent="0.25"/>
    <row r="264" ht="15" customHeight="1" x14ac:dyDescent="0.25"/>
    <row r="265" ht="15" customHeight="1" x14ac:dyDescent="0.25"/>
    <row r="266" ht="15" customHeight="1" x14ac:dyDescent="0.25"/>
    <row r="267" ht="15" customHeight="1" x14ac:dyDescent="0.25"/>
    <row r="268" ht="15" customHeight="1" x14ac:dyDescent="0.25"/>
    <row r="269" ht="15" customHeight="1" x14ac:dyDescent="0.25"/>
    <row r="270" ht="15" customHeight="1" x14ac:dyDescent="0.25"/>
    <row r="271" ht="15" customHeight="1" x14ac:dyDescent="0.25"/>
    <row r="272" ht="15" customHeight="1" x14ac:dyDescent="0.25"/>
    <row r="273" ht="15" customHeight="1" x14ac:dyDescent="0.25"/>
    <row r="274" ht="15" customHeight="1" x14ac:dyDescent="0.25"/>
    <row r="275" ht="15" customHeight="1" x14ac:dyDescent="0.25"/>
    <row r="276" ht="15" customHeight="1" x14ac:dyDescent="0.25"/>
    <row r="277" ht="15" customHeight="1" x14ac:dyDescent="0.25"/>
    <row r="278" ht="15" customHeight="1" x14ac:dyDescent="0.25"/>
    <row r="279" ht="15" customHeight="1" x14ac:dyDescent="0.25"/>
    <row r="280" ht="15" customHeight="1" x14ac:dyDescent="0.25"/>
    <row r="281" ht="15" customHeight="1" x14ac:dyDescent="0.25"/>
    <row r="282" ht="15" customHeight="1" x14ac:dyDescent="0.25"/>
    <row r="283" ht="15" customHeight="1" x14ac:dyDescent="0.25"/>
    <row r="284" ht="15" customHeight="1" x14ac:dyDescent="0.25"/>
    <row r="285" ht="15" customHeight="1" x14ac:dyDescent="0.25"/>
    <row r="286" ht="15" customHeight="1" x14ac:dyDescent="0.25"/>
    <row r="287" ht="15" customHeight="1" x14ac:dyDescent="0.25"/>
    <row r="288" ht="15" customHeight="1" x14ac:dyDescent="0.25"/>
    <row r="289" ht="15" customHeight="1" x14ac:dyDescent="0.25"/>
    <row r="290" ht="15" customHeight="1" x14ac:dyDescent="0.25"/>
    <row r="291" ht="15" customHeight="1" x14ac:dyDescent="0.25"/>
    <row r="292" ht="15" customHeight="1" x14ac:dyDescent="0.25"/>
    <row r="293" ht="15" customHeight="1" x14ac:dyDescent="0.25"/>
    <row r="294" ht="15" customHeight="1" x14ac:dyDescent="0.25"/>
    <row r="295" ht="15" customHeight="1" x14ac:dyDescent="0.25"/>
    <row r="296" ht="15" customHeight="1" x14ac:dyDescent="0.25"/>
    <row r="297" ht="15" customHeight="1" x14ac:dyDescent="0.25"/>
    <row r="298" ht="15" customHeight="1" x14ac:dyDescent="0.25"/>
    <row r="299" ht="15" customHeight="1" x14ac:dyDescent="0.25"/>
    <row r="300" ht="15" customHeight="1" x14ac:dyDescent="0.25"/>
    <row r="301" ht="15" customHeight="1" x14ac:dyDescent="0.25"/>
    <row r="302" ht="15" customHeight="1" x14ac:dyDescent="0.25"/>
    <row r="303" ht="15" customHeight="1" x14ac:dyDescent="0.25"/>
    <row r="304" ht="15" customHeight="1" x14ac:dyDescent="0.25"/>
    <row r="305" ht="15" customHeight="1" x14ac:dyDescent="0.25"/>
    <row r="306" ht="15" customHeight="1" x14ac:dyDescent="0.25"/>
    <row r="307" ht="15" customHeight="1" x14ac:dyDescent="0.25"/>
    <row r="308" ht="15" customHeight="1" x14ac:dyDescent="0.25"/>
    <row r="309" ht="15" customHeight="1" x14ac:dyDescent="0.25"/>
    <row r="310" ht="15" customHeight="1" x14ac:dyDescent="0.25"/>
    <row r="311" ht="15" customHeight="1" x14ac:dyDescent="0.25"/>
    <row r="312" ht="15" customHeight="1" x14ac:dyDescent="0.25"/>
    <row r="313" ht="15" customHeight="1" x14ac:dyDescent="0.25"/>
    <row r="314" ht="15" customHeight="1" x14ac:dyDescent="0.25"/>
    <row r="315" ht="15" customHeight="1" x14ac:dyDescent="0.25"/>
    <row r="316" ht="15" customHeight="1" x14ac:dyDescent="0.25"/>
    <row r="317" ht="15" customHeight="1" x14ac:dyDescent="0.25"/>
    <row r="318" ht="15" customHeight="1" x14ac:dyDescent="0.25"/>
    <row r="319" ht="15" customHeight="1" x14ac:dyDescent="0.25"/>
    <row r="320" ht="15" customHeight="1" x14ac:dyDescent="0.25"/>
    <row r="321" ht="15" customHeight="1" x14ac:dyDescent="0.25"/>
    <row r="322" ht="15" customHeight="1" x14ac:dyDescent="0.25"/>
    <row r="323" ht="15" customHeight="1" x14ac:dyDescent="0.25"/>
    <row r="324" ht="15" customHeight="1" x14ac:dyDescent="0.25"/>
    <row r="325" ht="15" customHeight="1" x14ac:dyDescent="0.25"/>
    <row r="326" ht="15" customHeight="1" x14ac:dyDescent="0.25"/>
    <row r="327" ht="15" customHeight="1" x14ac:dyDescent="0.25"/>
    <row r="328" ht="15" customHeight="1" x14ac:dyDescent="0.25"/>
    <row r="329" ht="15" customHeight="1" x14ac:dyDescent="0.25"/>
    <row r="330" ht="15" customHeight="1" x14ac:dyDescent="0.25"/>
    <row r="331" ht="15" customHeight="1" x14ac:dyDescent="0.25"/>
    <row r="332" ht="15" customHeight="1" x14ac:dyDescent="0.25"/>
    <row r="333" ht="15" customHeight="1" x14ac:dyDescent="0.25"/>
    <row r="334" ht="15" customHeight="1" x14ac:dyDescent="0.25"/>
    <row r="335" ht="15" customHeight="1" x14ac:dyDescent="0.25"/>
    <row r="336" ht="15" customHeight="1" x14ac:dyDescent="0.25"/>
    <row r="337" ht="15" customHeight="1" x14ac:dyDescent="0.25"/>
    <row r="338" ht="15" customHeight="1" x14ac:dyDescent="0.25"/>
    <row r="339" ht="15" customHeight="1" x14ac:dyDescent="0.25"/>
    <row r="340" ht="15" customHeight="1" x14ac:dyDescent="0.25"/>
    <row r="341" ht="15" customHeight="1" x14ac:dyDescent="0.25"/>
    <row r="342" ht="15" customHeight="1" x14ac:dyDescent="0.25"/>
    <row r="343" ht="15" customHeight="1" x14ac:dyDescent="0.25"/>
    <row r="344" ht="15" customHeight="1" x14ac:dyDescent="0.25"/>
    <row r="345" ht="15" customHeight="1" x14ac:dyDescent="0.25"/>
    <row r="346" ht="15" customHeight="1" x14ac:dyDescent="0.25"/>
    <row r="347" ht="15" customHeight="1" x14ac:dyDescent="0.25"/>
    <row r="348" ht="15" customHeight="1" x14ac:dyDescent="0.25"/>
    <row r="349" ht="15" customHeight="1" x14ac:dyDescent="0.25"/>
    <row r="350" ht="15" customHeight="1" x14ac:dyDescent="0.25"/>
    <row r="351" ht="15" customHeight="1" x14ac:dyDescent="0.25"/>
    <row r="352" ht="15" customHeight="1" x14ac:dyDescent="0.25"/>
    <row r="353" ht="15" customHeight="1" x14ac:dyDescent="0.25"/>
    <row r="354" ht="15" customHeight="1" x14ac:dyDescent="0.25"/>
    <row r="355" ht="15" customHeight="1" x14ac:dyDescent="0.25"/>
    <row r="356" ht="15" customHeight="1" x14ac:dyDescent="0.25"/>
    <row r="357" ht="15" customHeight="1" x14ac:dyDescent="0.25"/>
    <row r="358" ht="15" customHeight="1" x14ac:dyDescent="0.25"/>
    <row r="359" ht="15" customHeight="1" x14ac:dyDescent="0.25"/>
    <row r="360" ht="15" customHeight="1" x14ac:dyDescent="0.25"/>
    <row r="361" ht="15" customHeight="1" x14ac:dyDescent="0.25"/>
    <row r="362" ht="15" customHeight="1" x14ac:dyDescent="0.25"/>
    <row r="363" ht="15" customHeight="1" x14ac:dyDescent="0.25"/>
    <row r="364" ht="15" customHeight="1" x14ac:dyDescent="0.25"/>
    <row r="365" ht="15" customHeight="1" x14ac:dyDescent="0.25"/>
    <row r="366" ht="15" customHeight="1" x14ac:dyDescent="0.25"/>
    <row r="367" ht="15" customHeight="1" x14ac:dyDescent="0.25"/>
    <row r="368" ht="15" customHeight="1" x14ac:dyDescent="0.25"/>
    <row r="369" ht="15" customHeight="1" x14ac:dyDescent="0.25"/>
    <row r="370" ht="15" customHeight="1" x14ac:dyDescent="0.25"/>
    <row r="371" ht="15" customHeight="1" x14ac:dyDescent="0.25"/>
    <row r="372" ht="15" customHeight="1" x14ac:dyDescent="0.25"/>
    <row r="373" ht="15" customHeight="1" x14ac:dyDescent="0.25"/>
    <row r="374" ht="15" customHeight="1" x14ac:dyDescent="0.25"/>
    <row r="375" ht="15" customHeight="1" x14ac:dyDescent="0.25"/>
    <row r="376" ht="15" customHeight="1" x14ac:dyDescent="0.25"/>
    <row r="377" ht="15" customHeight="1" x14ac:dyDescent="0.25"/>
    <row r="378" ht="15" customHeight="1" x14ac:dyDescent="0.25"/>
    <row r="379" ht="15" customHeight="1" x14ac:dyDescent="0.25"/>
    <row r="380" ht="15" customHeight="1" x14ac:dyDescent="0.25"/>
    <row r="381" ht="15" customHeight="1" x14ac:dyDescent="0.25"/>
    <row r="382" ht="15" customHeight="1" x14ac:dyDescent="0.25"/>
    <row r="383" ht="15" customHeight="1" x14ac:dyDescent="0.25"/>
    <row r="384" ht="15" customHeight="1" x14ac:dyDescent="0.25"/>
    <row r="385" ht="15" customHeight="1" x14ac:dyDescent="0.25"/>
    <row r="386" ht="15" customHeight="1" x14ac:dyDescent="0.25"/>
    <row r="387" ht="15" customHeight="1" x14ac:dyDescent="0.25"/>
    <row r="388" ht="15" customHeight="1" x14ac:dyDescent="0.25"/>
    <row r="389" ht="15" customHeight="1" x14ac:dyDescent="0.25"/>
    <row r="390" ht="15" customHeight="1" x14ac:dyDescent="0.25"/>
    <row r="391" ht="15" customHeight="1" x14ac:dyDescent="0.25"/>
    <row r="392" ht="15" customHeight="1" x14ac:dyDescent="0.25"/>
    <row r="393" ht="15" customHeight="1" x14ac:dyDescent="0.25"/>
    <row r="394" ht="15" customHeight="1" x14ac:dyDescent="0.25"/>
    <row r="395" ht="15" customHeight="1" x14ac:dyDescent="0.25"/>
    <row r="396" ht="15" customHeight="1" x14ac:dyDescent="0.25"/>
    <row r="397" ht="15" customHeight="1" x14ac:dyDescent="0.25"/>
    <row r="398" ht="15" customHeight="1" x14ac:dyDescent="0.25"/>
    <row r="399" ht="15" customHeight="1" x14ac:dyDescent="0.25"/>
    <row r="400" ht="15" customHeight="1" x14ac:dyDescent="0.25"/>
    <row r="401" ht="15" customHeight="1" x14ac:dyDescent="0.25"/>
    <row r="402" ht="15" customHeight="1" x14ac:dyDescent="0.25"/>
    <row r="403" ht="15" customHeight="1" x14ac:dyDescent="0.25"/>
    <row r="404" ht="15" customHeight="1" x14ac:dyDescent="0.25"/>
    <row r="405" ht="15" customHeight="1" x14ac:dyDescent="0.25"/>
    <row r="406" ht="15" customHeight="1" x14ac:dyDescent="0.25"/>
    <row r="407" ht="15" customHeight="1" x14ac:dyDescent="0.25"/>
    <row r="408" ht="15" customHeight="1" x14ac:dyDescent="0.25"/>
    <row r="409" ht="15" customHeight="1" x14ac:dyDescent="0.25"/>
    <row r="410" ht="15" customHeight="1" x14ac:dyDescent="0.25"/>
    <row r="411" ht="15" customHeight="1" x14ac:dyDescent="0.25"/>
    <row r="412" ht="15" customHeight="1" x14ac:dyDescent="0.25"/>
    <row r="413" ht="15" customHeight="1" x14ac:dyDescent="0.25"/>
    <row r="414" ht="15" customHeight="1" x14ac:dyDescent="0.25"/>
    <row r="415" ht="15" customHeight="1" x14ac:dyDescent="0.25"/>
    <row r="416" ht="15" customHeight="1" x14ac:dyDescent="0.25"/>
    <row r="417" ht="15" customHeight="1" x14ac:dyDescent="0.25"/>
    <row r="418" ht="15" customHeight="1" x14ac:dyDescent="0.25"/>
    <row r="419" ht="15" customHeight="1" x14ac:dyDescent="0.25"/>
    <row r="420" ht="15" customHeight="1" x14ac:dyDescent="0.25"/>
    <row r="421" ht="15" customHeight="1" x14ac:dyDescent="0.25"/>
    <row r="422" ht="15" customHeight="1" x14ac:dyDescent="0.25"/>
    <row r="423" ht="15" customHeight="1" x14ac:dyDescent="0.25"/>
    <row r="424" ht="15" customHeight="1" x14ac:dyDescent="0.25"/>
    <row r="425" ht="15" customHeight="1" x14ac:dyDescent="0.25"/>
    <row r="426" ht="15" customHeight="1" x14ac:dyDescent="0.25"/>
    <row r="427" ht="15" customHeight="1" x14ac:dyDescent="0.25"/>
    <row r="428" ht="15" customHeight="1" x14ac:dyDescent="0.25"/>
    <row r="429" ht="15" customHeight="1" x14ac:dyDescent="0.25"/>
    <row r="430" ht="15" customHeight="1" x14ac:dyDescent="0.25"/>
    <row r="431" ht="15" customHeight="1" x14ac:dyDescent="0.25"/>
    <row r="432" ht="15" customHeight="1" x14ac:dyDescent="0.25"/>
    <row r="433" ht="15" customHeight="1" x14ac:dyDescent="0.25"/>
    <row r="434" ht="15" customHeight="1" x14ac:dyDescent="0.25"/>
    <row r="435" ht="15" customHeight="1" x14ac:dyDescent="0.25"/>
    <row r="436" ht="15" customHeight="1" x14ac:dyDescent="0.25"/>
    <row r="437" ht="15" customHeight="1" x14ac:dyDescent="0.25"/>
    <row r="438" ht="15" customHeight="1" x14ac:dyDescent="0.25"/>
    <row r="439" ht="15" customHeight="1" x14ac:dyDescent="0.25"/>
    <row r="440" ht="15" customHeight="1" x14ac:dyDescent="0.25"/>
    <row r="441" ht="15" customHeight="1" x14ac:dyDescent="0.25"/>
    <row r="442" ht="15" customHeight="1" x14ac:dyDescent="0.25"/>
    <row r="443" ht="15" customHeight="1" x14ac:dyDescent="0.25"/>
    <row r="444" ht="15" customHeight="1" x14ac:dyDescent="0.25"/>
    <row r="445" ht="15" customHeight="1" x14ac:dyDescent="0.25"/>
    <row r="446" ht="15" customHeight="1" x14ac:dyDescent="0.25"/>
    <row r="447" ht="15" customHeight="1" x14ac:dyDescent="0.25"/>
    <row r="448" ht="15" customHeight="1" x14ac:dyDescent="0.25"/>
    <row r="449" ht="15" customHeight="1" x14ac:dyDescent="0.25"/>
    <row r="450" ht="15" customHeight="1" x14ac:dyDescent="0.25"/>
    <row r="451" ht="15" customHeight="1" x14ac:dyDescent="0.25"/>
    <row r="452" ht="15" customHeight="1" x14ac:dyDescent="0.25"/>
    <row r="453" ht="15" customHeight="1" x14ac:dyDescent="0.25"/>
    <row r="454" ht="15" customHeight="1" x14ac:dyDescent="0.25"/>
    <row r="455" ht="15" customHeight="1" x14ac:dyDescent="0.25"/>
    <row r="456" ht="15" customHeight="1" x14ac:dyDescent="0.25"/>
    <row r="457" ht="15" customHeight="1" x14ac:dyDescent="0.25"/>
    <row r="458" ht="15" customHeight="1" x14ac:dyDescent="0.25"/>
    <row r="459" ht="15" customHeight="1" x14ac:dyDescent="0.25"/>
    <row r="460" ht="15" customHeight="1" x14ac:dyDescent="0.25"/>
    <row r="461" ht="15" customHeight="1" x14ac:dyDescent="0.25"/>
    <row r="462" ht="15" customHeight="1" x14ac:dyDescent="0.25"/>
    <row r="463" ht="15" customHeight="1" x14ac:dyDescent="0.25"/>
    <row r="464" ht="15" customHeight="1" x14ac:dyDescent="0.25"/>
    <row r="465" ht="15" customHeight="1" x14ac:dyDescent="0.25"/>
    <row r="466" ht="15" customHeight="1" x14ac:dyDescent="0.25"/>
    <row r="467" ht="15" customHeight="1" x14ac:dyDescent="0.25"/>
    <row r="468" ht="15" customHeight="1" x14ac:dyDescent="0.25"/>
    <row r="469" ht="15" customHeight="1" x14ac:dyDescent="0.25"/>
    <row r="470" ht="15" customHeight="1" x14ac:dyDescent="0.25"/>
    <row r="471" ht="15" customHeight="1" x14ac:dyDescent="0.25"/>
    <row r="472" ht="15" customHeight="1" x14ac:dyDescent="0.25"/>
    <row r="473" ht="15" customHeight="1" x14ac:dyDescent="0.25"/>
    <row r="474" ht="15" customHeight="1" x14ac:dyDescent="0.25"/>
    <row r="475" ht="15" customHeight="1" x14ac:dyDescent="0.25"/>
    <row r="476" ht="15" customHeight="1" x14ac:dyDescent="0.25"/>
    <row r="477" ht="15" customHeight="1" x14ac:dyDescent="0.25"/>
    <row r="478" ht="15" customHeight="1" x14ac:dyDescent="0.25"/>
    <row r="479" ht="15" customHeight="1" x14ac:dyDescent="0.25"/>
    <row r="480" ht="15" customHeight="1" x14ac:dyDescent="0.25"/>
    <row r="481" ht="15" customHeight="1" x14ac:dyDescent="0.25"/>
    <row r="482" ht="15" customHeight="1" x14ac:dyDescent="0.25"/>
    <row r="483" ht="15" customHeight="1" x14ac:dyDescent="0.25"/>
    <row r="484" ht="15" customHeight="1" x14ac:dyDescent="0.25"/>
    <row r="485" ht="15" customHeight="1" x14ac:dyDescent="0.25"/>
    <row r="486" ht="15" customHeight="1" x14ac:dyDescent="0.25"/>
    <row r="487" ht="15" customHeight="1" x14ac:dyDescent="0.25"/>
    <row r="488" ht="15" customHeight="1" x14ac:dyDescent="0.25"/>
    <row r="489" ht="15" customHeight="1" x14ac:dyDescent="0.25"/>
    <row r="490" ht="15" customHeight="1" x14ac:dyDescent="0.25"/>
    <row r="491" ht="15" customHeight="1" x14ac:dyDescent="0.25"/>
    <row r="492" ht="15" customHeight="1" x14ac:dyDescent="0.25"/>
    <row r="493" ht="15" customHeight="1" x14ac:dyDescent="0.25"/>
    <row r="494" ht="15" customHeight="1" x14ac:dyDescent="0.25"/>
    <row r="495" ht="15" customHeight="1" x14ac:dyDescent="0.25"/>
    <row r="496" ht="15" customHeight="1" x14ac:dyDescent="0.25"/>
    <row r="497" ht="15" customHeight="1" x14ac:dyDescent="0.25"/>
    <row r="498" ht="15" customHeight="1" x14ac:dyDescent="0.25"/>
    <row r="499" ht="15" customHeight="1" x14ac:dyDescent="0.25"/>
    <row r="500" ht="15" customHeight="1" x14ac:dyDescent="0.25"/>
    <row r="501" ht="15" customHeight="1" x14ac:dyDescent="0.25"/>
    <row r="502" ht="15" customHeight="1" x14ac:dyDescent="0.25"/>
    <row r="503" ht="15" customHeight="1" x14ac:dyDescent="0.25"/>
    <row r="504" ht="15" customHeight="1" x14ac:dyDescent="0.25"/>
    <row r="505" ht="15" customHeight="1" x14ac:dyDescent="0.25"/>
    <row r="506" ht="15" customHeight="1" x14ac:dyDescent="0.25"/>
    <row r="507" ht="15" customHeight="1" x14ac:dyDescent="0.25"/>
    <row r="508" ht="15" customHeight="1" x14ac:dyDescent="0.25"/>
    <row r="509" ht="15" customHeight="1" x14ac:dyDescent="0.25"/>
    <row r="510" ht="15" customHeight="1" x14ac:dyDescent="0.25"/>
    <row r="511" ht="15" customHeight="1" x14ac:dyDescent="0.25"/>
    <row r="512" ht="15" customHeight="1" x14ac:dyDescent="0.25"/>
    <row r="513" ht="15" customHeight="1" x14ac:dyDescent="0.25"/>
    <row r="514" ht="15" customHeight="1" x14ac:dyDescent="0.25"/>
    <row r="515" ht="15" customHeight="1" x14ac:dyDescent="0.25"/>
    <row r="516" ht="15" customHeight="1" x14ac:dyDescent="0.25"/>
    <row r="517" ht="15" customHeight="1" x14ac:dyDescent="0.25"/>
    <row r="518" ht="15" customHeight="1" x14ac:dyDescent="0.25"/>
    <row r="519" ht="15" customHeight="1" x14ac:dyDescent="0.25"/>
    <row r="520" ht="15" customHeight="1" x14ac:dyDescent="0.25"/>
    <row r="521" ht="15" customHeight="1" x14ac:dyDescent="0.25"/>
    <row r="522" ht="15" customHeight="1" x14ac:dyDescent="0.25"/>
    <row r="523" ht="15" customHeight="1" x14ac:dyDescent="0.25"/>
    <row r="524" ht="15" customHeight="1" x14ac:dyDescent="0.25"/>
    <row r="525" ht="15" customHeight="1" x14ac:dyDescent="0.25"/>
    <row r="526" ht="15" customHeight="1" x14ac:dyDescent="0.25"/>
    <row r="527" ht="15" customHeight="1" x14ac:dyDescent="0.25"/>
    <row r="528" ht="15" customHeight="1" x14ac:dyDescent="0.25"/>
    <row r="529" ht="15" customHeight="1" x14ac:dyDescent="0.25"/>
    <row r="530" ht="15" customHeight="1" x14ac:dyDescent="0.25"/>
    <row r="531" ht="15" customHeight="1" x14ac:dyDescent="0.25"/>
    <row r="532" ht="15" customHeight="1" x14ac:dyDescent="0.25"/>
    <row r="533" ht="15" customHeight="1" x14ac:dyDescent="0.25"/>
    <row r="534" ht="15" customHeight="1" x14ac:dyDescent="0.25"/>
    <row r="535" ht="15" customHeight="1" x14ac:dyDescent="0.25"/>
    <row r="536" ht="15" customHeight="1" x14ac:dyDescent="0.25"/>
    <row r="537" ht="15" customHeight="1" x14ac:dyDescent="0.25"/>
    <row r="538" ht="15" customHeight="1" x14ac:dyDescent="0.25"/>
    <row r="539" ht="15" customHeight="1" x14ac:dyDescent="0.25"/>
    <row r="540" ht="15" customHeight="1" x14ac:dyDescent="0.25"/>
    <row r="541" ht="15" customHeight="1" x14ac:dyDescent="0.25"/>
    <row r="542" ht="15" customHeight="1" x14ac:dyDescent="0.25"/>
    <row r="543" ht="15" customHeight="1" x14ac:dyDescent="0.25"/>
    <row r="544" ht="15" customHeight="1" x14ac:dyDescent="0.25"/>
    <row r="545" ht="15" customHeight="1" x14ac:dyDescent="0.25"/>
    <row r="546" ht="15" customHeight="1" x14ac:dyDescent="0.25"/>
    <row r="547" ht="15" customHeight="1" x14ac:dyDescent="0.25"/>
    <row r="548" ht="15" customHeight="1" x14ac:dyDescent="0.25"/>
    <row r="549" ht="15" customHeight="1" x14ac:dyDescent="0.25"/>
    <row r="550" ht="15" customHeight="1" x14ac:dyDescent="0.25"/>
    <row r="551" ht="15" customHeight="1" x14ac:dyDescent="0.25"/>
    <row r="552" ht="15" customHeight="1" x14ac:dyDescent="0.25"/>
    <row r="553" ht="15" customHeight="1" x14ac:dyDescent="0.25"/>
    <row r="554" ht="15" customHeight="1" x14ac:dyDescent="0.25"/>
    <row r="555" ht="15" customHeight="1" x14ac:dyDescent="0.25"/>
    <row r="556" ht="15" customHeight="1" x14ac:dyDescent="0.25"/>
    <row r="557" ht="15" customHeight="1" x14ac:dyDescent="0.25"/>
    <row r="558" ht="15" customHeight="1" x14ac:dyDescent="0.25"/>
    <row r="559" ht="15" customHeight="1" x14ac:dyDescent="0.25"/>
    <row r="560" ht="15" customHeight="1" x14ac:dyDescent="0.25"/>
    <row r="561" ht="15" customHeight="1" x14ac:dyDescent="0.25"/>
    <row r="562" ht="15" customHeight="1" x14ac:dyDescent="0.25"/>
    <row r="563" ht="15" customHeight="1" x14ac:dyDescent="0.25"/>
    <row r="564" ht="15" customHeight="1" x14ac:dyDescent="0.25"/>
    <row r="565" ht="15" customHeight="1" x14ac:dyDescent="0.25"/>
    <row r="566" ht="15" customHeight="1" x14ac:dyDescent="0.25"/>
    <row r="567" ht="15" customHeight="1" x14ac:dyDescent="0.25"/>
    <row r="568" ht="15" customHeight="1" x14ac:dyDescent="0.25"/>
    <row r="569" ht="15" customHeight="1" x14ac:dyDescent="0.25"/>
    <row r="570" ht="15" customHeight="1" x14ac:dyDescent="0.25"/>
    <row r="571" ht="15" customHeight="1" x14ac:dyDescent="0.25"/>
    <row r="572" ht="15" customHeight="1" x14ac:dyDescent="0.25"/>
    <row r="573" ht="15" customHeight="1" x14ac:dyDescent="0.25"/>
    <row r="574" ht="15" customHeight="1" x14ac:dyDescent="0.25"/>
    <row r="575" ht="15" customHeight="1" x14ac:dyDescent="0.25"/>
    <row r="576" ht="15" customHeight="1" x14ac:dyDescent="0.25"/>
    <row r="577" ht="15" customHeight="1" x14ac:dyDescent="0.25"/>
    <row r="578" ht="15" customHeight="1" x14ac:dyDescent="0.25"/>
    <row r="579" ht="15" customHeight="1" x14ac:dyDescent="0.25"/>
    <row r="580" ht="15" customHeight="1" x14ac:dyDescent="0.25"/>
    <row r="581" ht="15" customHeight="1" x14ac:dyDescent="0.25"/>
    <row r="582" ht="15" customHeight="1" x14ac:dyDescent="0.25"/>
    <row r="583" ht="15" customHeight="1" x14ac:dyDescent="0.25"/>
    <row r="584" ht="15" customHeight="1" x14ac:dyDescent="0.25"/>
    <row r="585" ht="15" customHeight="1" x14ac:dyDescent="0.25"/>
    <row r="586" ht="15" customHeight="1" x14ac:dyDescent="0.25"/>
    <row r="587" ht="15" customHeight="1" x14ac:dyDescent="0.25"/>
    <row r="588" ht="15" customHeight="1" x14ac:dyDescent="0.25"/>
    <row r="589" ht="15" customHeight="1" x14ac:dyDescent="0.25"/>
    <row r="590" ht="15" customHeight="1" x14ac:dyDescent="0.25"/>
    <row r="591" ht="15" customHeight="1" x14ac:dyDescent="0.25"/>
    <row r="592" ht="15" customHeight="1" x14ac:dyDescent="0.25"/>
    <row r="593" ht="15" customHeight="1" x14ac:dyDescent="0.25"/>
    <row r="594" ht="15" customHeight="1" x14ac:dyDescent="0.25"/>
    <row r="595" ht="15" customHeight="1" x14ac:dyDescent="0.25"/>
    <row r="596" ht="15" customHeight="1" x14ac:dyDescent="0.25"/>
    <row r="597" ht="15" customHeight="1" x14ac:dyDescent="0.25"/>
    <row r="598" ht="15" customHeight="1" x14ac:dyDescent="0.25"/>
    <row r="599" ht="15" customHeight="1" x14ac:dyDescent="0.25"/>
    <row r="600" ht="15" customHeight="1" x14ac:dyDescent="0.25"/>
    <row r="601" ht="15" customHeight="1" x14ac:dyDescent="0.25"/>
    <row r="602" ht="15" customHeight="1" x14ac:dyDescent="0.25"/>
    <row r="603" ht="15" customHeight="1" x14ac:dyDescent="0.25"/>
    <row r="604" ht="15" customHeight="1" x14ac:dyDescent="0.25"/>
    <row r="605" ht="15" customHeight="1" x14ac:dyDescent="0.25"/>
    <row r="606" ht="15" customHeight="1" x14ac:dyDescent="0.25"/>
    <row r="607" ht="15" customHeight="1" x14ac:dyDescent="0.25"/>
    <row r="608" ht="15" customHeight="1" x14ac:dyDescent="0.25"/>
    <row r="609" ht="15" customHeight="1" x14ac:dyDescent="0.25"/>
    <row r="610" ht="15" customHeight="1" x14ac:dyDescent="0.25"/>
    <row r="611" ht="15" customHeight="1" x14ac:dyDescent="0.25"/>
    <row r="612" ht="15" customHeight="1" x14ac:dyDescent="0.25"/>
    <row r="613" ht="15" customHeight="1" x14ac:dyDescent="0.25"/>
    <row r="614" ht="15" customHeight="1" x14ac:dyDescent="0.25"/>
    <row r="615" ht="15" customHeight="1" x14ac:dyDescent="0.25"/>
    <row r="616" ht="15" customHeight="1" x14ac:dyDescent="0.25"/>
    <row r="617" ht="15" customHeight="1" x14ac:dyDescent="0.25"/>
    <row r="618" ht="15" customHeight="1" x14ac:dyDescent="0.25"/>
    <row r="619" ht="15" customHeight="1" x14ac:dyDescent="0.25"/>
    <row r="620" ht="15" customHeight="1" x14ac:dyDescent="0.25"/>
    <row r="621" ht="15" customHeight="1" x14ac:dyDescent="0.25"/>
    <row r="622" ht="15" customHeight="1" x14ac:dyDescent="0.25"/>
    <row r="623" ht="15" customHeight="1" x14ac:dyDescent="0.25"/>
    <row r="624" ht="15" customHeight="1" x14ac:dyDescent="0.25"/>
    <row r="625" ht="15" customHeight="1" x14ac:dyDescent="0.25"/>
    <row r="626" ht="15" customHeight="1" x14ac:dyDescent="0.25"/>
    <row r="627" ht="15" customHeight="1" x14ac:dyDescent="0.25"/>
    <row r="628" ht="15" customHeight="1" x14ac:dyDescent="0.25"/>
    <row r="629" ht="15" customHeight="1" x14ac:dyDescent="0.25"/>
    <row r="630" ht="15" customHeight="1" x14ac:dyDescent="0.25"/>
    <row r="631" ht="15" customHeight="1" x14ac:dyDescent="0.25"/>
    <row r="632" ht="15" customHeight="1" x14ac:dyDescent="0.25"/>
    <row r="633" ht="15" customHeight="1" x14ac:dyDescent="0.25"/>
    <row r="634" ht="15" customHeight="1" x14ac:dyDescent="0.25"/>
    <row r="635" ht="15" customHeight="1" x14ac:dyDescent="0.25"/>
    <row r="636" ht="15" customHeight="1" x14ac:dyDescent="0.25"/>
    <row r="637" ht="15" customHeight="1" x14ac:dyDescent="0.25"/>
    <row r="638" ht="15" customHeight="1" x14ac:dyDescent="0.25"/>
    <row r="639" ht="15" customHeight="1" x14ac:dyDescent="0.25"/>
    <row r="640" ht="15" customHeight="1" x14ac:dyDescent="0.25"/>
    <row r="641" ht="15" customHeight="1" x14ac:dyDescent="0.25"/>
    <row r="642" ht="15" customHeight="1" x14ac:dyDescent="0.25"/>
    <row r="643" ht="15" customHeight="1" x14ac:dyDescent="0.25"/>
    <row r="644" ht="15" customHeight="1" x14ac:dyDescent="0.25"/>
    <row r="645" ht="15" customHeight="1" x14ac:dyDescent="0.25"/>
    <row r="646" ht="15" customHeight="1" x14ac:dyDescent="0.25"/>
    <row r="647" ht="15" customHeight="1" x14ac:dyDescent="0.25"/>
    <row r="648" ht="15" customHeight="1" x14ac:dyDescent="0.25"/>
    <row r="649" ht="15" customHeight="1" x14ac:dyDescent="0.25"/>
    <row r="650" ht="15" customHeight="1" x14ac:dyDescent="0.25"/>
    <row r="651" ht="15" customHeight="1" x14ac:dyDescent="0.25"/>
    <row r="652" ht="15" customHeight="1" x14ac:dyDescent="0.25"/>
    <row r="653" ht="15" customHeight="1" x14ac:dyDescent="0.25"/>
    <row r="654" ht="15" customHeight="1" x14ac:dyDescent="0.25"/>
    <row r="655" ht="15" customHeight="1" x14ac:dyDescent="0.25"/>
    <row r="656" ht="15" customHeight="1" x14ac:dyDescent="0.25"/>
    <row r="657" ht="15" customHeight="1" x14ac:dyDescent="0.25"/>
    <row r="658" ht="15" customHeight="1" x14ac:dyDescent="0.25"/>
    <row r="659" ht="15" customHeight="1" x14ac:dyDescent="0.25"/>
    <row r="660" ht="15" customHeight="1" x14ac:dyDescent="0.25"/>
    <row r="661" ht="15" customHeight="1" x14ac:dyDescent="0.25"/>
    <row r="662" ht="15" customHeight="1" x14ac:dyDescent="0.25"/>
    <row r="663" ht="15" customHeight="1" x14ac:dyDescent="0.25"/>
    <row r="664" ht="15" customHeight="1" x14ac:dyDescent="0.25"/>
    <row r="665" ht="15" customHeight="1" x14ac:dyDescent="0.25"/>
    <row r="666" ht="15" customHeight="1" x14ac:dyDescent="0.25"/>
    <row r="667" ht="15" customHeight="1" x14ac:dyDescent="0.25"/>
    <row r="668" ht="15" customHeight="1" x14ac:dyDescent="0.25"/>
    <row r="669" ht="15" customHeight="1" x14ac:dyDescent="0.25"/>
    <row r="670" ht="15" customHeight="1" x14ac:dyDescent="0.25"/>
    <row r="671" ht="15" customHeight="1" x14ac:dyDescent="0.25"/>
    <row r="672" ht="15" customHeight="1" x14ac:dyDescent="0.25"/>
    <row r="673" ht="15" customHeight="1" x14ac:dyDescent="0.25"/>
    <row r="674" ht="15" customHeight="1" x14ac:dyDescent="0.25"/>
    <row r="675" ht="15" customHeight="1" x14ac:dyDescent="0.25"/>
    <row r="676" ht="15" customHeight="1" x14ac:dyDescent="0.25"/>
    <row r="677" ht="15" customHeight="1" x14ac:dyDescent="0.25"/>
    <row r="678" ht="15" customHeight="1" x14ac:dyDescent="0.25"/>
    <row r="679" ht="15" customHeight="1" x14ac:dyDescent="0.25"/>
    <row r="680" ht="15" customHeight="1" x14ac:dyDescent="0.25"/>
    <row r="681" ht="15" customHeight="1" x14ac:dyDescent="0.25"/>
    <row r="682" ht="15" customHeight="1" x14ac:dyDescent="0.25"/>
    <row r="683" ht="15" customHeight="1" x14ac:dyDescent="0.25"/>
    <row r="684" ht="15" customHeight="1" x14ac:dyDescent="0.25"/>
    <row r="685" ht="15" customHeight="1" x14ac:dyDescent="0.25"/>
    <row r="686" ht="15" customHeight="1" x14ac:dyDescent="0.25"/>
    <row r="687" ht="15" customHeight="1" x14ac:dyDescent="0.25"/>
    <row r="688" ht="15" customHeight="1" x14ac:dyDescent="0.25"/>
    <row r="689" ht="15" customHeight="1" x14ac:dyDescent="0.25"/>
    <row r="690" ht="15" customHeight="1" x14ac:dyDescent="0.25"/>
    <row r="691" ht="15" customHeight="1" x14ac:dyDescent="0.25"/>
    <row r="692" ht="15" customHeight="1" x14ac:dyDescent="0.25"/>
    <row r="693" ht="15" customHeight="1" x14ac:dyDescent="0.25"/>
    <row r="694" ht="15" customHeight="1" x14ac:dyDescent="0.25"/>
    <row r="695" ht="15" customHeight="1" x14ac:dyDescent="0.25"/>
    <row r="696" ht="15" customHeight="1" x14ac:dyDescent="0.25"/>
    <row r="697" ht="15" customHeight="1" x14ac:dyDescent="0.25"/>
    <row r="698" ht="15" customHeight="1" x14ac:dyDescent="0.25"/>
    <row r="699" ht="15" customHeight="1" x14ac:dyDescent="0.25"/>
    <row r="700" ht="15" customHeight="1" x14ac:dyDescent="0.25"/>
    <row r="701" ht="15" customHeight="1" x14ac:dyDescent="0.25"/>
    <row r="702" ht="15" customHeight="1" x14ac:dyDescent="0.25"/>
    <row r="703" ht="15" customHeight="1" x14ac:dyDescent="0.25"/>
    <row r="704" ht="15" customHeight="1" x14ac:dyDescent="0.25"/>
    <row r="705" ht="15" customHeight="1" x14ac:dyDescent="0.25"/>
    <row r="706" ht="15" customHeight="1" x14ac:dyDescent="0.25"/>
    <row r="707" ht="15" customHeight="1" x14ac:dyDescent="0.25"/>
    <row r="708" ht="15" customHeight="1" x14ac:dyDescent="0.25"/>
    <row r="709" ht="15" customHeight="1" x14ac:dyDescent="0.25"/>
    <row r="710" ht="15" customHeight="1" x14ac:dyDescent="0.25"/>
    <row r="711" ht="15" customHeight="1" x14ac:dyDescent="0.25"/>
    <row r="712" ht="15" customHeight="1" x14ac:dyDescent="0.25"/>
    <row r="713" ht="15" customHeight="1" x14ac:dyDescent="0.25"/>
    <row r="714" ht="15" customHeight="1" x14ac:dyDescent="0.25"/>
    <row r="715" ht="15" customHeight="1" x14ac:dyDescent="0.25"/>
    <row r="716" ht="15" customHeight="1" x14ac:dyDescent="0.25"/>
    <row r="717" ht="15" customHeight="1" x14ac:dyDescent="0.25"/>
    <row r="718" ht="15" customHeight="1" x14ac:dyDescent="0.25"/>
    <row r="719" ht="15" customHeight="1" x14ac:dyDescent="0.25"/>
    <row r="720" ht="15" customHeight="1" x14ac:dyDescent="0.25"/>
    <row r="721" ht="15" customHeight="1" x14ac:dyDescent="0.25"/>
    <row r="722" ht="15" customHeight="1" x14ac:dyDescent="0.25"/>
    <row r="723" ht="15" customHeight="1" x14ac:dyDescent="0.25"/>
    <row r="724" ht="15" customHeight="1" x14ac:dyDescent="0.25"/>
    <row r="725" ht="15" customHeight="1" x14ac:dyDescent="0.25"/>
    <row r="726" ht="15" customHeight="1" x14ac:dyDescent="0.25"/>
    <row r="727" ht="15" customHeight="1" x14ac:dyDescent="0.25"/>
    <row r="728" ht="15" customHeight="1" x14ac:dyDescent="0.25"/>
    <row r="729" ht="15" customHeight="1" x14ac:dyDescent="0.25"/>
    <row r="730" ht="15" customHeight="1" x14ac:dyDescent="0.25"/>
    <row r="731" ht="15" customHeight="1" x14ac:dyDescent="0.25"/>
    <row r="732" ht="15" customHeight="1" x14ac:dyDescent="0.25"/>
    <row r="733" ht="15" customHeight="1" x14ac:dyDescent="0.25"/>
    <row r="734" ht="15" customHeight="1" x14ac:dyDescent="0.25"/>
    <row r="735" ht="15" customHeight="1" x14ac:dyDescent="0.25"/>
    <row r="736" ht="15" customHeight="1" x14ac:dyDescent="0.25"/>
    <row r="737" ht="15" customHeight="1" x14ac:dyDescent="0.25"/>
    <row r="738" ht="15" customHeight="1" x14ac:dyDescent="0.25"/>
    <row r="739" ht="15" customHeight="1" x14ac:dyDescent="0.25"/>
    <row r="740" ht="15" customHeight="1" x14ac:dyDescent="0.25"/>
    <row r="741" ht="15" customHeight="1" x14ac:dyDescent="0.25"/>
    <row r="742" ht="15" customHeight="1" x14ac:dyDescent="0.25"/>
    <row r="743" ht="15" customHeight="1" x14ac:dyDescent="0.25"/>
    <row r="744" ht="15" customHeight="1" x14ac:dyDescent="0.25"/>
    <row r="745" ht="15" customHeight="1" x14ac:dyDescent="0.25"/>
    <row r="746" ht="15" customHeight="1" x14ac:dyDescent="0.25"/>
    <row r="747" ht="15" customHeight="1" x14ac:dyDescent="0.25"/>
    <row r="748" ht="15" customHeight="1" x14ac:dyDescent="0.25"/>
    <row r="749" ht="15" customHeight="1" x14ac:dyDescent="0.25"/>
    <row r="750" ht="15" customHeight="1" x14ac:dyDescent="0.25"/>
    <row r="751" ht="15" customHeight="1" x14ac:dyDescent="0.25"/>
    <row r="752" ht="15" customHeight="1" x14ac:dyDescent="0.25"/>
    <row r="753" ht="15" customHeight="1" x14ac:dyDescent="0.25"/>
    <row r="754" ht="15" customHeight="1" x14ac:dyDescent="0.25"/>
    <row r="755" ht="15" customHeight="1" x14ac:dyDescent="0.25"/>
    <row r="756" ht="15" customHeight="1" x14ac:dyDescent="0.25"/>
    <row r="757" ht="15" customHeight="1" x14ac:dyDescent="0.25"/>
    <row r="758" ht="15" customHeight="1" x14ac:dyDescent="0.25"/>
    <row r="759" ht="15" customHeight="1" x14ac:dyDescent="0.25"/>
    <row r="760" ht="15" customHeight="1" x14ac:dyDescent="0.25"/>
    <row r="761" ht="15" customHeight="1" x14ac:dyDescent="0.25"/>
    <row r="762" ht="15" customHeight="1" x14ac:dyDescent="0.25"/>
    <row r="763" ht="15" customHeight="1" x14ac:dyDescent="0.25"/>
    <row r="764" ht="15" customHeight="1" x14ac:dyDescent="0.25"/>
    <row r="765" ht="15" customHeight="1" x14ac:dyDescent="0.25"/>
    <row r="766" ht="15" customHeight="1" x14ac:dyDescent="0.25"/>
    <row r="767" ht="15" customHeight="1" x14ac:dyDescent="0.25"/>
    <row r="768" ht="15" customHeight="1" x14ac:dyDescent="0.25"/>
    <row r="769" ht="15" customHeight="1" x14ac:dyDescent="0.25"/>
    <row r="770" ht="15" customHeight="1" x14ac:dyDescent="0.25"/>
    <row r="771" ht="15" customHeight="1" x14ac:dyDescent="0.25"/>
    <row r="772" ht="15" customHeight="1" x14ac:dyDescent="0.25"/>
    <row r="773" ht="15" customHeight="1" x14ac:dyDescent="0.25"/>
    <row r="774" ht="15" customHeight="1" x14ac:dyDescent="0.25"/>
    <row r="775" ht="15" customHeight="1" x14ac:dyDescent="0.25"/>
    <row r="776" ht="15" customHeight="1" x14ac:dyDescent="0.25"/>
    <row r="777" ht="15" customHeight="1" x14ac:dyDescent="0.25"/>
    <row r="778" ht="15" customHeight="1" x14ac:dyDescent="0.25"/>
    <row r="779" ht="15" customHeight="1" x14ac:dyDescent="0.25"/>
    <row r="780" ht="15" customHeight="1" x14ac:dyDescent="0.25"/>
    <row r="781" ht="15" customHeight="1" x14ac:dyDescent="0.25"/>
    <row r="782" ht="15" customHeight="1" x14ac:dyDescent="0.25"/>
    <row r="783" ht="15" customHeight="1" x14ac:dyDescent="0.25"/>
    <row r="784" ht="15" customHeight="1" x14ac:dyDescent="0.25"/>
    <row r="785" ht="15" customHeight="1" x14ac:dyDescent="0.25"/>
    <row r="786" ht="15" customHeight="1" x14ac:dyDescent="0.25"/>
    <row r="787" ht="15" customHeight="1" x14ac:dyDescent="0.25"/>
    <row r="788" ht="15" customHeight="1" x14ac:dyDescent="0.25"/>
    <row r="789" ht="15" customHeight="1" x14ac:dyDescent="0.25"/>
    <row r="790" ht="15" customHeight="1" x14ac:dyDescent="0.25"/>
    <row r="791" ht="15" customHeight="1" x14ac:dyDescent="0.25"/>
    <row r="792" ht="15" customHeight="1" x14ac:dyDescent="0.25"/>
    <row r="793" ht="15" customHeight="1" x14ac:dyDescent="0.25"/>
    <row r="794" ht="15" customHeight="1" x14ac:dyDescent="0.25"/>
    <row r="795" ht="15" customHeight="1" x14ac:dyDescent="0.25"/>
    <row r="796" ht="15" customHeight="1" x14ac:dyDescent="0.25"/>
    <row r="797" ht="15" customHeight="1" x14ac:dyDescent="0.25"/>
    <row r="798" ht="15" customHeight="1" x14ac:dyDescent="0.25"/>
    <row r="799" ht="15" customHeight="1" x14ac:dyDescent="0.25"/>
    <row r="800" ht="15" customHeight="1" x14ac:dyDescent="0.25"/>
    <row r="801" ht="15" customHeight="1" x14ac:dyDescent="0.25"/>
    <row r="802" ht="15" customHeight="1" x14ac:dyDescent="0.25"/>
    <row r="803" ht="15" customHeight="1" x14ac:dyDescent="0.25"/>
    <row r="804" ht="15" customHeight="1" x14ac:dyDescent="0.25"/>
    <row r="805" ht="15" customHeight="1" x14ac:dyDescent="0.25"/>
    <row r="806" ht="15" customHeight="1" x14ac:dyDescent="0.25"/>
    <row r="807" ht="15" customHeight="1" x14ac:dyDescent="0.25"/>
    <row r="808" ht="15" customHeight="1" x14ac:dyDescent="0.25"/>
    <row r="809" ht="15" customHeight="1" x14ac:dyDescent="0.25"/>
    <row r="810" ht="15" customHeight="1" x14ac:dyDescent="0.25"/>
    <row r="811" ht="15" customHeight="1" x14ac:dyDescent="0.25"/>
    <row r="812" ht="15" customHeight="1" x14ac:dyDescent="0.25"/>
    <row r="813" ht="15" customHeight="1" x14ac:dyDescent="0.25"/>
    <row r="814" ht="15" customHeight="1" x14ac:dyDescent="0.25"/>
    <row r="815" ht="15" customHeight="1" x14ac:dyDescent="0.25"/>
    <row r="816" ht="15" customHeight="1" x14ac:dyDescent="0.25"/>
    <row r="817" ht="15" customHeight="1" x14ac:dyDescent="0.25"/>
    <row r="818" ht="15" customHeight="1" x14ac:dyDescent="0.25"/>
    <row r="819" ht="15" customHeight="1" x14ac:dyDescent="0.25"/>
    <row r="820" ht="15" customHeight="1" x14ac:dyDescent="0.25"/>
    <row r="821" ht="15" customHeight="1" x14ac:dyDescent="0.25"/>
    <row r="822" ht="15" customHeight="1" x14ac:dyDescent="0.25"/>
    <row r="823" ht="15" customHeight="1" x14ac:dyDescent="0.25"/>
    <row r="824" ht="15" customHeight="1" x14ac:dyDescent="0.25"/>
    <row r="825" ht="15" customHeight="1" x14ac:dyDescent="0.25"/>
    <row r="826" ht="15" customHeight="1" x14ac:dyDescent="0.25"/>
    <row r="827" ht="15" customHeight="1" x14ac:dyDescent="0.25"/>
    <row r="828" ht="15" customHeight="1" x14ac:dyDescent="0.25"/>
    <row r="829" ht="15" customHeight="1" x14ac:dyDescent="0.25"/>
    <row r="830" ht="15" customHeight="1" x14ac:dyDescent="0.25"/>
    <row r="831" ht="15" customHeight="1" x14ac:dyDescent="0.25"/>
    <row r="832" ht="15" customHeight="1" x14ac:dyDescent="0.25"/>
    <row r="833" ht="15" customHeight="1" x14ac:dyDescent="0.25"/>
    <row r="834" ht="15" customHeight="1" x14ac:dyDescent="0.25"/>
    <row r="835" ht="15" customHeight="1" x14ac:dyDescent="0.25"/>
    <row r="836" ht="15" customHeight="1" x14ac:dyDescent="0.25"/>
    <row r="837" ht="15" customHeight="1" x14ac:dyDescent="0.25"/>
    <row r="838" ht="15" customHeight="1" x14ac:dyDescent="0.25"/>
    <row r="839" ht="15" customHeight="1" x14ac:dyDescent="0.25"/>
    <row r="840" ht="15" customHeight="1" x14ac:dyDescent="0.25"/>
    <row r="841" ht="15" customHeight="1" x14ac:dyDescent="0.25"/>
    <row r="842" ht="15" customHeight="1" x14ac:dyDescent="0.25"/>
    <row r="843" ht="15" customHeight="1" x14ac:dyDescent="0.25"/>
    <row r="844" ht="15" customHeight="1" x14ac:dyDescent="0.25"/>
    <row r="845" ht="15" customHeight="1" x14ac:dyDescent="0.25"/>
    <row r="846" ht="15" customHeight="1" x14ac:dyDescent="0.25"/>
    <row r="847" ht="15" customHeight="1" x14ac:dyDescent="0.25"/>
    <row r="848" ht="15" customHeight="1" x14ac:dyDescent="0.25"/>
    <row r="849" ht="15" customHeight="1" x14ac:dyDescent="0.25"/>
    <row r="850" ht="15" customHeight="1" x14ac:dyDescent="0.25"/>
    <row r="851" ht="15" customHeight="1" x14ac:dyDescent="0.25"/>
    <row r="852" ht="15" customHeight="1" x14ac:dyDescent="0.25"/>
    <row r="853" ht="15" customHeight="1" x14ac:dyDescent="0.25"/>
    <row r="854" ht="15" customHeight="1" x14ac:dyDescent="0.25"/>
    <row r="855" ht="15" customHeight="1" x14ac:dyDescent="0.25"/>
    <row r="856" ht="15" customHeight="1" x14ac:dyDescent="0.25"/>
    <row r="857" ht="15" customHeight="1" x14ac:dyDescent="0.25"/>
    <row r="858" ht="15" customHeight="1" x14ac:dyDescent="0.25"/>
    <row r="859" ht="15" customHeight="1" x14ac:dyDescent="0.25"/>
    <row r="860" ht="15" customHeight="1" x14ac:dyDescent="0.25"/>
    <row r="861" ht="15" customHeight="1" x14ac:dyDescent="0.25"/>
    <row r="862" ht="15" customHeight="1" x14ac:dyDescent="0.25"/>
    <row r="863" ht="15" customHeight="1" x14ac:dyDescent="0.25"/>
    <row r="864" ht="15" customHeight="1" x14ac:dyDescent="0.25"/>
    <row r="865" ht="15" customHeight="1" x14ac:dyDescent="0.25"/>
    <row r="866" ht="15" customHeight="1" x14ac:dyDescent="0.25"/>
    <row r="867" ht="15" customHeight="1" x14ac:dyDescent="0.25"/>
    <row r="868" ht="15" customHeight="1" x14ac:dyDescent="0.25"/>
    <row r="869" ht="15" customHeight="1" x14ac:dyDescent="0.25"/>
    <row r="870" ht="15" customHeight="1" x14ac:dyDescent="0.25"/>
    <row r="871" ht="15" customHeight="1" x14ac:dyDescent="0.25"/>
    <row r="872" ht="15" customHeight="1" x14ac:dyDescent="0.25"/>
    <row r="873" ht="15" customHeight="1" x14ac:dyDescent="0.25"/>
    <row r="874" ht="15" customHeight="1" x14ac:dyDescent="0.25"/>
    <row r="875" ht="15" customHeight="1" x14ac:dyDescent="0.25"/>
    <row r="876" ht="15" customHeight="1" x14ac:dyDescent="0.25"/>
    <row r="877" ht="15" customHeight="1" x14ac:dyDescent="0.25"/>
    <row r="878" ht="15" customHeight="1" x14ac:dyDescent="0.25"/>
    <row r="879" ht="15" customHeight="1" x14ac:dyDescent="0.25"/>
    <row r="880" ht="15" customHeight="1" x14ac:dyDescent="0.25"/>
    <row r="881" ht="15" customHeight="1" x14ac:dyDescent="0.25"/>
    <row r="882" ht="15" customHeight="1" x14ac:dyDescent="0.25"/>
    <row r="883" ht="15" customHeight="1" x14ac:dyDescent="0.25"/>
    <row r="884" ht="15" customHeight="1" x14ac:dyDescent="0.25"/>
    <row r="885" ht="15" customHeight="1" x14ac:dyDescent="0.25"/>
    <row r="886" ht="15" customHeight="1" x14ac:dyDescent="0.25"/>
    <row r="887" ht="15" customHeight="1" x14ac:dyDescent="0.25"/>
    <row r="888" ht="15" customHeight="1" x14ac:dyDescent="0.25"/>
    <row r="889" ht="15" customHeight="1" x14ac:dyDescent="0.25"/>
    <row r="890" ht="15" customHeight="1" x14ac:dyDescent="0.25"/>
    <row r="891" ht="15" customHeight="1" x14ac:dyDescent="0.25"/>
    <row r="892" ht="15" customHeight="1" x14ac:dyDescent="0.25"/>
    <row r="893" ht="15" customHeight="1" x14ac:dyDescent="0.25"/>
    <row r="894" ht="15" customHeight="1" x14ac:dyDescent="0.25"/>
    <row r="895" ht="15" customHeight="1" x14ac:dyDescent="0.25"/>
    <row r="896" ht="15" customHeight="1" x14ac:dyDescent="0.25"/>
    <row r="897" ht="15" customHeight="1" x14ac:dyDescent="0.25"/>
    <row r="898" ht="15" customHeight="1" x14ac:dyDescent="0.25"/>
    <row r="899" ht="15" customHeight="1" x14ac:dyDescent="0.25"/>
    <row r="900" ht="15" customHeight="1" x14ac:dyDescent="0.25"/>
    <row r="901" ht="15" customHeight="1" x14ac:dyDescent="0.25"/>
    <row r="902" ht="15" customHeight="1" x14ac:dyDescent="0.25"/>
    <row r="903" ht="15" customHeight="1" x14ac:dyDescent="0.25"/>
    <row r="904" ht="15" customHeight="1" x14ac:dyDescent="0.25"/>
    <row r="905" ht="15" customHeight="1" x14ac:dyDescent="0.25"/>
    <row r="906" ht="15" customHeight="1" x14ac:dyDescent="0.25"/>
    <row r="907" ht="15" customHeight="1" x14ac:dyDescent="0.25"/>
    <row r="908" ht="15" customHeight="1" x14ac:dyDescent="0.25"/>
    <row r="909" ht="15" customHeight="1" x14ac:dyDescent="0.25"/>
    <row r="910" ht="15" customHeight="1" x14ac:dyDescent="0.25"/>
    <row r="911" ht="15" customHeight="1" x14ac:dyDescent="0.25"/>
    <row r="912" ht="15" customHeight="1" x14ac:dyDescent="0.25"/>
    <row r="913" ht="15" customHeight="1" x14ac:dyDescent="0.25"/>
    <row r="914" ht="15" customHeight="1" x14ac:dyDescent="0.25"/>
    <row r="915" ht="15" customHeight="1" x14ac:dyDescent="0.25"/>
    <row r="916" ht="15" customHeight="1" x14ac:dyDescent="0.25"/>
    <row r="917" ht="15" customHeight="1" x14ac:dyDescent="0.25"/>
    <row r="918" ht="15" customHeight="1" x14ac:dyDescent="0.25"/>
    <row r="919" ht="15" customHeight="1" x14ac:dyDescent="0.25"/>
    <row r="920" ht="15" customHeight="1" x14ac:dyDescent="0.25"/>
    <row r="921" ht="15" customHeight="1" x14ac:dyDescent="0.25"/>
    <row r="922" ht="15" customHeight="1" x14ac:dyDescent="0.25"/>
    <row r="923" ht="15" customHeight="1" x14ac:dyDescent="0.25"/>
    <row r="924" ht="15" customHeight="1" x14ac:dyDescent="0.25"/>
    <row r="925" ht="15" customHeight="1" x14ac:dyDescent="0.25"/>
    <row r="926" ht="15" customHeight="1" x14ac:dyDescent="0.25"/>
    <row r="927" ht="15" customHeight="1" x14ac:dyDescent="0.25"/>
    <row r="928" ht="15" customHeight="1" x14ac:dyDescent="0.25"/>
    <row r="929" ht="15" customHeight="1" x14ac:dyDescent="0.25"/>
    <row r="930" ht="15" customHeight="1" x14ac:dyDescent="0.25"/>
    <row r="931" ht="15" customHeight="1" x14ac:dyDescent="0.25"/>
    <row r="932" ht="15" customHeight="1" x14ac:dyDescent="0.25"/>
    <row r="933" ht="15" customHeight="1" x14ac:dyDescent="0.25"/>
    <row r="934" ht="15" customHeight="1" x14ac:dyDescent="0.25"/>
    <row r="935" ht="15" customHeight="1" x14ac:dyDescent="0.25"/>
    <row r="936" ht="15" customHeight="1" x14ac:dyDescent="0.25"/>
    <row r="937" ht="15" customHeight="1" x14ac:dyDescent="0.25"/>
    <row r="938" ht="15" customHeight="1" x14ac:dyDescent="0.25"/>
    <row r="939" ht="15" customHeight="1" x14ac:dyDescent="0.25"/>
    <row r="940" ht="15" customHeight="1" x14ac:dyDescent="0.25"/>
    <row r="941" ht="15" customHeight="1" x14ac:dyDescent="0.25"/>
    <row r="942" ht="15" customHeight="1" x14ac:dyDescent="0.25"/>
    <row r="943" ht="15" customHeight="1" x14ac:dyDescent="0.25"/>
    <row r="944" ht="15" customHeight="1" x14ac:dyDescent="0.25"/>
    <row r="945" ht="15" customHeight="1" x14ac:dyDescent="0.25"/>
    <row r="946" ht="15" customHeight="1" x14ac:dyDescent="0.25"/>
    <row r="947" ht="15" customHeight="1" x14ac:dyDescent="0.25"/>
    <row r="948" ht="15" customHeight="1" x14ac:dyDescent="0.25"/>
    <row r="949" ht="15" customHeight="1" x14ac:dyDescent="0.25"/>
    <row r="950" ht="15" customHeight="1" x14ac:dyDescent="0.25"/>
    <row r="951" ht="15" customHeight="1" x14ac:dyDescent="0.25"/>
    <row r="952" ht="15" customHeight="1" x14ac:dyDescent="0.25"/>
    <row r="953" ht="15" customHeight="1" x14ac:dyDescent="0.25"/>
    <row r="954" ht="15" customHeight="1" x14ac:dyDescent="0.25"/>
    <row r="955" ht="15" customHeight="1" x14ac:dyDescent="0.25"/>
    <row r="956" ht="15" customHeight="1" x14ac:dyDescent="0.25"/>
    <row r="957" ht="15" customHeight="1" x14ac:dyDescent="0.25"/>
    <row r="958" ht="15" customHeight="1" x14ac:dyDescent="0.25"/>
    <row r="959" ht="15" customHeight="1" x14ac:dyDescent="0.25"/>
    <row r="960" ht="15" customHeight="1" x14ac:dyDescent="0.25"/>
    <row r="961" ht="15" customHeight="1" x14ac:dyDescent="0.25"/>
    <row r="962" ht="15" customHeight="1" x14ac:dyDescent="0.25"/>
    <row r="963" ht="15" customHeight="1" x14ac:dyDescent="0.25"/>
    <row r="964" ht="15" customHeight="1" x14ac:dyDescent="0.25"/>
    <row r="965" ht="15" customHeight="1" x14ac:dyDescent="0.25"/>
    <row r="966" ht="15" customHeight="1" x14ac:dyDescent="0.25"/>
    <row r="967" ht="15" customHeight="1" x14ac:dyDescent="0.25"/>
    <row r="968" ht="15" customHeight="1" x14ac:dyDescent="0.25"/>
    <row r="969" ht="15" customHeight="1" x14ac:dyDescent="0.25"/>
    <row r="970" ht="15" customHeight="1" x14ac:dyDescent="0.25"/>
    <row r="971" ht="15" customHeight="1" x14ac:dyDescent="0.25"/>
    <row r="972" ht="15" customHeight="1" x14ac:dyDescent="0.25"/>
    <row r="973" ht="15" customHeight="1" x14ac:dyDescent="0.25"/>
    <row r="974" ht="15" customHeight="1" x14ac:dyDescent="0.25"/>
    <row r="975" ht="15" customHeight="1" x14ac:dyDescent="0.25"/>
    <row r="976" ht="15" customHeight="1" x14ac:dyDescent="0.25"/>
    <row r="977" ht="15" customHeight="1" x14ac:dyDescent="0.25"/>
    <row r="978" ht="15" customHeight="1" x14ac:dyDescent="0.25"/>
    <row r="979" ht="15" customHeight="1" x14ac:dyDescent="0.25"/>
    <row r="980" ht="15" customHeight="1" x14ac:dyDescent="0.25"/>
    <row r="981" ht="15" customHeight="1" x14ac:dyDescent="0.25"/>
    <row r="982" ht="15" customHeight="1" x14ac:dyDescent="0.25"/>
    <row r="983" ht="15" customHeight="1" x14ac:dyDescent="0.25"/>
    <row r="984" ht="15" customHeight="1" x14ac:dyDescent="0.25"/>
    <row r="985" ht="15" customHeight="1" x14ac:dyDescent="0.25"/>
    <row r="986" ht="15" customHeight="1" x14ac:dyDescent="0.25"/>
    <row r="987" ht="15" customHeight="1" x14ac:dyDescent="0.25"/>
    <row r="988" ht="15" customHeight="1" x14ac:dyDescent="0.25"/>
    <row r="989" ht="15" customHeight="1" x14ac:dyDescent="0.25"/>
    <row r="990" ht="15" customHeight="1" x14ac:dyDescent="0.25"/>
    <row r="991" ht="15" customHeight="1" x14ac:dyDescent="0.25"/>
    <row r="992" ht="15" customHeight="1" x14ac:dyDescent="0.25"/>
    <row r="993" ht="15" customHeight="1" x14ac:dyDescent="0.25"/>
    <row r="994" ht="15" customHeight="1" x14ac:dyDescent="0.25"/>
    <row r="995" ht="15" customHeight="1" x14ac:dyDescent="0.25"/>
    <row r="996" ht="15" customHeight="1" x14ac:dyDescent="0.25"/>
    <row r="997" ht="15" customHeight="1" x14ac:dyDescent="0.25"/>
    <row r="998" ht="15" customHeight="1" x14ac:dyDescent="0.25"/>
    <row r="999" ht="15" customHeight="1" x14ac:dyDescent="0.25"/>
    <row r="1000" ht="15" customHeight="1" x14ac:dyDescent="0.25"/>
    <row r="1001" ht="15" customHeight="1" x14ac:dyDescent="0.25"/>
    <row r="1002" ht="15" customHeight="1" x14ac:dyDescent="0.25"/>
    <row r="1003" ht="15" customHeight="1" x14ac:dyDescent="0.25"/>
    <row r="1004" ht="15" customHeight="1" x14ac:dyDescent="0.25"/>
    <row r="1005" ht="15" customHeight="1" x14ac:dyDescent="0.25"/>
    <row r="1006" ht="15" customHeight="1" x14ac:dyDescent="0.25"/>
    <row r="1007" ht="15" customHeight="1" x14ac:dyDescent="0.25"/>
    <row r="1008" ht="15" customHeight="1" x14ac:dyDescent="0.25"/>
    <row r="1009" ht="15" customHeight="1" x14ac:dyDescent="0.25"/>
    <row r="1010" ht="15" customHeight="1" x14ac:dyDescent="0.25"/>
    <row r="1011" ht="15" customHeight="1" x14ac:dyDescent="0.25"/>
    <row r="1012" ht="15" customHeight="1" x14ac:dyDescent="0.25"/>
    <row r="1013" ht="15" customHeight="1" x14ac:dyDescent="0.25"/>
    <row r="1014" ht="15" customHeight="1" x14ac:dyDescent="0.25"/>
    <row r="1015" ht="15" customHeight="1" x14ac:dyDescent="0.25"/>
    <row r="1016" ht="15" customHeight="1" x14ac:dyDescent="0.25"/>
    <row r="1017" ht="15" customHeight="1" x14ac:dyDescent="0.25"/>
    <row r="1018" ht="15" customHeight="1" x14ac:dyDescent="0.25"/>
    <row r="1019" ht="15" customHeight="1" x14ac:dyDescent="0.25"/>
    <row r="1020" ht="15" customHeight="1" x14ac:dyDescent="0.25"/>
    <row r="1021" ht="15" customHeight="1" x14ac:dyDescent="0.25"/>
    <row r="1022" ht="15" customHeight="1" x14ac:dyDescent="0.25"/>
    <row r="1023" ht="15" customHeight="1" x14ac:dyDescent="0.25"/>
    <row r="1024" ht="15" customHeight="1" x14ac:dyDescent="0.25"/>
    <row r="1025" ht="15" customHeight="1" x14ac:dyDescent="0.25"/>
    <row r="1026" ht="15" customHeight="1" x14ac:dyDescent="0.25"/>
    <row r="1027" ht="15" customHeight="1" x14ac:dyDescent="0.25"/>
    <row r="1028" ht="15" customHeight="1" x14ac:dyDescent="0.25"/>
    <row r="1029" ht="15" customHeight="1" x14ac:dyDescent="0.25"/>
    <row r="1030" ht="15" customHeight="1" x14ac:dyDescent="0.25"/>
    <row r="1031" ht="15" customHeight="1" x14ac:dyDescent="0.25"/>
    <row r="1032" ht="15" customHeight="1" x14ac:dyDescent="0.25"/>
    <row r="1033" ht="15" customHeight="1" x14ac:dyDescent="0.25"/>
    <row r="1034" ht="15" customHeight="1" x14ac:dyDescent="0.25"/>
    <row r="1035" ht="15" customHeight="1" x14ac:dyDescent="0.25"/>
    <row r="1036" ht="15" customHeight="1" x14ac:dyDescent="0.25"/>
    <row r="1037" ht="15" customHeight="1" x14ac:dyDescent="0.25"/>
    <row r="1038" ht="15" customHeight="1" x14ac:dyDescent="0.25"/>
    <row r="1039" ht="15" customHeight="1" x14ac:dyDescent="0.25"/>
    <row r="1040" ht="15" customHeight="1" x14ac:dyDescent="0.25"/>
    <row r="1041" ht="15" customHeight="1" x14ac:dyDescent="0.25"/>
    <row r="1042" ht="15" customHeight="1" x14ac:dyDescent="0.25"/>
    <row r="1043" ht="15" customHeight="1" x14ac:dyDescent="0.25"/>
    <row r="1044" ht="15" customHeight="1" x14ac:dyDescent="0.25"/>
    <row r="1045" ht="15" customHeight="1" x14ac:dyDescent="0.25"/>
    <row r="1046" ht="15" customHeight="1" x14ac:dyDescent="0.25"/>
    <row r="1047" ht="15" customHeight="1" x14ac:dyDescent="0.25"/>
    <row r="1048" ht="15" customHeight="1" x14ac:dyDescent="0.25"/>
    <row r="1049" ht="15" customHeight="1" x14ac:dyDescent="0.25"/>
    <row r="1050" ht="15" customHeight="1" x14ac:dyDescent="0.25"/>
    <row r="1051" ht="15" customHeight="1" x14ac:dyDescent="0.25"/>
    <row r="1052" ht="15" customHeight="1" x14ac:dyDescent="0.25"/>
    <row r="1053" ht="15" customHeight="1" x14ac:dyDescent="0.25"/>
    <row r="1054" ht="15" customHeight="1" x14ac:dyDescent="0.25"/>
    <row r="1055" ht="15" customHeight="1" x14ac:dyDescent="0.25"/>
    <row r="1056" ht="15" customHeight="1" x14ac:dyDescent="0.25"/>
    <row r="1057" ht="15" customHeight="1" x14ac:dyDescent="0.25"/>
    <row r="1058" ht="15" customHeight="1" x14ac:dyDescent="0.25"/>
    <row r="1059" ht="15" customHeight="1" x14ac:dyDescent="0.25"/>
    <row r="1060" ht="15" customHeight="1" x14ac:dyDescent="0.25"/>
    <row r="1061" ht="15" customHeight="1" x14ac:dyDescent="0.25"/>
    <row r="1062" ht="15" customHeight="1" x14ac:dyDescent="0.25"/>
    <row r="1063" ht="15" customHeight="1" x14ac:dyDescent="0.25"/>
    <row r="1064" ht="15" customHeight="1" x14ac:dyDescent="0.25"/>
    <row r="1065" ht="15" customHeight="1" x14ac:dyDescent="0.25"/>
    <row r="1066" ht="15" customHeight="1" x14ac:dyDescent="0.25"/>
    <row r="1067" ht="15" customHeight="1" x14ac:dyDescent="0.25"/>
    <row r="1068" ht="15" customHeight="1" x14ac:dyDescent="0.25"/>
    <row r="1069" ht="15" customHeight="1" x14ac:dyDescent="0.25"/>
    <row r="1070" ht="15" customHeight="1" x14ac:dyDescent="0.25"/>
    <row r="1071" ht="15" customHeight="1" x14ac:dyDescent="0.25"/>
    <row r="1072" ht="15" customHeight="1" x14ac:dyDescent="0.25"/>
    <row r="1073" ht="15" customHeight="1" x14ac:dyDescent="0.25"/>
    <row r="1074" ht="15" customHeight="1" x14ac:dyDescent="0.25"/>
    <row r="1075" ht="15" customHeight="1" x14ac:dyDescent="0.25"/>
    <row r="1076" ht="15" customHeight="1" x14ac:dyDescent="0.25"/>
    <row r="1077" ht="15" customHeight="1" x14ac:dyDescent="0.25"/>
    <row r="1078" ht="15" customHeight="1" x14ac:dyDescent="0.25"/>
    <row r="1079" ht="15" customHeight="1" x14ac:dyDescent="0.25"/>
    <row r="1080" ht="15" customHeight="1" x14ac:dyDescent="0.25"/>
    <row r="1081" ht="15" customHeight="1" x14ac:dyDescent="0.25"/>
    <row r="1082" ht="15" customHeight="1" x14ac:dyDescent="0.25"/>
    <row r="1083" ht="15" customHeight="1" x14ac:dyDescent="0.25"/>
    <row r="1084" ht="15" customHeight="1" x14ac:dyDescent="0.25"/>
    <row r="1085" ht="15" customHeight="1" x14ac:dyDescent="0.25"/>
    <row r="1086" ht="15" customHeight="1" x14ac:dyDescent="0.25"/>
    <row r="1087" ht="15" customHeight="1" x14ac:dyDescent="0.25"/>
    <row r="1088" ht="15" customHeight="1" x14ac:dyDescent="0.25"/>
    <row r="1089" ht="15" customHeight="1" x14ac:dyDescent="0.25"/>
    <row r="1090" ht="15" customHeight="1" x14ac:dyDescent="0.25"/>
    <row r="1091" ht="15" customHeight="1" x14ac:dyDescent="0.25"/>
    <row r="1092" ht="15" customHeight="1" x14ac:dyDescent="0.25"/>
    <row r="1093" ht="15" customHeight="1" x14ac:dyDescent="0.25"/>
    <row r="1094" ht="15" customHeight="1" x14ac:dyDescent="0.25"/>
    <row r="1095" ht="15" customHeight="1" x14ac:dyDescent="0.25"/>
    <row r="1096" ht="15" customHeight="1" x14ac:dyDescent="0.25"/>
    <row r="1097" ht="15" customHeight="1" x14ac:dyDescent="0.25"/>
    <row r="1098" ht="15" customHeight="1" x14ac:dyDescent="0.25"/>
    <row r="1099" ht="15" customHeight="1" x14ac:dyDescent="0.25"/>
    <row r="1100" ht="15" customHeight="1" x14ac:dyDescent="0.25"/>
    <row r="1101" ht="15" customHeight="1" x14ac:dyDescent="0.25"/>
    <row r="1102" ht="15" customHeight="1" x14ac:dyDescent="0.25"/>
    <row r="1103" ht="15" customHeight="1" x14ac:dyDescent="0.25"/>
    <row r="1104" ht="15" customHeight="1" x14ac:dyDescent="0.25"/>
    <row r="1105" ht="15" customHeight="1" x14ac:dyDescent="0.25"/>
    <row r="1106" ht="15" customHeight="1" x14ac:dyDescent="0.25"/>
    <row r="1107" ht="15" customHeight="1" x14ac:dyDescent="0.25"/>
    <row r="1108" ht="15" customHeight="1" x14ac:dyDescent="0.25"/>
    <row r="1109" ht="15" customHeight="1" x14ac:dyDescent="0.25"/>
    <row r="1110" ht="15" customHeight="1" x14ac:dyDescent="0.25"/>
    <row r="1111" ht="15" customHeight="1" x14ac:dyDescent="0.25"/>
    <row r="1112" ht="15" customHeight="1" x14ac:dyDescent="0.25"/>
    <row r="1113" ht="15" customHeight="1" x14ac:dyDescent="0.25"/>
    <row r="1114" ht="15" customHeight="1" x14ac:dyDescent="0.25"/>
    <row r="1115" ht="15" customHeight="1" x14ac:dyDescent="0.25"/>
    <row r="1116" ht="15" customHeight="1" x14ac:dyDescent="0.25"/>
    <row r="1117" ht="15" customHeight="1" x14ac:dyDescent="0.25"/>
    <row r="1118" ht="15" customHeight="1" x14ac:dyDescent="0.25"/>
    <row r="1119" ht="15" customHeight="1" x14ac:dyDescent="0.25"/>
    <row r="1120" ht="15" customHeight="1" x14ac:dyDescent="0.25"/>
    <row r="1121" ht="15" customHeight="1" x14ac:dyDescent="0.25"/>
    <row r="1122" ht="15" customHeight="1" x14ac:dyDescent="0.25"/>
    <row r="1123" ht="15" customHeight="1" x14ac:dyDescent="0.25"/>
    <row r="1124" ht="15" customHeight="1" x14ac:dyDescent="0.25"/>
    <row r="1125" ht="15" customHeight="1" x14ac:dyDescent="0.25"/>
    <row r="1126" ht="15" customHeight="1" x14ac:dyDescent="0.25"/>
    <row r="1127" ht="15" customHeight="1" x14ac:dyDescent="0.25"/>
    <row r="1128" ht="15" customHeight="1" x14ac:dyDescent="0.25"/>
    <row r="1129" ht="15" customHeight="1" x14ac:dyDescent="0.25"/>
    <row r="1130" ht="15" customHeight="1" x14ac:dyDescent="0.25"/>
    <row r="1131" ht="15" customHeight="1" x14ac:dyDescent="0.25"/>
    <row r="1132" ht="15" customHeight="1" x14ac:dyDescent="0.25"/>
    <row r="1133" ht="15" customHeight="1" x14ac:dyDescent="0.25"/>
    <row r="1134" ht="15" customHeight="1" x14ac:dyDescent="0.25"/>
    <row r="1135" ht="15" customHeight="1" x14ac:dyDescent="0.25"/>
    <row r="1136" ht="15" customHeight="1" x14ac:dyDescent="0.25"/>
    <row r="1137" ht="15" customHeight="1" x14ac:dyDescent="0.25"/>
    <row r="1138" ht="15" customHeight="1" x14ac:dyDescent="0.25"/>
    <row r="1139" ht="15" customHeight="1" x14ac:dyDescent="0.25"/>
    <row r="1140" ht="15" customHeight="1" x14ac:dyDescent="0.25"/>
    <row r="1141" ht="15" customHeight="1" x14ac:dyDescent="0.25"/>
    <row r="1142" ht="15" customHeight="1" x14ac:dyDescent="0.25"/>
    <row r="1143" ht="15" customHeight="1" x14ac:dyDescent="0.25"/>
    <row r="1144" ht="15" customHeight="1" x14ac:dyDescent="0.25"/>
    <row r="1145" ht="15" customHeight="1" x14ac:dyDescent="0.25"/>
    <row r="1146" ht="15" customHeight="1" x14ac:dyDescent="0.25"/>
    <row r="1147" ht="15" customHeight="1" x14ac:dyDescent="0.25"/>
    <row r="1148" ht="15" customHeight="1" x14ac:dyDescent="0.25"/>
    <row r="1149" ht="15" customHeight="1" x14ac:dyDescent="0.25"/>
    <row r="1150" ht="15" customHeight="1" x14ac:dyDescent="0.25"/>
    <row r="1151" ht="15" customHeight="1" x14ac:dyDescent="0.25"/>
    <row r="1152" ht="15" customHeight="1" x14ac:dyDescent="0.25"/>
    <row r="1153" ht="15" customHeight="1" x14ac:dyDescent="0.25"/>
    <row r="1154" ht="15" customHeight="1" x14ac:dyDescent="0.25"/>
    <row r="1155" ht="15" customHeight="1" x14ac:dyDescent="0.25"/>
    <row r="1156" ht="15" customHeight="1" x14ac:dyDescent="0.25"/>
    <row r="1157" ht="15" customHeight="1" x14ac:dyDescent="0.25"/>
    <row r="1158" ht="15" customHeight="1" x14ac:dyDescent="0.25"/>
    <row r="1159" ht="15" customHeight="1" x14ac:dyDescent="0.25"/>
    <row r="1160" ht="15" customHeight="1" x14ac:dyDescent="0.25"/>
    <row r="1161" ht="15" customHeight="1" x14ac:dyDescent="0.25"/>
    <row r="1162" ht="15" customHeight="1" x14ac:dyDescent="0.25"/>
    <row r="1163" ht="15" customHeight="1" x14ac:dyDescent="0.25"/>
    <row r="1164" ht="15" customHeight="1" x14ac:dyDescent="0.25"/>
    <row r="1165" ht="15" customHeight="1" x14ac:dyDescent="0.25"/>
    <row r="1166" ht="15" customHeight="1" x14ac:dyDescent="0.25"/>
    <row r="1167" ht="15" customHeight="1" x14ac:dyDescent="0.25"/>
    <row r="1168" ht="15" customHeight="1" x14ac:dyDescent="0.25"/>
    <row r="1169" ht="15" customHeight="1" x14ac:dyDescent="0.25"/>
    <row r="1170" ht="15" customHeight="1" x14ac:dyDescent="0.25"/>
    <row r="1171" ht="15" customHeight="1" x14ac:dyDescent="0.25"/>
    <row r="1172" ht="15" customHeight="1" x14ac:dyDescent="0.25"/>
    <row r="1173" ht="15" customHeight="1" x14ac:dyDescent="0.25"/>
    <row r="1174" ht="15" customHeight="1" x14ac:dyDescent="0.25"/>
    <row r="1175" ht="15" customHeight="1" x14ac:dyDescent="0.25"/>
    <row r="1176" ht="15" customHeight="1" x14ac:dyDescent="0.25"/>
    <row r="1177" ht="15" customHeight="1" x14ac:dyDescent="0.25"/>
    <row r="1178" ht="15" customHeight="1" x14ac:dyDescent="0.25"/>
    <row r="1179" ht="15" customHeight="1" x14ac:dyDescent="0.25"/>
    <row r="1180" ht="15" customHeight="1" x14ac:dyDescent="0.25"/>
    <row r="1181" ht="15" customHeight="1" x14ac:dyDescent="0.25"/>
    <row r="1182" ht="15" customHeight="1" x14ac:dyDescent="0.25"/>
    <row r="1183" ht="15" customHeight="1" x14ac:dyDescent="0.25"/>
    <row r="1184" ht="15" customHeight="1" x14ac:dyDescent="0.25"/>
    <row r="1185" ht="15" customHeight="1" x14ac:dyDescent="0.25"/>
    <row r="1186" ht="15" customHeight="1" x14ac:dyDescent="0.25"/>
    <row r="1187" ht="15" customHeight="1" x14ac:dyDescent="0.25"/>
    <row r="1188" ht="15" customHeight="1" x14ac:dyDescent="0.25"/>
    <row r="1189" ht="15" customHeight="1" x14ac:dyDescent="0.25"/>
    <row r="1190" ht="15" customHeight="1" x14ac:dyDescent="0.25"/>
    <row r="1191" ht="15" customHeight="1" x14ac:dyDescent="0.25"/>
    <row r="1192" ht="15" customHeight="1" x14ac:dyDescent="0.25"/>
    <row r="1193" ht="15" customHeight="1" x14ac:dyDescent="0.25"/>
    <row r="1194" ht="15" customHeight="1" x14ac:dyDescent="0.25"/>
    <row r="1195" ht="15" customHeight="1" x14ac:dyDescent="0.25"/>
    <row r="1196" ht="15" customHeight="1" x14ac:dyDescent="0.25"/>
    <row r="1197" ht="15" customHeight="1" x14ac:dyDescent="0.25"/>
    <row r="1198" ht="15" customHeight="1" x14ac:dyDescent="0.25"/>
    <row r="1199" ht="15" customHeight="1" x14ac:dyDescent="0.25"/>
    <row r="1200" ht="15" customHeight="1" x14ac:dyDescent="0.25"/>
    <row r="1201" ht="15" customHeight="1" x14ac:dyDescent="0.25"/>
    <row r="1202" ht="15" customHeight="1" x14ac:dyDescent="0.25"/>
    <row r="1203" ht="15" customHeight="1" x14ac:dyDescent="0.25"/>
    <row r="1204" ht="15" customHeight="1" x14ac:dyDescent="0.25"/>
    <row r="1205" ht="15" customHeight="1" x14ac:dyDescent="0.25"/>
    <row r="1206" ht="15" customHeight="1" x14ac:dyDescent="0.25"/>
    <row r="1207" ht="15" customHeight="1" x14ac:dyDescent="0.25"/>
    <row r="1208" ht="15" customHeight="1" x14ac:dyDescent="0.25"/>
    <row r="1209" ht="15" customHeight="1" x14ac:dyDescent="0.25"/>
    <row r="1210" ht="15" customHeight="1" x14ac:dyDescent="0.25"/>
    <row r="1211" ht="15" customHeight="1" x14ac:dyDescent="0.25"/>
    <row r="1212" ht="15" customHeight="1" x14ac:dyDescent="0.25"/>
    <row r="1213" ht="15" customHeight="1" x14ac:dyDescent="0.25"/>
    <row r="1214" ht="15" customHeight="1" x14ac:dyDescent="0.25"/>
    <row r="1215" ht="15" customHeight="1" x14ac:dyDescent="0.25"/>
    <row r="1216" ht="15" customHeight="1" x14ac:dyDescent="0.25"/>
    <row r="1217" ht="15" customHeight="1" x14ac:dyDescent="0.25"/>
    <row r="1218" ht="15" customHeight="1" x14ac:dyDescent="0.25"/>
    <row r="1219" ht="15" customHeight="1" x14ac:dyDescent="0.25"/>
    <row r="1220" ht="15" customHeight="1" x14ac:dyDescent="0.25"/>
    <row r="1221" ht="15" customHeight="1" x14ac:dyDescent="0.25"/>
    <row r="1222" ht="15" customHeight="1" x14ac:dyDescent="0.25"/>
    <row r="1223" ht="15" customHeight="1" x14ac:dyDescent="0.25"/>
    <row r="1224" ht="15" customHeight="1" x14ac:dyDescent="0.25"/>
    <row r="1225" ht="15" customHeight="1" x14ac:dyDescent="0.25"/>
    <row r="1226" ht="15" customHeight="1" x14ac:dyDescent="0.25"/>
    <row r="1227" ht="15" customHeight="1" x14ac:dyDescent="0.25"/>
    <row r="1228" ht="15" customHeight="1" x14ac:dyDescent="0.25"/>
    <row r="1229" ht="15" customHeight="1" x14ac:dyDescent="0.25"/>
    <row r="1230" ht="15" customHeight="1" x14ac:dyDescent="0.25"/>
    <row r="1231" ht="15" customHeight="1" x14ac:dyDescent="0.25"/>
    <row r="1232" ht="15" customHeight="1" x14ac:dyDescent="0.25"/>
    <row r="1233" ht="15" customHeight="1" x14ac:dyDescent="0.25"/>
    <row r="1234" ht="15" customHeight="1" x14ac:dyDescent="0.25"/>
    <row r="1235" ht="15" customHeight="1" x14ac:dyDescent="0.25"/>
    <row r="1236" ht="15" customHeight="1" x14ac:dyDescent="0.25"/>
    <row r="1237" ht="15" customHeight="1" x14ac:dyDescent="0.25"/>
    <row r="1238" ht="15" customHeight="1" x14ac:dyDescent="0.25"/>
    <row r="1239" ht="15" customHeight="1" x14ac:dyDescent="0.25"/>
    <row r="1240" ht="15" customHeight="1" x14ac:dyDescent="0.25"/>
    <row r="1241" ht="15" customHeight="1" x14ac:dyDescent="0.25"/>
    <row r="1242" ht="15" customHeight="1" x14ac:dyDescent="0.25"/>
    <row r="1243" ht="15" customHeight="1" x14ac:dyDescent="0.25"/>
    <row r="1244" ht="15" customHeight="1" x14ac:dyDescent="0.25"/>
    <row r="1245" ht="15" customHeight="1" x14ac:dyDescent="0.25"/>
    <row r="1246" ht="15" customHeight="1" x14ac:dyDescent="0.25"/>
    <row r="1247" ht="15" customHeight="1" x14ac:dyDescent="0.25"/>
    <row r="1248" ht="15" customHeight="1" x14ac:dyDescent="0.25"/>
    <row r="1249" ht="15" customHeight="1" x14ac:dyDescent="0.25"/>
    <row r="1250" ht="15" customHeight="1" x14ac:dyDescent="0.25"/>
    <row r="1251" ht="15" customHeight="1" x14ac:dyDescent="0.25"/>
    <row r="1252" ht="15" customHeight="1" x14ac:dyDescent="0.25"/>
    <row r="1253" ht="15" customHeight="1" x14ac:dyDescent="0.25"/>
    <row r="1254" ht="15" customHeight="1" x14ac:dyDescent="0.25"/>
    <row r="1255" ht="15" customHeight="1" x14ac:dyDescent="0.25"/>
    <row r="1256" ht="15" customHeight="1" x14ac:dyDescent="0.25"/>
    <row r="1257" ht="15" customHeight="1" x14ac:dyDescent="0.25"/>
    <row r="1258" ht="15" customHeight="1" x14ac:dyDescent="0.25"/>
    <row r="1259" ht="15" customHeight="1" x14ac:dyDescent="0.25"/>
    <row r="1260" ht="15" customHeight="1" x14ac:dyDescent="0.25"/>
    <row r="1261" ht="15" customHeight="1" x14ac:dyDescent="0.25"/>
    <row r="1262" ht="15" customHeight="1" x14ac:dyDescent="0.25"/>
    <row r="1263" ht="15" customHeight="1" x14ac:dyDescent="0.25"/>
    <row r="1264" ht="15" customHeight="1" x14ac:dyDescent="0.25"/>
    <row r="1265" ht="15" customHeight="1" x14ac:dyDescent="0.25"/>
    <row r="1266" ht="15" customHeight="1" x14ac:dyDescent="0.25"/>
    <row r="1267" ht="15" customHeight="1" x14ac:dyDescent="0.25"/>
    <row r="1268" ht="15" customHeight="1" x14ac:dyDescent="0.25"/>
    <row r="1269" ht="15" customHeight="1" x14ac:dyDescent="0.25"/>
    <row r="1270" ht="15" customHeight="1" x14ac:dyDescent="0.25"/>
    <row r="1271" ht="15" customHeight="1" x14ac:dyDescent="0.25"/>
    <row r="1272" ht="15" customHeight="1" x14ac:dyDescent="0.25"/>
    <row r="1273" ht="15" customHeight="1" x14ac:dyDescent="0.25"/>
    <row r="1274" ht="15" customHeight="1" x14ac:dyDescent="0.25"/>
    <row r="1275" ht="15" customHeight="1" x14ac:dyDescent="0.25"/>
    <row r="1276" ht="15" customHeight="1" x14ac:dyDescent="0.25"/>
    <row r="1277" ht="15" customHeight="1" x14ac:dyDescent="0.25"/>
    <row r="1278" ht="15" customHeight="1" x14ac:dyDescent="0.25"/>
    <row r="1279" ht="15" customHeight="1" x14ac:dyDescent="0.25"/>
    <row r="1280" ht="15" customHeight="1" x14ac:dyDescent="0.25"/>
    <row r="1281" ht="15" customHeight="1" x14ac:dyDescent="0.25"/>
    <row r="1282" ht="15" customHeight="1" x14ac:dyDescent="0.25"/>
    <row r="1283" ht="15" customHeight="1" x14ac:dyDescent="0.25"/>
    <row r="1284" ht="15" customHeight="1" x14ac:dyDescent="0.25"/>
    <row r="1285" ht="15" customHeight="1" x14ac:dyDescent="0.25"/>
    <row r="1286" ht="15" customHeight="1" x14ac:dyDescent="0.25"/>
    <row r="1287" ht="15" customHeight="1" x14ac:dyDescent="0.25"/>
    <row r="1288" ht="15" customHeight="1" x14ac:dyDescent="0.25"/>
    <row r="1289" ht="15" customHeight="1" x14ac:dyDescent="0.25"/>
    <row r="1290" ht="15" customHeight="1" x14ac:dyDescent="0.25"/>
    <row r="1291" ht="15" customHeight="1" x14ac:dyDescent="0.25"/>
    <row r="1292" ht="15" customHeight="1" x14ac:dyDescent="0.25"/>
    <row r="1293" ht="15" customHeight="1" x14ac:dyDescent="0.25"/>
    <row r="1294" ht="15" customHeight="1" x14ac:dyDescent="0.25"/>
    <row r="1295" ht="15" customHeight="1" x14ac:dyDescent="0.25"/>
    <row r="1296" ht="15" customHeight="1" x14ac:dyDescent="0.25"/>
    <row r="1297" ht="15" customHeight="1" x14ac:dyDescent="0.25"/>
    <row r="1298" ht="15" customHeight="1" x14ac:dyDescent="0.25"/>
    <row r="1299" ht="15" customHeight="1" x14ac:dyDescent="0.25"/>
    <row r="1300" ht="15" customHeight="1" x14ac:dyDescent="0.25"/>
    <row r="1301" ht="15" customHeight="1" x14ac:dyDescent="0.25"/>
    <row r="1302" ht="15" customHeight="1" x14ac:dyDescent="0.25"/>
    <row r="1303" ht="15" customHeight="1" x14ac:dyDescent="0.25"/>
    <row r="1304" ht="15" customHeight="1" x14ac:dyDescent="0.25"/>
    <row r="1305" ht="15" customHeight="1" x14ac:dyDescent="0.25"/>
    <row r="1306" ht="15" customHeight="1" x14ac:dyDescent="0.25"/>
    <row r="1307" ht="15" customHeight="1" x14ac:dyDescent="0.25"/>
    <row r="1308" ht="15" customHeight="1" x14ac:dyDescent="0.25"/>
    <row r="1309" ht="15" customHeight="1" x14ac:dyDescent="0.25"/>
    <row r="1310" ht="15" customHeight="1" x14ac:dyDescent="0.25"/>
    <row r="1311" ht="15" customHeight="1" x14ac:dyDescent="0.25"/>
    <row r="1312" ht="15" customHeight="1" x14ac:dyDescent="0.25"/>
    <row r="1313" ht="15" customHeight="1" x14ac:dyDescent="0.25"/>
    <row r="1314" ht="15" customHeight="1" x14ac:dyDescent="0.25"/>
    <row r="1315" ht="15" customHeight="1" x14ac:dyDescent="0.25"/>
    <row r="1316" ht="15" customHeight="1" x14ac:dyDescent="0.25"/>
    <row r="1317" ht="15" customHeight="1" x14ac:dyDescent="0.25"/>
    <row r="1318" ht="15" customHeight="1" x14ac:dyDescent="0.25"/>
    <row r="1319" ht="15" customHeight="1" x14ac:dyDescent="0.25"/>
    <row r="1320" ht="15" customHeight="1" x14ac:dyDescent="0.25"/>
    <row r="1321" ht="15" customHeight="1" x14ac:dyDescent="0.25"/>
    <row r="1322" ht="15" customHeight="1" x14ac:dyDescent="0.25"/>
    <row r="1323" ht="15" customHeight="1" x14ac:dyDescent="0.25"/>
    <row r="1324" ht="15" customHeight="1" x14ac:dyDescent="0.25"/>
    <row r="1325" ht="15" customHeight="1" x14ac:dyDescent="0.25"/>
    <row r="1326" ht="15" customHeight="1" x14ac:dyDescent="0.25"/>
    <row r="1327" ht="15" customHeight="1" x14ac:dyDescent="0.25"/>
    <row r="1328" ht="15" customHeight="1" x14ac:dyDescent="0.25"/>
    <row r="1329" ht="15" customHeight="1" x14ac:dyDescent="0.25"/>
    <row r="1330" ht="15" customHeight="1" x14ac:dyDescent="0.25"/>
    <row r="1331" ht="15" customHeight="1" x14ac:dyDescent="0.25"/>
    <row r="1332" ht="15" customHeight="1" x14ac:dyDescent="0.25"/>
    <row r="1333" ht="15" customHeight="1" x14ac:dyDescent="0.25"/>
    <row r="1334" ht="15" customHeight="1" x14ac:dyDescent="0.25"/>
    <row r="1335" ht="15" customHeight="1" x14ac:dyDescent="0.25"/>
    <row r="1336" ht="15" customHeight="1" x14ac:dyDescent="0.25"/>
    <row r="1337" ht="15" customHeight="1" x14ac:dyDescent="0.25"/>
    <row r="1338" ht="15" customHeight="1" x14ac:dyDescent="0.25"/>
    <row r="1339" ht="15" customHeight="1" x14ac:dyDescent="0.25"/>
    <row r="1340" ht="15" customHeight="1" x14ac:dyDescent="0.25"/>
    <row r="1341" ht="15" customHeight="1" x14ac:dyDescent="0.25"/>
    <row r="1342" ht="15" customHeight="1" x14ac:dyDescent="0.25"/>
    <row r="1343" ht="15" customHeight="1" x14ac:dyDescent="0.25"/>
    <row r="1344" ht="15" customHeight="1" x14ac:dyDescent="0.25"/>
    <row r="1345" ht="15" customHeight="1" x14ac:dyDescent="0.25"/>
    <row r="1346" ht="15" customHeight="1" x14ac:dyDescent="0.25"/>
    <row r="1347" ht="15" customHeight="1" x14ac:dyDescent="0.25"/>
    <row r="1348" ht="15" customHeight="1" x14ac:dyDescent="0.25"/>
    <row r="1349" ht="15" customHeight="1" x14ac:dyDescent="0.25"/>
    <row r="1350" ht="15" customHeight="1" x14ac:dyDescent="0.25"/>
    <row r="1351" ht="15" customHeight="1" x14ac:dyDescent="0.25"/>
    <row r="1352" ht="15" customHeight="1" x14ac:dyDescent="0.25"/>
    <row r="1353" ht="15" customHeight="1" x14ac:dyDescent="0.25"/>
    <row r="1354" ht="15" customHeight="1" x14ac:dyDescent="0.25"/>
    <row r="1355" ht="15" customHeight="1" x14ac:dyDescent="0.25"/>
    <row r="1356" ht="15" customHeight="1" x14ac:dyDescent="0.25"/>
    <row r="1357" ht="15" customHeight="1" x14ac:dyDescent="0.25"/>
    <row r="1358" ht="15" customHeight="1" x14ac:dyDescent="0.25"/>
    <row r="1359" ht="15" customHeight="1" x14ac:dyDescent="0.25"/>
    <row r="1360" ht="15" customHeight="1" x14ac:dyDescent="0.25"/>
    <row r="1361" ht="15" customHeight="1" x14ac:dyDescent="0.25"/>
    <row r="1362" ht="15" customHeight="1" x14ac:dyDescent="0.25"/>
    <row r="1363" ht="15" customHeight="1" x14ac:dyDescent="0.25"/>
    <row r="1364" ht="15" customHeight="1" x14ac:dyDescent="0.25"/>
    <row r="1365" ht="15" customHeight="1" x14ac:dyDescent="0.25"/>
    <row r="1366" ht="15" customHeight="1" x14ac:dyDescent="0.25"/>
    <row r="1367" ht="15" customHeight="1" x14ac:dyDescent="0.25"/>
    <row r="1368" ht="15" customHeight="1" x14ac:dyDescent="0.25"/>
    <row r="1369" ht="15" customHeight="1" x14ac:dyDescent="0.25"/>
    <row r="1370" ht="15" customHeight="1" x14ac:dyDescent="0.25"/>
    <row r="1371" ht="15" customHeight="1" x14ac:dyDescent="0.25"/>
    <row r="1372" ht="15" customHeight="1" x14ac:dyDescent="0.25"/>
    <row r="1373" ht="15" customHeight="1" x14ac:dyDescent="0.25"/>
    <row r="1374" ht="15" customHeight="1" x14ac:dyDescent="0.25"/>
    <row r="1375" ht="15" customHeight="1" x14ac:dyDescent="0.25"/>
    <row r="1376" ht="15" customHeight="1" x14ac:dyDescent="0.25"/>
    <row r="1377" ht="15" customHeight="1" x14ac:dyDescent="0.25"/>
    <row r="1378" ht="15" customHeight="1" x14ac:dyDescent="0.25"/>
    <row r="1379" ht="15" customHeight="1" x14ac:dyDescent="0.25"/>
    <row r="1380" ht="15" customHeight="1" x14ac:dyDescent="0.25"/>
    <row r="1381" ht="15" customHeight="1" x14ac:dyDescent="0.25"/>
    <row r="1382" ht="15" customHeight="1" x14ac:dyDescent="0.25"/>
    <row r="1383" ht="15" customHeight="1" x14ac:dyDescent="0.25"/>
    <row r="1384" ht="15" customHeight="1" x14ac:dyDescent="0.25"/>
    <row r="1385" ht="15" customHeight="1" x14ac:dyDescent="0.25"/>
    <row r="1386" ht="15" customHeight="1" x14ac:dyDescent="0.25"/>
    <row r="1387" ht="15" customHeight="1" x14ac:dyDescent="0.25"/>
    <row r="1388" ht="15" customHeight="1" x14ac:dyDescent="0.25"/>
    <row r="1389" ht="15" customHeight="1" x14ac:dyDescent="0.25"/>
    <row r="1390" ht="15" customHeight="1" x14ac:dyDescent="0.25"/>
    <row r="1391" ht="15" customHeight="1" x14ac:dyDescent="0.25"/>
    <row r="1392" ht="15" customHeight="1" x14ac:dyDescent="0.25"/>
    <row r="1393" ht="15" customHeight="1" x14ac:dyDescent="0.25"/>
    <row r="1394" ht="15" customHeight="1" x14ac:dyDescent="0.25"/>
    <row r="1395" ht="15" customHeight="1" x14ac:dyDescent="0.25"/>
    <row r="1396" ht="15" customHeight="1" x14ac:dyDescent="0.25"/>
    <row r="1397" ht="15" customHeight="1" x14ac:dyDescent="0.25"/>
    <row r="1398" ht="15" customHeight="1" x14ac:dyDescent="0.25"/>
    <row r="1399" ht="15" customHeight="1" x14ac:dyDescent="0.25"/>
    <row r="1400" ht="15" customHeight="1" x14ac:dyDescent="0.25"/>
    <row r="1401" ht="15" customHeight="1" x14ac:dyDescent="0.25"/>
    <row r="1402" ht="15" customHeight="1" x14ac:dyDescent="0.25"/>
    <row r="1403" ht="15" customHeight="1" x14ac:dyDescent="0.25"/>
    <row r="1404" ht="15" customHeight="1" x14ac:dyDescent="0.25"/>
    <row r="1405" ht="15" customHeight="1" x14ac:dyDescent="0.25"/>
    <row r="1406" ht="15" customHeight="1" x14ac:dyDescent="0.25"/>
    <row r="1407" ht="15" customHeight="1" x14ac:dyDescent="0.25"/>
    <row r="1408" ht="15" customHeight="1" x14ac:dyDescent="0.25"/>
    <row r="1409" ht="15" customHeight="1" x14ac:dyDescent="0.25"/>
    <row r="1410" ht="15" customHeight="1" x14ac:dyDescent="0.25"/>
    <row r="1411" ht="15" customHeight="1" x14ac:dyDescent="0.25"/>
    <row r="1412" ht="15" customHeight="1" x14ac:dyDescent="0.25"/>
    <row r="1413" ht="15" customHeight="1" x14ac:dyDescent="0.25"/>
    <row r="1414" ht="15" customHeight="1" x14ac:dyDescent="0.25"/>
    <row r="1415" ht="15" customHeight="1" x14ac:dyDescent="0.25"/>
    <row r="1416" ht="15" customHeight="1" x14ac:dyDescent="0.25"/>
    <row r="1417" ht="15" customHeight="1" x14ac:dyDescent="0.25"/>
    <row r="1418" ht="15" customHeight="1" x14ac:dyDescent="0.25"/>
    <row r="1419" ht="15" customHeight="1" x14ac:dyDescent="0.25"/>
    <row r="1420" ht="15" customHeight="1" x14ac:dyDescent="0.25"/>
    <row r="1421" ht="15" customHeight="1" x14ac:dyDescent="0.25"/>
    <row r="1422" ht="15" customHeight="1" x14ac:dyDescent="0.25"/>
    <row r="1423" ht="15" customHeight="1" x14ac:dyDescent="0.25"/>
    <row r="1424" ht="15" customHeight="1" x14ac:dyDescent="0.25"/>
    <row r="1425" ht="15" customHeight="1" x14ac:dyDescent="0.25"/>
    <row r="1426" ht="15" customHeight="1" x14ac:dyDescent="0.25"/>
    <row r="1427" ht="15" customHeight="1" x14ac:dyDescent="0.25"/>
    <row r="1428" ht="15" customHeight="1" x14ac:dyDescent="0.25"/>
    <row r="1429" ht="15" customHeight="1" x14ac:dyDescent="0.25"/>
    <row r="1430" ht="15" customHeight="1" x14ac:dyDescent="0.25"/>
    <row r="1431" ht="15" customHeight="1" x14ac:dyDescent="0.25"/>
    <row r="1432" ht="15" customHeight="1" x14ac:dyDescent="0.25"/>
    <row r="1433" ht="15" customHeight="1" x14ac:dyDescent="0.25"/>
    <row r="1434" ht="15" customHeight="1" x14ac:dyDescent="0.25"/>
    <row r="1435" ht="15" customHeight="1" x14ac:dyDescent="0.25"/>
    <row r="1436" ht="15" customHeight="1" x14ac:dyDescent="0.25"/>
    <row r="1437" ht="15" customHeight="1" x14ac:dyDescent="0.25"/>
    <row r="1438" ht="15" customHeight="1" x14ac:dyDescent="0.25"/>
    <row r="1439" ht="15" customHeight="1" x14ac:dyDescent="0.25"/>
    <row r="1440" ht="15" customHeight="1" x14ac:dyDescent="0.25"/>
    <row r="1441" ht="15" customHeight="1" x14ac:dyDescent="0.25"/>
    <row r="1442" ht="15" customHeight="1" x14ac:dyDescent="0.25"/>
    <row r="1443" ht="15" customHeight="1" x14ac:dyDescent="0.25"/>
    <row r="1444" ht="15" customHeight="1" x14ac:dyDescent="0.25"/>
    <row r="1445" ht="15" customHeight="1" x14ac:dyDescent="0.25"/>
    <row r="1446" ht="15" customHeight="1" x14ac:dyDescent="0.25"/>
    <row r="1447" ht="15" customHeight="1" x14ac:dyDescent="0.25"/>
    <row r="1448" ht="15" customHeight="1" x14ac:dyDescent="0.25"/>
    <row r="1449" ht="15" customHeight="1" x14ac:dyDescent="0.25"/>
    <row r="1450" ht="15" customHeight="1" x14ac:dyDescent="0.25"/>
    <row r="1451" ht="15" customHeight="1" x14ac:dyDescent="0.25"/>
    <row r="1452" ht="15" customHeight="1" x14ac:dyDescent="0.25"/>
    <row r="1453" ht="15" customHeight="1" x14ac:dyDescent="0.25"/>
    <row r="1454" ht="15" customHeight="1" x14ac:dyDescent="0.25"/>
    <row r="1455" ht="15" customHeight="1" x14ac:dyDescent="0.25"/>
    <row r="1456" ht="15" customHeight="1" x14ac:dyDescent="0.25"/>
    <row r="1457" ht="15" customHeight="1" x14ac:dyDescent="0.25"/>
    <row r="1458" ht="15" customHeight="1" x14ac:dyDescent="0.25"/>
    <row r="1459" ht="15" customHeight="1" x14ac:dyDescent="0.25"/>
    <row r="1460" ht="15" customHeight="1" x14ac:dyDescent="0.25"/>
    <row r="1461" ht="15" customHeight="1" x14ac:dyDescent="0.25"/>
    <row r="1462" ht="15" customHeight="1" x14ac:dyDescent="0.25"/>
    <row r="1463" ht="15" customHeight="1" x14ac:dyDescent="0.25"/>
    <row r="1464" ht="15" customHeight="1" x14ac:dyDescent="0.25"/>
    <row r="1465" ht="15" customHeight="1" x14ac:dyDescent="0.25"/>
    <row r="1466" ht="15" customHeight="1" x14ac:dyDescent="0.25"/>
    <row r="1467" ht="15" customHeight="1" x14ac:dyDescent="0.25"/>
    <row r="1468" ht="15" customHeight="1" x14ac:dyDescent="0.25"/>
    <row r="1469" ht="15" customHeight="1" x14ac:dyDescent="0.25"/>
    <row r="1470" ht="15" customHeight="1" x14ac:dyDescent="0.25"/>
    <row r="1471" ht="15" customHeight="1" x14ac:dyDescent="0.25"/>
    <row r="1472" ht="15" customHeight="1" x14ac:dyDescent="0.25"/>
    <row r="1473" ht="15" customHeight="1" x14ac:dyDescent="0.25"/>
    <row r="1474" ht="15" customHeight="1" x14ac:dyDescent="0.25"/>
    <row r="1475" ht="15" customHeight="1" x14ac:dyDescent="0.25"/>
    <row r="1476" ht="15" customHeight="1" x14ac:dyDescent="0.25"/>
    <row r="1477" ht="15" customHeight="1" x14ac:dyDescent="0.25"/>
    <row r="1478" ht="15" customHeight="1" x14ac:dyDescent="0.25"/>
    <row r="1479" ht="15" customHeight="1" x14ac:dyDescent="0.25"/>
    <row r="1480" ht="15" customHeight="1" x14ac:dyDescent="0.25"/>
    <row r="1481" ht="15" customHeight="1" x14ac:dyDescent="0.25"/>
    <row r="1482" ht="15" customHeight="1" x14ac:dyDescent="0.25"/>
    <row r="1483" ht="15" customHeight="1" x14ac:dyDescent="0.25"/>
    <row r="1484" ht="15" customHeight="1" x14ac:dyDescent="0.25"/>
    <row r="1485" ht="15" customHeight="1" x14ac:dyDescent="0.25"/>
    <row r="1486" ht="15" customHeight="1" x14ac:dyDescent="0.25"/>
    <row r="1487" ht="15" customHeight="1" x14ac:dyDescent="0.25"/>
    <row r="1488" ht="15" customHeight="1" x14ac:dyDescent="0.25"/>
    <row r="1489" ht="15" customHeight="1" x14ac:dyDescent="0.25"/>
    <row r="1490" ht="15" customHeight="1" x14ac:dyDescent="0.25"/>
    <row r="1491" ht="15" customHeight="1" x14ac:dyDescent="0.25"/>
    <row r="1492" ht="15" customHeight="1" x14ac:dyDescent="0.25"/>
    <row r="1493" ht="15" customHeight="1" x14ac:dyDescent="0.25"/>
    <row r="1494" ht="15" customHeight="1" x14ac:dyDescent="0.25"/>
    <row r="1495" ht="15" customHeight="1" x14ac:dyDescent="0.25"/>
    <row r="1496" ht="15" customHeight="1" x14ac:dyDescent="0.25"/>
    <row r="1497" ht="15" customHeight="1" x14ac:dyDescent="0.25"/>
    <row r="1498" ht="15" customHeight="1" x14ac:dyDescent="0.25"/>
    <row r="1499" ht="15" customHeight="1" x14ac:dyDescent="0.25"/>
    <row r="1500" ht="15" customHeight="1" x14ac:dyDescent="0.25"/>
    <row r="1501" ht="15" customHeight="1" x14ac:dyDescent="0.25"/>
    <row r="1502" ht="15" customHeight="1" x14ac:dyDescent="0.25"/>
    <row r="1503" ht="15" customHeight="1" x14ac:dyDescent="0.25"/>
    <row r="1504" ht="15" customHeight="1" x14ac:dyDescent="0.25"/>
    <row r="1505" ht="15" customHeight="1" x14ac:dyDescent="0.25"/>
    <row r="1506" ht="15" customHeight="1" x14ac:dyDescent="0.25"/>
    <row r="1507" ht="15" customHeight="1" x14ac:dyDescent="0.25"/>
    <row r="1508" ht="15" customHeight="1" x14ac:dyDescent="0.25"/>
    <row r="1509" ht="15" customHeight="1" x14ac:dyDescent="0.25"/>
    <row r="1510" ht="15" customHeight="1" x14ac:dyDescent="0.25"/>
    <row r="1511" ht="15" customHeight="1" x14ac:dyDescent="0.25"/>
    <row r="1512" ht="15" customHeight="1" x14ac:dyDescent="0.25"/>
    <row r="1513" ht="15" customHeight="1" x14ac:dyDescent="0.25"/>
    <row r="1514" ht="15" customHeight="1" x14ac:dyDescent="0.25"/>
    <row r="1515" ht="15" customHeight="1" x14ac:dyDescent="0.25"/>
    <row r="1516" ht="15" customHeight="1" x14ac:dyDescent="0.25"/>
    <row r="1517" ht="15" customHeight="1" x14ac:dyDescent="0.25"/>
    <row r="1518" ht="15" customHeight="1" x14ac:dyDescent="0.25"/>
    <row r="1519" ht="15" customHeight="1" x14ac:dyDescent="0.25"/>
    <row r="1520" ht="15" customHeight="1" x14ac:dyDescent="0.25"/>
    <row r="1521" ht="15" customHeight="1" x14ac:dyDescent="0.25"/>
    <row r="1522" ht="15" customHeight="1" x14ac:dyDescent="0.25"/>
    <row r="1523" ht="15" customHeight="1" x14ac:dyDescent="0.25"/>
    <row r="1524" ht="15" customHeight="1" x14ac:dyDescent="0.25"/>
    <row r="1525" ht="15" customHeight="1" x14ac:dyDescent="0.25"/>
    <row r="1526" ht="15" customHeight="1" x14ac:dyDescent="0.25"/>
    <row r="1527" ht="15" customHeight="1" x14ac:dyDescent="0.25"/>
    <row r="1528" ht="15" customHeight="1" x14ac:dyDescent="0.25"/>
    <row r="1529" ht="15" customHeight="1" x14ac:dyDescent="0.25"/>
    <row r="1530" ht="15" customHeight="1" x14ac:dyDescent="0.25"/>
    <row r="1531" ht="15" customHeight="1" x14ac:dyDescent="0.25"/>
    <row r="1532" ht="15" customHeight="1" x14ac:dyDescent="0.25"/>
    <row r="1533" ht="15" customHeight="1" x14ac:dyDescent="0.25"/>
    <row r="1534" ht="15" customHeight="1" x14ac:dyDescent="0.25"/>
    <row r="1535" ht="15" customHeight="1" x14ac:dyDescent="0.25"/>
    <row r="1536" ht="15" customHeight="1" x14ac:dyDescent="0.25"/>
    <row r="1537" ht="15" customHeight="1" x14ac:dyDescent="0.25"/>
    <row r="1538" ht="15" customHeight="1" x14ac:dyDescent="0.25"/>
    <row r="1539" ht="15" customHeight="1" x14ac:dyDescent="0.25"/>
    <row r="1540" ht="15" customHeight="1" x14ac:dyDescent="0.25"/>
    <row r="1541" ht="15" customHeight="1" x14ac:dyDescent="0.25"/>
    <row r="1542" ht="15" customHeight="1" x14ac:dyDescent="0.25"/>
    <row r="1543" ht="15" customHeight="1" x14ac:dyDescent="0.25"/>
    <row r="1544" ht="15" customHeight="1" x14ac:dyDescent="0.25"/>
    <row r="1545" ht="15" customHeight="1" x14ac:dyDescent="0.25"/>
    <row r="1546" ht="15" customHeight="1" x14ac:dyDescent="0.25"/>
    <row r="1547" ht="15" customHeight="1" x14ac:dyDescent="0.25"/>
    <row r="1548" ht="15" customHeight="1" x14ac:dyDescent="0.25"/>
    <row r="1549" ht="15" customHeight="1" x14ac:dyDescent="0.25"/>
    <row r="1550" ht="15" customHeight="1" x14ac:dyDescent="0.25"/>
    <row r="1551" ht="15" customHeight="1" x14ac:dyDescent="0.25"/>
    <row r="1552" ht="15" customHeight="1" x14ac:dyDescent="0.25"/>
    <row r="1553" ht="15" customHeight="1" x14ac:dyDescent="0.25"/>
    <row r="1554" ht="15" customHeight="1" x14ac:dyDescent="0.25"/>
    <row r="1555" ht="15" customHeight="1" x14ac:dyDescent="0.25"/>
    <row r="1556" ht="15" customHeight="1" x14ac:dyDescent="0.25"/>
    <row r="1557" ht="15" customHeight="1" x14ac:dyDescent="0.25"/>
    <row r="1558" ht="15" customHeight="1" x14ac:dyDescent="0.25"/>
    <row r="1559" ht="15" customHeight="1" x14ac:dyDescent="0.25"/>
    <row r="1560" ht="15" customHeight="1" x14ac:dyDescent="0.25"/>
    <row r="1561" ht="15" customHeight="1" x14ac:dyDescent="0.25"/>
    <row r="1562" ht="15" customHeight="1" x14ac:dyDescent="0.25"/>
    <row r="1563" ht="15" customHeight="1" x14ac:dyDescent="0.25"/>
    <row r="1564" ht="15" customHeight="1" x14ac:dyDescent="0.25"/>
    <row r="1565" ht="15" customHeight="1" x14ac:dyDescent="0.25"/>
    <row r="1566" ht="15" customHeight="1" x14ac:dyDescent="0.25"/>
    <row r="1567" ht="15" customHeight="1" x14ac:dyDescent="0.25"/>
    <row r="1568" ht="15" customHeight="1" x14ac:dyDescent="0.25"/>
    <row r="1569" ht="15" customHeight="1" x14ac:dyDescent="0.25"/>
    <row r="1570" ht="15" customHeight="1" x14ac:dyDescent="0.25"/>
    <row r="1571" ht="15" customHeight="1" x14ac:dyDescent="0.25"/>
    <row r="1572" ht="15" customHeight="1" x14ac:dyDescent="0.25"/>
    <row r="1573" ht="15" customHeight="1" x14ac:dyDescent="0.25"/>
    <row r="1574" ht="15" customHeight="1" x14ac:dyDescent="0.25"/>
    <row r="1575" ht="15" customHeight="1" x14ac:dyDescent="0.25"/>
    <row r="1576" ht="15" customHeight="1" x14ac:dyDescent="0.25"/>
    <row r="1577" ht="15" customHeight="1" x14ac:dyDescent="0.25"/>
    <row r="1578" ht="15" customHeight="1" x14ac:dyDescent="0.25"/>
    <row r="1579" ht="15" customHeight="1" x14ac:dyDescent="0.25"/>
    <row r="1580" ht="15" customHeight="1" x14ac:dyDescent="0.25"/>
    <row r="1581" ht="15" customHeight="1" x14ac:dyDescent="0.25"/>
    <row r="1582" ht="15" customHeight="1" x14ac:dyDescent="0.25"/>
    <row r="1583" ht="15" customHeight="1" x14ac:dyDescent="0.25"/>
    <row r="1584" ht="15" customHeight="1" x14ac:dyDescent="0.25"/>
    <row r="1585" ht="15" customHeight="1" x14ac:dyDescent="0.25"/>
    <row r="1586" ht="15" customHeight="1" x14ac:dyDescent="0.25"/>
    <row r="1587" ht="15" customHeight="1" x14ac:dyDescent="0.25"/>
    <row r="1588" ht="15" customHeight="1" x14ac:dyDescent="0.25"/>
    <row r="1589" ht="15" customHeight="1" x14ac:dyDescent="0.25"/>
    <row r="1590" ht="15" customHeight="1" x14ac:dyDescent="0.25"/>
    <row r="1591" ht="15" customHeight="1" x14ac:dyDescent="0.25"/>
    <row r="1592" ht="15" customHeight="1" x14ac:dyDescent="0.25"/>
    <row r="1593" ht="15" customHeight="1" x14ac:dyDescent="0.25"/>
    <row r="1594" ht="15" customHeight="1" x14ac:dyDescent="0.25"/>
    <row r="1595" ht="15" customHeight="1" x14ac:dyDescent="0.25"/>
    <row r="1596" ht="15" customHeight="1" x14ac:dyDescent="0.25"/>
    <row r="1597" ht="15" customHeight="1" x14ac:dyDescent="0.25"/>
    <row r="1598" ht="15" customHeight="1" x14ac:dyDescent="0.25"/>
    <row r="1599" ht="15" customHeight="1" x14ac:dyDescent="0.25"/>
    <row r="1600" ht="15" customHeight="1" x14ac:dyDescent="0.25"/>
    <row r="1601" ht="15" customHeight="1" x14ac:dyDescent="0.25"/>
    <row r="1602" ht="15" customHeight="1" x14ac:dyDescent="0.25"/>
    <row r="1603" ht="15" customHeight="1" x14ac:dyDescent="0.25"/>
    <row r="1604" ht="15" customHeight="1" x14ac:dyDescent="0.25"/>
    <row r="1605" ht="15" customHeight="1" x14ac:dyDescent="0.25"/>
    <row r="1606" ht="15" customHeight="1" x14ac:dyDescent="0.25"/>
    <row r="1607" ht="15" customHeight="1" x14ac:dyDescent="0.25"/>
    <row r="1608" ht="15" customHeight="1" x14ac:dyDescent="0.25"/>
    <row r="1609" ht="15" customHeight="1" x14ac:dyDescent="0.25"/>
    <row r="1610" ht="15" customHeight="1" x14ac:dyDescent="0.25"/>
    <row r="1611" ht="15" customHeight="1" x14ac:dyDescent="0.25"/>
    <row r="1612" ht="15" customHeight="1" x14ac:dyDescent="0.25"/>
    <row r="1613" ht="15" customHeight="1" x14ac:dyDescent="0.25"/>
    <row r="1614" ht="15" customHeight="1" x14ac:dyDescent="0.25"/>
    <row r="1615" ht="15" customHeight="1" x14ac:dyDescent="0.25"/>
    <row r="1616" ht="15" customHeight="1" x14ac:dyDescent="0.25"/>
    <row r="1617" ht="15" customHeight="1" x14ac:dyDescent="0.25"/>
    <row r="1618" ht="15" customHeight="1" x14ac:dyDescent="0.25"/>
    <row r="1619" ht="15" customHeight="1" x14ac:dyDescent="0.25"/>
    <row r="1620" ht="15" customHeight="1" x14ac:dyDescent="0.25"/>
    <row r="1621" ht="15" customHeight="1" x14ac:dyDescent="0.25"/>
    <row r="1622" ht="15" customHeight="1" x14ac:dyDescent="0.25"/>
    <row r="1623" ht="15" customHeight="1" x14ac:dyDescent="0.25"/>
    <row r="1624" ht="15" customHeight="1" x14ac:dyDescent="0.25"/>
    <row r="1625" ht="15" customHeight="1" x14ac:dyDescent="0.25"/>
    <row r="1626" ht="15" customHeight="1" x14ac:dyDescent="0.25"/>
    <row r="1627" ht="15" customHeight="1" x14ac:dyDescent="0.25"/>
    <row r="1628" ht="15" customHeight="1" x14ac:dyDescent="0.25"/>
    <row r="1629" ht="15" customHeight="1" x14ac:dyDescent="0.25"/>
    <row r="1630" ht="15" customHeight="1" x14ac:dyDescent="0.25"/>
    <row r="1631" ht="15" customHeight="1" x14ac:dyDescent="0.25"/>
    <row r="1632" ht="15" customHeight="1" x14ac:dyDescent="0.25"/>
    <row r="1633" ht="15" customHeight="1" x14ac:dyDescent="0.25"/>
    <row r="1634" ht="15" customHeight="1" x14ac:dyDescent="0.25"/>
    <row r="1635" ht="15" customHeight="1" x14ac:dyDescent="0.25"/>
    <row r="1636" ht="15" customHeight="1" x14ac:dyDescent="0.25"/>
    <row r="1637" ht="15" customHeight="1" x14ac:dyDescent="0.25"/>
    <row r="1638" ht="15" customHeight="1" x14ac:dyDescent="0.25"/>
    <row r="1639" ht="15" customHeight="1" x14ac:dyDescent="0.25"/>
    <row r="1640" ht="15" customHeight="1" x14ac:dyDescent="0.25"/>
    <row r="1641" ht="15" customHeight="1" x14ac:dyDescent="0.25"/>
    <row r="1642" ht="15" customHeight="1" x14ac:dyDescent="0.25"/>
    <row r="1643" ht="15" customHeight="1" x14ac:dyDescent="0.25"/>
    <row r="1644" ht="15" customHeight="1" x14ac:dyDescent="0.25"/>
    <row r="1645" ht="15" customHeight="1" x14ac:dyDescent="0.25"/>
    <row r="1646" ht="15" customHeight="1" x14ac:dyDescent="0.25"/>
    <row r="1647" ht="15" customHeight="1" x14ac:dyDescent="0.25"/>
    <row r="1648" ht="15" customHeight="1" x14ac:dyDescent="0.25"/>
    <row r="1649" ht="15" customHeight="1" x14ac:dyDescent="0.25"/>
    <row r="1650" ht="15" customHeight="1" x14ac:dyDescent="0.25"/>
    <row r="1651" ht="15" customHeight="1" x14ac:dyDescent="0.25"/>
    <row r="1652" ht="15" customHeight="1" x14ac:dyDescent="0.25"/>
    <row r="1653" ht="15" customHeight="1" x14ac:dyDescent="0.25"/>
    <row r="1654" ht="15" customHeight="1" x14ac:dyDescent="0.25"/>
    <row r="1655" ht="15" customHeight="1" x14ac:dyDescent="0.25"/>
    <row r="1656" ht="15" customHeight="1" x14ac:dyDescent="0.25"/>
    <row r="1657" ht="15" customHeight="1" x14ac:dyDescent="0.25"/>
    <row r="1658" ht="15" customHeight="1" x14ac:dyDescent="0.25"/>
    <row r="1659" ht="15" customHeight="1" x14ac:dyDescent="0.25"/>
    <row r="1660" ht="15" customHeight="1" x14ac:dyDescent="0.25"/>
    <row r="1661" ht="15" customHeight="1" x14ac:dyDescent="0.25"/>
    <row r="1662" ht="15" customHeight="1" x14ac:dyDescent="0.25"/>
    <row r="1663" ht="15" customHeight="1" x14ac:dyDescent="0.25"/>
    <row r="1664" ht="15" customHeight="1" x14ac:dyDescent="0.25"/>
    <row r="1665" ht="15" customHeight="1" x14ac:dyDescent="0.25"/>
    <row r="1666" ht="15" customHeight="1" x14ac:dyDescent="0.25"/>
    <row r="1667" ht="15" customHeight="1" x14ac:dyDescent="0.25"/>
    <row r="1668" ht="15" customHeight="1" x14ac:dyDescent="0.25"/>
    <row r="1669" ht="15" customHeight="1" x14ac:dyDescent="0.25"/>
    <row r="1670" ht="15" customHeight="1" x14ac:dyDescent="0.25"/>
    <row r="1671" ht="15" customHeight="1" x14ac:dyDescent="0.25"/>
    <row r="1672" ht="15" customHeight="1" x14ac:dyDescent="0.25"/>
    <row r="1673" ht="15" customHeight="1" x14ac:dyDescent="0.25"/>
    <row r="1674" ht="15" customHeight="1" x14ac:dyDescent="0.25"/>
    <row r="1675" ht="15" customHeight="1" x14ac:dyDescent="0.25"/>
    <row r="1676" ht="15" customHeight="1" x14ac:dyDescent="0.25"/>
    <row r="1677" ht="15" customHeight="1" x14ac:dyDescent="0.25"/>
    <row r="1678" ht="15" customHeight="1" x14ac:dyDescent="0.25"/>
    <row r="1679" ht="15" customHeight="1" x14ac:dyDescent="0.25"/>
    <row r="1680" ht="15" customHeight="1" x14ac:dyDescent="0.25"/>
    <row r="1681" ht="15" customHeight="1" x14ac:dyDescent="0.25"/>
    <row r="1682" ht="15" customHeight="1" x14ac:dyDescent="0.25"/>
    <row r="1683" ht="15" customHeight="1" x14ac:dyDescent="0.25"/>
    <row r="1684" ht="15" customHeight="1" x14ac:dyDescent="0.25"/>
    <row r="1685" ht="15" customHeight="1" x14ac:dyDescent="0.25"/>
    <row r="1686" ht="15" customHeight="1" x14ac:dyDescent="0.25"/>
    <row r="1687" ht="15" customHeight="1" x14ac:dyDescent="0.25"/>
    <row r="1688" ht="15" customHeight="1" x14ac:dyDescent="0.25"/>
    <row r="1689" ht="15" customHeight="1" x14ac:dyDescent="0.25"/>
    <row r="1690" ht="15" customHeight="1" x14ac:dyDescent="0.25"/>
    <row r="1691" ht="15" customHeight="1" x14ac:dyDescent="0.25"/>
    <row r="1692" ht="15" customHeight="1" x14ac:dyDescent="0.25"/>
    <row r="1693" ht="15" customHeight="1" x14ac:dyDescent="0.25"/>
    <row r="1694" ht="15" customHeight="1" x14ac:dyDescent="0.25"/>
    <row r="1695" ht="15" customHeight="1" x14ac:dyDescent="0.25"/>
    <row r="1696" ht="15" customHeight="1" x14ac:dyDescent="0.25"/>
    <row r="1697" ht="15" customHeight="1" x14ac:dyDescent="0.25"/>
    <row r="1698" ht="15" customHeight="1" x14ac:dyDescent="0.25"/>
    <row r="1699" ht="15" customHeight="1" x14ac:dyDescent="0.25"/>
    <row r="1700" ht="15" customHeight="1" x14ac:dyDescent="0.25"/>
    <row r="1701" ht="15" customHeight="1" x14ac:dyDescent="0.25"/>
    <row r="1702" ht="15" customHeight="1" x14ac:dyDescent="0.25"/>
    <row r="1703" ht="15" customHeight="1" x14ac:dyDescent="0.25"/>
    <row r="1704" ht="15" customHeight="1" x14ac:dyDescent="0.25"/>
    <row r="1705" ht="15" customHeight="1" x14ac:dyDescent="0.25"/>
    <row r="1706" ht="15" customHeight="1" x14ac:dyDescent="0.25"/>
    <row r="1707" ht="15" customHeight="1" x14ac:dyDescent="0.25"/>
    <row r="1708" ht="15" customHeight="1" x14ac:dyDescent="0.25"/>
    <row r="1709" ht="15" customHeight="1" x14ac:dyDescent="0.25"/>
    <row r="1710" ht="15" customHeight="1" x14ac:dyDescent="0.25"/>
    <row r="1711" ht="15" customHeight="1" x14ac:dyDescent="0.25"/>
    <row r="1712" ht="15" customHeight="1" x14ac:dyDescent="0.25"/>
    <row r="1713" ht="15" customHeight="1" x14ac:dyDescent="0.25"/>
    <row r="1714" ht="15" customHeight="1" x14ac:dyDescent="0.25"/>
    <row r="1715" ht="15" customHeight="1" x14ac:dyDescent="0.25"/>
    <row r="1716" ht="15" customHeight="1" x14ac:dyDescent="0.25"/>
    <row r="1717" ht="15" customHeight="1" x14ac:dyDescent="0.25"/>
    <row r="1718" ht="15" customHeight="1" x14ac:dyDescent="0.25"/>
    <row r="1719" ht="15" customHeight="1" x14ac:dyDescent="0.25"/>
    <row r="1720" ht="15" customHeight="1" x14ac:dyDescent="0.25"/>
    <row r="1721" ht="15" customHeight="1" x14ac:dyDescent="0.25"/>
    <row r="1722" ht="15" customHeight="1" x14ac:dyDescent="0.25"/>
    <row r="1723" ht="15" customHeight="1" x14ac:dyDescent="0.25"/>
    <row r="1724" ht="15" customHeight="1" x14ac:dyDescent="0.25"/>
    <row r="1725" ht="15" customHeight="1" x14ac:dyDescent="0.25"/>
    <row r="1726" ht="15" customHeight="1" x14ac:dyDescent="0.25"/>
    <row r="1727" ht="15" customHeight="1" x14ac:dyDescent="0.25"/>
    <row r="1728" ht="15" customHeight="1" x14ac:dyDescent="0.25"/>
    <row r="1729" ht="15" customHeight="1" x14ac:dyDescent="0.25"/>
    <row r="1730" ht="15" customHeight="1" x14ac:dyDescent="0.25"/>
    <row r="1731" ht="15" customHeight="1" x14ac:dyDescent="0.25"/>
    <row r="1732" ht="15" customHeight="1" x14ac:dyDescent="0.25"/>
    <row r="1733" ht="15" customHeight="1" x14ac:dyDescent="0.25"/>
    <row r="1734" ht="15" customHeight="1" x14ac:dyDescent="0.25"/>
    <row r="1735" ht="15" customHeight="1" x14ac:dyDescent="0.25"/>
    <row r="1736" ht="15" customHeight="1" x14ac:dyDescent="0.25"/>
    <row r="1737" ht="15" customHeight="1" x14ac:dyDescent="0.25"/>
    <row r="1738" ht="15" customHeight="1" x14ac:dyDescent="0.25"/>
    <row r="1739" ht="15" customHeight="1" x14ac:dyDescent="0.25"/>
    <row r="1740" ht="15" customHeight="1" x14ac:dyDescent="0.25"/>
    <row r="1741" ht="15" customHeight="1" x14ac:dyDescent="0.25"/>
    <row r="1742" ht="15" customHeight="1" x14ac:dyDescent="0.25"/>
    <row r="1743" ht="15" customHeight="1" x14ac:dyDescent="0.25"/>
    <row r="1744" ht="15" customHeight="1" x14ac:dyDescent="0.25"/>
    <row r="1745" ht="15" customHeight="1" x14ac:dyDescent="0.25"/>
    <row r="1746" ht="15" customHeight="1" x14ac:dyDescent="0.25"/>
    <row r="1747" ht="15" customHeight="1" x14ac:dyDescent="0.25"/>
    <row r="1748" ht="15" customHeight="1" x14ac:dyDescent="0.25"/>
    <row r="1749" ht="15" customHeight="1" x14ac:dyDescent="0.25"/>
    <row r="1750" ht="15" customHeight="1" x14ac:dyDescent="0.25"/>
    <row r="1751" ht="15" customHeight="1" x14ac:dyDescent="0.25"/>
    <row r="1752" ht="15" customHeight="1" x14ac:dyDescent="0.25"/>
    <row r="1753" ht="15" customHeight="1" x14ac:dyDescent="0.25"/>
    <row r="1754" ht="15" customHeight="1" x14ac:dyDescent="0.25"/>
    <row r="1755" ht="15" customHeight="1" x14ac:dyDescent="0.25"/>
    <row r="1756" ht="15" customHeight="1" x14ac:dyDescent="0.25"/>
    <row r="1757" ht="15" customHeight="1" x14ac:dyDescent="0.25"/>
    <row r="1758" ht="15" customHeight="1" x14ac:dyDescent="0.25"/>
    <row r="1759" ht="15" customHeight="1" x14ac:dyDescent="0.25"/>
    <row r="1760" ht="15" customHeight="1" x14ac:dyDescent="0.25"/>
    <row r="1761" ht="15" customHeight="1" x14ac:dyDescent="0.25"/>
    <row r="1762" ht="15" customHeight="1" x14ac:dyDescent="0.25"/>
    <row r="1763" ht="15" customHeight="1" x14ac:dyDescent="0.25"/>
    <row r="1764" ht="15" customHeight="1" x14ac:dyDescent="0.25"/>
    <row r="1765" ht="15" customHeight="1" x14ac:dyDescent="0.25"/>
    <row r="1766" ht="15" customHeight="1" x14ac:dyDescent="0.25"/>
    <row r="1767" ht="15" customHeight="1" x14ac:dyDescent="0.25"/>
    <row r="1768" ht="15" customHeight="1" x14ac:dyDescent="0.25"/>
    <row r="1769" ht="15" customHeight="1" x14ac:dyDescent="0.25"/>
    <row r="1770" ht="15" customHeight="1" x14ac:dyDescent="0.25"/>
    <row r="1771" ht="15" customHeight="1" x14ac:dyDescent="0.25"/>
    <row r="1772" ht="15" customHeight="1" x14ac:dyDescent="0.25"/>
    <row r="1773" ht="15" customHeight="1" x14ac:dyDescent="0.25"/>
    <row r="1774" ht="15" customHeight="1" x14ac:dyDescent="0.25"/>
    <row r="1775" ht="15" customHeight="1" x14ac:dyDescent="0.25"/>
    <row r="1776" ht="15" customHeight="1" x14ac:dyDescent="0.25"/>
    <row r="1777" ht="15" customHeight="1" x14ac:dyDescent="0.25"/>
    <row r="1778" ht="15" customHeight="1" x14ac:dyDescent="0.25"/>
    <row r="1779" ht="15" customHeight="1" x14ac:dyDescent="0.25"/>
    <row r="1780" ht="15" customHeight="1" x14ac:dyDescent="0.25"/>
    <row r="1781" ht="15" customHeight="1" x14ac:dyDescent="0.25"/>
    <row r="1782" ht="15" customHeight="1" x14ac:dyDescent="0.25"/>
    <row r="1783" ht="15" customHeight="1" x14ac:dyDescent="0.25"/>
    <row r="1784" ht="15" customHeight="1" x14ac:dyDescent="0.25"/>
    <row r="1785" ht="15" customHeight="1" x14ac:dyDescent="0.25"/>
    <row r="1786" ht="15" customHeight="1" x14ac:dyDescent="0.25"/>
    <row r="1787" ht="15" customHeight="1" x14ac:dyDescent="0.25"/>
    <row r="1788" ht="15" customHeight="1" x14ac:dyDescent="0.25"/>
    <row r="1789" ht="15" customHeight="1" x14ac:dyDescent="0.25"/>
    <row r="1790" ht="15" customHeight="1" x14ac:dyDescent="0.25"/>
    <row r="1791" ht="15" customHeight="1" x14ac:dyDescent="0.25"/>
    <row r="1792" ht="15" customHeight="1" x14ac:dyDescent="0.25"/>
    <row r="1793" ht="15" customHeight="1" x14ac:dyDescent="0.25"/>
    <row r="1794" ht="15" customHeight="1" x14ac:dyDescent="0.25"/>
    <row r="1795" ht="15" customHeight="1" x14ac:dyDescent="0.25"/>
    <row r="1796" ht="15" customHeight="1" x14ac:dyDescent="0.25"/>
    <row r="1797" ht="15" customHeight="1" x14ac:dyDescent="0.25"/>
    <row r="1798" ht="15" customHeight="1" x14ac:dyDescent="0.25"/>
    <row r="1799" ht="15" customHeight="1" x14ac:dyDescent="0.25"/>
    <row r="1800" ht="15" customHeight="1" x14ac:dyDescent="0.25"/>
    <row r="1801" ht="15" customHeight="1" x14ac:dyDescent="0.25"/>
    <row r="1802" ht="15" customHeight="1" x14ac:dyDescent="0.25"/>
    <row r="1803" ht="15" customHeight="1" x14ac:dyDescent="0.25"/>
    <row r="1804" ht="15" customHeight="1" x14ac:dyDescent="0.25"/>
    <row r="1805" ht="15" customHeight="1" x14ac:dyDescent="0.25"/>
    <row r="1806" ht="15" customHeight="1" x14ac:dyDescent="0.25"/>
    <row r="1807" ht="15" customHeight="1" x14ac:dyDescent="0.25"/>
    <row r="1808" ht="15" customHeight="1" x14ac:dyDescent="0.25"/>
    <row r="1809" ht="15" customHeight="1" x14ac:dyDescent="0.25"/>
    <row r="1810" ht="15" customHeight="1" x14ac:dyDescent="0.25"/>
    <row r="1811" ht="15" customHeight="1" x14ac:dyDescent="0.25"/>
    <row r="1812" ht="15" customHeight="1" x14ac:dyDescent="0.25"/>
    <row r="1813" ht="15" customHeight="1" x14ac:dyDescent="0.25"/>
    <row r="1814" ht="15" customHeight="1" x14ac:dyDescent="0.25"/>
    <row r="1815" ht="15" customHeight="1" x14ac:dyDescent="0.25"/>
    <row r="1816" ht="15" customHeight="1" x14ac:dyDescent="0.25"/>
    <row r="1817" ht="15" customHeight="1" x14ac:dyDescent="0.25"/>
    <row r="1818" ht="15" customHeight="1" x14ac:dyDescent="0.25"/>
    <row r="1819" ht="15" customHeight="1" x14ac:dyDescent="0.25"/>
    <row r="1820" ht="15" customHeight="1" x14ac:dyDescent="0.25"/>
    <row r="1821" ht="15" customHeight="1" x14ac:dyDescent="0.25"/>
    <row r="1822" ht="15" customHeight="1" x14ac:dyDescent="0.25"/>
    <row r="1823" ht="15" customHeight="1" x14ac:dyDescent="0.25"/>
    <row r="1824" ht="15" customHeight="1" x14ac:dyDescent="0.25"/>
    <row r="1825" ht="15" customHeight="1" x14ac:dyDescent="0.25"/>
    <row r="1826" ht="15" customHeight="1" x14ac:dyDescent="0.25"/>
    <row r="1827" ht="15" customHeight="1" x14ac:dyDescent="0.25"/>
    <row r="1828" ht="15" customHeight="1" x14ac:dyDescent="0.25"/>
    <row r="1829" ht="15" customHeight="1" x14ac:dyDescent="0.25"/>
    <row r="1830" ht="15" customHeight="1" x14ac:dyDescent="0.25"/>
    <row r="1831" ht="15" customHeight="1" x14ac:dyDescent="0.25"/>
    <row r="1832" ht="15" customHeight="1" x14ac:dyDescent="0.25"/>
    <row r="1833" ht="15" customHeight="1" x14ac:dyDescent="0.25"/>
    <row r="1834" ht="15" customHeight="1" x14ac:dyDescent="0.25"/>
    <row r="1835" ht="15" customHeight="1" x14ac:dyDescent="0.25"/>
    <row r="1836" ht="15" customHeight="1" x14ac:dyDescent="0.25"/>
    <row r="1837" ht="15" customHeight="1" x14ac:dyDescent="0.25"/>
    <row r="1838" ht="15" customHeight="1" x14ac:dyDescent="0.25"/>
    <row r="1839" ht="15" customHeight="1" x14ac:dyDescent="0.25"/>
    <row r="1840" ht="15" customHeight="1" x14ac:dyDescent="0.25"/>
    <row r="1841" ht="15" customHeight="1" x14ac:dyDescent="0.25"/>
    <row r="1842" ht="15" customHeight="1" x14ac:dyDescent="0.25"/>
    <row r="1843" ht="15" customHeight="1" x14ac:dyDescent="0.25"/>
    <row r="1844" ht="15" customHeight="1" x14ac:dyDescent="0.25"/>
    <row r="1845" ht="15" customHeight="1" x14ac:dyDescent="0.25"/>
    <row r="1846" ht="15" customHeight="1" x14ac:dyDescent="0.25"/>
    <row r="1847" ht="15" customHeight="1" x14ac:dyDescent="0.25"/>
    <row r="1848" ht="15" customHeight="1" x14ac:dyDescent="0.25"/>
    <row r="1849" ht="15" customHeight="1" x14ac:dyDescent="0.25"/>
    <row r="1850" ht="15" customHeight="1" x14ac:dyDescent="0.25"/>
    <row r="1851" ht="15" customHeight="1" x14ac:dyDescent="0.25"/>
    <row r="1852" ht="15" customHeight="1" x14ac:dyDescent="0.25"/>
    <row r="1853" ht="15" customHeight="1" x14ac:dyDescent="0.25"/>
    <row r="1854" ht="15" customHeight="1" x14ac:dyDescent="0.25"/>
    <row r="1855" ht="15" customHeight="1" x14ac:dyDescent="0.25"/>
    <row r="1856" ht="15" customHeight="1" x14ac:dyDescent="0.25"/>
    <row r="1857" ht="15" customHeight="1" x14ac:dyDescent="0.25"/>
    <row r="1858" ht="15" customHeight="1" x14ac:dyDescent="0.25"/>
    <row r="1859" ht="15" customHeight="1" x14ac:dyDescent="0.25"/>
    <row r="1860" ht="15" customHeight="1" x14ac:dyDescent="0.25"/>
    <row r="1861" ht="15" customHeight="1" x14ac:dyDescent="0.25"/>
    <row r="1862" ht="15" customHeight="1" x14ac:dyDescent="0.25"/>
    <row r="1863" ht="15" customHeight="1" x14ac:dyDescent="0.25"/>
    <row r="1864" ht="15" customHeight="1" x14ac:dyDescent="0.25"/>
    <row r="1865" ht="15" customHeight="1" x14ac:dyDescent="0.25"/>
    <row r="1866" ht="15" customHeight="1" x14ac:dyDescent="0.25"/>
    <row r="1867" ht="15" customHeight="1" x14ac:dyDescent="0.25"/>
    <row r="1868" ht="15" customHeight="1" x14ac:dyDescent="0.25"/>
    <row r="1869" ht="15" customHeight="1" x14ac:dyDescent="0.25"/>
    <row r="1870" ht="15" customHeight="1" x14ac:dyDescent="0.25"/>
    <row r="1871" ht="15" customHeight="1" x14ac:dyDescent="0.25"/>
    <row r="1872" ht="15" customHeight="1" x14ac:dyDescent="0.25"/>
    <row r="1873" ht="15" customHeight="1" x14ac:dyDescent="0.25"/>
    <row r="1874" ht="15" customHeight="1" x14ac:dyDescent="0.25"/>
    <row r="1875" ht="15" customHeight="1" x14ac:dyDescent="0.25"/>
    <row r="1876" ht="15" customHeight="1" x14ac:dyDescent="0.25"/>
    <row r="1877" ht="15" customHeight="1" x14ac:dyDescent="0.25"/>
    <row r="1878" ht="15" customHeight="1" x14ac:dyDescent="0.25"/>
    <row r="1879" ht="15" customHeight="1" x14ac:dyDescent="0.25"/>
    <row r="1880" ht="15" customHeight="1" x14ac:dyDescent="0.25"/>
    <row r="1881" ht="15" customHeight="1" x14ac:dyDescent="0.25"/>
    <row r="1882" ht="15" customHeight="1" x14ac:dyDescent="0.25"/>
    <row r="1883" ht="15" customHeight="1" x14ac:dyDescent="0.25"/>
    <row r="1884" ht="15" customHeight="1" x14ac:dyDescent="0.25"/>
    <row r="1885" ht="15" customHeight="1" x14ac:dyDescent="0.25"/>
    <row r="1886" ht="15" customHeight="1" x14ac:dyDescent="0.25"/>
    <row r="1887" ht="15" customHeight="1" x14ac:dyDescent="0.25"/>
    <row r="1888" ht="15" customHeight="1" x14ac:dyDescent="0.25"/>
    <row r="1889" ht="15" customHeight="1" x14ac:dyDescent="0.25"/>
    <row r="1890" ht="15" customHeight="1" x14ac:dyDescent="0.25"/>
    <row r="1891" ht="15" customHeight="1" x14ac:dyDescent="0.25"/>
    <row r="1892" ht="15" customHeight="1" x14ac:dyDescent="0.25"/>
    <row r="1893" ht="15" customHeight="1" x14ac:dyDescent="0.25"/>
    <row r="1894" ht="15" customHeight="1" x14ac:dyDescent="0.25"/>
    <row r="1895" ht="15" customHeight="1" x14ac:dyDescent="0.25"/>
    <row r="1896" ht="15" customHeight="1" x14ac:dyDescent="0.25"/>
    <row r="1897" ht="15" customHeight="1" x14ac:dyDescent="0.25"/>
    <row r="1898" ht="15" customHeight="1" x14ac:dyDescent="0.25"/>
    <row r="1899" ht="15" customHeight="1" x14ac:dyDescent="0.25"/>
    <row r="1900" ht="15" customHeight="1" x14ac:dyDescent="0.25"/>
    <row r="1901" ht="15" customHeight="1" x14ac:dyDescent="0.25"/>
    <row r="1902" ht="15" customHeight="1" x14ac:dyDescent="0.25"/>
    <row r="1903" ht="15" customHeight="1" x14ac:dyDescent="0.25"/>
    <row r="1904" ht="15" customHeight="1" x14ac:dyDescent="0.25"/>
    <row r="1905" ht="15" customHeight="1" x14ac:dyDescent="0.25"/>
    <row r="1906" ht="15" customHeight="1" x14ac:dyDescent="0.25"/>
    <row r="1907" ht="15" customHeight="1" x14ac:dyDescent="0.25"/>
    <row r="1908" ht="15" customHeight="1" x14ac:dyDescent="0.25"/>
    <row r="1909" ht="15" customHeight="1" x14ac:dyDescent="0.25"/>
    <row r="1910" ht="15" customHeight="1" x14ac:dyDescent="0.25"/>
    <row r="1911" ht="15" customHeight="1" x14ac:dyDescent="0.25"/>
    <row r="1912" ht="15" customHeight="1" x14ac:dyDescent="0.25"/>
    <row r="1913" ht="15" customHeight="1" x14ac:dyDescent="0.25"/>
    <row r="1914" ht="15" customHeight="1" x14ac:dyDescent="0.25"/>
    <row r="1915" ht="15" customHeight="1" x14ac:dyDescent="0.25"/>
    <row r="1916" ht="15" customHeight="1" x14ac:dyDescent="0.25"/>
    <row r="1917" ht="15" customHeight="1" x14ac:dyDescent="0.25"/>
    <row r="1918" ht="15" customHeight="1" x14ac:dyDescent="0.25"/>
    <row r="1919" ht="15" customHeight="1" x14ac:dyDescent="0.25"/>
    <row r="1920" ht="15" customHeight="1" x14ac:dyDescent="0.25"/>
    <row r="1921" ht="15" customHeight="1" x14ac:dyDescent="0.25"/>
    <row r="1922" ht="15" customHeight="1" x14ac:dyDescent="0.25"/>
    <row r="1923" ht="15" customHeight="1" x14ac:dyDescent="0.25"/>
    <row r="1924" ht="15" customHeight="1" x14ac:dyDescent="0.25"/>
    <row r="1925" ht="15" customHeight="1" x14ac:dyDescent="0.25"/>
    <row r="1926" ht="15" customHeight="1" x14ac:dyDescent="0.25"/>
    <row r="1927" ht="15" customHeight="1" x14ac:dyDescent="0.25"/>
    <row r="1928" ht="15" customHeight="1" x14ac:dyDescent="0.25"/>
    <row r="1929" ht="15" customHeight="1" x14ac:dyDescent="0.25"/>
    <row r="1930" ht="15" customHeight="1" x14ac:dyDescent="0.25"/>
    <row r="1931" ht="15" customHeight="1" x14ac:dyDescent="0.25"/>
    <row r="1932" ht="15" customHeight="1" x14ac:dyDescent="0.25"/>
    <row r="1933" ht="15" customHeight="1" x14ac:dyDescent="0.25"/>
    <row r="1934" ht="15" customHeight="1" x14ac:dyDescent="0.25"/>
    <row r="1935" ht="15" customHeight="1" x14ac:dyDescent="0.25"/>
    <row r="1936" ht="15" customHeight="1" x14ac:dyDescent="0.25"/>
    <row r="1937" ht="15" customHeight="1" x14ac:dyDescent="0.25"/>
    <row r="1938" ht="15" customHeight="1" x14ac:dyDescent="0.25"/>
    <row r="1939" ht="15" customHeight="1" x14ac:dyDescent="0.25"/>
    <row r="1940" ht="15" customHeight="1" x14ac:dyDescent="0.25"/>
    <row r="1941" ht="15" customHeight="1" x14ac:dyDescent="0.25"/>
    <row r="1942" ht="15" customHeight="1" x14ac:dyDescent="0.25"/>
    <row r="1943" ht="15" customHeight="1" x14ac:dyDescent="0.25"/>
    <row r="1944" ht="15" customHeight="1" x14ac:dyDescent="0.25"/>
    <row r="1945" ht="15" customHeight="1" x14ac:dyDescent="0.25"/>
    <row r="1946" ht="15" customHeight="1" x14ac:dyDescent="0.25"/>
    <row r="1947" ht="15" customHeight="1" x14ac:dyDescent="0.25"/>
    <row r="1948" ht="15" customHeight="1" x14ac:dyDescent="0.25"/>
    <row r="1949" ht="15" customHeight="1" x14ac:dyDescent="0.25"/>
    <row r="1950" ht="15" customHeight="1" x14ac:dyDescent="0.25"/>
    <row r="1951" ht="15" customHeight="1" x14ac:dyDescent="0.25"/>
    <row r="1952" ht="15" customHeight="1" x14ac:dyDescent="0.25"/>
    <row r="1953" ht="15" customHeight="1" x14ac:dyDescent="0.25"/>
    <row r="1954" ht="15" customHeight="1" x14ac:dyDescent="0.25"/>
    <row r="1955" ht="15" customHeight="1" x14ac:dyDescent="0.25"/>
    <row r="1956" ht="15" customHeight="1" x14ac:dyDescent="0.25"/>
    <row r="1957" ht="15" customHeight="1" x14ac:dyDescent="0.25"/>
    <row r="1958" ht="15" customHeight="1" x14ac:dyDescent="0.25"/>
    <row r="1959" ht="15" customHeight="1" x14ac:dyDescent="0.25"/>
    <row r="1960" ht="15" customHeight="1" x14ac:dyDescent="0.25"/>
    <row r="1961" ht="15" customHeight="1" x14ac:dyDescent="0.25"/>
    <row r="1962" ht="15" customHeight="1" x14ac:dyDescent="0.25"/>
    <row r="1963" ht="15" customHeight="1" x14ac:dyDescent="0.25"/>
    <row r="1964" ht="15" customHeight="1" x14ac:dyDescent="0.25"/>
    <row r="1965" ht="15" customHeight="1" x14ac:dyDescent="0.25"/>
    <row r="1966" ht="15" customHeight="1" x14ac:dyDescent="0.25"/>
    <row r="1967" ht="15" customHeight="1" x14ac:dyDescent="0.25"/>
    <row r="1968" ht="15" customHeight="1" x14ac:dyDescent="0.25"/>
    <row r="1969" ht="15" customHeight="1" x14ac:dyDescent="0.25"/>
    <row r="1970" ht="15" customHeight="1" x14ac:dyDescent="0.25"/>
    <row r="1971" ht="15" customHeight="1" x14ac:dyDescent="0.25"/>
    <row r="1972" ht="15" customHeight="1" x14ac:dyDescent="0.25"/>
    <row r="1973" ht="15" customHeight="1" x14ac:dyDescent="0.25"/>
    <row r="1974" ht="15" customHeight="1" x14ac:dyDescent="0.25"/>
    <row r="1975" ht="15" customHeight="1" x14ac:dyDescent="0.25"/>
    <row r="1976" ht="15" customHeight="1" x14ac:dyDescent="0.25"/>
    <row r="1977" ht="15" customHeight="1" x14ac:dyDescent="0.25"/>
    <row r="1978" ht="15" customHeight="1" x14ac:dyDescent="0.25"/>
    <row r="1979" ht="15" customHeight="1" x14ac:dyDescent="0.25"/>
    <row r="1980" ht="15" customHeight="1" x14ac:dyDescent="0.25"/>
    <row r="1981" ht="15" customHeight="1" x14ac:dyDescent="0.25"/>
    <row r="1982" ht="15" customHeight="1" x14ac:dyDescent="0.25"/>
    <row r="1983" ht="15" customHeight="1" x14ac:dyDescent="0.25"/>
    <row r="1984" ht="15" customHeight="1" x14ac:dyDescent="0.25"/>
    <row r="1985" ht="15" customHeight="1" x14ac:dyDescent="0.25"/>
    <row r="1986" ht="15" customHeight="1" x14ac:dyDescent="0.25"/>
    <row r="1987" ht="15" customHeight="1" x14ac:dyDescent="0.25"/>
    <row r="1988" ht="15" customHeight="1" x14ac:dyDescent="0.25"/>
    <row r="1989" ht="15" customHeight="1" x14ac:dyDescent="0.25"/>
    <row r="1990" ht="15" customHeight="1" x14ac:dyDescent="0.25"/>
    <row r="1991" ht="15" customHeight="1" x14ac:dyDescent="0.25"/>
    <row r="1992" ht="15" customHeight="1" x14ac:dyDescent="0.25"/>
    <row r="1993" ht="15" customHeight="1" x14ac:dyDescent="0.25"/>
    <row r="1994" ht="15" customHeight="1" x14ac:dyDescent="0.25"/>
    <row r="1995" ht="15" customHeight="1" x14ac:dyDescent="0.25"/>
    <row r="1996" ht="15" customHeight="1" x14ac:dyDescent="0.25"/>
    <row r="1997" ht="15" customHeight="1" x14ac:dyDescent="0.25"/>
    <row r="1998" ht="15" customHeight="1" x14ac:dyDescent="0.25"/>
    <row r="1999" ht="15" customHeight="1" x14ac:dyDescent="0.25"/>
    <row r="2000" ht="15" customHeight="1" x14ac:dyDescent="0.25"/>
    <row r="2001" ht="15" customHeight="1" x14ac:dyDescent="0.25"/>
    <row r="2002" ht="15" customHeight="1" x14ac:dyDescent="0.25"/>
    <row r="2003" ht="15" customHeight="1" x14ac:dyDescent="0.25"/>
    <row r="2004" ht="15" customHeight="1" x14ac:dyDescent="0.25"/>
    <row r="2005" ht="15" customHeight="1" x14ac:dyDescent="0.25"/>
    <row r="2006" ht="15" customHeight="1" x14ac:dyDescent="0.25"/>
    <row r="2007" ht="15" customHeight="1" x14ac:dyDescent="0.25"/>
    <row r="2008" ht="15" customHeight="1" x14ac:dyDescent="0.25"/>
    <row r="2009" ht="15" customHeight="1" x14ac:dyDescent="0.25"/>
    <row r="2010" ht="15" customHeight="1" x14ac:dyDescent="0.25"/>
    <row r="2011" ht="15" customHeight="1" x14ac:dyDescent="0.25"/>
    <row r="2012" ht="15" customHeight="1" x14ac:dyDescent="0.25"/>
    <row r="2013" ht="15" customHeight="1" x14ac:dyDescent="0.25"/>
    <row r="2014" ht="15" customHeight="1" x14ac:dyDescent="0.25"/>
    <row r="2015" ht="15" customHeight="1" x14ac:dyDescent="0.25"/>
    <row r="2016" ht="15" customHeight="1" x14ac:dyDescent="0.25"/>
    <row r="2017" ht="15" customHeight="1" x14ac:dyDescent="0.25"/>
    <row r="2018" ht="15" customHeight="1" x14ac:dyDescent="0.25"/>
    <row r="2019" ht="15" customHeight="1" x14ac:dyDescent="0.25"/>
    <row r="2020" ht="15" customHeight="1" x14ac:dyDescent="0.25"/>
    <row r="2021" ht="15" customHeight="1" x14ac:dyDescent="0.25"/>
    <row r="2022" ht="15" customHeight="1" x14ac:dyDescent="0.25"/>
    <row r="2023" ht="15" customHeight="1" x14ac:dyDescent="0.25"/>
    <row r="2024" ht="15" customHeight="1" x14ac:dyDescent="0.25"/>
    <row r="2025" ht="15" customHeight="1" x14ac:dyDescent="0.25"/>
    <row r="2026" ht="15" customHeight="1" x14ac:dyDescent="0.25"/>
    <row r="2027" ht="15" customHeight="1" x14ac:dyDescent="0.25"/>
    <row r="2028" ht="15" customHeight="1" x14ac:dyDescent="0.25"/>
    <row r="2029" ht="15" customHeight="1" x14ac:dyDescent="0.25"/>
    <row r="2030" ht="15" customHeight="1" x14ac:dyDescent="0.25"/>
    <row r="2031" ht="15" customHeight="1" x14ac:dyDescent="0.25"/>
    <row r="2032" ht="15" customHeight="1" x14ac:dyDescent="0.25"/>
    <row r="2033" ht="15" customHeight="1" x14ac:dyDescent="0.25"/>
    <row r="2034" ht="15" customHeight="1" x14ac:dyDescent="0.25"/>
    <row r="2035" ht="15" customHeight="1" x14ac:dyDescent="0.25"/>
    <row r="2036" ht="15" customHeight="1" x14ac:dyDescent="0.25"/>
    <row r="2037" ht="15" customHeight="1" x14ac:dyDescent="0.25"/>
    <row r="2038" ht="15" customHeight="1" x14ac:dyDescent="0.25"/>
    <row r="2039" ht="15" customHeight="1" x14ac:dyDescent="0.25"/>
    <row r="2040" ht="15" customHeight="1" x14ac:dyDescent="0.25"/>
    <row r="2041" ht="15" customHeight="1" x14ac:dyDescent="0.25"/>
    <row r="2042" ht="15" customHeight="1" x14ac:dyDescent="0.25"/>
    <row r="2043" ht="15" customHeight="1" x14ac:dyDescent="0.25"/>
    <row r="2044" ht="15" customHeight="1" x14ac:dyDescent="0.25"/>
    <row r="2045" ht="15" customHeight="1" x14ac:dyDescent="0.25"/>
    <row r="2046" ht="15" customHeight="1" x14ac:dyDescent="0.25"/>
    <row r="2047" ht="15" customHeight="1" x14ac:dyDescent="0.25"/>
    <row r="2048" ht="15" customHeight="1" x14ac:dyDescent="0.25"/>
    <row r="2049" ht="15" customHeight="1" x14ac:dyDescent="0.25"/>
    <row r="2050" ht="15" customHeight="1" x14ac:dyDescent="0.25"/>
    <row r="2051" ht="15" customHeight="1" x14ac:dyDescent="0.25"/>
    <row r="2052" ht="15" customHeight="1" x14ac:dyDescent="0.25"/>
    <row r="2053" ht="15" customHeight="1" x14ac:dyDescent="0.25"/>
    <row r="2054" ht="15" customHeight="1" x14ac:dyDescent="0.25"/>
    <row r="2055" ht="15" customHeight="1" x14ac:dyDescent="0.25"/>
    <row r="2056" ht="15" customHeight="1" x14ac:dyDescent="0.25"/>
    <row r="2057" ht="15" customHeight="1" x14ac:dyDescent="0.25"/>
    <row r="2058" ht="15" customHeight="1" x14ac:dyDescent="0.25"/>
    <row r="2059" ht="15" customHeight="1" x14ac:dyDescent="0.25"/>
    <row r="2060" ht="15" customHeight="1" x14ac:dyDescent="0.25"/>
    <row r="2061" ht="15" customHeight="1" x14ac:dyDescent="0.25"/>
    <row r="2062" ht="15" customHeight="1" x14ac:dyDescent="0.25"/>
    <row r="2063" ht="15" customHeight="1" x14ac:dyDescent="0.25"/>
    <row r="2064" ht="15" customHeight="1" x14ac:dyDescent="0.25"/>
    <row r="2065" ht="15" customHeight="1" x14ac:dyDescent="0.25"/>
    <row r="2066" ht="15" customHeight="1" x14ac:dyDescent="0.25"/>
    <row r="2067" ht="15" customHeight="1" x14ac:dyDescent="0.25"/>
    <row r="2068" ht="15" customHeight="1" x14ac:dyDescent="0.25"/>
    <row r="2069" ht="15" customHeight="1" x14ac:dyDescent="0.25"/>
    <row r="2070" ht="15" customHeight="1" x14ac:dyDescent="0.25"/>
    <row r="2071" ht="15" customHeight="1" x14ac:dyDescent="0.25"/>
    <row r="2072" ht="15" customHeight="1" x14ac:dyDescent="0.25"/>
    <row r="2073" ht="15" customHeight="1" x14ac:dyDescent="0.25"/>
    <row r="2074" ht="15" customHeight="1" x14ac:dyDescent="0.25"/>
    <row r="2075" ht="15" customHeight="1" x14ac:dyDescent="0.25"/>
    <row r="2076" ht="15" customHeight="1" x14ac:dyDescent="0.25"/>
    <row r="2077" ht="15" customHeight="1" x14ac:dyDescent="0.25"/>
    <row r="2078" ht="15" customHeight="1" x14ac:dyDescent="0.25"/>
    <row r="2079" ht="15" customHeight="1" x14ac:dyDescent="0.25"/>
    <row r="2080" ht="15" customHeight="1" x14ac:dyDescent="0.25"/>
    <row r="2081" ht="15" customHeight="1" x14ac:dyDescent="0.25"/>
    <row r="2082" ht="15" customHeight="1" x14ac:dyDescent="0.25"/>
    <row r="2083" ht="15" customHeight="1" x14ac:dyDescent="0.25"/>
    <row r="2084" ht="15" customHeight="1" x14ac:dyDescent="0.25"/>
    <row r="2085" ht="15" customHeight="1" x14ac:dyDescent="0.25"/>
    <row r="2086" ht="15" customHeight="1" x14ac:dyDescent="0.25"/>
    <row r="2087" ht="15" customHeight="1" x14ac:dyDescent="0.25"/>
    <row r="2088" ht="15" customHeight="1" x14ac:dyDescent="0.25"/>
    <row r="2089" ht="15" customHeight="1" x14ac:dyDescent="0.25"/>
    <row r="2090" ht="15" customHeight="1" x14ac:dyDescent="0.25"/>
    <row r="2091" ht="15" customHeight="1" x14ac:dyDescent="0.25"/>
    <row r="2092" ht="15" customHeight="1" x14ac:dyDescent="0.25"/>
    <row r="2093" ht="15" customHeight="1" x14ac:dyDescent="0.25"/>
    <row r="2094" ht="15" customHeight="1" x14ac:dyDescent="0.25"/>
    <row r="2095" ht="15" customHeight="1" x14ac:dyDescent="0.25"/>
    <row r="2096" ht="15" customHeight="1" x14ac:dyDescent="0.25"/>
    <row r="2097" ht="15" customHeight="1" x14ac:dyDescent="0.25"/>
    <row r="2098" ht="15" customHeight="1" x14ac:dyDescent="0.25"/>
    <row r="2099" ht="15" customHeight="1" x14ac:dyDescent="0.25"/>
    <row r="2100" ht="15" customHeight="1" x14ac:dyDescent="0.25"/>
    <row r="2101" ht="15" customHeight="1" x14ac:dyDescent="0.25"/>
    <row r="2102" ht="15" customHeight="1" x14ac:dyDescent="0.25"/>
    <row r="2103" ht="15" customHeight="1" x14ac:dyDescent="0.25"/>
    <row r="2104" ht="15" customHeight="1" x14ac:dyDescent="0.25"/>
    <row r="2105" ht="15" customHeight="1" x14ac:dyDescent="0.25"/>
    <row r="2106" ht="15" customHeight="1" x14ac:dyDescent="0.25"/>
    <row r="2107" ht="15" customHeight="1" x14ac:dyDescent="0.25"/>
    <row r="2108" ht="15" customHeight="1" x14ac:dyDescent="0.25"/>
    <row r="2109" ht="15" customHeight="1" x14ac:dyDescent="0.25"/>
    <row r="2110" ht="15" customHeight="1" x14ac:dyDescent="0.25"/>
    <row r="2111" ht="15" customHeight="1" x14ac:dyDescent="0.25"/>
    <row r="2112" ht="15" customHeight="1" x14ac:dyDescent="0.25"/>
    <row r="2113" ht="15" customHeight="1" x14ac:dyDescent="0.25"/>
    <row r="2114" ht="15" customHeight="1" x14ac:dyDescent="0.25"/>
    <row r="2115" ht="15" customHeight="1" x14ac:dyDescent="0.25"/>
    <row r="2116" ht="15" customHeight="1" x14ac:dyDescent="0.25"/>
    <row r="2117" ht="15" customHeight="1" x14ac:dyDescent="0.25"/>
    <row r="2118" ht="15" customHeight="1" x14ac:dyDescent="0.25"/>
    <row r="2119" ht="15" customHeight="1" x14ac:dyDescent="0.25"/>
    <row r="2120" ht="15" customHeight="1" x14ac:dyDescent="0.25"/>
    <row r="2121" ht="15" customHeight="1" x14ac:dyDescent="0.25"/>
    <row r="2122" ht="15" customHeight="1" x14ac:dyDescent="0.25"/>
    <row r="2123" ht="15" customHeight="1" x14ac:dyDescent="0.25"/>
    <row r="2124" ht="15" customHeight="1" x14ac:dyDescent="0.25"/>
    <row r="2125" ht="15" customHeight="1" x14ac:dyDescent="0.25"/>
    <row r="2126" ht="15" customHeight="1" x14ac:dyDescent="0.25"/>
    <row r="2127" ht="15" customHeight="1" x14ac:dyDescent="0.25"/>
    <row r="2128" ht="15" customHeight="1" x14ac:dyDescent="0.25"/>
    <row r="2129" ht="15" customHeight="1" x14ac:dyDescent="0.25"/>
    <row r="2130" ht="15" customHeight="1" x14ac:dyDescent="0.25"/>
    <row r="2131" ht="15" customHeight="1" x14ac:dyDescent="0.25"/>
    <row r="2132" ht="15" customHeight="1" x14ac:dyDescent="0.25"/>
    <row r="2133" ht="15" customHeight="1" x14ac:dyDescent="0.25"/>
    <row r="2134" ht="15" customHeight="1" x14ac:dyDescent="0.25"/>
    <row r="2135" ht="15" customHeight="1" x14ac:dyDescent="0.25"/>
    <row r="2136" ht="15" customHeight="1" x14ac:dyDescent="0.25"/>
    <row r="2137" ht="15" customHeight="1" x14ac:dyDescent="0.25"/>
    <row r="2138" ht="15" customHeight="1" x14ac:dyDescent="0.25"/>
    <row r="2139" ht="15" customHeight="1" x14ac:dyDescent="0.25"/>
    <row r="2140" ht="15" customHeight="1" x14ac:dyDescent="0.25"/>
    <row r="2141" ht="15" customHeight="1" x14ac:dyDescent="0.25"/>
    <row r="2142" ht="15" customHeight="1" x14ac:dyDescent="0.25"/>
    <row r="2143" ht="15" customHeight="1" x14ac:dyDescent="0.25"/>
    <row r="2144" ht="15" customHeight="1" x14ac:dyDescent="0.25"/>
    <row r="2145" ht="15" customHeight="1" x14ac:dyDescent="0.25"/>
    <row r="2146" ht="15" customHeight="1" x14ac:dyDescent="0.25"/>
    <row r="2147" ht="15" customHeight="1" x14ac:dyDescent="0.25"/>
    <row r="2148" ht="15" customHeight="1" x14ac:dyDescent="0.25"/>
    <row r="2149" ht="15" customHeight="1" x14ac:dyDescent="0.25"/>
    <row r="2150" ht="15" customHeight="1" x14ac:dyDescent="0.25"/>
    <row r="2151" ht="15" customHeight="1" x14ac:dyDescent="0.25"/>
    <row r="2152" ht="15" customHeight="1" x14ac:dyDescent="0.25"/>
    <row r="2153" ht="15" customHeight="1" x14ac:dyDescent="0.25"/>
    <row r="2154" ht="15" customHeight="1" x14ac:dyDescent="0.25"/>
    <row r="2155" ht="15" customHeight="1" x14ac:dyDescent="0.25"/>
    <row r="2156" ht="15" customHeight="1" x14ac:dyDescent="0.25"/>
    <row r="2157" ht="15" customHeight="1" x14ac:dyDescent="0.25"/>
    <row r="2158" ht="15" customHeight="1" x14ac:dyDescent="0.25"/>
    <row r="2159" ht="15" customHeight="1" x14ac:dyDescent="0.25"/>
    <row r="2160" ht="15" customHeight="1" x14ac:dyDescent="0.25"/>
    <row r="2161" ht="15" customHeight="1" x14ac:dyDescent="0.25"/>
    <row r="2162" ht="15" customHeight="1" x14ac:dyDescent="0.25"/>
    <row r="2163" ht="15" customHeight="1" x14ac:dyDescent="0.25"/>
    <row r="2164" ht="15" customHeight="1" x14ac:dyDescent="0.25"/>
    <row r="2165" ht="15" customHeight="1" x14ac:dyDescent="0.25"/>
    <row r="2166" ht="15" customHeight="1" x14ac:dyDescent="0.25"/>
    <row r="2167" ht="15" customHeight="1" x14ac:dyDescent="0.25"/>
    <row r="2168" ht="15" customHeight="1" x14ac:dyDescent="0.25"/>
    <row r="2169" ht="15" customHeight="1" x14ac:dyDescent="0.25"/>
    <row r="2170" ht="15" customHeight="1" x14ac:dyDescent="0.25"/>
    <row r="2171" ht="15" customHeight="1" x14ac:dyDescent="0.25"/>
    <row r="2172" ht="15" customHeight="1" x14ac:dyDescent="0.25"/>
    <row r="2173" ht="15" customHeight="1" x14ac:dyDescent="0.25"/>
    <row r="2174" ht="15" customHeight="1" x14ac:dyDescent="0.25"/>
    <row r="2175" ht="15" customHeight="1" x14ac:dyDescent="0.25"/>
    <row r="2176" ht="15" customHeight="1" x14ac:dyDescent="0.25"/>
    <row r="2177" ht="15" customHeight="1" x14ac:dyDescent="0.25"/>
    <row r="2178" ht="15" customHeight="1" x14ac:dyDescent="0.25"/>
    <row r="2179" ht="15" customHeight="1" x14ac:dyDescent="0.25"/>
    <row r="2180" ht="15" customHeight="1" x14ac:dyDescent="0.25"/>
    <row r="2181" ht="15" customHeight="1" x14ac:dyDescent="0.25"/>
    <row r="2182" ht="15" customHeight="1" x14ac:dyDescent="0.25"/>
    <row r="2183" ht="15" customHeight="1" x14ac:dyDescent="0.25"/>
    <row r="2184" ht="15" customHeight="1" x14ac:dyDescent="0.25"/>
    <row r="2185" ht="15" customHeight="1" x14ac:dyDescent="0.25"/>
    <row r="2186" ht="15" customHeight="1" x14ac:dyDescent="0.25"/>
    <row r="2187" ht="15" customHeight="1" x14ac:dyDescent="0.25"/>
    <row r="2188" ht="15" customHeight="1" x14ac:dyDescent="0.25"/>
    <row r="2189" ht="15" customHeight="1" x14ac:dyDescent="0.25"/>
    <row r="2190" ht="15" customHeight="1" x14ac:dyDescent="0.25"/>
    <row r="2191" ht="15" customHeight="1" x14ac:dyDescent="0.25"/>
    <row r="2192" ht="15" customHeight="1" x14ac:dyDescent="0.25"/>
    <row r="2193" ht="15" customHeight="1" x14ac:dyDescent="0.25"/>
    <row r="2194" ht="15" customHeight="1" x14ac:dyDescent="0.25"/>
    <row r="2195" ht="15" customHeight="1" x14ac:dyDescent="0.25"/>
    <row r="2196" ht="15" customHeight="1" x14ac:dyDescent="0.25"/>
    <row r="2197" ht="15" customHeight="1" x14ac:dyDescent="0.25"/>
    <row r="2198" ht="15" customHeight="1" x14ac:dyDescent="0.25"/>
    <row r="2199" ht="15" customHeight="1" x14ac:dyDescent="0.25"/>
    <row r="2200" ht="15" customHeight="1" x14ac:dyDescent="0.25"/>
    <row r="2201" ht="15" customHeight="1" x14ac:dyDescent="0.25"/>
    <row r="2202" ht="15" customHeight="1" x14ac:dyDescent="0.25"/>
    <row r="2203" ht="15" customHeight="1" x14ac:dyDescent="0.25"/>
    <row r="2204" ht="15" customHeight="1" x14ac:dyDescent="0.25"/>
    <row r="2205" ht="15" customHeight="1" x14ac:dyDescent="0.25"/>
    <row r="2206" ht="15" customHeight="1" x14ac:dyDescent="0.25"/>
    <row r="2207" ht="15" customHeight="1" x14ac:dyDescent="0.25"/>
    <row r="2208" ht="15" customHeight="1" x14ac:dyDescent="0.25"/>
    <row r="2209" ht="15" customHeight="1" x14ac:dyDescent="0.25"/>
    <row r="2210" ht="15" customHeight="1" x14ac:dyDescent="0.25"/>
    <row r="2211" ht="15" customHeight="1" x14ac:dyDescent="0.25"/>
    <row r="2212" ht="15" customHeight="1" x14ac:dyDescent="0.25"/>
    <row r="2213" ht="15" customHeight="1" x14ac:dyDescent="0.25"/>
    <row r="2214" ht="15" customHeight="1" x14ac:dyDescent="0.25"/>
    <row r="2215" ht="15" customHeight="1" x14ac:dyDescent="0.25"/>
    <row r="2216" ht="15" customHeight="1" x14ac:dyDescent="0.25"/>
    <row r="2217" ht="15" customHeight="1" x14ac:dyDescent="0.25"/>
    <row r="2218" ht="15" customHeight="1" x14ac:dyDescent="0.25"/>
    <row r="2219" ht="15" customHeight="1" x14ac:dyDescent="0.25"/>
    <row r="2220" ht="15" customHeight="1" x14ac:dyDescent="0.25"/>
    <row r="2221" ht="15" customHeight="1" x14ac:dyDescent="0.25"/>
    <row r="2222" ht="15" customHeight="1" x14ac:dyDescent="0.25"/>
    <row r="2223" ht="15" customHeight="1" x14ac:dyDescent="0.25"/>
    <row r="2224" ht="15" customHeight="1" x14ac:dyDescent="0.25"/>
    <row r="2225" ht="15" customHeight="1" x14ac:dyDescent="0.25"/>
    <row r="2226" ht="15" customHeight="1" x14ac:dyDescent="0.25"/>
    <row r="2227" ht="15" customHeight="1" x14ac:dyDescent="0.25"/>
    <row r="2228" ht="15" customHeight="1" x14ac:dyDescent="0.25"/>
    <row r="2229" ht="15" customHeight="1" x14ac:dyDescent="0.25"/>
    <row r="2230" ht="15" customHeight="1" x14ac:dyDescent="0.25"/>
    <row r="2231" ht="15" customHeight="1" x14ac:dyDescent="0.25"/>
    <row r="2232" ht="15" customHeight="1" x14ac:dyDescent="0.25"/>
    <row r="2233" ht="15" customHeight="1" x14ac:dyDescent="0.25"/>
    <row r="2234" ht="15" customHeight="1" x14ac:dyDescent="0.25"/>
    <row r="2235" ht="15" customHeight="1" x14ac:dyDescent="0.25"/>
    <row r="2236" ht="15" customHeight="1" x14ac:dyDescent="0.25"/>
    <row r="2237" ht="15" customHeight="1" x14ac:dyDescent="0.25"/>
    <row r="2238" ht="15" customHeight="1" x14ac:dyDescent="0.25"/>
    <row r="2239" ht="15" customHeight="1" x14ac:dyDescent="0.25"/>
    <row r="2240" ht="15" customHeight="1" x14ac:dyDescent="0.25"/>
    <row r="2241" ht="15" customHeight="1" x14ac:dyDescent="0.25"/>
    <row r="2242" ht="15" customHeight="1" x14ac:dyDescent="0.25"/>
    <row r="2243" ht="15" customHeight="1" x14ac:dyDescent="0.25"/>
    <row r="2244" ht="15" customHeight="1" x14ac:dyDescent="0.25"/>
    <row r="2245" ht="15" customHeight="1" x14ac:dyDescent="0.25"/>
    <row r="2246" ht="15" customHeight="1" x14ac:dyDescent="0.25"/>
    <row r="2247" ht="15" customHeight="1" x14ac:dyDescent="0.25"/>
    <row r="2248" ht="15" customHeight="1" x14ac:dyDescent="0.25"/>
    <row r="2249" ht="15" customHeight="1" x14ac:dyDescent="0.25"/>
    <row r="2250" ht="15" customHeight="1" x14ac:dyDescent="0.25"/>
    <row r="2251" ht="15" customHeight="1" x14ac:dyDescent="0.25"/>
    <row r="2252" ht="15" customHeight="1" x14ac:dyDescent="0.25"/>
    <row r="2253" ht="15" customHeight="1" x14ac:dyDescent="0.25"/>
    <row r="2254" ht="15" customHeight="1" x14ac:dyDescent="0.25"/>
    <row r="2255" ht="15" customHeight="1" x14ac:dyDescent="0.25"/>
    <row r="2256" ht="15" customHeight="1" x14ac:dyDescent="0.25"/>
    <row r="2257" ht="15" customHeight="1" x14ac:dyDescent="0.25"/>
    <row r="2258" ht="15" customHeight="1" x14ac:dyDescent="0.25"/>
    <row r="2259" ht="15" customHeight="1" x14ac:dyDescent="0.25"/>
    <row r="2260" ht="15" customHeight="1" x14ac:dyDescent="0.25"/>
    <row r="2261" ht="15" customHeight="1" x14ac:dyDescent="0.25"/>
    <row r="2262" ht="15" customHeight="1" x14ac:dyDescent="0.25"/>
    <row r="2263" ht="15" customHeight="1" x14ac:dyDescent="0.25"/>
    <row r="2264" ht="15" customHeight="1" x14ac:dyDescent="0.25"/>
    <row r="2265" ht="15" customHeight="1" x14ac:dyDescent="0.25"/>
    <row r="2266" ht="15" customHeight="1" x14ac:dyDescent="0.25"/>
    <row r="2267" ht="15" customHeight="1" x14ac:dyDescent="0.25"/>
    <row r="2268" ht="15" customHeight="1" x14ac:dyDescent="0.25"/>
    <row r="2269" ht="15" customHeight="1" x14ac:dyDescent="0.25"/>
    <row r="2270" ht="15" customHeight="1" x14ac:dyDescent="0.25"/>
    <row r="2271" ht="15" customHeight="1" x14ac:dyDescent="0.25"/>
    <row r="2272" ht="15" customHeight="1" x14ac:dyDescent="0.25"/>
    <row r="2273" ht="15" customHeight="1" x14ac:dyDescent="0.25"/>
    <row r="2274" ht="15" customHeight="1" x14ac:dyDescent="0.25"/>
    <row r="2275" ht="15" customHeight="1" x14ac:dyDescent="0.25"/>
    <row r="2276" ht="15" customHeight="1" x14ac:dyDescent="0.25"/>
    <row r="2277" ht="15" customHeight="1" x14ac:dyDescent="0.25"/>
    <row r="2278" ht="15" customHeight="1" x14ac:dyDescent="0.25"/>
    <row r="2279" ht="15" customHeight="1" x14ac:dyDescent="0.25"/>
    <row r="2280" ht="15" customHeight="1" x14ac:dyDescent="0.25"/>
    <row r="2281" ht="15" customHeight="1" x14ac:dyDescent="0.25"/>
    <row r="2282" ht="15" customHeight="1" x14ac:dyDescent="0.25"/>
    <row r="2283" ht="15" customHeight="1" x14ac:dyDescent="0.25"/>
    <row r="2284" ht="15" customHeight="1" x14ac:dyDescent="0.25"/>
    <row r="2285" ht="15" customHeight="1" x14ac:dyDescent="0.25"/>
    <row r="2286" ht="15" customHeight="1" x14ac:dyDescent="0.25"/>
    <row r="2287" ht="15" customHeight="1" x14ac:dyDescent="0.25"/>
    <row r="2288" ht="15" customHeight="1" x14ac:dyDescent="0.25"/>
    <row r="2289" ht="15" customHeight="1" x14ac:dyDescent="0.25"/>
    <row r="2290" ht="15" customHeight="1" x14ac:dyDescent="0.25"/>
    <row r="2291" ht="15" customHeight="1" x14ac:dyDescent="0.25"/>
    <row r="2292" ht="15" customHeight="1" x14ac:dyDescent="0.25"/>
    <row r="2293" ht="15" customHeight="1" x14ac:dyDescent="0.25"/>
    <row r="2294" ht="15" customHeight="1" x14ac:dyDescent="0.25"/>
    <row r="2295" ht="15" customHeight="1" x14ac:dyDescent="0.25"/>
    <row r="2296" ht="15" customHeight="1" x14ac:dyDescent="0.25"/>
    <row r="2297" ht="15" customHeight="1" x14ac:dyDescent="0.25"/>
    <row r="2298" ht="15" customHeight="1" x14ac:dyDescent="0.25"/>
    <row r="2299" ht="15" customHeight="1" x14ac:dyDescent="0.25"/>
    <row r="2300" ht="15" customHeight="1" x14ac:dyDescent="0.25"/>
    <row r="2301" ht="15" customHeight="1" x14ac:dyDescent="0.25"/>
    <row r="2302" ht="15" customHeight="1" x14ac:dyDescent="0.25"/>
    <row r="2303" ht="15" customHeight="1" x14ac:dyDescent="0.25"/>
    <row r="2304" ht="15" customHeight="1" x14ac:dyDescent="0.25"/>
    <row r="2305" ht="15" customHeight="1" x14ac:dyDescent="0.25"/>
    <row r="2306" ht="15" customHeight="1" x14ac:dyDescent="0.25"/>
    <row r="2307" ht="15" customHeight="1" x14ac:dyDescent="0.25"/>
    <row r="2308" ht="15" customHeight="1" x14ac:dyDescent="0.25"/>
    <row r="2309" ht="15" customHeight="1" x14ac:dyDescent="0.25"/>
    <row r="2310" ht="15" customHeight="1" x14ac:dyDescent="0.25"/>
    <row r="2311" ht="15" customHeight="1" x14ac:dyDescent="0.25"/>
    <row r="2312" ht="15" customHeight="1" x14ac:dyDescent="0.25"/>
    <row r="2313" ht="15" customHeight="1" x14ac:dyDescent="0.25"/>
    <row r="2314" ht="15" customHeight="1" x14ac:dyDescent="0.25"/>
    <row r="2315" ht="15" customHeight="1" x14ac:dyDescent="0.25"/>
    <row r="2316" ht="15" customHeight="1" x14ac:dyDescent="0.25"/>
    <row r="2317" ht="15" customHeight="1" x14ac:dyDescent="0.25"/>
    <row r="2318" ht="15" customHeight="1" x14ac:dyDescent="0.25"/>
    <row r="2319" ht="15" customHeight="1" x14ac:dyDescent="0.25"/>
    <row r="2320" ht="15" customHeight="1" x14ac:dyDescent="0.25"/>
  </sheetData>
  <phoneticPr fontId="2" type="noConversion"/>
  <hyperlinks>
    <hyperlink ref="K2" r:id="rId1"/>
    <hyperlink ref="K4" r:id="rId2"/>
  </hyperlink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5" name="Button 1">
              <controlPr defaultSize="0" print="0" autoFill="0" autoPict="0" macro="[0]!FormulaireClient">
                <anchor moveWithCells="1">
                  <from>
                    <xdr:col>1</xdr:col>
                    <xdr:colOff>47625</xdr:colOff>
                    <xdr:row>7</xdr:row>
                    <xdr:rowOff>161925</xdr:rowOff>
                  </from>
                  <to>
                    <xdr:col>2</xdr:col>
                    <xdr:colOff>619125</xdr:colOff>
                    <xdr:row>9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H2"/>
  <sheetViews>
    <sheetView workbookViewId="0">
      <selection activeCell="E2" sqref="E2"/>
    </sheetView>
  </sheetViews>
  <sheetFormatPr baseColWidth="10" defaultRowHeight="15" x14ac:dyDescent="0.25"/>
  <cols>
    <col min="2" max="2" width="11.5703125" customWidth="1"/>
    <col min="5" max="5" width="13.85546875" bestFit="1" customWidth="1"/>
    <col min="6" max="6" width="17.28515625" customWidth="1"/>
    <col min="7" max="7" width="16.7109375" customWidth="1"/>
    <col min="8" max="8" width="14.140625" customWidth="1"/>
  </cols>
  <sheetData>
    <row r="2" spans="1:8" x14ac:dyDescent="0.25">
      <c r="A2" t="s">
        <v>402</v>
      </c>
      <c r="B2" t="s">
        <v>23</v>
      </c>
      <c r="C2" t="s">
        <v>403</v>
      </c>
      <c r="D2" t="s">
        <v>404</v>
      </c>
      <c r="E2" t="s">
        <v>257</v>
      </c>
      <c r="F2" t="s">
        <v>259</v>
      </c>
      <c r="G2" t="s">
        <v>258</v>
      </c>
      <c r="H2" t="s">
        <v>260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H9" sqref="H9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1:W401"/>
  <sheetViews>
    <sheetView topLeftCell="A14" zoomScale="85" zoomScaleNormal="85" zoomScaleSheetLayoutView="55" zoomScalePageLayoutView="70" workbookViewId="0">
      <selection activeCell="F18" sqref="F18"/>
    </sheetView>
  </sheetViews>
  <sheetFormatPr baseColWidth="10" defaultColWidth="11.5703125" defaultRowHeight="21" x14ac:dyDescent="0.35"/>
  <cols>
    <col min="1" max="1" width="15.28515625" style="1" customWidth="1"/>
    <col min="2" max="2" width="80.85546875" style="1" customWidth="1"/>
    <col min="3" max="3" width="15.28515625" style="11" customWidth="1"/>
    <col min="4" max="4" width="18.28515625" style="11" customWidth="1"/>
    <col min="5" max="5" width="27.42578125" style="11" customWidth="1"/>
    <col min="6" max="6" width="25" style="1" customWidth="1"/>
    <col min="7" max="7" width="11.5703125" style="1"/>
    <col min="8" max="8" width="24.5703125" style="1" customWidth="1"/>
    <col min="9" max="9" width="16.7109375" style="1" customWidth="1"/>
    <col min="10" max="10" width="15" style="58" customWidth="1"/>
    <col min="11" max="14" width="11.5703125" style="1"/>
    <col min="15" max="15" width="21.5703125" style="1" customWidth="1"/>
    <col min="16" max="19" width="11.5703125" style="1"/>
    <col min="20" max="20" width="25.28515625" style="1" bestFit="1" customWidth="1"/>
    <col min="21" max="26" width="11.5703125" style="1"/>
    <col min="27" max="30" width="11.5703125" style="1" customWidth="1"/>
    <col min="31" max="16384" width="11.5703125" style="1"/>
  </cols>
  <sheetData>
    <row r="1" spans="2:23" ht="21.75" thickBot="1" x14ac:dyDescent="0.4">
      <c r="O1" s="2" t="s">
        <v>33</v>
      </c>
    </row>
    <row r="2" spans="2:23" ht="21.75" thickBot="1" x14ac:dyDescent="0.4">
      <c r="O2" s="3">
        <v>1</v>
      </c>
      <c r="T2" s="2" t="s">
        <v>256</v>
      </c>
    </row>
    <row r="3" spans="2:23" x14ac:dyDescent="0.35">
      <c r="T3" s="13" t="s">
        <v>255</v>
      </c>
    </row>
    <row r="4" spans="2:23" ht="21.75" thickBot="1" x14ac:dyDescent="0.4">
      <c r="T4" s="3" t="str">
        <f ca="1">B15</f>
        <v>Bon N°: 202101061</v>
      </c>
    </row>
    <row r="7" spans="2:23" ht="36" x14ac:dyDescent="0.55000000000000004">
      <c r="E7" s="14"/>
      <c r="F7" s="8"/>
      <c r="G7" s="15" t="s">
        <v>261</v>
      </c>
      <c r="H7" s="8"/>
      <c r="I7" s="8"/>
      <c r="J7" s="62"/>
    </row>
    <row r="8" spans="2:23" x14ac:dyDescent="0.35">
      <c r="E8" s="14"/>
      <c r="F8" s="16" t="s">
        <v>265</v>
      </c>
      <c r="G8" s="8" t="s">
        <v>266</v>
      </c>
      <c r="H8" s="8"/>
      <c r="I8" s="8"/>
      <c r="J8" s="62"/>
    </row>
    <row r="9" spans="2:23" x14ac:dyDescent="0.35">
      <c r="E9" s="14"/>
      <c r="F9" s="16" t="s">
        <v>264</v>
      </c>
      <c r="G9" s="8" t="s">
        <v>267</v>
      </c>
      <c r="H9" s="8"/>
      <c r="I9" s="8"/>
      <c r="J9" s="62"/>
    </row>
    <row r="10" spans="2:23" x14ac:dyDescent="0.35">
      <c r="E10" s="14"/>
      <c r="F10" s="18" t="s">
        <v>262</v>
      </c>
      <c r="G10" s="8" t="s">
        <v>268</v>
      </c>
      <c r="H10" s="17"/>
      <c r="I10" s="8"/>
      <c r="J10" s="62" t="s">
        <v>27</v>
      </c>
    </row>
    <row r="11" spans="2:23" x14ac:dyDescent="0.35">
      <c r="E11" s="14"/>
      <c r="F11" s="16" t="s">
        <v>263</v>
      </c>
      <c r="G11" s="8" t="s">
        <v>311</v>
      </c>
      <c r="H11" s="8"/>
      <c r="I11" s="8"/>
      <c r="J11" s="62"/>
    </row>
    <row r="12" spans="2:23" ht="21.75" thickBot="1" x14ac:dyDescent="0.4">
      <c r="B12" s="10" t="s">
        <v>32</v>
      </c>
      <c r="E12" s="59"/>
      <c r="F12" s="29"/>
      <c r="G12" s="29"/>
      <c r="H12" s="29"/>
      <c r="I12" s="29"/>
      <c r="J12" s="62" t="s">
        <v>27</v>
      </c>
    </row>
    <row r="13" spans="2:23" x14ac:dyDescent="0.35">
      <c r="B13" s="12">
        <f ca="1">TODAY()</f>
        <v>44475</v>
      </c>
      <c r="U13" s="20" t="s">
        <v>316</v>
      </c>
      <c r="V13" s="21"/>
      <c r="W13" s="22">
        <f>SUM(W3:W12)</f>
        <v>0</v>
      </c>
    </row>
    <row r="14" spans="2:23" x14ac:dyDescent="0.35">
      <c r="B14" s="8"/>
      <c r="T14"/>
      <c r="U14" s="23" t="s">
        <v>317</v>
      </c>
      <c r="V14" s="24">
        <v>0.2</v>
      </c>
      <c r="W14" s="25">
        <f>W13*V14</f>
        <v>0</v>
      </c>
    </row>
    <row r="15" spans="2:23" ht="21.75" thickBot="1" x14ac:dyDescent="0.4">
      <c r="B15" s="8" t="str">
        <f ca="1">CONCATENATE("Bon N°: ",YEAR(NOW()),"0",MONTH(NOW()),DAY(NOW()),$O$2)</f>
        <v>Bon N°: 202101061</v>
      </c>
      <c r="T15"/>
      <c r="U15" s="26" t="s">
        <v>318</v>
      </c>
      <c r="V15" s="27"/>
      <c r="W15" s="28">
        <f>W14+W13</f>
        <v>0</v>
      </c>
    </row>
    <row r="16" spans="2:23" x14ac:dyDescent="0.35">
      <c r="B16" s="8"/>
      <c r="T16"/>
      <c r="U16"/>
      <c r="V16"/>
    </row>
    <row r="17" spans="2:22" x14ac:dyDescent="0.35">
      <c r="B17" s="9" t="s">
        <v>35</v>
      </c>
      <c r="T17"/>
      <c r="U17"/>
      <c r="V17"/>
    </row>
    <row r="18" spans="2:22" x14ac:dyDescent="0.35">
      <c r="B18" s="10" t="s">
        <v>24</v>
      </c>
      <c r="T18"/>
      <c r="U18"/>
      <c r="V18"/>
    </row>
    <row r="19" spans="2:22" x14ac:dyDescent="0.35">
      <c r="B19" s="10" t="str">
        <f>IF($B$18="","",VLOOKUP($B$18,Client!$C:$K,2,FALSE))</f>
        <v>Marc</v>
      </c>
      <c r="T19"/>
      <c r="U19"/>
      <c r="V19"/>
    </row>
    <row r="20" spans="2:22" x14ac:dyDescent="0.35">
      <c r="B20" s="10" t="str">
        <f>IF($B$18="","",VLOOKUP($B$18,Client!$C:$K,3,FALSE))</f>
        <v>34 hent tregore</v>
      </c>
      <c r="T20"/>
      <c r="U20"/>
      <c r="V20"/>
    </row>
    <row r="21" spans="2:22" x14ac:dyDescent="0.35">
      <c r="T21"/>
      <c r="U21"/>
      <c r="V21"/>
    </row>
    <row r="22" spans="2:22" ht="21.75" thickBot="1" x14ac:dyDescent="0.4">
      <c r="B22" s="33" t="s">
        <v>2</v>
      </c>
      <c r="C22" s="33" t="s">
        <v>3</v>
      </c>
      <c r="D22" s="33" t="s">
        <v>4</v>
      </c>
      <c r="E22" s="33" t="s">
        <v>5</v>
      </c>
      <c r="F22" s="34" t="s">
        <v>7</v>
      </c>
      <c r="G22" s="33" t="s">
        <v>6</v>
      </c>
      <c r="H22" s="33" t="s">
        <v>31</v>
      </c>
      <c r="I22" s="33" t="s">
        <v>364</v>
      </c>
      <c r="J22" s="75" t="s">
        <v>30</v>
      </c>
    </row>
    <row r="23" spans="2:22" x14ac:dyDescent="0.35">
      <c r="B23" s="76" t="s">
        <v>325</v>
      </c>
      <c r="C23" s="76">
        <v>1500</v>
      </c>
      <c r="D23" s="76">
        <v>1000</v>
      </c>
      <c r="E23" s="76">
        <v>50</v>
      </c>
      <c r="F23" s="76"/>
      <c r="G23" s="76" t="s">
        <v>18</v>
      </c>
      <c r="H23" s="61" t="e">
        <f t="shared" ref="H23:H37" ca="1" si="0">_xlfn.IFS(G23="","",G23="m³",(E23*D23*C23*I23/1000000000),G23="m²",(I23*D23*C23/1000000),G23="ml",(C23*I23/1000),G23="Unité",(I23))</f>
        <v>#NAME?</v>
      </c>
      <c r="I23" s="61"/>
      <c r="J23" s="77"/>
    </row>
    <row r="24" spans="2:22" x14ac:dyDescent="0.35">
      <c r="B24" s="76" t="s">
        <v>325</v>
      </c>
      <c r="C24" s="76">
        <v>1500</v>
      </c>
      <c r="D24" s="76">
        <v>1000</v>
      </c>
      <c r="E24" s="76">
        <v>50</v>
      </c>
      <c r="F24" s="76"/>
      <c r="G24" s="76" t="s">
        <v>18</v>
      </c>
      <c r="H24" s="61" t="e">
        <f t="shared" ca="1" si="0"/>
        <v>#NAME?</v>
      </c>
      <c r="I24" s="61">
        <v>3</v>
      </c>
      <c r="J24" s="77" t="e">
        <f t="shared" ref="J24:J37" ca="1" si="1">IF(I24="","",H24*F24)</f>
        <v>#NAME?</v>
      </c>
    </row>
    <row r="25" spans="2:22" x14ac:dyDescent="0.35">
      <c r="B25" s="76" t="s">
        <v>320</v>
      </c>
      <c r="C25" s="76">
        <v>4000</v>
      </c>
      <c r="D25" s="76">
        <v>1000</v>
      </c>
      <c r="E25" s="76">
        <v>50</v>
      </c>
      <c r="F25" s="78"/>
      <c r="G25" s="76" t="s">
        <v>18</v>
      </c>
      <c r="H25" s="61" t="e">
        <f t="shared" ca="1" si="0"/>
        <v>#NAME?</v>
      </c>
      <c r="I25" s="61">
        <v>4</v>
      </c>
      <c r="J25" s="77" t="e">
        <f t="shared" ca="1" si="1"/>
        <v>#NAME?</v>
      </c>
    </row>
    <row r="26" spans="2:22" ht="42" x14ac:dyDescent="0.35">
      <c r="B26" s="76" t="s">
        <v>368</v>
      </c>
      <c r="C26" s="76">
        <v>160</v>
      </c>
      <c r="D26" s="76"/>
      <c r="E26" s="76">
        <v>6.5</v>
      </c>
      <c r="F26" s="78">
        <v>99.43</v>
      </c>
      <c r="G26" s="76" t="s">
        <v>6</v>
      </c>
      <c r="H26" s="61" t="e">
        <f t="shared" ca="1" si="0"/>
        <v>#NAME?</v>
      </c>
      <c r="I26" s="61"/>
      <c r="J26" s="77" t="str">
        <f t="shared" si="1"/>
        <v/>
      </c>
    </row>
    <row r="27" spans="2:22" ht="42" x14ac:dyDescent="0.35">
      <c r="B27" s="76" t="s">
        <v>368</v>
      </c>
      <c r="C27" s="76">
        <v>160</v>
      </c>
      <c r="D27" s="76"/>
      <c r="E27" s="76">
        <v>6.5</v>
      </c>
      <c r="F27" s="78">
        <v>99.43</v>
      </c>
      <c r="G27" s="76" t="s">
        <v>6</v>
      </c>
      <c r="H27" s="61" t="e">
        <f t="shared" ca="1" si="0"/>
        <v>#NAME?</v>
      </c>
      <c r="I27" s="61">
        <v>1</v>
      </c>
      <c r="J27" s="77" t="e">
        <f t="shared" ca="1" si="1"/>
        <v>#NAME?</v>
      </c>
    </row>
    <row r="28" spans="2:22" x14ac:dyDescent="0.35">
      <c r="B28" s="76" t="s">
        <v>45</v>
      </c>
      <c r="C28" s="76">
        <v>4200</v>
      </c>
      <c r="D28" s="76">
        <v>200</v>
      </c>
      <c r="E28" s="76">
        <v>75</v>
      </c>
      <c r="F28" s="78">
        <v>284.98</v>
      </c>
      <c r="G28" s="76" t="s">
        <v>370</v>
      </c>
      <c r="H28" s="61" t="e">
        <f t="shared" ca="1" si="0"/>
        <v>#NAME?</v>
      </c>
      <c r="I28" s="61">
        <v>3</v>
      </c>
      <c r="J28" s="77" t="e">
        <f t="shared" ca="1" si="1"/>
        <v>#NAME?</v>
      </c>
    </row>
    <row r="29" spans="2:22" x14ac:dyDescent="0.35">
      <c r="B29" s="76" t="s">
        <v>46</v>
      </c>
      <c r="C29" s="76">
        <v>3900</v>
      </c>
      <c r="D29" s="76">
        <v>200</v>
      </c>
      <c r="E29" s="76">
        <v>75</v>
      </c>
      <c r="F29" s="78">
        <v>284.98</v>
      </c>
      <c r="G29" s="76" t="s">
        <v>370</v>
      </c>
      <c r="H29" s="61"/>
      <c r="I29" s="61"/>
      <c r="J29" s="77"/>
    </row>
    <row r="30" spans="2:22" x14ac:dyDescent="0.35">
      <c r="B30" s="76" t="s">
        <v>373</v>
      </c>
      <c r="C30" s="76"/>
      <c r="D30" s="76">
        <v>76</v>
      </c>
      <c r="E30" s="76">
        <v>152</v>
      </c>
      <c r="F30" s="78"/>
      <c r="G30" s="76" t="s">
        <v>6</v>
      </c>
      <c r="H30" s="61"/>
      <c r="I30" s="61"/>
      <c r="J30" s="77"/>
    </row>
    <row r="31" spans="2:22" x14ac:dyDescent="0.35">
      <c r="B31" s="76" t="s">
        <v>373</v>
      </c>
      <c r="C31" s="76"/>
      <c r="D31" s="76">
        <v>76</v>
      </c>
      <c r="E31" s="76">
        <v>152</v>
      </c>
      <c r="F31" s="78"/>
      <c r="G31" s="76" t="s">
        <v>6</v>
      </c>
      <c r="H31" s="61"/>
      <c r="I31" s="61"/>
      <c r="J31" s="77"/>
    </row>
    <row r="32" spans="2:22" x14ac:dyDescent="0.35">
      <c r="B32" s="76" t="s">
        <v>121</v>
      </c>
      <c r="C32" s="76">
        <v>3900</v>
      </c>
      <c r="D32" s="76">
        <v>100</v>
      </c>
      <c r="E32" s="76">
        <v>38</v>
      </c>
      <c r="F32" s="78">
        <v>150</v>
      </c>
      <c r="G32" s="76" t="s">
        <v>370</v>
      </c>
      <c r="H32" s="61"/>
      <c r="I32" s="61"/>
      <c r="J32" s="77" t="str">
        <f t="shared" si="1"/>
        <v/>
      </c>
    </row>
    <row r="33" spans="2:10" x14ac:dyDescent="0.35">
      <c r="B33" s="76" t="s">
        <v>121</v>
      </c>
      <c r="C33" s="76">
        <v>3900</v>
      </c>
      <c r="D33" s="76">
        <v>100</v>
      </c>
      <c r="E33" s="76">
        <v>38</v>
      </c>
      <c r="F33" s="78">
        <v>150</v>
      </c>
      <c r="G33" s="76" t="s">
        <v>370</v>
      </c>
      <c r="H33" s="61" t="e">
        <f t="shared" ca="1" si="0"/>
        <v>#NAME?</v>
      </c>
      <c r="I33" s="61"/>
      <c r="J33" s="77" t="str">
        <f t="shared" si="1"/>
        <v/>
      </c>
    </row>
    <row r="34" spans="2:10" x14ac:dyDescent="0.35">
      <c r="B34" s="76" t="s">
        <v>61</v>
      </c>
      <c r="C34" s="76">
        <v>5100</v>
      </c>
      <c r="D34" s="76">
        <v>145</v>
      </c>
      <c r="E34" s="76">
        <v>145</v>
      </c>
      <c r="F34" s="78">
        <v>500</v>
      </c>
      <c r="G34" s="76" t="s">
        <v>29</v>
      </c>
      <c r="H34" s="61" t="e">
        <f t="shared" ca="1" si="0"/>
        <v>#NAME?</v>
      </c>
      <c r="I34" s="61"/>
      <c r="J34" s="77" t="str">
        <f t="shared" si="1"/>
        <v/>
      </c>
    </row>
    <row r="35" spans="2:10" x14ac:dyDescent="0.35">
      <c r="B35" s="76" t="s">
        <v>100</v>
      </c>
      <c r="C35" s="76">
        <v>5100</v>
      </c>
      <c r="D35" s="76">
        <v>45</v>
      </c>
      <c r="E35" s="76">
        <v>145</v>
      </c>
      <c r="F35" s="78">
        <v>341.76</v>
      </c>
      <c r="G35" s="76" t="s">
        <v>370</v>
      </c>
      <c r="H35" s="61" t="e">
        <f t="shared" ca="1" si="0"/>
        <v>#NAME?</v>
      </c>
      <c r="I35" s="61"/>
      <c r="J35" s="77" t="str">
        <f t="shared" si="1"/>
        <v/>
      </c>
    </row>
    <row r="36" spans="2:10" x14ac:dyDescent="0.35">
      <c r="B36" s="76" t="s">
        <v>98</v>
      </c>
      <c r="C36" s="76">
        <v>6000</v>
      </c>
      <c r="D36" s="76">
        <v>45</v>
      </c>
      <c r="E36" s="76">
        <v>220</v>
      </c>
      <c r="F36" s="78">
        <v>388.89</v>
      </c>
      <c r="G36" s="76" t="s">
        <v>370</v>
      </c>
      <c r="H36" s="61" t="e">
        <f t="shared" ca="1" si="0"/>
        <v>#NAME?</v>
      </c>
      <c r="I36" s="61"/>
      <c r="J36" s="77" t="str">
        <f t="shared" si="1"/>
        <v/>
      </c>
    </row>
    <row r="37" spans="2:10" x14ac:dyDescent="0.35">
      <c r="B37" s="76" t="s">
        <v>61</v>
      </c>
      <c r="C37" s="76">
        <v>5100</v>
      </c>
      <c r="D37" s="76">
        <v>145</v>
      </c>
      <c r="E37" s="76">
        <v>145</v>
      </c>
      <c r="F37" s="78">
        <v>500</v>
      </c>
      <c r="G37" s="76" t="s">
        <v>29</v>
      </c>
      <c r="H37" s="61" t="e">
        <f t="shared" ca="1" si="0"/>
        <v>#NAME?</v>
      </c>
      <c r="I37" s="61"/>
      <c r="J37" s="77" t="str">
        <f t="shared" si="1"/>
        <v/>
      </c>
    </row>
    <row r="38" spans="2:10" x14ac:dyDescent="0.35">
      <c r="B38" s="60"/>
    </row>
    <row r="39" spans="2:10" x14ac:dyDescent="0.35">
      <c r="B39" s="60"/>
    </row>
    <row r="401" spans="2:10" s="7" customFormat="1" x14ac:dyDescent="0.35">
      <c r="B401" s="1"/>
      <c r="C401" s="11"/>
      <c r="D401" s="11"/>
      <c r="E401" s="11"/>
      <c r="F401" s="1"/>
      <c r="G401" s="1"/>
      <c r="H401" s="1"/>
      <c r="I401" s="1"/>
      <c r="J401" s="58"/>
    </row>
  </sheetData>
  <pageMargins left="0" right="0" top="0" bottom="0" header="0.31496062992125984" footer="0.31496062992125984"/>
  <pageSetup paperSize="9" scale="42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EffacerContenueFeuilBon">
                <anchor moveWithCells="1" sizeWithCells="1">
                  <from>
                    <xdr:col>15</xdr:col>
                    <xdr:colOff>295275</xdr:colOff>
                    <xdr:row>0</xdr:row>
                    <xdr:rowOff>9525</xdr:rowOff>
                  </from>
                  <to>
                    <xdr:col>17</xdr:col>
                    <xdr:colOff>638175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5" name="Button 2">
              <controlPr defaultSize="0" print="0" autoFill="0" autoPict="0" macro="[0]!FRM_saisie_de_bon">
                <anchor moveWithCells="1" sizeWithCells="1">
                  <from>
                    <xdr:col>11</xdr:col>
                    <xdr:colOff>723900</xdr:colOff>
                    <xdr:row>33</xdr:row>
                    <xdr:rowOff>66675</xdr:rowOff>
                  </from>
                  <to>
                    <xdr:col>14</xdr:col>
                    <xdr:colOff>57150</xdr:colOff>
                    <xdr:row>35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6" name="Button 3">
              <controlPr defaultSize="0" print="0" autoFill="0" autoPict="0" macro="[0]!Macro4">
                <anchor moveWithCells="1" sizeWithCells="1">
                  <from>
                    <xdr:col>15</xdr:col>
                    <xdr:colOff>409575</xdr:colOff>
                    <xdr:row>4</xdr:row>
                    <xdr:rowOff>9525</xdr:rowOff>
                  </from>
                  <to>
                    <xdr:col>17</xdr:col>
                    <xdr:colOff>447675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4" r:id="rId7" name="Button 4">
              <controlPr defaultSize="0" print="0" autoFill="0" autoPict="0" macro="[0]!ImpressionPDF">
                <anchor moveWithCells="1" sizeWithCells="1">
                  <from>
                    <xdr:col>11</xdr:col>
                    <xdr:colOff>104775</xdr:colOff>
                    <xdr:row>4</xdr:row>
                    <xdr:rowOff>200025</xdr:rowOff>
                  </from>
                  <to>
                    <xdr:col>13</xdr:col>
                    <xdr:colOff>180975</xdr:colOff>
                    <xdr:row>7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Client!$C$2:$C$3</xm:f>
          </x14:formula1>
          <xm:sqref>B18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Bd</vt:lpstr>
      <vt:lpstr>Bon</vt:lpstr>
      <vt:lpstr>Bon à Imprimer</vt:lpstr>
      <vt:lpstr>Client</vt:lpstr>
      <vt:lpstr>Archive</vt:lpstr>
      <vt:lpstr>Feuil1</vt:lpstr>
      <vt:lpstr>Bon à Imprimer (2)</vt:lpstr>
      <vt:lpstr>Bd!Criteres</vt:lpstr>
      <vt:lpstr>Bd!Extraire</vt:lpstr>
      <vt:lpstr>'Bon à Imprimer (2)'!Zone_d_impression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naud</dc:creator>
  <cp:lastModifiedBy>yal</cp:lastModifiedBy>
  <cp:lastPrinted>2021-10-06T12:48:32Z</cp:lastPrinted>
  <dcterms:created xsi:type="dcterms:W3CDTF">2015-06-05T18:19:34Z</dcterms:created>
  <dcterms:modified xsi:type="dcterms:W3CDTF">2021-10-06T12:57:00Z</dcterms:modified>
</cp:coreProperties>
</file>