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9040" windowHeight="15840"/>
  </bookViews>
  <sheets>
    <sheet name="BU MTP" sheetId="3" r:id="rId1"/>
    <sheet name="FTD" sheetId="1" r:id="rId2"/>
    <sheet name="FBR" sheetId="2" r:id="rId3"/>
    <sheet name="STO" sheetId="4" r:id="rId4"/>
    <sheet name="liste feuilles" sheetId="5" r:id="rId5"/>
  </sheets>
  <definedNames>
    <definedName name="pl_MU_MTP">'BU MTP'!$F$4:$T$50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4" i="3" l="1"/>
  <c r="Y5" i="3" s="1"/>
  <c r="Y6" i="3" s="1"/>
  <c r="Y7" i="3" s="1"/>
  <c r="Y8" i="3" s="1"/>
  <c r="Y9" i="3" s="1"/>
  <c r="Y10" i="3" s="1"/>
  <c r="Y11" i="3" s="1"/>
  <c r="Y12" i="3" s="1"/>
  <c r="Y13" i="3" s="1"/>
  <c r="Y14" i="3" s="1"/>
  <c r="Y15" i="3" s="1"/>
  <c r="Y16" i="3" s="1"/>
  <c r="Y17" i="3" s="1"/>
  <c r="Y18" i="3" s="1"/>
  <c r="Y19" i="3" s="1"/>
  <c r="Y20" i="3" s="1"/>
  <c r="Y21" i="3" s="1"/>
  <c r="Y22" i="3" s="1"/>
  <c r="Y23" i="3" s="1"/>
  <c r="Y24" i="3" s="1"/>
  <c r="Y25" i="3" s="1"/>
  <c r="Y26" i="3" s="1"/>
  <c r="Y27" i="3" s="1"/>
  <c r="Y28" i="3" s="1"/>
  <c r="Y29" i="3" s="1"/>
  <c r="Y30" i="3" s="1"/>
  <c r="Y31" i="3" s="1"/>
  <c r="Y32" i="3" s="1"/>
  <c r="Y33" i="3" s="1"/>
  <c r="Y34" i="3" s="1"/>
  <c r="Y35" i="3" s="1"/>
  <c r="Y36" i="3" s="1"/>
  <c r="Y37" i="3" s="1"/>
  <c r="Y38" i="3" s="1"/>
  <c r="Y39" i="3" s="1"/>
  <c r="Y40" i="3" s="1"/>
  <c r="Y41" i="3" s="1"/>
  <c r="Y42" i="3" s="1"/>
  <c r="Y43" i="3" s="1"/>
  <c r="Y44" i="3" s="1"/>
  <c r="Y45" i="3" s="1"/>
  <c r="Y46" i="3" s="1"/>
  <c r="Y47" i="3" s="1"/>
  <c r="Y48" i="3" s="1"/>
  <c r="Y49" i="3" s="1"/>
  <c r="Y50" i="3" s="1"/>
  <c r="X4" i="3"/>
  <c r="X5" i="3" s="1"/>
  <c r="X6" i="3" s="1"/>
  <c r="X7" i="3" s="1"/>
  <c r="X8" i="3" s="1"/>
  <c r="X9" i="3" s="1"/>
  <c r="X10" i="3" s="1"/>
  <c r="X11" i="3" s="1"/>
  <c r="X12" i="3" s="1"/>
  <c r="X13" i="3" s="1"/>
  <c r="X14" i="3" s="1"/>
  <c r="X15" i="3" s="1"/>
  <c r="X16" i="3" s="1"/>
  <c r="X17" i="3" s="1"/>
  <c r="X18" i="3" s="1"/>
  <c r="X19" i="3" s="1"/>
  <c r="X20" i="3" s="1"/>
  <c r="X21" i="3" s="1"/>
  <c r="X22" i="3" s="1"/>
  <c r="X23" i="3" s="1"/>
  <c r="X24" i="3" s="1"/>
  <c r="X25" i="3" s="1"/>
  <c r="X26" i="3" s="1"/>
  <c r="X27" i="3" s="1"/>
  <c r="X28" i="3" s="1"/>
  <c r="X29" i="3" s="1"/>
  <c r="X30" i="3" s="1"/>
  <c r="X31" i="3" s="1"/>
  <c r="X32" i="3" s="1"/>
  <c r="X33" i="3" s="1"/>
  <c r="X34" i="3" s="1"/>
  <c r="X35" i="3" s="1"/>
  <c r="X36" i="3" s="1"/>
  <c r="X37" i="3" s="1"/>
  <c r="X38" i="3" s="1"/>
  <c r="X39" i="3" s="1"/>
  <c r="X40" i="3" s="1"/>
  <c r="X41" i="3" s="1"/>
  <c r="X42" i="3" s="1"/>
  <c r="X43" i="3" s="1"/>
  <c r="X44" i="3" s="1"/>
  <c r="X45" i="3" s="1"/>
  <c r="X46" i="3" s="1"/>
  <c r="X47" i="3" s="1"/>
  <c r="X48" i="3" s="1"/>
  <c r="X49" i="3" s="1"/>
  <c r="X50" i="3" s="1"/>
  <c r="W4" i="3"/>
  <c r="W5" i="3" s="1"/>
  <c r="W6" i="3" s="1"/>
  <c r="W7" i="3" s="1"/>
  <c r="W8" i="3" s="1"/>
  <c r="W9" i="3" s="1"/>
  <c r="W10" i="3" s="1"/>
  <c r="W11" i="3" s="1"/>
  <c r="W12" i="3" s="1"/>
  <c r="W13" i="3" s="1"/>
  <c r="W14" i="3" s="1"/>
  <c r="W15" i="3" s="1"/>
  <c r="W16" i="3" s="1"/>
  <c r="W17" i="3" s="1"/>
  <c r="W18" i="3" s="1"/>
  <c r="W19" i="3" s="1"/>
  <c r="W20" i="3" s="1"/>
  <c r="W21" i="3" s="1"/>
  <c r="W22" i="3" s="1"/>
  <c r="W23" i="3" s="1"/>
  <c r="W24" i="3" s="1"/>
  <c r="W25" i="3" s="1"/>
  <c r="W26" i="3" s="1"/>
  <c r="W27" i="3" s="1"/>
  <c r="W28" i="3" s="1"/>
  <c r="W29" i="3" s="1"/>
  <c r="W30" i="3" s="1"/>
  <c r="W31" i="3" s="1"/>
  <c r="W32" i="3" s="1"/>
  <c r="W33" i="3" s="1"/>
  <c r="W34" i="3" s="1"/>
  <c r="W35" i="3" s="1"/>
  <c r="W36" i="3" s="1"/>
  <c r="W37" i="3" s="1"/>
  <c r="W38" i="3" s="1"/>
  <c r="W39" i="3" s="1"/>
  <c r="W40" i="3" s="1"/>
  <c r="W41" i="3" s="1"/>
  <c r="W42" i="3" s="1"/>
  <c r="W43" i="3" s="1"/>
  <c r="W44" i="3" s="1"/>
  <c r="W45" i="3" s="1"/>
  <c r="W46" i="3" s="1"/>
  <c r="W47" i="3" s="1"/>
  <c r="W48" i="3" s="1"/>
  <c r="W49" i="3" s="1"/>
  <c r="W50" i="3" s="1"/>
  <c r="V4" i="3"/>
  <c r="V5" i="3" s="1"/>
  <c r="U4" i="3" l="1"/>
  <c r="U5" i="3"/>
  <c r="V6" i="3"/>
  <c r="U6" i="3" l="1"/>
  <c r="V7" i="3"/>
  <c r="V8" i="3" l="1"/>
  <c r="U7" i="3"/>
  <c r="V9" i="3" l="1"/>
  <c r="U8" i="3"/>
  <c r="U9" i="3" l="1"/>
  <c r="V10" i="3"/>
  <c r="U10" i="3" l="1"/>
  <c r="V11" i="3"/>
  <c r="V12" i="3" l="1"/>
  <c r="U11" i="3"/>
  <c r="V13" i="3" l="1"/>
  <c r="U12" i="3"/>
  <c r="U13" i="3" l="1"/>
  <c r="V14" i="3"/>
  <c r="U14" i="3" l="1"/>
  <c r="V15" i="3"/>
  <c r="V16" i="3" l="1"/>
  <c r="U15" i="3"/>
  <c r="V17" i="3" l="1"/>
  <c r="U16" i="3"/>
  <c r="U17" i="3" l="1"/>
  <c r="V18" i="3"/>
  <c r="U18" i="3" l="1"/>
  <c r="V19" i="3"/>
  <c r="V20" i="3" l="1"/>
  <c r="U19" i="3"/>
  <c r="V21" i="3" l="1"/>
  <c r="U20" i="3"/>
  <c r="U21" i="3" l="1"/>
  <c r="V22" i="3"/>
  <c r="U22" i="3" l="1"/>
  <c r="V23" i="3"/>
  <c r="V24" i="3" l="1"/>
  <c r="U23" i="3"/>
  <c r="V25" i="3" l="1"/>
  <c r="U24" i="3"/>
  <c r="U25" i="3" l="1"/>
  <c r="V26" i="3"/>
  <c r="U26" i="3" l="1"/>
  <c r="V27" i="3"/>
  <c r="V28" i="3" l="1"/>
  <c r="U27" i="3"/>
  <c r="V29" i="3" l="1"/>
  <c r="U28" i="3"/>
  <c r="U29" i="3" l="1"/>
  <c r="V30" i="3"/>
  <c r="U30" i="3" l="1"/>
  <c r="V31" i="3"/>
  <c r="V32" i="3" l="1"/>
  <c r="U31" i="3"/>
  <c r="V33" i="3" l="1"/>
  <c r="U32" i="3"/>
  <c r="U33" i="3" l="1"/>
  <c r="V34" i="3"/>
  <c r="U34" i="3" l="1"/>
  <c r="V35" i="3"/>
  <c r="V36" i="3" l="1"/>
  <c r="U35" i="3"/>
  <c r="V37" i="3" l="1"/>
  <c r="U36" i="3"/>
  <c r="U37" i="3" l="1"/>
  <c r="V38" i="3"/>
  <c r="U38" i="3" l="1"/>
  <c r="V39" i="3"/>
  <c r="V40" i="3" l="1"/>
  <c r="U39" i="3"/>
  <c r="V41" i="3" l="1"/>
  <c r="U40" i="3"/>
  <c r="U41" i="3" l="1"/>
  <c r="V42" i="3"/>
  <c r="U42" i="3" l="1"/>
  <c r="V43" i="3"/>
  <c r="V44" i="3" l="1"/>
  <c r="U43" i="3"/>
  <c r="V45" i="3" l="1"/>
  <c r="U44" i="3"/>
  <c r="U45" i="3" l="1"/>
  <c r="V46" i="3"/>
  <c r="U46" i="3" l="1"/>
  <c r="V47" i="3"/>
  <c r="V48" i="3" l="1"/>
  <c r="U47" i="3"/>
  <c r="V49" i="3" l="1"/>
  <c r="U48" i="3"/>
  <c r="U49" i="3" l="1"/>
  <c r="V50" i="3"/>
  <c r="U50" i="3" s="1"/>
  <c r="M51" i="4" l="1"/>
  <c r="M52" i="4"/>
  <c r="M51" i="2"/>
  <c r="M52" i="2"/>
  <c r="Q51" i="4" l="1"/>
  <c r="P51" i="4"/>
  <c r="L51" i="4"/>
  <c r="K51" i="4"/>
  <c r="I51" i="4"/>
  <c r="G51" i="4"/>
  <c r="Y4" i="4"/>
  <c r="Y5" i="4" s="1"/>
  <c r="Y6" i="4" s="1"/>
  <c r="Y7" i="4" s="1"/>
  <c r="Y8" i="4" s="1"/>
  <c r="Y9" i="4" s="1"/>
  <c r="Y10" i="4" s="1"/>
  <c r="Y11" i="4" s="1"/>
  <c r="Y12" i="4" s="1"/>
  <c r="Y13" i="4" s="1"/>
  <c r="Y14" i="4" s="1"/>
  <c r="Y15" i="4" s="1"/>
  <c r="Y16" i="4" s="1"/>
  <c r="Y17" i="4" s="1"/>
  <c r="Y18" i="4" s="1"/>
  <c r="Y19" i="4" s="1"/>
  <c r="Y20" i="4" s="1"/>
  <c r="Y21" i="4" s="1"/>
  <c r="Y22" i="4" s="1"/>
  <c r="Y23" i="4" s="1"/>
  <c r="Y24" i="4" s="1"/>
  <c r="Y25" i="4" s="1"/>
  <c r="Y26" i="4" s="1"/>
  <c r="Y27" i="4" s="1"/>
  <c r="Y28" i="4" s="1"/>
  <c r="Y29" i="4" s="1"/>
  <c r="Y30" i="4" s="1"/>
  <c r="Y31" i="4" s="1"/>
  <c r="Y32" i="4" s="1"/>
  <c r="Y33" i="4" s="1"/>
  <c r="Y34" i="4" s="1"/>
  <c r="Y35" i="4" s="1"/>
  <c r="Y36" i="4" s="1"/>
  <c r="Y37" i="4" s="1"/>
  <c r="Y38" i="4" s="1"/>
  <c r="Y39" i="4" s="1"/>
  <c r="Y40" i="4" s="1"/>
  <c r="Y41" i="4" s="1"/>
  <c r="Y42" i="4" s="1"/>
  <c r="Y43" i="4" s="1"/>
  <c r="Y44" i="4" s="1"/>
  <c r="Y45" i="4" s="1"/>
  <c r="Y46" i="4" s="1"/>
  <c r="Y47" i="4" s="1"/>
  <c r="Y48" i="4" s="1"/>
  <c r="Y49" i="4" s="1"/>
  <c r="Y50" i="4" s="1"/>
  <c r="X4" i="4"/>
  <c r="X5" i="4" s="1"/>
  <c r="X6" i="4" s="1"/>
  <c r="X7" i="4" s="1"/>
  <c r="X8" i="4" s="1"/>
  <c r="X9" i="4" s="1"/>
  <c r="X10" i="4" s="1"/>
  <c r="X11" i="4" s="1"/>
  <c r="X12" i="4" s="1"/>
  <c r="X13" i="4" s="1"/>
  <c r="X14" i="4" s="1"/>
  <c r="X15" i="4" s="1"/>
  <c r="X16" i="4" s="1"/>
  <c r="X17" i="4" s="1"/>
  <c r="X18" i="4" s="1"/>
  <c r="X19" i="4" s="1"/>
  <c r="X20" i="4" s="1"/>
  <c r="X21" i="4" s="1"/>
  <c r="X22" i="4" s="1"/>
  <c r="X23" i="4" s="1"/>
  <c r="X24" i="4" s="1"/>
  <c r="X25" i="4" s="1"/>
  <c r="X26" i="4" s="1"/>
  <c r="X27" i="4" s="1"/>
  <c r="X28" i="4" s="1"/>
  <c r="X29" i="4" s="1"/>
  <c r="X30" i="4" s="1"/>
  <c r="X31" i="4" s="1"/>
  <c r="X32" i="4" s="1"/>
  <c r="X33" i="4" s="1"/>
  <c r="X34" i="4" s="1"/>
  <c r="X35" i="4" s="1"/>
  <c r="X36" i="4" s="1"/>
  <c r="X37" i="4" s="1"/>
  <c r="X38" i="4" s="1"/>
  <c r="X39" i="4" s="1"/>
  <c r="X40" i="4" s="1"/>
  <c r="X41" i="4" s="1"/>
  <c r="X42" i="4" s="1"/>
  <c r="X43" i="4" s="1"/>
  <c r="X44" i="4" s="1"/>
  <c r="X45" i="4" s="1"/>
  <c r="X46" i="4" s="1"/>
  <c r="X47" i="4" s="1"/>
  <c r="X48" i="4" s="1"/>
  <c r="X49" i="4" s="1"/>
  <c r="X50" i="4" s="1"/>
  <c r="W4" i="4"/>
  <c r="W5" i="4" s="1"/>
  <c r="W6" i="4" s="1"/>
  <c r="W7" i="4" s="1"/>
  <c r="W8" i="4" s="1"/>
  <c r="W9" i="4" s="1"/>
  <c r="W10" i="4" s="1"/>
  <c r="W11" i="4" s="1"/>
  <c r="W12" i="4" s="1"/>
  <c r="W13" i="4" s="1"/>
  <c r="W14" i="4" s="1"/>
  <c r="W15" i="4" s="1"/>
  <c r="W16" i="4" s="1"/>
  <c r="W17" i="4" s="1"/>
  <c r="W18" i="4" s="1"/>
  <c r="W19" i="4" s="1"/>
  <c r="W20" i="4" s="1"/>
  <c r="W21" i="4" s="1"/>
  <c r="W22" i="4" s="1"/>
  <c r="W23" i="4" s="1"/>
  <c r="W24" i="4" s="1"/>
  <c r="W25" i="4" s="1"/>
  <c r="W26" i="4" s="1"/>
  <c r="W27" i="4" s="1"/>
  <c r="W28" i="4" s="1"/>
  <c r="W29" i="4" s="1"/>
  <c r="W30" i="4" s="1"/>
  <c r="W31" i="4" s="1"/>
  <c r="W32" i="4" s="1"/>
  <c r="W33" i="4" s="1"/>
  <c r="W34" i="4" s="1"/>
  <c r="W35" i="4" s="1"/>
  <c r="W36" i="4" s="1"/>
  <c r="W37" i="4" s="1"/>
  <c r="W38" i="4" s="1"/>
  <c r="W39" i="4" s="1"/>
  <c r="W40" i="4" s="1"/>
  <c r="W41" i="4" s="1"/>
  <c r="W42" i="4" s="1"/>
  <c r="W43" i="4" s="1"/>
  <c r="W44" i="4" s="1"/>
  <c r="W45" i="4" s="1"/>
  <c r="W46" i="4" s="1"/>
  <c r="W47" i="4" s="1"/>
  <c r="W48" i="4" s="1"/>
  <c r="W49" i="4" s="1"/>
  <c r="W50" i="4" s="1"/>
  <c r="V4" i="4"/>
  <c r="V5" i="4" s="1"/>
  <c r="U5" i="4" s="1"/>
  <c r="A2" i="4"/>
  <c r="A2" i="3"/>
  <c r="Q51" i="2"/>
  <c r="P51" i="2"/>
  <c r="L51" i="2"/>
  <c r="K51" i="2"/>
  <c r="I51" i="2"/>
  <c r="G51" i="2"/>
  <c r="V4" i="2"/>
  <c r="U4" i="2" s="1"/>
  <c r="Y4" i="2"/>
  <c r="Y5" i="2" s="1"/>
  <c r="Y6" i="2" s="1"/>
  <c r="Y7" i="2" s="1"/>
  <c r="Y8" i="2" s="1"/>
  <c r="Y9" i="2" s="1"/>
  <c r="Y10" i="2" s="1"/>
  <c r="Y11" i="2" s="1"/>
  <c r="Y12" i="2" s="1"/>
  <c r="Y13" i="2" s="1"/>
  <c r="Y14" i="2" s="1"/>
  <c r="Y15" i="2" s="1"/>
  <c r="Y16" i="2" s="1"/>
  <c r="Y17" i="2" s="1"/>
  <c r="Y18" i="2" s="1"/>
  <c r="Y19" i="2" s="1"/>
  <c r="Y20" i="2" s="1"/>
  <c r="Y21" i="2" s="1"/>
  <c r="Y22" i="2" s="1"/>
  <c r="Y23" i="2" s="1"/>
  <c r="Y24" i="2" s="1"/>
  <c r="Y25" i="2" s="1"/>
  <c r="Y26" i="2" s="1"/>
  <c r="Y27" i="2" s="1"/>
  <c r="Y28" i="2" s="1"/>
  <c r="Y29" i="2" s="1"/>
  <c r="Y30" i="2" s="1"/>
  <c r="Y31" i="2" s="1"/>
  <c r="Y32" i="2" s="1"/>
  <c r="Y33" i="2" s="1"/>
  <c r="Y34" i="2" s="1"/>
  <c r="Y35" i="2" s="1"/>
  <c r="Y36" i="2" s="1"/>
  <c r="Y37" i="2" s="1"/>
  <c r="Y38" i="2" s="1"/>
  <c r="Y39" i="2" s="1"/>
  <c r="Y40" i="2" s="1"/>
  <c r="Y41" i="2" s="1"/>
  <c r="Y42" i="2" s="1"/>
  <c r="Y43" i="2" s="1"/>
  <c r="Y44" i="2" s="1"/>
  <c r="Y45" i="2" s="1"/>
  <c r="Y46" i="2" s="1"/>
  <c r="Y47" i="2" s="1"/>
  <c r="Y48" i="2" s="1"/>
  <c r="Y49" i="2" s="1"/>
  <c r="Y50" i="2" s="1"/>
  <c r="X4" i="2"/>
  <c r="X5" i="2" s="1"/>
  <c r="X6" i="2" s="1"/>
  <c r="X7" i="2" s="1"/>
  <c r="X8" i="2" s="1"/>
  <c r="X9" i="2" s="1"/>
  <c r="X10" i="2" s="1"/>
  <c r="X11" i="2" s="1"/>
  <c r="X12" i="2" s="1"/>
  <c r="X13" i="2" s="1"/>
  <c r="X14" i="2" s="1"/>
  <c r="X15" i="2" s="1"/>
  <c r="X16" i="2" s="1"/>
  <c r="X17" i="2" s="1"/>
  <c r="X18" i="2" s="1"/>
  <c r="X19" i="2" s="1"/>
  <c r="X20" i="2" s="1"/>
  <c r="X21" i="2" s="1"/>
  <c r="X22" i="2" s="1"/>
  <c r="X23" i="2" s="1"/>
  <c r="X24" i="2" s="1"/>
  <c r="X25" i="2" s="1"/>
  <c r="X26" i="2" s="1"/>
  <c r="X27" i="2" s="1"/>
  <c r="X28" i="2" s="1"/>
  <c r="X29" i="2" s="1"/>
  <c r="X30" i="2" s="1"/>
  <c r="X31" i="2" s="1"/>
  <c r="X32" i="2" s="1"/>
  <c r="X33" i="2" s="1"/>
  <c r="X34" i="2" s="1"/>
  <c r="X35" i="2" s="1"/>
  <c r="X36" i="2" s="1"/>
  <c r="X37" i="2" s="1"/>
  <c r="X38" i="2" s="1"/>
  <c r="X39" i="2" s="1"/>
  <c r="X40" i="2" s="1"/>
  <c r="X41" i="2" s="1"/>
  <c r="X42" i="2" s="1"/>
  <c r="X43" i="2" s="1"/>
  <c r="X44" i="2" s="1"/>
  <c r="X45" i="2" s="1"/>
  <c r="X46" i="2" s="1"/>
  <c r="X47" i="2" s="1"/>
  <c r="X48" i="2" s="1"/>
  <c r="X49" i="2" s="1"/>
  <c r="X50" i="2" s="1"/>
  <c r="W4" i="2"/>
  <c r="W5" i="2" s="1"/>
  <c r="W6" i="2" s="1"/>
  <c r="W7" i="2" s="1"/>
  <c r="W8" i="2" s="1"/>
  <c r="W9" i="2" s="1"/>
  <c r="W10" i="2" s="1"/>
  <c r="W11" i="2" s="1"/>
  <c r="W12" i="2" s="1"/>
  <c r="W13" i="2" s="1"/>
  <c r="W14" i="2" s="1"/>
  <c r="W15" i="2" s="1"/>
  <c r="W16" i="2" s="1"/>
  <c r="W17" i="2" s="1"/>
  <c r="W18" i="2" s="1"/>
  <c r="W19" i="2" s="1"/>
  <c r="W20" i="2" s="1"/>
  <c r="W21" i="2" s="1"/>
  <c r="W22" i="2" s="1"/>
  <c r="W23" i="2" s="1"/>
  <c r="W24" i="2" s="1"/>
  <c r="W25" i="2" s="1"/>
  <c r="W26" i="2" s="1"/>
  <c r="W27" i="2" s="1"/>
  <c r="W28" i="2" s="1"/>
  <c r="W29" i="2" s="1"/>
  <c r="W30" i="2" s="1"/>
  <c r="W31" i="2" s="1"/>
  <c r="W32" i="2" s="1"/>
  <c r="W33" i="2" s="1"/>
  <c r="W34" i="2" s="1"/>
  <c r="W35" i="2" s="1"/>
  <c r="W36" i="2" s="1"/>
  <c r="W37" i="2" s="1"/>
  <c r="W38" i="2" s="1"/>
  <c r="W39" i="2" s="1"/>
  <c r="W40" i="2" s="1"/>
  <c r="W41" i="2" s="1"/>
  <c r="W42" i="2" s="1"/>
  <c r="W43" i="2" s="1"/>
  <c r="W44" i="2" s="1"/>
  <c r="W45" i="2" s="1"/>
  <c r="W46" i="2" s="1"/>
  <c r="W47" i="2" s="1"/>
  <c r="W48" i="2" s="1"/>
  <c r="W49" i="2" s="1"/>
  <c r="W50" i="2" s="1"/>
  <c r="A2" i="2"/>
  <c r="K52" i="4" l="1"/>
  <c r="P52" i="2"/>
  <c r="I51" i="3"/>
  <c r="Q51" i="3"/>
  <c r="G51" i="3"/>
  <c r="P51" i="3"/>
  <c r="L51" i="3"/>
  <c r="U4" i="4"/>
  <c r="P52" i="4"/>
  <c r="V6" i="4"/>
  <c r="K51" i="3"/>
  <c r="K52" i="2"/>
  <c r="V5" i="2"/>
  <c r="Q51" i="1"/>
  <c r="P51" i="1"/>
  <c r="L51" i="1"/>
  <c r="K51" i="1"/>
  <c r="I51" i="1"/>
  <c r="G51" i="1"/>
  <c r="Y4" i="1"/>
  <c r="Y5" i="1" s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X4" i="1"/>
  <c r="X5" i="1" s="1"/>
  <c r="X6" i="1" s="1"/>
  <c r="X7" i="1" s="1"/>
  <c r="X8" i="1" s="1"/>
  <c r="X9" i="1" s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A2" i="1"/>
  <c r="P52" i="3" l="1"/>
  <c r="P52" i="1"/>
  <c r="K52" i="3"/>
  <c r="U6" i="4"/>
  <c r="V7" i="4"/>
  <c r="K52" i="1"/>
  <c r="V6" i="2"/>
  <c r="U5" i="2"/>
  <c r="W4" i="1"/>
  <c r="W5" i="1" s="1"/>
  <c r="W6" i="1" s="1"/>
  <c r="W7" i="1" s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V8" i="4" l="1"/>
  <c r="U7" i="4"/>
  <c r="V7" i="2"/>
  <c r="U6" i="2"/>
  <c r="V9" i="4" l="1"/>
  <c r="U8" i="4"/>
  <c r="V8" i="2"/>
  <c r="U7" i="2"/>
  <c r="V4" i="1"/>
  <c r="U9" i="4" l="1"/>
  <c r="V10" i="4"/>
  <c r="U8" i="2"/>
  <c r="V9" i="2"/>
  <c r="V5" i="1"/>
  <c r="U4" i="1"/>
  <c r="U10" i="4" l="1"/>
  <c r="V11" i="4"/>
  <c r="V10" i="2"/>
  <c r="U9" i="2"/>
  <c r="U5" i="1"/>
  <c r="V6" i="1"/>
  <c r="V12" i="4" l="1"/>
  <c r="U11" i="4"/>
  <c r="V11" i="2"/>
  <c r="U10" i="2"/>
  <c r="U6" i="1"/>
  <c r="V7" i="1"/>
  <c r="V13" i="4" l="1"/>
  <c r="U12" i="4"/>
  <c r="V12" i="2"/>
  <c r="U11" i="2"/>
  <c r="V8" i="1"/>
  <c r="U7" i="1"/>
  <c r="U13" i="4" l="1"/>
  <c r="V14" i="4"/>
  <c r="U12" i="2"/>
  <c r="V13" i="2"/>
  <c r="V9" i="1"/>
  <c r="U8" i="1"/>
  <c r="U14" i="4" l="1"/>
  <c r="V15" i="4"/>
  <c r="V14" i="2"/>
  <c r="U13" i="2"/>
  <c r="V10" i="1"/>
  <c r="U9" i="1"/>
  <c r="V16" i="4" l="1"/>
  <c r="U15" i="4"/>
  <c r="V15" i="2"/>
  <c r="U14" i="2"/>
  <c r="U10" i="1"/>
  <c r="V11" i="1"/>
  <c r="V17" i="4" l="1"/>
  <c r="U16" i="4"/>
  <c r="V16" i="2"/>
  <c r="U15" i="2"/>
  <c r="V12" i="1"/>
  <c r="U11" i="1"/>
  <c r="U17" i="4" l="1"/>
  <c r="V18" i="4"/>
  <c r="U16" i="2"/>
  <c r="V17" i="2"/>
  <c r="V13" i="1"/>
  <c r="U12" i="1"/>
  <c r="U18" i="4" l="1"/>
  <c r="V19" i="4"/>
  <c r="U17" i="2"/>
  <c r="V18" i="2"/>
  <c r="U13" i="1"/>
  <c r="V14" i="1"/>
  <c r="V20" i="4" l="1"/>
  <c r="U19" i="4"/>
  <c r="V19" i="2"/>
  <c r="U18" i="2"/>
  <c r="U14" i="1"/>
  <c r="V15" i="1"/>
  <c r="V21" i="4" l="1"/>
  <c r="U20" i="4"/>
  <c r="V20" i="2"/>
  <c r="U19" i="2"/>
  <c r="V16" i="1"/>
  <c r="U15" i="1"/>
  <c r="V22" i="4" l="1"/>
  <c r="U21" i="4"/>
  <c r="U20" i="2"/>
  <c r="V21" i="2"/>
  <c r="V17" i="1"/>
  <c r="U16" i="1"/>
  <c r="U22" i="4" l="1"/>
  <c r="V23" i="4"/>
  <c r="V22" i="2"/>
  <c r="U21" i="2"/>
  <c r="U17" i="1"/>
  <c r="V18" i="1"/>
  <c r="V24" i="4" l="1"/>
  <c r="U23" i="4"/>
  <c r="V23" i="2"/>
  <c r="U22" i="2"/>
  <c r="U18" i="1"/>
  <c r="V19" i="1"/>
  <c r="V25" i="4" l="1"/>
  <c r="U24" i="4"/>
  <c r="V24" i="2"/>
  <c r="U23" i="2"/>
  <c r="V20" i="1"/>
  <c r="U19" i="1"/>
  <c r="V26" i="4" l="1"/>
  <c r="U25" i="4"/>
  <c r="U24" i="2"/>
  <c r="V25" i="2"/>
  <c r="V21" i="1"/>
  <c r="U20" i="1"/>
  <c r="U26" i="4" l="1"/>
  <c r="V27" i="4"/>
  <c r="V26" i="2"/>
  <c r="U25" i="2"/>
  <c r="U21" i="1"/>
  <c r="V22" i="1"/>
  <c r="U27" i="4" l="1"/>
  <c r="V28" i="4"/>
  <c r="V27" i="2"/>
  <c r="U26" i="2"/>
  <c r="U22" i="1"/>
  <c r="V23" i="1"/>
  <c r="V29" i="4" l="1"/>
  <c r="U28" i="4"/>
  <c r="V28" i="2"/>
  <c r="U27" i="2"/>
  <c r="V24" i="1"/>
  <c r="U23" i="1"/>
  <c r="U29" i="4" l="1"/>
  <c r="V30" i="4"/>
  <c r="V29" i="2"/>
  <c r="U28" i="2"/>
  <c r="V25" i="1"/>
  <c r="U24" i="1"/>
  <c r="U30" i="4" l="1"/>
  <c r="V31" i="4"/>
  <c r="U29" i="2"/>
  <c r="V30" i="2"/>
  <c r="U25" i="1"/>
  <c r="V26" i="1"/>
  <c r="V32" i="4" l="1"/>
  <c r="U31" i="4"/>
  <c r="U30" i="2"/>
  <c r="V31" i="2"/>
  <c r="U26" i="1"/>
  <c r="V27" i="1"/>
  <c r="V33" i="4" l="1"/>
  <c r="U32" i="4"/>
  <c r="V32" i="2"/>
  <c r="U31" i="2"/>
  <c r="V28" i="1"/>
  <c r="U27" i="1"/>
  <c r="U33" i="4" l="1"/>
  <c r="V34" i="4"/>
  <c r="V33" i="2"/>
  <c r="U32" i="2"/>
  <c r="U28" i="1"/>
  <c r="V29" i="1"/>
  <c r="U34" i="4" l="1"/>
  <c r="V35" i="4"/>
  <c r="U33" i="2"/>
  <c r="V34" i="2"/>
  <c r="U29" i="1"/>
  <c r="V30" i="1"/>
  <c r="U35" i="4" l="1"/>
  <c r="V36" i="4"/>
  <c r="U34" i="2"/>
  <c r="V35" i="2"/>
  <c r="U30" i="1"/>
  <c r="V31" i="1"/>
  <c r="V37" i="4" l="1"/>
  <c r="U36" i="4"/>
  <c r="V36" i="2"/>
  <c r="U35" i="2"/>
  <c r="V32" i="1"/>
  <c r="U31" i="1"/>
  <c r="U37" i="4" l="1"/>
  <c r="V38" i="4"/>
  <c r="V37" i="2"/>
  <c r="U36" i="2"/>
  <c r="V33" i="1"/>
  <c r="U32" i="1"/>
  <c r="U38" i="4" l="1"/>
  <c r="V39" i="4"/>
  <c r="U37" i="2"/>
  <c r="V38" i="2"/>
  <c r="U33" i="1"/>
  <c r="V34" i="1"/>
  <c r="U39" i="4" l="1"/>
  <c r="V40" i="4"/>
  <c r="U38" i="2"/>
  <c r="V39" i="2"/>
  <c r="U34" i="1"/>
  <c r="V35" i="1"/>
  <c r="V41" i="4" l="1"/>
  <c r="U40" i="4"/>
  <c r="V40" i="2"/>
  <c r="U39" i="2"/>
  <c r="V36" i="1"/>
  <c r="U35" i="1"/>
  <c r="U41" i="4" l="1"/>
  <c r="V42" i="4"/>
  <c r="V41" i="2"/>
  <c r="U40" i="2"/>
  <c r="U36" i="1"/>
  <c r="V37" i="1"/>
  <c r="U42" i="4" l="1"/>
  <c r="V43" i="4"/>
  <c r="U41" i="2"/>
  <c r="V42" i="2"/>
  <c r="U37" i="1"/>
  <c r="V38" i="1"/>
  <c r="V44" i="4" l="1"/>
  <c r="U43" i="4"/>
  <c r="U42" i="2"/>
  <c r="V43" i="2"/>
  <c r="U38" i="1"/>
  <c r="V39" i="1"/>
  <c r="V45" i="4" l="1"/>
  <c r="U44" i="4"/>
  <c r="V44" i="2"/>
  <c r="U43" i="2"/>
  <c r="V40" i="1"/>
  <c r="U39" i="1"/>
  <c r="U45" i="4" l="1"/>
  <c r="V46" i="4"/>
  <c r="V45" i="2"/>
  <c r="U44" i="2"/>
  <c r="U40" i="1"/>
  <c r="V41" i="1"/>
  <c r="U46" i="4" l="1"/>
  <c r="V47" i="4"/>
  <c r="U45" i="2"/>
  <c r="V46" i="2"/>
  <c r="U41" i="1"/>
  <c r="V42" i="1"/>
  <c r="V48" i="4" l="1"/>
  <c r="U47" i="4"/>
  <c r="U46" i="2"/>
  <c r="V47" i="2"/>
  <c r="U42" i="1"/>
  <c r="V43" i="1"/>
  <c r="V49" i="4" l="1"/>
  <c r="U48" i="4"/>
  <c r="V48" i="2"/>
  <c r="U47" i="2"/>
  <c r="V44" i="1"/>
  <c r="U43" i="1"/>
  <c r="U49" i="4" l="1"/>
  <c r="V50" i="4"/>
  <c r="U50" i="4" s="1"/>
  <c r="V49" i="2"/>
  <c r="U48" i="2"/>
  <c r="V45" i="1"/>
  <c r="U44" i="1"/>
  <c r="U49" i="2" l="1"/>
  <c r="V50" i="2"/>
  <c r="U50" i="2" s="1"/>
  <c r="U45" i="1"/>
  <c r="V46" i="1"/>
  <c r="U46" i="1" l="1"/>
  <c r="V47" i="1"/>
  <c r="V48" i="1" l="1"/>
  <c r="U47" i="1"/>
  <c r="V49" i="1" l="1"/>
  <c r="U48" i="1"/>
  <c r="U49" i="1" l="1"/>
  <c r="V50" i="1"/>
  <c r="U50" i="1" s="1"/>
</calcChain>
</file>

<file path=xl/sharedStrings.xml><?xml version="1.0" encoding="utf-8"?>
<sst xmlns="http://schemas.openxmlformats.org/spreadsheetml/2006/main" count="1324" uniqueCount="288">
  <si>
    <t>ACTUAL WEEK &amp; YEAR :</t>
  </si>
  <si>
    <t>Ingénieurs</t>
  </si>
  <si>
    <t>Missions</t>
  </si>
  <si>
    <t>IC</t>
  </si>
  <si>
    <t>Total I &amp; P</t>
  </si>
  <si>
    <t>Embarqué</t>
  </si>
  <si>
    <t>Entrées</t>
  </si>
  <si>
    <t>Sorties</t>
  </si>
  <si>
    <t>Démarrages</t>
  </si>
  <si>
    <t>Fins</t>
  </si>
  <si>
    <t>NOM (EP / ED)</t>
  </si>
  <si>
    <t>I</t>
  </si>
  <si>
    <t>Nom</t>
  </si>
  <si>
    <t>NOM (CLIENT)</t>
  </si>
  <si>
    <t>AT</t>
  </si>
  <si>
    <t>PS</t>
  </si>
  <si>
    <t>OC</t>
  </si>
  <si>
    <t>Conf. OC</t>
  </si>
  <si>
    <t>IC NON CAP</t>
  </si>
  <si>
    <t>Nom(s) IC+CP&amp;RTTs dispos sans missions</t>
  </si>
  <si>
    <t>TX IC</t>
  </si>
  <si>
    <t>P</t>
  </si>
  <si>
    <t>50 20</t>
  </si>
  <si>
    <t>51 20</t>
  </si>
  <si>
    <t>52 20</t>
  </si>
  <si>
    <t>53 20</t>
  </si>
  <si>
    <t>Janvier</t>
  </si>
  <si>
    <t>1 21</t>
  </si>
  <si>
    <t>2 21</t>
  </si>
  <si>
    <t>3 21</t>
  </si>
  <si>
    <t>4 21</t>
  </si>
  <si>
    <t>Février</t>
  </si>
  <si>
    <t>5 21</t>
  </si>
  <si>
    <t>6 21</t>
  </si>
  <si>
    <t>7 21</t>
  </si>
  <si>
    <t>8 21</t>
  </si>
  <si>
    <t>Mars</t>
  </si>
  <si>
    <t>9 21</t>
  </si>
  <si>
    <t>10 21</t>
  </si>
  <si>
    <t>11 21</t>
  </si>
  <si>
    <t>12 21</t>
  </si>
  <si>
    <t>13 21</t>
  </si>
  <si>
    <t>Avril</t>
  </si>
  <si>
    <t>14 21</t>
  </si>
  <si>
    <t>15 21</t>
  </si>
  <si>
    <t>16 21</t>
  </si>
  <si>
    <t>17 21</t>
  </si>
  <si>
    <t>Mai</t>
  </si>
  <si>
    <t>18 21</t>
  </si>
  <si>
    <t>19 21</t>
  </si>
  <si>
    <t>20 21</t>
  </si>
  <si>
    <t>21 21</t>
  </si>
  <si>
    <t>Juin</t>
  </si>
  <si>
    <t>22 21</t>
  </si>
  <si>
    <t>23 21</t>
  </si>
  <si>
    <t>24 21</t>
  </si>
  <si>
    <t>25 21</t>
  </si>
  <si>
    <t>26 21</t>
  </si>
  <si>
    <t>Juillet</t>
  </si>
  <si>
    <t>27 21</t>
  </si>
  <si>
    <t>28 21</t>
  </si>
  <si>
    <t>29 21</t>
  </si>
  <si>
    <t>30 21</t>
  </si>
  <si>
    <t>Août</t>
  </si>
  <si>
    <t>31 21</t>
  </si>
  <si>
    <t>32 21</t>
  </si>
  <si>
    <t>33 21</t>
  </si>
  <si>
    <t>34 21</t>
  </si>
  <si>
    <t>35 21</t>
  </si>
  <si>
    <t>Septembre</t>
  </si>
  <si>
    <t>36 21</t>
  </si>
  <si>
    <t>37 21</t>
  </si>
  <si>
    <t>38 21</t>
  </si>
  <si>
    <t>39 21</t>
  </si>
  <si>
    <t>Octobre</t>
  </si>
  <si>
    <t>40 21</t>
  </si>
  <si>
    <t>41 21</t>
  </si>
  <si>
    <t>42 21</t>
  </si>
  <si>
    <t>43 21</t>
  </si>
  <si>
    <t>Arrêts</t>
  </si>
  <si>
    <t>Feuilles</t>
  </si>
  <si>
    <t>FTD</t>
  </si>
  <si>
    <t>FBR</t>
  </si>
  <si>
    <t>STO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</si>
  <si>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</si>
  <si>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</si>
  <si>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</si>
  <si>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</si>
  <si>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</si>
  <si>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</si>
  <si>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</si>
  <si>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</si>
  <si>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</si>
  <si>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</si>
  <si>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</si>
  <si>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</si>
  <si>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</si>
  <si>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</si>
  <si>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</si>
  <si>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</si>
  <si>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</si>
  <si>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</si>
  <si>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</si>
  <si>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</si>
  <si>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</si>
  <si>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</si>
  <si>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</si>
  <si>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</si>
  <si>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</si>
  <si>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</si>
  <si>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</si>
  <si>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</si>
  <si>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</si>
  <si>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</si>
  <si>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</si>
  <si>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</si>
  <si>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</si>
  <si>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</si>
  <si>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</si>
  <si>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</si>
  <si>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</si>
  <si>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</si>
  <si>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</si>
  <si>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</si>
  <si>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</si>
  <si>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</si>
  <si>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</si>
  <si>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</si>
  <si>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</si>
  <si>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</si>
  <si>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</si>
  <si>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</si>
  <si>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</si>
  <si>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</si>
  <si>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</si>
  <si>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</si>
  <si>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</si>
  <si>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</si>
  <si>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</si>
  <si>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</si>
  <si>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</si>
  <si>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</si>
  <si>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</si>
  <si>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</si>
  <si>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</si>
  <si>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</si>
  <si>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</si>
  <si>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</si>
  <si>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</si>
  <si>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</si>
  <si>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</si>
  <si>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</si>
  <si>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</si>
  <si>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</si>
  <si>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</si>
  <si>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</si>
  <si>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</si>
  <si>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</si>
  <si>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</si>
  <si>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</si>
  <si>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</si>
  <si>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</si>
  <si>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</si>
  <si>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</si>
  <si>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</si>
  <si>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</si>
  <si>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</si>
  <si>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</si>
  <si>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</si>
  <si>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</si>
  <si>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</si>
  <si>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</si>
  <si>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</si>
  <si>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</si>
  <si>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</si>
  <si>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</si>
  <si>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</si>
  <si>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</si>
  <si>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</si>
  <si>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</si>
  <si>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</si>
  <si>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</si>
  <si>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</si>
  <si>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</si>
  <si>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</si>
  <si>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</si>
  <si>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</si>
  <si>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</si>
  <si>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</si>
  <si>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</si>
  <si>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</si>
  <si>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</si>
  <si>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</si>
  <si>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</si>
  <si>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</si>
  <si>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</si>
  <si>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</si>
  <si>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</si>
  <si>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</si>
  <si>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</si>
  <si>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</si>
  <si>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</si>
  <si>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</si>
  <si>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</si>
  <si>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</si>
  <si>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</si>
  <si>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</si>
  <si>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</si>
  <si>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</si>
  <si>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</si>
  <si>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</si>
  <si>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</si>
  <si>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</si>
  <si>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</si>
  <si>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</si>
  <si>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</si>
  <si>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</si>
  <si>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</si>
  <si>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</si>
  <si>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</si>
  <si>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</si>
  <si>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</si>
  <si>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</si>
  <si>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</si>
  <si>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</si>
  <si>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</si>
  <si>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</si>
  <si>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</si>
  <si>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</si>
  <si>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</si>
  <si>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</si>
  <si>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</si>
  <si>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</si>
  <si>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</si>
  <si>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</si>
  <si>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</si>
  <si>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</si>
  <si>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 xml:space="preserve">a1 b1 c1 </t>
  </si>
  <si>
    <t xml:space="preserve">a2 b2 c2 </t>
  </si>
  <si>
    <t xml:space="preserve">a3 b3 c3 </t>
  </si>
  <si>
    <t xml:space="preserve">a4 b4 c4 </t>
  </si>
  <si>
    <t xml:space="preserve">a5 b5 c5 </t>
  </si>
  <si>
    <t xml:space="preserve">a6 b6 c6 </t>
  </si>
  <si>
    <t xml:space="preserve">a7 b7 c7 </t>
  </si>
  <si>
    <t xml:space="preserve">a8 b8 c8 </t>
  </si>
  <si>
    <t xml:space="preserve">a9 b9 c9 </t>
  </si>
  <si>
    <t xml:space="preserve">a10 b10 c10 </t>
  </si>
  <si>
    <t xml:space="preserve">a11 b11 c11 </t>
  </si>
  <si>
    <t xml:space="preserve">a12 b12 c12 </t>
  </si>
  <si>
    <t xml:space="preserve">a13 b13 c13 </t>
  </si>
  <si>
    <t xml:space="preserve">a14 b14 c14 </t>
  </si>
  <si>
    <t xml:space="preserve">a15 b15 c15 </t>
  </si>
  <si>
    <t xml:space="preserve">a16 b16 c16 </t>
  </si>
  <si>
    <t xml:space="preserve">a17 b17 c17 </t>
  </si>
  <si>
    <t xml:space="preserve">a18 b18 c18 </t>
  </si>
  <si>
    <t xml:space="preserve">a19 b19 c19 </t>
  </si>
  <si>
    <t xml:space="preserve">a20 b20 c20 </t>
  </si>
  <si>
    <t xml:space="preserve">a21 b21 c21 </t>
  </si>
  <si>
    <t xml:space="preserve">a22 b22 c22 </t>
  </si>
  <si>
    <t xml:space="preserve">a23 b23 c23 </t>
  </si>
  <si>
    <t xml:space="preserve">a24 b24 c24 </t>
  </si>
  <si>
    <t xml:space="preserve">a25 b25 c25 </t>
  </si>
  <si>
    <t xml:space="preserve">a26 b26 c26 </t>
  </si>
  <si>
    <t xml:space="preserve">a27 b27 c27 </t>
  </si>
  <si>
    <t xml:space="preserve">a28 b28 c28 </t>
  </si>
  <si>
    <t xml:space="preserve">a29 b29 c29 </t>
  </si>
  <si>
    <t xml:space="preserve">a30 b30 c30 </t>
  </si>
  <si>
    <t xml:space="preserve">a31 b31 c31 </t>
  </si>
  <si>
    <t xml:space="preserve">a32 b32 c32 </t>
  </si>
  <si>
    <t xml:space="preserve">a33 b33 c33 </t>
  </si>
  <si>
    <t xml:space="preserve">a34 b34 c34 </t>
  </si>
  <si>
    <t xml:space="preserve">a35 b35 c35 </t>
  </si>
  <si>
    <t xml:space="preserve">a36 b36 c36 </t>
  </si>
  <si>
    <t xml:space="preserve">a37 b37 c37 </t>
  </si>
  <si>
    <t xml:space="preserve">a38 b38 c38 </t>
  </si>
  <si>
    <t xml:space="preserve">a39 b39 c39 </t>
  </si>
  <si>
    <t xml:space="preserve">a40 b40 c40 </t>
  </si>
  <si>
    <t xml:space="preserve">a41 b41 c41 </t>
  </si>
  <si>
    <t xml:space="preserve">a42 b42 c42 </t>
  </si>
  <si>
    <t xml:space="preserve">a43 b43 c43 </t>
  </si>
  <si>
    <t xml:space="preserve">a44 b44 c44 </t>
  </si>
  <si>
    <t xml:space="preserve">a45 b45 c45 </t>
  </si>
  <si>
    <t xml:space="preserve">a46 b46 c46 </t>
  </si>
  <si>
    <t xml:space="preserve">a47 b47 c47 </t>
  </si>
  <si>
    <t xml:space="preserve">a48 b48 c48 </t>
  </si>
  <si>
    <t xml:space="preserve">a49 b49 c49 </t>
  </si>
  <si>
    <t xml:space="preserve">a50 b50 c50 </t>
  </si>
  <si>
    <t xml:space="preserve">a51 b51 c51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</si>
</sst>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8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22"/>
      <color theme="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4">
    <xf numFmtId="0" fontId="0" fillId="0" borderId="0" xfId="0"/>
    <xf numFmtId="0" fontId="0" fillId="0" borderId="0" xfId="0" applyFont="1" applyProtection="1">
      <protection locked="0"/>
    </xf>
    <xf numFmtId="0" fontId="5" fillId="0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9" fontId="5" fillId="0" borderId="4" xfId="1" applyFont="1" applyFill="1" applyBorder="1" applyAlignment="1">
      <alignment horizontal="right" vertical="center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right" vertical="center"/>
      <protection locked="0"/>
    </xf>
    <xf numFmtId="14" fontId="5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right" vertical="center"/>
      <protection locked="0"/>
    </xf>
    <xf numFmtId="14" fontId="5" fillId="0" borderId="4" xfId="0" applyNumberFormat="1" applyFont="1" applyFill="1" applyBorder="1" applyAlignment="1">
      <alignment horizontal="center" vertical="center"/>
    </xf>
    <xf numFmtId="0" fontId="0" fillId="0" borderId="0" xfId="0" applyFont="1" applyBorder="1" applyProtection="1">
      <protection locked="0"/>
    </xf>
    <xf numFmtId="0" fontId="5" fillId="4" borderId="4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 wrapText="1"/>
    </xf>
    <xf numFmtId="0" fontId="0" fillId="0" borderId="0" xfId="0" applyFont="1" applyAlignment="1" applyProtection="1">
      <protection locked="0"/>
    </xf>
    <xf numFmtId="0" fontId="8" fillId="7" borderId="4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right" vertical="center" wrapText="1"/>
    </xf>
    <xf numFmtId="0" fontId="5" fillId="9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textRotation="90"/>
    </xf>
    <xf numFmtId="0" fontId="5" fillId="9" borderId="4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 textRotation="90"/>
    </xf>
    <xf numFmtId="0" fontId="4" fillId="0" borderId="0" xfId="0" applyFont="1" applyAlignment="1">
      <alignment horizontal="center" vertical="center"/>
    </xf>
    <xf numFmtId="0" fontId="0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64" fontId="2" fillId="0" borderId="7" xfId="1" applyNumberFormat="1" applyFont="1" applyFill="1" applyBorder="1" applyAlignment="1">
      <alignment horizontal="center" vertical="center"/>
    </xf>
    <xf numFmtId="164" fontId="2" fillId="0" borderId="6" xfId="1" applyNumberFormat="1" applyFont="1" applyFill="1" applyBorder="1" applyAlignment="1">
      <alignment horizontal="center" vertical="center"/>
    </xf>
    <xf numFmtId="164" fontId="2" fillId="0" borderId="5" xfId="1" applyNumberFormat="1" applyFont="1" applyFill="1" applyBorder="1" applyAlignment="1">
      <alignment horizontal="center" vertical="center"/>
    </xf>
    <xf numFmtId="164" fontId="2" fillId="0" borderId="3" xfId="1" applyNumberFormat="1" applyFont="1" applyFill="1" applyBorder="1" applyAlignment="1">
      <alignment horizontal="center" vertical="center"/>
    </xf>
    <xf numFmtId="164" fontId="2" fillId="0" borderId="2" xfId="1" applyNumberFormat="1" applyFont="1" applyFill="1" applyBorder="1" applyAlignment="1">
      <alignment horizontal="center" vertical="center"/>
    </xf>
    <xf numFmtId="164" fontId="2" fillId="0" borderId="1" xfId="1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textRotation="90"/>
    </xf>
    <xf numFmtId="0" fontId="5" fillId="3" borderId="4" xfId="0" applyFont="1" applyFill="1" applyBorder="1" applyAlignment="1">
      <alignment horizontal="center" vertical="center" textRotation="90"/>
    </xf>
    <xf numFmtId="14" fontId="5" fillId="0" borderId="7" xfId="0" applyNumberFormat="1" applyFont="1" applyFill="1" applyBorder="1" applyAlignment="1">
      <alignment horizontal="center" vertical="center"/>
    </xf>
    <xf numFmtId="14" fontId="5" fillId="0" borderId="6" xfId="0" applyNumberFormat="1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14" fontId="5" fillId="0" borderId="3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 textRotation="90"/>
    </xf>
    <xf numFmtId="0" fontId="6" fillId="0" borderId="4" xfId="0" applyNumberFormat="1" applyFont="1" applyFill="1" applyBorder="1" applyAlignment="1" applyProtection="1">
      <alignment horizontal="center" vertical="center" textRotation="90"/>
      <protection locked="0"/>
    </xf>
    <xf numFmtId="0" fontId="4" fillId="11" borderId="7" xfId="0" applyFont="1" applyFill="1" applyBorder="1" applyAlignment="1">
      <alignment horizontal="center" vertical="center"/>
    </xf>
    <xf numFmtId="0" fontId="4" fillId="11" borderId="6" xfId="0" applyFont="1" applyFill="1" applyBorder="1" applyAlignment="1">
      <alignment horizontal="center" vertical="center"/>
    </xf>
    <xf numFmtId="0" fontId="4" fillId="11" borderId="5" xfId="0" applyFont="1" applyFill="1" applyBorder="1" applyAlignment="1">
      <alignment horizontal="center" vertical="center"/>
    </xf>
    <xf numFmtId="0" fontId="4" fillId="11" borderId="3" xfId="0" applyFont="1" applyFill="1" applyBorder="1" applyAlignment="1">
      <alignment horizontal="center" vertical="center"/>
    </xf>
    <xf numFmtId="0" fontId="4" fillId="11" borderId="2" xfId="0" applyFont="1" applyFill="1" applyBorder="1" applyAlignment="1">
      <alignment horizontal="center" vertical="center"/>
    </xf>
    <xf numFmtId="0" fontId="4" fillId="11" borderId="1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5" fillId="13" borderId="10" xfId="0" applyFont="1" applyFill="1" applyBorder="1" applyAlignment="1">
      <alignment horizontal="center" vertical="center"/>
    </xf>
    <xf numFmtId="0" fontId="5" fillId="13" borderId="8" xfId="0" applyFont="1" applyFill="1" applyBorder="1" applyAlignment="1">
      <alignment horizontal="center" vertical="center"/>
    </xf>
    <xf numFmtId="0" fontId="5" fillId="13" borderId="9" xfId="0" applyFont="1" applyFill="1" applyBorder="1" applyAlignment="1">
      <alignment horizontal="center" vertical="center"/>
    </xf>
    <xf numFmtId="0" fontId="0" fillId="0" borderId="0" xfId="0" applyFont="1" applyAlignment="1" applyProtection="1">
      <alignment horizontal="center" wrapText="1"/>
      <protection locked="0"/>
    </xf>
    <xf numFmtId="0" fontId="0" fillId="0" borderId="11" xfId="0" applyFont="1" applyBorder="1" applyAlignment="1" applyProtection="1">
      <alignment horizontal="center" wrapText="1"/>
      <protection locked="0"/>
    </xf>
    <xf numFmtId="0" fontId="4" fillId="13" borderId="4" xfId="0" applyFont="1" applyFill="1" applyBorder="1" applyAlignment="1">
      <alignment horizontal="center" vertical="center" wrapText="1"/>
    </xf>
    <xf numFmtId="0" fontId="4" fillId="13" borderId="7" xfId="0" applyFont="1" applyFill="1" applyBorder="1" applyAlignment="1">
      <alignment horizontal="center" vertical="center"/>
    </xf>
    <xf numFmtId="0" fontId="4" fillId="13" borderId="6" xfId="0" applyFont="1" applyFill="1" applyBorder="1" applyAlignment="1">
      <alignment horizontal="center" vertical="center"/>
    </xf>
    <xf numFmtId="0" fontId="4" fillId="13" borderId="5" xfId="0" applyFont="1" applyFill="1" applyBorder="1" applyAlignment="1">
      <alignment horizontal="center" vertical="center"/>
    </xf>
    <xf numFmtId="0" fontId="4" fillId="13" borderId="3" xfId="0" applyFont="1" applyFill="1" applyBorder="1" applyAlignment="1">
      <alignment horizontal="center" vertical="center"/>
    </xf>
    <xf numFmtId="0" fontId="4" fillId="13" borderId="2" xfId="0" applyFont="1" applyFill="1" applyBorder="1" applyAlignment="1">
      <alignment horizontal="center" vertical="center"/>
    </xf>
    <xf numFmtId="0" fontId="4" fillId="13" borderId="1" xfId="0" applyFont="1" applyFill="1" applyBorder="1" applyAlignment="1">
      <alignment horizontal="center" vertical="center"/>
    </xf>
    <xf numFmtId="0" fontId="4" fillId="12" borderId="7" xfId="0" applyFont="1" applyFill="1" applyBorder="1" applyAlignment="1">
      <alignment horizontal="center" vertical="center"/>
    </xf>
    <xf numFmtId="0" fontId="4" fillId="12" borderId="6" xfId="0" applyFont="1" applyFill="1" applyBorder="1" applyAlignment="1">
      <alignment horizontal="center" vertical="center"/>
    </xf>
    <xf numFmtId="0" fontId="4" fillId="12" borderId="5" xfId="0" applyFon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 vertical="center"/>
    </xf>
    <xf numFmtId="0" fontId="4" fillId="12" borderId="2" xfId="0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/>
    </xf>
    <xf numFmtId="0" fontId="5" fillId="13" borderId="4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7"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</xdr:row>
          <xdr:rowOff>9525</xdr:rowOff>
        </xdr:from>
        <xdr:to>
          <xdr:col>3</xdr:col>
          <xdr:colOff>657225</xdr:colOff>
          <xdr:row>2</xdr:row>
          <xdr:rowOff>95250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Consolider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b_feuilles" displayName="tb_feuilles" ref="A1:A4" totalsRowShown="0">
  <autoFilter ref="A1:A4"/>
  <tableColumns count="1">
    <tableColumn id="1" name="Feuill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D55"/>
  <sheetViews>
    <sheetView tabSelected="1" zoomScaleNormal="100" workbookViewId="0">
      <selection activeCell="F6" sqref="F6"/>
    </sheetView>
  </sheetViews>
  <sheetFormatPr baseColWidth="10" defaultColWidth="11.42578125" defaultRowHeight="15" x14ac:dyDescent="0.25"/>
  <cols>
    <col min="1" max="1" width="5.85546875" style="1" bestFit="1" customWidth="1"/>
    <col min="2" max="2" width="8.5703125" style="28" bestFit="1" customWidth="1"/>
    <col min="3" max="3" width="5" style="31" customWidth="1"/>
    <col min="4" max="5" width="8.85546875" style="31" hidden="1" customWidth="1"/>
    <col min="6" max="6" width="35" style="28" customWidth="1"/>
    <col min="7" max="7" width="3.7109375" style="27" customWidth="1"/>
    <col min="8" max="8" width="35" style="28" customWidth="1"/>
    <col min="9" max="9" width="3.7109375" style="27" customWidth="1"/>
    <col min="10" max="10" width="35" style="28" customWidth="1"/>
    <col min="11" max="11" width="4.28515625" style="28" customWidth="1"/>
    <col min="12" max="12" width="3.85546875" style="28" bestFit="1" customWidth="1"/>
    <col min="13" max="14" width="3.85546875" style="28" customWidth="1"/>
    <col min="15" max="15" width="35" style="28" customWidth="1"/>
    <col min="16" max="17" width="4.28515625" style="28" customWidth="1"/>
    <col min="18" max="19" width="7.28515625" style="27" customWidth="1"/>
    <col min="20" max="20" width="66.42578125" style="27" customWidth="1"/>
    <col min="21" max="21" width="5.42578125" style="27" customWidth="1"/>
    <col min="22" max="22" width="6.28515625" style="29" customWidth="1"/>
    <col min="23" max="23" width="6.28515625" style="27" customWidth="1"/>
    <col min="24" max="25" width="6.28515625" style="29" customWidth="1"/>
    <col min="26" max="26" width="1.85546875" style="1" customWidth="1"/>
    <col min="27" max="30" width="6.28515625" style="1" customWidth="1"/>
    <col min="31" max="16384" width="11.42578125" style="1"/>
  </cols>
  <sheetData>
    <row r="1" spans="1:30" ht="27" customHeight="1" x14ac:dyDescent="0.25">
      <c r="A1" s="68" t="s">
        <v>0</v>
      </c>
      <c r="B1" s="68"/>
      <c r="C1" s="68"/>
      <c r="D1" s="68"/>
      <c r="E1" s="69"/>
      <c r="F1" s="70" t="s">
        <v>1</v>
      </c>
      <c r="G1" s="70"/>
      <c r="H1" s="70"/>
      <c r="I1" s="70"/>
      <c r="J1" s="70" t="s">
        <v>2</v>
      </c>
      <c r="K1" s="70"/>
      <c r="L1" s="70"/>
      <c r="M1" s="70"/>
      <c r="N1" s="70"/>
      <c r="O1" s="70"/>
      <c r="P1" s="70"/>
      <c r="Q1" s="70"/>
      <c r="R1" s="71" t="s">
        <v>3</v>
      </c>
      <c r="S1" s="72"/>
      <c r="T1" s="72"/>
      <c r="U1" s="73"/>
      <c r="V1" s="77" t="s">
        <v>4</v>
      </c>
      <c r="W1" s="78"/>
      <c r="X1" s="78"/>
      <c r="Y1" s="79"/>
      <c r="AA1" s="53" t="s">
        <v>5</v>
      </c>
      <c r="AB1" s="54"/>
      <c r="AC1" s="54"/>
      <c r="AD1" s="55"/>
    </row>
    <row r="2" spans="1:30" ht="15" customHeight="1" x14ac:dyDescent="0.25">
      <c r="A2" s="59" t="str">
        <f ca="1">CONCATENATE(INT((TODAY()-SUM(MOD(DATE(YEAR(TODAY()-MOD(TODAY()-2,7)+3),1,2),{1E+99;7})*{1;-1})+5)/7)," ",RIGHT(YEAR(TODAY()),2))</f>
        <v>32 21</v>
      </c>
      <c r="B2" s="60"/>
      <c r="C2" s="60"/>
      <c r="D2" s="60"/>
      <c r="E2" s="61"/>
      <c r="F2" s="65" t="s">
        <v>6</v>
      </c>
      <c r="G2" s="66"/>
      <c r="H2" s="65" t="s">
        <v>7</v>
      </c>
      <c r="I2" s="66"/>
      <c r="J2" s="65" t="s">
        <v>8</v>
      </c>
      <c r="K2" s="67"/>
      <c r="L2" s="67"/>
      <c r="M2" s="67"/>
      <c r="N2" s="66"/>
      <c r="O2" s="83" t="s">
        <v>9</v>
      </c>
      <c r="P2" s="83"/>
      <c r="Q2" s="83"/>
      <c r="R2" s="74"/>
      <c r="S2" s="75"/>
      <c r="T2" s="75"/>
      <c r="U2" s="76"/>
      <c r="V2" s="80"/>
      <c r="W2" s="81"/>
      <c r="X2" s="81"/>
      <c r="Y2" s="82"/>
      <c r="AA2" s="56"/>
      <c r="AB2" s="57"/>
      <c r="AC2" s="57"/>
      <c r="AD2" s="58"/>
    </row>
    <row r="3" spans="1:30" ht="30.75" customHeight="1" x14ac:dyDescent="0.25">
      <c r="A3" s="62"/>
      <c r="B3" s="63"/>
      <c r="C3" s="63"/>
      <c r="D3" s="63"/>
      <c r="E3" s="64"/>
      <c r="F3" s="24" t="s">
        <v>10</v>
      </c>
      <c r="G3" s="2" t="s">
        <v>11</v>
      </c>
      <c r="H3" s="24" t="s">
        <v>12</v>
      </c>
      <c r="I3" s="2" t="s">
        <v>11</v>
      </c>
      <c r="J3" s="24" t="s">
        <v>13</v>
      </c>
      <c r="K3" s="23" t="s">
        <v>14</v>
      </c>
      <c r="L3" s="23" t="s">
        <v>15</v>
      </c>
      <c r="M3" s="25" t="s">
        <v>16</v>
      </c>
      <c r="N3" s="25" t="s">
        <v>17</v>
      </c>
      <c r="O3" s="24" t="s">
        <v>13</v>
      </c>
      <c r="P3" s="23" t="s">
        <v>14</v>
      </c>
      <c r="Q3" s="23" t="s">
        <v>15</v>
      </c>
      <c r="R3" s="22" t="s">
        <v>3</v>
      </c>
      <c r="S3" s="22" t="s">
        <v>18</v>
      </c>
      <c r="T3" s="21" t="s">
        <v>19</v>
      </c>
      <c r="U3" s="20" t="s">
        <v>20</v>
      </c>
      <c r="V3" s="19" t="s">
        <v>11</v>
      </c>
      <c r="W3" s="19" t="s">
        <v>21</v>
      </c>
      <c r="X3" s="18" t="s">
        <v>14</v>
      </c>
      <c r="Y3" s="18" t="s">
        <v>15</v>
      </c>
      <c r="Z3" s="17"/>
      <c r="AA3" s="16" t="s">
        <v>11</v>
      </c>
      <c r="AB3" s="16" t="s">
        <v>21</v>
      </c>
      <c r="AC3" s="15" t="s">
        <v>14</v>
      </c>
      <c r="AD3" s="15" t="s">
        <v>15</v>
      </c>
    </row>
    <row r="4" spans="1:30" ht="15" customHeight="1" x14ac:dyDescent="0.25">
      <c r="A4" s="51"/>
      <c r="B4" s="43"/>
      <c r="C4" s="8" t="s">
        <v>22</v>
      </c>
      <c r="D4" s="7">
        <v>44172</v>
      </c>
      <c r="E4" s="7">
        <v>44178</v>
      </c>
      <c r="F4" s="5" t="s">
        <v>237</v>
      </c>
      <c r="G4" s="6">
        <v>2.3424174142322074</v>
      </c>
      <c r="H4" s="5" t="s">
        <v>238</v>
      </c>
      <c r="I4" s="6">
        <v>2.0113416358480234</v>
      </c>
      <c r="J4" s="5" t="s">
        <v>239</v>
      </c>
      <c r="K4" s="6">
        <v>1.4230370301083142</v>
      </c>
      <c r="L4" s="6">
        <v>1.6918291181218588</v>
      </c>
      <c r="M4" s="6">
        <v>1.9030659555819751</v>
      </c>
      <c r="N4" s="6">
        <v>0</v>
      </c>
      <c r="O4" s="5" t="s">
        <v>240</v>
      </c>
      <c r="P4" s="6">
        <v>0.37787514653619048</v>
      </c>
      <c r="Q4" s="6">
        <v>0.70579375087021201</v>
      </c>
      <c r="R4" s="5">
        <v>1.6957216879136572</v>
      </c>
      <c r="S4" s="5">
        <v>2.463146174953621</v>
      </c>
      <c r="T4" s="5" t="s">
        <v>241</v>
      </c>
      <c r="U4" s="4">
        <f t="shared" ref="U4:U50" si="0">IF(AND(V4&lt;&gt;0,R4&lt;&gt;""),R4/V4,)</f>
        <v>5.1218536619913131</v>
      </c>
      <c r="V4" s="3">
        <f>IF(AA4&lt;&gt;"",AA4+G4-I4,#REF!+G4-I4)</f>
        <v>0.33107577838418401</v>
      </c>
      <c r="W4" s="3">
        <f>IF(AB4&lt;&gt;"",AB4+SUM(K4:L4)-SUM(P4:Q4),#REF!+SUM(K4:L4)-SUM(P4:Q4))</f>
        <v>2.0311972508237708</v>
      </c>
      <c r="X4" s="2">
        <f>IF(AC4&lt;&gt;"",AC4+K4-P4,#REF!+K4-P4)</f>
        <v>1.0451618835721237</v>
      </c>
      <c r="Y4" s="2">
        <f>IF(AD4&lt;&gt;"",AD4+L4-Q4,#REF!+L4-Q4)</f>
        <v>0.98603536725164675</v>
      </c>
      <c r="AA4" s="14">
        <v>0</v>
      </c>
      <c r="AB4" s="14">
        <v>0</v>
      </c>
      <c r="AC4" s="14">
        <v>0</v>
      </c>
      <c r="AD4" s="14">
        <v>0</v>
      </c>
    </row>
    <row r="5" spans="1:30" ht="15" customHeight="1" x14ac:dyDescent="0.25">
      <c r="A5" s="51"/>
      <c r="B5" s="43"/>
      <c r="C5" s="8" t="s">
        <v>23</v>
      </c>
      <c r="D5" s="7">
        <v>44179</v>
      </c>
      <c r="E5" s="7">
        <v>44185</v>
      </c>
      <c r="F5" s="5" t="s">
        <v>238</v>
      </c>
      <c r="G5" s="6">
        <v>1.3465451810601907</v>
      </c>
      <c r="H5" s="5" t="s">
        <v>239</v>
      </c>
      <c r="I5" s="6">
        <v>1.6701752801394103</v>
      </c>
      <c r="J5" s="5" t="s">
        <v>240</v>
      </c>
      <c r="K5" s="6">
        <v>0.9513537761265054</v>
      </c>
      <c r="L5" s="6">
        <v>0.12627437486289705</v>
      </c>
      <c r="M5" s="6">
        <v>1.0663341089594183</v>
      </c>
      <c r="N5" s="6">
        <v>0</v>
      </c>
      <c r="O5" s="5" t="s">
        <v>241</v>
      </c>
      <c r="P5" s="6">
        <v>0.97509731432658575</v>
      </c>
      <c r="Q5" s="6">
        <v>1.2660556665087566</v>
      </c>
      <c r="R5" s="5">
        <v>0.55925253647179618</v>
      </c>
      <c r="S5" s="5">
        <v>1.4415468148558752</v>
      </c>
      <c r="T5" s="5" t="s">
        <v>242</v>
      </c>
      <c r="U5" s="4">
        <f t="shared" si="0"/>
        <v>75.111015874523787</v>
      </c>
      <c r="V5" s="3">
        <f t="shared" ref="V5:V50" si="1">IF(AA5&lt;&gt;"",AA5+G5-I5,V4+G5-I5)</f>
        <v>7.4456793049644254E-3</v>
      </c>
      <c r="W5" s="3">
        <f t="shared" ref="W5:W50" si="2">IF(AB5&lt;&gt;"",AB5+SUM(K5:L5)-SUM(P5:Q5),W4+SUM(K5:L5)-SUM(P5:Q5))</f>
        <v>0.86767242097783104</v>
      </c>
      <c r="X5" s="2">
        <f t="shared" ref="X5:Y20" si="3">IF(AC5&lt;&gt;"",AC5+K5-P5,X4+K5-P5)</f>
        <v>1.0214183453720433</v>
      </c>
      <c r="Y5" s="2">
        <f t="shared" si="3"/>
        <v>-0.15374592439421275</v>
      </c>
    </row>
    <row r="6" spans="1:30" ht="15" customHeight="1" x14ac:dyDescent="0.25">
      <c r="A6" s="51"/>
      <c r="B6" s="43"/>
      <c r="C6" s="8" t="s">
        <v>24</v>
      </c>
      <c r="D6" s="7">
        <v>44186</v>
      </c>
      <c r="E6" s="7">
        <v>44192</v>
      </c>
      <c r="F6" s="5" t="s">
        <v>239</v>
      </c>
      <c r="G6" s="6">
        <v>1.1681632467177427</v>
      </c>
      <c r="H6" s="5" t="s">
        <v>240</v>
      </c>
      <c r="I6" s="6">
        <v>1.1971652089396958</v>
      </c>
      <c r="J6" s="5" t="s">
        <v>241</v>
      </c>
      <c r="K6" s="6">
        <v>1.9042285796176186</v>
      </c>
      <c r="L6" s="6">
        <v>0.98764155506620421</v>
      </c>
      <c r="M6" s="6">
        <v>1.3653174343952732</v>
      </c>
      <c r="N6" s="6">
        <v>0</v>
      </c>
      <c r="O6" s="5" t="s">
        <v>242</v>
      </c>
      <c r="P6" s="6">
        <v>0.3091876551783711</v>
      </c>
      <c r="Q6" s="6">
        <v>0.5043898312752978</v>
      </c>
      <c r="R6" s="5">
        <v>1.082018276128111</v>
      </c>
      <c r="S6" s="5">
        <v>1.7312885032588703</v>
      </c>
      <c r="T6" s="5" t="s">
        <v>243</v>
      </c>
      <c r="U6" s="4">
        <f t="shared" si="0"/>
        <v>-50.195030390669345</v>
      </c>
      <c r="V6" s="3">
        <f t="shared" si="1"/>
        <v>-2.1556282916988634E-2</v>
      </c>
      <c r="W6" s="3">
        <f t="shared" si="2"/>
        <v>2.9459650692079848</v>
      </c>
      <c r="X6" s="2">
        <f t="shared" si="3"/>
        <v>2.616459269811291</v>
      </c>
      <c r="Y6" s="2">
        <f t="shared" si="3"/>
        <v>0.32950579939669367</v>
      </c>
    </row>
    <row r="7" spans="1:30" ht="15" customHeight="1" x14ac:dyDescent="0.25">
      <c r="A7" s="51"/>
      <c r="B7" s="43"/>
      <c r="C7" s="8" t="s">
        <v>25</v>
      </c>
      <c r="D7" s="7">
        <v>44193</v>
      </c>
      <c r="E7" s="7">
        <v>44199</v>
      </c>
      <c r="F7" s="5" t="s">
        <v>240</v>
      </c>
      <c r="G7" s="6">
        <v>2.0915024404563587</v>
      </c>
      <c r="H7" s="5" t="s">
        <v>241</v>
      </c>
      <c r="I7" s="6">
        <v>2.5135907081638584</v>
      </c>
      <c r="J7" s="5" t="s">
        <v>242</v>
      </c>
      <c r="K7" s="6">
        <v>1.0281240909918643</v>
      </c>
      <c r="L7" s="6">
        <v>1.5697194406974031</v>
      </c>
      <c r="M7" s="6">
        <v>0.65152667459354252</v>
      </c>
      <c r="N7" s="6">
        <v>0</v>
      </c>
      <c r="O7" s="5" t="s">
        <v>243</v>
      </c>
      <c r="P7" s="6">
        <v>1.8054879065242104</v>
      </c>
      <c r="Q7" s="6">
        <v>0.86675455911276522</v>
      </c>
      <c r="R7" s="5">
        <v>1.2340790317649324</v>
      </c>
      <c r="S7" s="5">
        <v>1.559680154369179</v>
      </c>
      <c r="T7" s="5" t="s">
        <v>244</v>
      </c>
      <c r="U7" s="4">
        <f t="shared" si="0"/>
        <v>-2.7816841884517736</v>
      </c>
      <c r="V7" s="3">
        <f t="shared" si="1"/>
        <v>-0.4436445506244886</v>
      </c>
      <c r="W7" s="3">
        <f t="shared" si="2"/>
        <v>2.8715661352602764</v>
      </c>
      <c r="X7" s="2">
        <f t="shared" si="3"/>
        <v>1.8390954542789448</v>
      </c>
      <c r="Y7" s="2">
        <f t="shared" si="3"/>
        <v>1.0324706809813315</v>
      </c>
    </row>
    <row r="8" spans="1:30" ht="15" customHeight="1" x14ac:dyDescent="0.25">
      <c r="A8" s="52">
        <v>2021</v>
      </c>
      <c r="B8" s="42" t="s">
        <v>26</v>
      </c>
      <c r="C8" s="2" t="s">
        <v>27</v>
      </c>
      <c r="D8" s="12">
        <v>44200</v>
      </c>
      <c r="E8" s="12">
        <v>44206</v>
      </c>
      <c r="F8" s="10" t="s">
        <v>241</v>
      </c>
      <c r="G8" s="11">
        <v>1.5630834761591166</v>
      </c>
      <c r="H8" s="10" t="s">
        <v>242</v>
      </c>
      <c r="I8" s="11">
        <v>2.3549418403675979</v>
      </c>
      <c r="J8" s="10" t="s">
        <v>243</v>
      </c>
      <c r="K8" s="11">
        <v>1.4842841726458467</v>
      </c>
      <c r="L8" s="11">
        <v>0.91447036612921873</v>
      </c>
      <c r="M8" s="11">
        <v>0.71512758255819131</v>
      </c>
      <c r="N8" s="11">
        <v>0</v>
      </c>
      <c r="O8" s="10" t="s">
        <v>244</v>
      </c>
      <c r="P8" s="11">
        <v>1.7751186175982809</v>
      </c>
      <c r="Q8" s="11">
        <v>0.51767072210260756</v>
      </c>
      <c r="R8" s="10">
        <v>1.1195751126706877</v>
      </c>
      <c r="S8" s="10">
        <v>0.32422361352304141</v>
      </c>
      <c r="T8" s="10" t="s">
        <v>245</v>
      </c>
      <c r="U8" s="4">
        <f t="shared" si="0"/>
        <v>-0.9061695437780859</v>
      </c>
      <c r="V8" s="3">
        <f t="shared" si="1"/>
        <v>-1.2355029148329699</v>
      </c>
      <c r="W8" s="3">
        <f t="shared" si="2"/>
        <v>2.9775313343344525</v>
      </c>
      <c r="X8" s="2">
        <f t="shared" si="3"/>
        <v>1.5482610093265103</v>
      </c>
      <c r="Y8" s="2">
        <f t="shared" si="3"/>
        <v>1.4292703250079428</v>
      </c>
    </row>
    <row r="9" spans="1:30" ht="15" customHeight="1" x14ac:dyDescent="0.25">
      <c r="A9" s="52"/>
      <c r="B9" s="42"/>
      <c r="C9" s="2" t="s">
        <v>28</v>
      </c>
      <c r="D9" s="12">
        <v>44207</v>
      </c>
      <c r="E9" s="12">
        <v>44213</v>
      </c>
      <c r="F9" s="10" t="s">
        <v>242</v>
      </c>
      <c r="G9" s="11">
        <v>0.95667977707067464</v>
      </c>
      <c r="H9" s="10" t="s">
        <v>243</v>
      </c>
      <c r="I9" s="11">
        <v>1.7219272818916755</v>
      </c>
      <c r="J9" s="10" t="s">
        <v>244</v>
      </c>
      <c r="K9" s="11">
        <v>1.5739748943358687</v>
      </c>
      <c r="L9" s="11">
        <v>1.037773979506684</v>
      </c>
      <c r="M9" s="11">
        <v>0.2544957376287762</v>
      </c>
      <c r="N9" s="11">
        <v>0</v>
      </c>
      <c r="O9" s="10" t="s">
        <v>245</v>
      </c>
      <c r="P9" s="11">
        <v>1.5343571078823732</v>
      </c>
      <c r="Q9" s="11">
        <v>0.65453431398635964</v>
      </c>
      <c r="R9" s="10">
        <v>1.0175388583015761</v>
      </c>
      <c r="S9" s="10">
        <v>1.0597757246702038</v>
      </c>
      <c r="T9" s="10" t="s">
        <v>246</v>
      </c>
      <c r="U9" s="4">
        <f t="shared" si="0"/>
        <v>-0.50857860546022482</v>
      </c>
      <c r="V9" s="3">
        <f t="shared" si="1"/>
        <v>-2.0007504196539707</v>
      </c>
      <c r="W9" s="3">
        <f t="shared" si="2"/>
        <v>3.4003887863082722</v>
      </c>
      <c r="X9" s="2">
        <f t="shared" si="3"/>
        <v>1.5878787957800058</v>
      </c>
      <c r="Y9" s="2">
        <f t="shared" si="3"/>
        <v>1.8125099905282673</v>
      </c>
    </row>
    <row r="10" spans="1:30" ht="15" customHeight="1" x14ac:dyDescent="0.25">
      <c r="A10" s="52"/>
      <c r="B10" s="42"/>
      <c r="C10" s="2" t="s">
        <v>29</v>
      </c>
      <c r="D10" s="12">
        <v>44214</v>
      </c>
      <c r="E10" s="12">
        <v>44220</v>
      </c>
      <c r="F10" s="10" t="s">
        <v>243</v>
      </c>
      <c r="G10" s="11">
        <v>1.3561381854706083</v>
      </c>
      <c r="H10" s="10" t="s">
        <v>244</v>
      </c>
      <c r="I10" s="11">
        <v>2.6094935548218219</v>
      </c>
      <c r="J10" s="10" t="s">
        <v>245</v>
      </c>
      <c r="K10" s="11">
        <v>1.0044330278421905</v>
      </c>
      <c r="L10" s="11">
        <v>1.237095845554312</v>
      </c>
      <c r="M10" s="11">
        <v>0.99843388754714502</v>
      </c>
      <c r="N10" s="11">
        <v>0</v>
      </c>
      <c r="O10" s="10" t="s">
        <v>246</v>
      </c>
      <c r="P10" s="11">
        <v>1.0902823097807355</v>
      </c>
      <c r="Q10" s="11">
        <v>1.3482388360960265</v>
      </c>
      <c r="R10" s="10">
        <v>0.54367556035688946</v>
      </c>
      <c r="S10" s="10">
        <v>1.7802529105103959</v>
      </c>
      <c r="T10" s="10" t="s">
        <v>247</v>
      </c>
      <c r="U10" s="4">
        <f t="shared" si="0"/>
        <v>-0.1670737202809553</v>
      </c>
      <c r="V10" s="3">
        <f t="shared" si="1"/>
        <v>-3.2541057890051843</v>
      </c>
      <c r="W10" s="3">
        <f t="shared" si="2"/>
        <v>3.2033965138280127</v>
      </c>
      <c r="X10" s="2">
        <f t="shared" si="3"/>
        <v>1.5020295138414608</v>
      </c>
      <c r="Y10" s="2">
        <f t="shared" si="3"/>
        <v>1.7013669999865528</v>
      </c>
    </row>
    <row r="11" spans="1:30" ht="15" customHeight="1" x14ac:dyDescent="0.25">
      <c r="A11" s="52"/>
      <c r="B11" s="42"/>
      <c r="C11" s="2" t="s">
        <v>30</v>
      </c>
      <c r="D11" s="12">
        <v>44221</v>
      </c>
      <c r="E11" s="12">
        <v>44227</v>
      </c>
      <c r="F11" s="10" t="s">
        <v>244</v>
      </c>
      <c r="G11" s="11">
        <v>1.1543484586033865</v>
      </c>
      <c r="H11" s="10" t="s">
        <v>245</v>
      </c>
      <c r="I11" s="11">
        <v>2.3214251717833205</v>
      </c>
      <c r="J11" s="10" t="s">
        <v>246</v>
      </c>
      <c r="K11" s="11">
        <v>0.98064168499551685</v>
      </c>
      <c r="L11" s="11">
        <v>0.40262870212333801</v>
      </c>
      <c r="M11" s="11">
        <v>1.0892727076342195</v>
      </c>
      <c r="N11" s="11">
        <v>0</v>
      </c>
      <c r="O11" s="10" t="s">
        <v>247</v>
      </c>
      <c r="P11" s="11">
        <v>0.70679961606879216</v>
      </c>
      <c r="Q11" s="11">
        <v>1.2580449291308811</v>
      </c>
      <c r="R11" s="10">
        <v>1.0623683867010534</v>
      </c>
      <c r="S11" s="10">
        <v>0.67552918798194062</v>
      </c>
      <c r="T11" s="10" t="s">
        <v>248</v>
      </c>
      <c r="U11" s="4">
        <f t="shared" si="0"/>
        <v>-0.24029055262387158</v>
      </c>
      <c r="V11" s="3">
        <f t="shared" si="1"/>
        <v>-4.4211825021851183</v>
      </c>
      <c r="W11" s="3">
        <f t="shared" si="2"/>
        <v>2.6218223557471942</v>
      </c>
      <c r="X11" s="2">
        <f t="shared" si="3"/>
        <v>1.7758715827681857</v>
      </c>
      <c r="Y11" s="2">
        <f t="shared" si="3"/>
        <v>0.84595077297900989</v>
      </c>
    </row>
    <row r="12" spans="1:30" ht="15" customHeight="1" x14ac:dyDescent="0.25">
      <c r="A12" s="52"/>
      <c r="B12" s="43" t="s">
        <v>31</v>
      </c>
      <c r="C12" s="8" t="s">
        <v>32</v>
      </c>
      <c r="D12" s="7">
        <v>44228</v>
      </c>
      <c r="E12" s="7">
        <v>44234</v>
      </c>
      <c r="F12" s="5" t="s">
        <v>245</v>
      </c>
      <c r="G12" s="6">
        <v>2.3028808618661665</v>
      </c>
      <c r="H12" s="5" t="s">
        <v>246</v>
      </c>
      <c r="I12" s="6">
        <v>1.8058519696653039</v>
      </c>
      <c r="J12" s="5" t="s">
        <v>247</v>
      </c>
      <c r="K12" s="6">
        <v>1.7051058907567973</v>
      </c>
      <c r="L12" s="6">
        <v>0.24328116903933517</v>
      </c>
      <c r="M12" s="6">
        <v>1.1407020830872077</v>
      </c>
      <c r="N12" s="6">
        <v>0</v>
      </c>
      <c r="O12" s="5" t="s">
        <v>248</v>
      </c>
      <c r="P12" s="6">
        <v>0.35339704944648176</v>
      </c>
      <c r="Q12" s="6">
        <v>1.1895009318700613</v>
      </c>
      <c r="R12" s="5">
        <v>1.6606053072033529</v>
      </c>
      <c r="S12" s="5">
        <v>1.3272273500149179</v>
      </c>
      <c r="T12" s="5" t="s">
        <v>249</v>
      </c>
      <c r="U12" s="4">
        <f t="shared" si="0"/>
        <v>-0.42317540857173924</v>
      </c>
      <c r="V12" s="3">
        <f t="shared" si="1"/>
        <v>-3.9241536099842556</v>
      </c>
      <c r="W12" s="3">
        <f t="shared" si="2"/>
        <v>3.0273114342267831</v>
      </c>
      <c r="X12" s="2">
        <f t="shared" si="3"/>
        <v>3.1275804240785012</v>
      </c>
      <c r="Y12" s="2">
        <f t="shared" si="3"/>
        <v>-0.10026898985171639</v>
      </c>
    </row>
    <row r="13" spans="1:30" ht="15" customHeight="1" x14ac:dyDescent="0.25">
      <c r="A13" s="52"/>
      <c r="B13" s="43"/>
      <c r="C13" s="8" t="s">
        <v>33</v>
      </c>
      <c r="D13" s="7">
        <v>44235</v>
      </c>
      <c r="E13" s="7">
        <v>44241</v>
      </c>
      <c r="F13" s="5" t="s">
        <v>246</v>
      </c>
      <c r="G13" s="6">
        <v>0.45796691591323813</v>
      </c>
      <c r="H13" s="5" t="s">
        <v>247</v>
      </c>
      <c r="I13" s="6">
        <v>1.3797399940409645</v>
      </c>
      <c r="J13" s="5" t="s">
        <v>248</v>
      </c>
      <c r="K13" s="6">
        <v>1.1697983027121441</v>
      </c>
      <c r="L13" s="6">
        <v>0.90105167256715424</v>
      </c>
      <c r="M13" s="6">
        <v>1.1735939915623856</v>
      </c>
      <c r="N13" s="6">
        <v>0</v>
      </c>
      <c r="O13" s="5" t="s">
        <v>249</v>
      </c>
      <c r="P13" s="6">
        <v>1.1657222774878258</v>
      </c>
      <c r="Q13" s="6">
        <v>1.0197513308751089</v>
      </c>
      <c r="R13" s="5">
        <v>1.0970560817386366</v>
      </c>
      <c r="S13" s="5">
        <v>1.3573120686014126</v>
      </c>
      <c r="T13" s="5" t="s">
        <v>250</v>
      </c>
      <c r="U13" s="4">
        <f t="shared" si="0"/>
        <v>-0.22638726343713214</v>
      </c>
      <c r="V13" s="3">
        <f t="shared" si="1"/>
        <v>-4.845926688111982</v>
      </c>
      <c r="W13" s="3">
        <f t="shared" si="2"/>
        <v>2.912687801143147</v>
      </c>
      <c r="X13" s="2">
        <f t="shared" si="3"/>
        <v>3.1316564493028198</v>
      </c>
      <c r="Y13" s="2">
        <f t="shared" si="3"/>
        <v>-0.2189686481596711</v>
      </c>
    </row>
    <row r="14" spans="1:30" ht="15" customHeight="1" x14ac:dyDescent="0.25">
      <c r="A14" s="52"/>
      <c r="B14" s="43"/>
      <c r="C14" s="8" t="s">
        <v>34</v>
      </c>
      <c r="D14" s="7">
        <v>44242</v>
      </c>
      <c r="E14" s="7">
        <v>44248</v>
      </c>
      <c r="F14" s="5" t="s">
        <v>247</v>
      </c>
      <c r="G14" s="6">
        <v>1.5242591094084039</v>
      </c>
      <c r="H14" s="5" t="s">
        <v>248</v>
      </c>
      <c r="I14" s="6">
        <v>2.0089537841687708</v>
      </c>
      <c r="J14" s="5" t="s">
        <v>249</v>
      </c>
      <c r="K14" s="6">
        <v>0.68037604514047978</v>
      </c>
      <c r="L14" s="6">
        <v>1.4553791108816698</v>
      </c>
      <c r="M14" s="6">
        <v>1.1846691545868686</v>
      </c>
      <c r="N14" s="6">
        <v>0</v>
      </c>
      <c r="O14" s="5" t="s">
        <v>250</v>
      </c>
      <c r="P14" s="6">
        <v>0.93414774163877434</v>
      </c>
      <c r="Q14" s="6">
        <v>0.99633564076709402</v>
      </c>
      <c r="R14" s="5">
        <v>1.1145144879242097</v>
      </c>
      <c r="S14" s="5">
        <v>1.6517716427232578</v>
      </c>
      <c r="T14" s="5" t="s">
        <v>251</v>
      </c>
      <c r="U14" s="4">
        <f t="shared" si="0"/>
        <v>-0.2090777813796299</v>
      </c>
      <c r="V14" s="3">
        <f t="shared" si="1"/>
        <v>-5.3306213628723489</v>
      </c>
      <c r="W14" s="3">
        <f t="shared" si="2"/>
        <v>3.1179595747594275</v>
      </c>
      <c r="X14" s="2">
        <f t="shared" si="3"/>
        <v>2.8778847528045253</v>
      </c>
      <c r="Y14" s="2">
        <f t="shared" si="3"/>
        <v>0.2400748219549047</v>
      </c>
    </row>
    <row r="15" spans="1:30" ht="15" customHeight="1" x14ac:dyDescent="0.25">
      <c r="A15" s="52"/>
      <c r="B15" s="43"/>
      <c r="C15" s="8" t="s">
        <v>35</v>
      </c>
      <c r="D15" s="7">
        <v>44249</v>
      </c>
      <c r="E15" s="7">
        <v>44255</v>
      </c>
      <c r="F15" s="5" t="s">
        <v>248</v>
      </c>
      <c r="G15" s="6">
        <v>0.96263358353949202</v>
      </c>
      <c r="H15" s="5" t="s">
        <v>249</v>
      </c>
      <c r="I15" s="6">
        <v>1.8732633297176533</v>
      </c>
      <c r="J15" s="5" t="s">
        <v>250</v>
      </c>
      <c r="K15" s="6">
        <v>0.95975611698055752</v>
      </c>
      <c r="L15" s="6">
        <v>0.99277356202065892</v>
      </c>
      <c r="M15" s="6">
        <v>1.4109568973351574</v>
      </c>
      <c r="N15" s="6">
        <v>0</v>
      </c>
      <c r="O15" s="5" t="s">
        <v>251</v>
      </c>
      <c r="P15" s="6">
        <v>1.3445141644583489</v>
      </c>
      <c r="Q15" s="6">
        <v>1.0525560996592713</v>
      </c>
      <c r="R15" s="5">
        <v>1.1067819046087082</v>
      </c>
      <c r="S15" s="5">
        <v>1.0567631817273395</v>
      </c>
      <c r="T15" s="5" t="s">
        <v>252</v>
      </c>
      <c r="U15" s="4">
        <f t="shared" si="0"/>
        <v>-0.17733333994585651</v>
      </c>
      <c r="V15" s="3">
        <f t="shared" si="1"/>
        <v>-6.2412511090505109</v>
      </c>
      <c r="W15" s="3">
        <f t="shared" si="2"/>
        <v>2.6734189896430234</v>
      </c>
      <c r="X15" s="2">
        <f t="shared" si="3"/>
        <v>2.4931267053267336</v>
      </c>
      <c r="Y15" s="2">
        <f t="shared" si="3"/>
        <v>0.18029228431629218</v>
      </c>
    </row>
    <row r="16" spans="1:30" ht="15" customHeight="1" x14ac:dyDescent="0.25">
      <c r="A16" s="52"/>
      <c r="B16" s="42" t="s">
        <v>36</v>
      </c>
      <c r="C16" s="2" t="s">
        <v>37</v>
      </c>
      <c r="D16" s="12">
        <v>44256</v>
      </c>
      <c r="E16" s="12">
        <v>44262</v>
      </c>
      <c r="F16" s="10" t="s">
        <v>249</v>
      </c>
      <c r="G16" s="11">
        <v>1.1745340126273791</v>
      </c>
      <c r="H16" s="10" t="s">
        <v>250</v>
      </c>
      <c r="I16" s="11">
        <v>1.0373574422335428</v>
      </c>
      <c r="J16" s="10" t="s">
        <v>251</v>
      </c>
      <c r="K16" s="11">
        <v>0.83496196006837742</v>
      </c>
      <c r="L16" s="11">
        <v>1.2804577098142012</v>
      </c>
      <c r="M16" s="11">
        <v>0.8565834400307436</v>
      </c>
      <c r="N16" s="11">
        <v>0</v>
      </c>
      <c r="O16" s="10" t="s">
        <v>252</v>
      </c>
      <c r="P16" s="11">
        <v>0.93922547913077714</v>
      </c>
      <c r="Q16" s="11">
        <v>0.62626195278926955</v>
      </c>
      <c r="R16" s="10">
        <v>1.752668274939861</v>
      </c>
      <c r="S16" s="10">
        <v>1.1247569124288477</v>
      </c>
      <c r="T16" s="10" t="s">
        <v>253</v>
      </c>
      <c r="U16" s="4">
        <f t="shared" si="0"/>
        <v>-0.2871308768987561</v>
      </c>
      <c r="V16" s="3">
        <f t="shared" si="1"/>
        <v>-6.1040745386566737</v>
      </c>
      <c r="W16" s="3">
        <f t="shared" si="2"/>
        <v>3.2233512276055558</v>
      </c>
      <c r="X16" s="2">
        <f t="shared" si="3"/>
        <v>2.3888631862643339</v>
      </c>
      <c r="Y16" s="2">
        <f t="shared" si="3"/>
        <v>0.83448804134122379</v>
      </c>
    </row>
    <row r="17" spans="1:25" ht="15" customHeight="1" x14ac:dyDescent="0.25">
      <c r="A17" s="52"/>
      <c r="B17" s="42"/>
      <c r="C17" s="2" t="s">
        <v>38</v>
      </c>
      <c r="D17" s="12">
        <v>44263</v>
      </c>
      <c r="E17" s="12">
        <v>44269</v>
      </c>
      <c r="F17" s="10" t="s">
        <v>250</v>
      </c>
      <c r="G17" s="11">
        <v>1.1789946751831046</v>
      </c>
      <c r="H17" s="10" t="s">
        <v>251</v>
      </c>
      <c r="I17" s="11">
        <v>1.1607093009984371</v>
      </c>
      <c r="J17" s="10" t="s">
        <v>252</v>
      </c>
      <c r="K17" s="11">
        <v>1.1529744201485834</v>
      </c>
      <c r="L17" s="11">
        <v>1.0843882407147398</v>
      </c>
      <c r="M17" s="11">
        <v>1.5083708159960392</v>
      </c>
      <c r="N17" s="11">
        <v>0</v>
      </c>
      <c r="O17" s="10" t="s">
        <v>253</v>
      </c>
      <c r="P17" s="11">
        <v>1.2008286096972869</v>
      </c>
      <c r="Q17" s="11">
        <v>1.5859058567601956</v>
      </c>
      <c r="R17" s="10">
        <v>0.89089917602824875</v>
      </c>
      <c r="S17" s="10">
        <v>0.91074461593542566</v>
      </c>
      <c r="T17" s="10" t="s">
        <v>254</v>
      </c>
      <c r="U17" s="4">
        <f t="shared" si="0"/>
        <v>-0.14639008219824551</v>
      </c>
      <c r="V17" s="3">
        <f t="shared" si="1"/>
        <v>-6.0857891644720059</v>
      </c>
      <c r="W17" s="3">
        <f t="shared" si="2"/>
        <v>2.6739794220113966</v>
      </c>
      <c r="X17" s="2">
        <f t="shared" si="3"/>
        <v>2.3410089967156305</v>
      </c>
      <c r="Y17" s="2">
        <f t="shared" si="3"/>
        <v>0.33297042529576792</v>
      </c>
    </row>
    <row r="18" spans="1:25" ht="15" customHeight="1" x14ac:dyDescent="0.25">
      <c r="A18" s="52"/>
      <c r="B18" s="42"/>
      <c r="C18" s="2" t="s">
        <v>39</v>
      </c>
      <c r="D18" s="12">
        <v>44270</v>
      </c>
      <c r="E18" s="12">
        <v>44276</v>
      </c>
      <c r="F18" s="10" t="s">
        <v>251</v>
      </c>
      <c r="G18" s="11">
        <v>2.1522543421512097</v>
      </c>
      <c r="H18" s="10" t="s">
        <v>252</v>
      </c>
      <c r="I18" s="11">
        <v>1.4970646493492157</v>
      </c>
      <c r="J18" s="10" t="s">
        <v>253</v>
      </c>
      <c r="K18" s="11">
        <v>0.56319975963186575</v>
      </c>
      <c r="L18" s="11">
        <v>1.0749580651423081</v>
      </c>
      <c r="M18" s="11">
        <v>0.72029743693219428</v>
      </c>
      <c r="N18" s="11">
        <v>0</v>
      </c>
      <c r="O18" s="10" t="s">
        <v>254</v>
      </c>
      <c r="P18" s="11">
        <v>1.0531108748651778</v>
      </c>
      <c r="Q18" s="11">
        <v>0.22298438398563591</v>
      </c>
      <c r="R18" s="10">
        <v>0.76730238830229913</v>
      </c>
      <c r="S18" s="10">
        <v>0.88777341054739556</v>
      </c>
      <c r="T18" s="10" t="s">
        <v>255</v>
      </c>
      <c r="U18" s="4">
        <f t="shared" si="0"/>
        <v>-0.1412923918077757</v>
      </c>
      <c r="V18" s="3">
        <f t="shared" si="1"/>
        <v>-5.4305994716700123</v>
      </c>
      <c r="W18" s="3">
        <f t="shared" si="2"/>
        <v>3.0360419879347567</v>
      </c>
      <c r="X18" s="2">
        <f t="shared" si="3"/>
        <v>1.8510978814823185</v>
      </c>
      <c r="Y18" s="2">
        <f t="shared" si="3"/>
        <v>1.18494410645244</v>
      </c>
    </row>
    <row r="19" spans="1:25" ht="15" customHeight="1" x14ac:dyDescent="0.25">
      <c r="A19" s="52"/>
      <c r="B19" s="42"/>
      <c r="C19" s="2" t="s">
        <v>40</v>
      </c>
      <c r="D19" s="12">
        <v>44277</v>
      </c>
      <c r="E19" s="12">
        <v>44283</v>
      </c>
      <c r="F19" s="10" t="s">
        <v>252</v>
      </c>
      <c r="G19" s="11">
        <v>1.435606418413371</v>
      </c>
      <c r="H19" s="10" t="s">
        <v>253</v>
      </c>
      <c r="I19" s="11">
        <v>1.4699396851489772</v>
      </c>
      <c r="J19" s="10" t="s">
        <v>254</v>
      </c>
      <c r="K19" s="11">
        <v>1.5061517977481658</v>
      </c>
      <c r="L19" s="11">
        <v>1.4355763491375801</v>
      </c>
      <c r="M19" s="11">
        <v>1.8897607573804456</v>
      </c>
      <c r="N19" s="11">
        <v>0</v>
      </c>
      <c r="O19" s="10" t="s">
        <v>255</v>
      </c>
      <c r="P19" s="11">
        <v>0.42611097072772497</v>
      </c>
      <c r="Q19" s="11">
        <v>0.72262269411009139</v>
      </c>
      <c r="R19" s="10">
        <v>0.28914613826463686</v>
      </c>
      <c r="S19" s="10">
        <v>0.80252085101953918</v>
      </c>
      <c r="T19" s="10" t="s">
        <v>256</v>
      </c>
      <c r="U19" s="4">
        <f t="shared" si="0"/>
        <v>-5.2909368167080972E-2</v>
      </c>
      <c r="V19" s="3">
        <f t="shared" si="1"/>
        <v>-5.4649327384056186</v>
      </c>
      <c r="W19" s="3">
        <f t="shared" si="2"/>
        <v>4.829036469982686</v>
      </c>
      <c r="X19" s="2">
        <f t="shared" si="3"/>
        <v>2.9311387085027594</v>
      </c>
      <c r="Y19" s="2">
        <f t="shared" si="3"/>
        <v>1.8978977614799284</v>
      </c>
    </row>
    <row r="20" spans="1:25" ht="15" customHeight="1" x14ac:dyDescent="0.25">
      <c r="A20" s="52"/>
      <c r="B20" s="42"/>
      <c r="C20" s="2" t="s">
        <v>41</v>
      </c>
      <c r="D20" s="12">
        <v>44284</v>
      </c>
      <c r="E20" s="12">
        <v>44290</v>
      </c>
      <c r="F20" s="10" t="s">
        <v>253</v>
      </c>
      <c r="G20" s="11">
        <v>2.3685626204922405</v>
      </c>
      <c r="H20" s="10" t="s">
        <v>254</v>
      </c>
      <c r="I20" s="11">
        <v>0.5863460270352725</v>
      </c>
      <c r="J20" s="10" t="s">
        <v>255</v>
      </c>
      <c r="K20" s="11">
        <v>0.68214659125026456</v>
      </c>
      <c r="L20" s="11">
        <v>0.62156959901667785</v>
      </c>
      <c r="M20" s="11">
        <v>1.9010959880702716</v>
      </c>
      <c r="N20" s="11">
        <v>0</v>
      </c>
      <c r="O20" s="10" t="s">
        <v>256</v>
      </c>
      <c r="P20" s="11">
        <v>0.91769954805396536</v>
      </c>
      <c r="Q20" s="11">
        <v>1.2550854220590013</v>
      </c>
      <c r="R20" s="10">
        <v>1.0041822754545899</v>
      </c>
      <c r="S20" s="10">
        <v>1.0105851411145004</v>
      </c>
      <c r="T20" s="10" t="s">
        <v>257</v>
      </c>
      <c r="U20" s="4">
        <f t="shared" si="0"/>
        <v>-0.27267436205528994</v>
      </c>
      <c r="V20" s="3">
        <f t="shared" si="1"/>
        <v>-3.6827161449486505</v>
      </c>
      <c r="W20" s="3">
        <f t="shared" si="2"/>
        <v>3.9599676901366614</v>
      </c>
      <c r="X20" s="2">
        <f t="shared" si="3"/>
        <v>2.6955857516990589</v>
      </c>
      <c r="Y20" s="2">
        <f t="shared" si="3"/>
        <v>1.2643819384376052</v>
      </c>
    </row>
    <row r="21" spans="1:25" ht="15" customHeight="1" x14ac:dyDescent="0.25">
      <c r="A21" s="52"/>
      <c r="B21" s="43" t="s">
        <v>42</v>
      </c>
      <c r="C21" s="8" t="s">
        <v>43</v>
      </c>
      <c r="D21" s="7">
        <v>44291</v>
      </c>
      <c r="E21" s="7">
        <v>44297</v>
      </c>
      <c r="F21" s="5" t="s">
        <v>254</v>
      </c>
      <c r="G21" s="6">
        <v>1.7690596717783849</v>
      </c>
      <c r="H21" s="5" t="s">
        <v>255</v>
      </c>
      <c r="I21" s="6">
        <v>1.1558569416494884</v>
      </c>
      <c r="J21" s="5" t="s">
        <v>256</v>
      </c>
      <c r="K21" s="6">
        <v>1.46081874697918</v>
      </c>
      <c r="L21" s="6">
        <v>1.3999680118451976</v>
      </c>
      <c r="M21" s="6">
        <v>0.7548607599093613</v>
      </c>
      <c r="N21" s="6">
        <v>0</v>
      </c>
      <c r="O21" s="5" t="s">
        <v>257</v>
      </c>
      <c r="P21" s="6">
        <v>0.85414076218597712</v>
      </c>
      <c r="Q21" s="6">
        <v>1.6646247998432964</v>
      </c>
      <c r="R21" s="5">
        <v>0.68901761982312881</v>
      </c>
      <c r="S21" s="5">
        <v>1.0516414284914952</v>
      </c>
      <c r="T21" s="5" t="s">
        <v>258</v>
      </c>
      <c r="U21" s="4">
        <f t="shared" si="0"/>
        <v>-0.22447128476341544</v>
      </c>
      <c r="V21" s="3">
        <f t="shared" si="1"/>
        <v>-3.0695134148197543</v>
      </c>
      <c r="W21" s="3">
        <f t="shared" si="2"/>
        <v>4.3019888869317651</v>
      </c>
      <c r="X21" s="2">
        <f t="shared" ref="X21:Y36" si="4">IF(AC21&lt;&gt;"",AC21+K21-P21,X20+K21-P21)</f>
        <v>3.3022637364922613</v>
      </c>
      <c r="Y21" s="2">
        <f t="shared" si="4"/>
        <v>0.99972515043950638</v>
      </c>
    </row>
    <row r="22" spans="1:25" ht="15" customHeight="1" x14ac:dyDescent="0.25">
      <c r="A22" s="52"/>
      <c r="B22" s="43"/>
      <c r="C22" s="8" t="s">
        <v>44</v>
      </c>
      <c r="D22" s="7">
        <v>44298</v>
      </c>
      <c r="E22" s="7">
        <v>44304</v>
      </c>
      <c r="F22" s="5" t="s">
        <v>255</v>
      </c>
      <c r="G22" s="6">
        <v>1.599806999668437</v>
      </c>
      <c r="H22" s="5" t="s">
        <v>256</v>
      </c>
      <c r="I22" s="6">
        <v>1.864167971711499</v>
      </c>
      <c r="J22" s="5" t="s">
        <v>257</v>
      </c>
      <c r="K22" s="6">
        <v>0.40580484660570537</v>
      </c>
      <c r="L22" s="6">
        <v>0.47178595011019842</v>
      </c>
      <c r="M22" s="6">
        <v>0.78305252658459412</v>
      </c>
      <c r="N22" s="6">
        <v>0</v>
      </c>
      <c r="O22" s="5" t="s">
        <v>258</v>
      </c>
      <c r="P22" s="6">
        <v>0.98944889286654059</v>
      </c>
      <c r="Q22" s="6">
        <v>1.09743020150797</v>
      </c>
      <c r="R22" s="5">
        <v>0.28340720318559764</v>
      </c>
      <c r="S22" s="5">
        <v>0.71361979041880541</v>
      </c>
      <c r="T22" s="5" t="s">
        <v>259</v>
      </c>
      <c r="U22" s="4">
        <f t="shared" si="0"/>
        <v>-8.5008362733271572E-2</v>
      </c>
      <c r="V22" s="3">
        <f t="shared" si="1"/>
        <v>-3.3338743868628162</v>
      </c>
      <c r="W22" s="3">
        <f t="shared" si="2"/>
        <v>3.0927005892731581</v>
      </c>
      <c r="X22" s="2">
        <f t="shared" si="4"/>
        <v>2.7186196902314261</v>
      </c>
      <c r="Y22" s="2">
        <f t="shared" si="4"/>
        <v>0.3740808990417348</v>
      </c>
    </row>
    <row r="23" spans="1:25" ht="15" customHeight="1" x14ac:dyDescent="0.25">
      <c r="A23" s="52"/>
      <c r="B23" s="43"/>
      <c r="C23" s="8" t="s">
        <v>45</v>
      </c>
      <c r="D23" s="7">
        <v>44305</v>
      </c>
      <c r="E23" s="7">
        <v>44311</v>
      </c>
      <c r="F23" s="5" t="s">
        <v>256</v>
      </c>
      <c r="G23" s="6">
        <v>1.4391345876247121</v>
      </c>
      <c r="H23" s="5" t="s">
        <v>257</v>
      </c>
      <c r="I23" s="6">
        <v>1.4849869950995103</v>
      </c>
      <c r="J23" s="5" t="s">
        <v>258</v>
      </c>
      <c r="K23" s="6">
        <v>1.1123051468208467</v>
      </c>
      <c r="L23" s="6">
        <v>1.0318887287239642</v>
      </c>
      <c r="M23" s="6">
        <v>1.0511827742457851</v>
      </c>
      <c r="N23" s="6">
        <v>0</v>
      </c>
      <c r="O23" s="5" t="s">
        <v>259</v>
      </c>
      <c r="P23" s="6">
        <v>1.2178789395876177</v>
      </c>
      <c r="Q23" s="6">
        <v>0.61948020538062454</v>
      </c>
      <c r="R23" s="5">
        <v>1.3027634996020443</v>
      </c>
      <c r="S23" s="5">
        <v>0.74414447698321773</v>
      </c>
      <c r="T23" s="5" t="s">
        <v>260</v>
      </c>
      <c r="U23" s="4">
        <f t="shared" si="0"/>
        <v>-0.38546414514471733</v>
      </c>
      <c r="V23" s="3">
        <f t="shared" si="1"/>
        <v>-3.3797267943376141</v>
      </c>
      <c r="W23" s="3">
        <f t="shared" si="2"/>
        <v>3.3995353198497265</v>
      </c>
      <c r="X23" s="2">
        <f t="shared" si="4"/>
        <v>2.6130458974646551</v>
      </c>
      <c r="Y23" s="2">
        <f t="shared" si="4"/>
        <v>0.78648942238507447</v>
      </c>
    </row>
    <row r="24" spans="1:25" s="13" customFormat="1" ht="15" customHeight="1" x14ac:dyDescent="0.25">
      <c r="A24" s="52"/>
      <c r="B24" s="43"/>
      <c r="C24" s="8" t="s">
        <v>46</v>
      </c>
      <c r="D24" s="7">
        <v>44312</v>
      </c>
      <c r="E24" s="7">
        <v>44318</v>
      </c>
      <c r="F24" s="5" t="s">
        <v>257</v>
      </c>
      <c r="G24" s="6">
        <v>0.64917632775534206</v>
      </c>
      <c r="H24" s="5" t="s">
        <v>258</v>
      </c>
      <c r="I24" s="6">
        <v>2.2701796196797792</v>
      </c>
      <c r="J24" s="5" t="s">
        <v>259</v>
      </c>
      <c r="K24" s="6">
        <v>1.2218822578062998</v>
      </c>
      <c r="L24" s="6">
        <v>0.93132000436244677</v>
      </c>
      <c r="M24" s="6">
        <v>0.981181363563567</v>
      </c>
      <c r="N24" s="6">
        <v>0</v>
      </c>
      <c r="O24" s="5" t="s">
        <v>260</v>
      </c>
      <c r="P24" s="6">
        <v>0.54613751408431288</v>
      </c>
      <c r="Q24" s="6">
        <v>0.56422352456975333</v>
      </c>
      <c r="R24" s="5">
        <v>0.52401509044673411</v>
      </c>
      <c r="S24" s="5">
        <v>0.44435428608054406</v>
      </c>
      <c r="T24" s="5" t="s">
        <v>261</v>
      </c>
      <c r="U24" s="4">
        <f t="shared" si="0"/>
        <v>-0.10478771727478403</v>
      </c>
      <c r="V24" s="3">
        <f t="shared" si="1"/>
        <v>-5.0007300862620507</v>
      </c>
      <c r="W24" s="3">
        <f t="shared" si="2"/>
        <v>4.4423765433644071</v>
      </c>
      <c r="X24" s="2">
        <f t="shared" si="4"/>
        <v>3.2887906411866421</v>
      </c>
      <c r="Y24" s="2">
        <f t="shared" si="4"/>
        <v>1.1535859021777679</v>
      </c>
    </row>
    <row r="25" spans="1:25" ht="15" customHeight="1" x14ac:dyDescent="0.25">
      <c r="A25" s="52"/>
      <c r="B25" s="42" t="s">
        <v>47</v>
      </c>
      <c r="C25" s="2" t="s">
        <v>48</v>
      </c>
      <c r="D25" s="12">
        <v>44319</v>
      </c>
      <c r="E25" s="12">
        <v>44325</v>
      </c>
      <c r="F25" s="10" t="s">
        <v>258</v>
      </c>
      <c r="G25" s="11">
        <v>1.6662041119048401</v>
      </c>
      <c r="H25" s="10" t="s">
        <v>259</v>
      </c>
      <c r="I25" s="11">
        <v>1.7167626789220671</v>
      </c>
      <c r="J25" s="10" t="s">
        <v>260</v>
      </c>
      <c r="K25" s="11">
        <v>1.2567444155364222</v>
      </c>
      <c r="L25" s="11">
        <v>0.82997568745596695</v>
      </c>
      <c r="M25" s="11">
        <v>0.97820666879140461</v>
      </c>
      <c r="N25" s="11">
        <v>0</v>
      </c>
      <c r="O25" s="10" t="s">
        <v>261</v>
      </c>
      <c r="P25" s="11">
        <v>1.0170153695242403</v>
      </c>
      <c r="Q25" s="11">
        <v>1.0523500332954683</v>
      </c>
      <c r="R25" s="10">
        <v>1.9240633050707299</v>
      </c>
      <c r="S25" s="10">
        <v>0.14451987322396398</v>
      </c>
      <c r="T25" s="10" t="s">
        <v>262</v>
      </c>
      <c r="U25" s="4">
        <f t="shared" si="0"/>
        <v>-0.38090543564989804</v>
      </c>
      <c r="V25" s="3">
        <f t="shared" si="1"/>
        <v>-5.0512886532792773</v>
      </c>
      <c r="W25" s="3">
        <f t="shared" si="2"/>
        <v>4.4597312435370879</v>
      </c>
      <c r="X25" s="2">
        <f t="shared" si="4"/>
        <v>3.5285196871988243</v>
      </c>
      <c r="Y25" s="2">
        <f t="shared" si="4"/>
        <v>0.93121155633826658</v>
      </c>
    </row>
    <row r="26" spans="1:25" ht="15" customHeight="1" x14ac:dyDescent="0.25">
      <c r="A26" s="52"/>
      <c r="B26" s="42"/>
      <c r="C26" s="2" t="s">
        <v>49</v>
      </c>
      <c r="D26" s="12">
        <v>44326</v>
      </c>
      <c r="E26" s="12">
        <v>44332</v>
      </c>
      <c r="F26" s="10" t="s">
        <v>259</v>
      </c>
      <c r="G26" s="11">
        <v>0.5904053987092801</v>
      </c>
      <c r="H26" s="10" t="s">
        <v>260</v>
      </c>
      <c r="I26" s="11">
        <v>2.3304397088850157</v>
      </c>
      <c r="J26" s="10" t="s">
        <v>261</v>
      </c>
      <c r="K26" s="11">
        <v>0.75765887894651307</v>
      </c>
      <c r="L26" s="11">
        <v>1.1065596076579431</v>
      </c>
      <c r="M26" s="11">
        <v>1.1114050872199268</v>
      </c>
      <c r="N26" s="11">
        <v>0</v>
      </c>
      <c r="O26" s="10" t="s">
        <v>262</v>
      </c>
      <c r="P26" s="11">
        <v>0.78460046921154425</v>
      </c>
      <c r="Q26" s="11">
        <v>1.6153512372371788</v>
      </c>
      <c r="R26" s="10">
        <v>0.36117368264848881</v>
      </c>
      <c r="S26" s="10">
        <v>0.5626618628695631</v>
      </c>
      <c r="T26" s="10" t="s">
        <v>263</v>
      </c>
      <c r="U26" s="4">
        <f t="shared" si="0"/>
        <v>-5.3181638480751262E-2</v>
      </c>
      <c r="V26" s="3">
        <f t="shared" si="1"/>
        <v>-6.7913229634550127</v>
      </c>
      <c r="W26" s="3">
        <f t="shared" si="2"/>
        <v>3.9239980236928211</v>
      </c>
      <c r="X26" s="2">
        <f t="shared" si="4"/>
        <v>3.5015780969337928</v>
      </c>
      <c r="Y26" s="2">
        <f t="shared" si="4"/>
        <v>0.42241992675903095</v>
      </c>
    </row>
    <row r="27" spans="1:25" ht="15" customHeight="1" x14ac:dyDescent="0.25">
      <c r="A27" s="52"/>
      <c r="B27" s="42"/>
      <c r="C27" s="2" t="s">
        <v>50</v>
      </c>
      <c r="D27" s="12">
        <v>44333</v>
      </c>
      <c r="E27" s="12">
        <v>44339</v>
      </c>
      <c r="F27" s="10" t="s">
        <v>260</v>
      </c>
      <c r="G27" s="11">
        <v>1.1421899742816248</v>
      </c>
      <c r="H27" s="10" t="s">
        <v>261</v>
      </c>
      <c r="I27" s="11">
        <v>1.7102473055909804</v>
      </c>
      <c r="J27" s="10" t="s">
        <v>262</v>
      </c>
      <c r="K27" s="11">
        <v>0.99461410162546937</v>
      </c>
      <c r="L27" s="11">
        <v>1.1799003468692972</v>
      </c>
      <c r="M27" s="11">
        <v>0.43156540863379078</v>
      </c>
      <c r="N27" s="11">
        <v>0</v>
      </c>
      <c r="O27" s="10" t="s">
        <v>263</v>
      </c>
      <c r="P27" s="11">
        <v>0.91889503656175442</v>
      </c>
      <c r="Q27" s="11">
        <v>1.777239772339867</v>
      </c>
      <c r="R27" s="10">
        <v>0.6755357241565787</v>
      </c>
      <c r="S27" s="10">
        <v>1.118210268837545</v>
      </c>
      <c r="T27" s="10" t="s">
        <v>264</v>
      </c>
      <c r="U27" s="4">
        <f t="shared" si="0"/>
        <v>-9.1792473971914479E-2</v>
      </c>
      <c r="V27" s="3">
        <f t="shared" si="1"/>
        <v>-7.3593802947643692</v>
      </c>
      <c r="W27" s="3">
        <f t="shared" si="2"/>
        <v>3.4023776632859666</v>
      </c>
      <c r="X27" s="2">
        <f t="shared" si="4"/>
        <v>3.5772971619975076</v>
      </c>
      <c r="Y27" s="2">
        <f t="shared" si="4"/>
        <v>-0.17491949871153878</v>
      </c>
    </row>
    <row r="28" spans="1:25" ht="15" customHeight="1" x14ac:dyDescent="0.25">
      <c r="A28" s="52"/>
      <c r="B28" s="42"/>
      <c r="C28" s="2" t="s">
        <v>51</v>
      </c>
      <c r="D28" s="12">
        <v>44340</v>
      </c>
      <c r="E28" s="12">
        <v>44346</v>
      </c>
      <c r="F28" s="10" t="s">
        <v>261</v>
      </c>
      <c r="G28" s="11">
        <v>1.7492272449733126</v>
      </c>
      <c r="H28" s="10" t="s">
        <v>262</v>
      </c>
      <c r="I28" s="11">
        <v>1.4270444523539259</v>
      </c>
      <c r="J28" s="10" t="s">
        <v>263</v>
      </c>
      <c r="K28" s="11">
        <v>0.77569727242850917</v>
      </c>
      <c r="L28" s="11">
        <v>1.0055263064109932</v>
      </c>
      <c r="M28" s="11">
        <v>0.72205602359661902</v>
      </c>
      <c r="N28" s="11">
        <v>0</v>
      </c>
      <c r="O28" s="10" t="s">
        <v>264</v>
      </c>
      <c r="P28" s="11">
        <v>1.6250625323712389</v>
      </c>
      <c r="Q28" s="11">
        <v>1.0765589490762348</v>
      </c>
      <c r="R28" s="10">
        <v>0.83653592291301904</v>
      </c>
      <c r="S28" s="10">
        <v>0.57038869097068101</v>
      </c>
      <c r="T28" s="10" t="s">
        <v>265</v>
      </c>
      <c r="U28" s="4">
        <f t="shared" si="0"/>
        <v>-0.11887344680294074</v>
      </c>
      <c r="V28" s="3">
        <f t="shared" si="1"/>
        <v>-7.0371975021449824</v>
      </c>
      <c r="W28" s="3">
        <f t="shared" si="2"/>
        <v>2.4819797606779956</v>
      </c>
      <c r="X28" s="2">
        <f t="shared" si="4"/>
        <v>2.7279319020547779</v>
      </c>
      <c r="Y28" s="2">
        <f t="shared" si="4"/>
        <v>-0.24595214137678045</v>
      </c>
    </row>
    <row r="29" spans="1:25" ht="15" customHeight="1" x14ac:dyDescent="0.25">
      <c r="A29" s="52"/>
      <c r="B29" s="43" t="s">
        <v>52</v>
      </c>
      <c r="C29" s="8" t="s">
        <v>53</v>
      </c>
      <c r="D29" s="7">
        <v>44347</v>
      </c>
      <c r="E29" s="7">
        <v>44353</v>
      </c>
      <c r="F29" s="5" t="s">
        <v>262</v>
      </c>
      <c r="G29" s="6">
        <v>1.325370986363775</v>
      </c>
      <c r="H29" s="5" t="s">
        <v>263</v>
      </c>
      <c r="I29" s="6">
        <v>1.8243974616474921</v>
      </c>
      <c r="J29" s="5" t="s">
        <v>264</v>
      </c>
      <c r="K29" s="6">
        <v>1.0715928348596535</v>
      </c>
      <c r="L29" s="6">
        <v>0.34949798086912354</v>
      </c>
      <c r="M29" s="6">
        <v>0.73874222891428631</v>
      </c>
      <c r="N29" s="6">
        <v>0</v>
      </c>
      <c r="O29" s="5" t="s">
        <v>265</v>
      </c>
      <c r="P29" s="6">
        <v>0.56391711613872331</v>
      </c>
      <c r="Q29" s="6">
        <v>0.41208677537478056</v>
      </c>
      <c r="R29" s="5">
        <v>1.230517568415274</v>
      </c>
      <c r="S29" s="5">
        <v>0.18573964794474762</v>
      </c>
      <c r="T29" s="5" t="s">
        <v>266</v>
      </c>
      <c r="U29" s="4">
        <f t="shared" si="0"/>
        <v>-0.16328038711438578</v>
      </c>
      <c r="V29" s="3">
        <f t="shared" si="1"/>
        <v>-7.5362239774286994</v>
      </c>
      <c r="W29" s="3">
        <f t="shared" si="2"/>
        <v>2.9270666848932687</v>
      </c>
      <c r="X29" s="2">
        <f t="shared" si="4"/>
        <v>3.2356076207757081</v>
      </c>
      <c r="Y29" s="2">
        <f t="shared" si="4"/>
        <v>-0.30854093588243747</v>
      </c>
    </row>
    <row r="30" spans="1:25" ht="15" customHeight="1" x14ac:dyDescent="0.25">
      <c r="A30" s="52"/>
      <c r="B30" s="43"/>
      <c r="C30" s="8" t="s">
        <v>54</v>
      </c>
      <c r="D30" s="7">
        <v>44354</v>
      </c>
      <c r="E30" s="7">
        <v>44360</v>
      </c>
      <c r="F30" s="5" t="s">
        <v>263</v>
      </c>
      <c r="G30" s="6">
        <v>1.970330495005951</v>
      </c>
      <c r="H30" s="5" t="s">
        <v>264</v>
      </c>
      <c r="I30" s="6">
        <v>1.3626827526180358</v>
      </c>
      <c r="J30" s="5" t="s">
        <v>265</v>
      </c>
      <c r="K30" s="6">
        <v>0.69251348106521415</v>
      </c>
      <c r="L30" s="6">
        <v>1.662715346658469</v>
      </c>
      <c r="M30" s="6">
        <v>0.20960141530993404</v>
      </c>
      <c r="N30" s="6">
        <v>0</v>
      </c>
      <c r="O30" s="5" t="s">
        <v>266</v>
      </c>
      <c r="P30" s="6">
        <v>0.90248493510731087</v>
      </c>
      <c r="Q30" s="6">
        <v>1.6164269507421085</v>
      </c>
      <c r="R30" s="5">
        <v>1.4861564143399653</v>
      </c>
      <c r="S30" s="5">
        <v>1.1199840092331197</v>
      </c>
      <c r="T30" s="5" t="s">
        <v>267</v>
      </c>
      <c r="U30" s="4">
        <f t="shared" si="0"/>
        <v>-0.2144966532696623</v>
      </c>
      <c r="V30" s="3">
        <f t="shared" si="1"/>
        <v>-6.9285762350407838</v>
      </c>
      <c r="W30" s="3">
        <f t="shared" si="2"/>
        <v>2.7633836267675327</v>
      </c>
      <c r="X30" s="2">
        <f t="shared" si="4"/>
        <v>3.0256361667336114</v>
      </c>
      <c r="Y30" s="2">
        <f t="shared" si="4"/>
        <v>-0.26225253996607711</v>
      </c>
    </row>
    <row r="31" spans="1:25" ht="15" customHeight="1" x14ac:dyDescent="0.25">
      <c r="A31" s="52"/>
      <c r="B31" s="43"/>
      <c r="C31" s="8" t="s">
        <v>55</v>
      </c>
      <c r="D31" s="7">
        <v>44361</v>
      </c>
      <c r="E31" s="7">
        <v>44367</v>
      </c>
      <c r="F31" s="5" t="s">
        <v>264</v>
      </c>
      <c r="G31" s="6">
        <v>1.5596347670644755</v>
      </c>
      <c r="H31" s="5" t="s">
        <v>265</v>
      </c>
      <c r="I31" s="6">
        <v>0.93322560472811489</v>
      </c>
      <c r="J31" s="5" t="s">
        <v>266</v>
      </c>
      <c r="K31" s="6">
        <v>1.8148459909980872</v>
      </c>
      <c r="L31" s="6">
        <v>1.3674201117619287</v>
      </c>
      <c r="M31" s="6">
        <v>1.35200039258411</v>
      </c>
      <c r="N31" s="6">
        <v>0</v>
      </c>
      <c r="O31" s="5" t="s">
        <v>267</v>
      </c>
      <c r="P31" s="6">
        <v>0.60623308686544575</v>
      </c>
      <c r="Q31" s="6">
        <v>1.4289504326472773</v>
      </c>
      <c r="R31" s="5">
        <v>0.62927737538091355</v>
      </c>
      <c r="S31" s="5">
        <v>0.96485444543364118</v>
      </c>
      <c r="T31" s="5" t="s">
        <v>268</v>
      </c>
      <c r="U31" s="4">
        <f t="shared" si="0"/>
        <v>-9.9850950969929519E-2</v>
      </c>
      <c r="V31" s="3">
        <f t="shared" si="1"/>
        <v>-6.3021670727044228</v>
      </c>
      <c r="W31" s="3">
        <f t="shared" si="2"/>
        <v>3.910466210014826</v>
      </c>
      <c r="X31" s="2">
        <f t="shared" si="4"/>
        <v>4.2342490708662526</v>
      </c>
      <c r="Y31" s="2">
        <f t="shared" si="4"/>
        <v>-0.32378286085142571</v>
      </c>
    </row>
    <row r="32" spans="1:25" ht="15" customHeight="1" x14ac:dyDescent="0.25">
      <c r="A32" s="52"/>
      <c r="B32" s="43"/>
      <c r="C32" s="8" t="s">
        <v>56</v>
      </c>
      <c r="D32" s="7">
        <v>44368</v>
      </c>
      <c r="E32" s="7">
        <v>44374</v>
      </c>
      <c r="F32" s="5" t="s">
        <v>265</v>
      </c>
      <c r="G32" s="6">
        <v>0.59873897849152335</v>
      </c>
      <c r="H32" s="5" t="s">
        <v>266</v>
      </c>
      <c r="I32" s="6">
        <v>1.7700104485770343</v>
      </c>
      <c r="J32" s="5" t="s">
        <v>267</v>
      </c>
      <c r="K32" s="6">
        <v>0.43322488759982425</v>
      </c>
      <c r="L32" s="6">
        <v>1.258828802235433</v>
      </c>
      <c r="M32" s="6">
        <v>0.65965803203179041</v>
      </c>
      <c r="N32" s="6">
        <v>0</v>
      </c>
      <c r="O32" s="5" t="s">
        <v>268</v>
      </c>
      <c r="P32" s="6">
        <v>0.9203585949798917</v>
      </c>
      <c r="Q32" s="6">
        <v>1.056829677069351</v>
      </c>
      <c r="R32" s="5">
        <v>1.6160587447016423</v>
      </c>
      <c r="S32" s="5">
        <v>1.4366621979539866</v>
      </c>
      <c r="T32" s="5" t="s">
        <v>269</v>
      </c>
      <c r="U32" s="4">
        <f t="shared" si="0"/>
        <v>-0.21624032036240526</v>
      </c>
      <c r="V32" s="3">
        <f t="shared" si="1"/>
        <v>-7.4734385427899337</v>
      </c>
      <c r="W32" s="3">
        <f t="shared" si="2"/>
        <v>3.6253316278008407</v>
      </c>
      <c r="X32" s="2">
        <f t="shared" si="4"/>
        <v>3.7471153634861847</v>
      </c>
      <c r="Y32" s="2">
        <f t="shared" si="4"/>
        <v>-0.12178373568534373</v>
      </c>
    </row>
    <row r="33" spans="1:25" ht="15" customHeight="1" x14ac:dyDescent="0.25">
      <c r="A33" s="52"/>
      <c r="B33" s="43"/>
      <c r="C33" s="8" t="s">
        <v>57</v>
      </c>
      <c r="D33" s="7">
        <v>44375</v>
      </c>
      <c r="E33" s="7">
        <v>44381</v>
      </c>
      <c r="F33" s="5" t="s">
        <v>266</v>
      </c>
      <c r="G33" s="6">
        <v>1.7979400038036286</v>
      </c>
      <c r="H33" s="5" t="s">
        <v>267</v>
      </c>
      <c r="I33" s="6">
        <v>1.029496080623145</v>
      </c>
      <c r="J33" s="5" t="s">
        <v>268</v>
      </c>
      <c r="K33" s="6">
        <v>1.4467728330998373</v>
      </c>
      <c r="L33" s="6">
        <v>0.79810081804446831</v>
      </c>
      <c r="M33" s="6">
        <v>0.9901904362495404</v>
      </c>
      <c r="N33" s="6">
        <v>0</v>
      </c>
      <c r="O33" s="5" t="s">
        <v>269</v>
      </c>
      <c r="P33" s="6">
        <v>1.0457637437260354</v>
      </c>
      <c r="Q33" s="6">
        <v>1.5368160201088563</v>
      </c>
      <c r="R33" s="5">
        <v>1.6124291353303613</v>
      </c>
      <c r="S33" s="5">
        <v>1.522642918345094</v>
      </c>
      <c r="T33" s="5" t="s">
        <v>270</v>
      </c>
      <c r="U33" s="4">
        <f t="shared" si="0"/>
        <v>-0.24048179406656722</v>
      </c>
      <c r="V33" s="3">
        <f t="shared" si="1"/>
        <v>-6.704994619609451</v>
      </c>
      <c r="W33" s="3">
        <f t="shared" si="2"/>
        <v>3.2876255151102547</v>
      </c>
      <c r="X33" s="2">
        <f t="shared" si="4"/>
        <v>4.1481244528599861</v>
      </c>
      <c r="Y33" s="2">
        <f t="shared" si="4"/>
        <v>-0.86049893774973174</v>
      </c>
    </row>
    <row r="34" spans="1:25" ht="15" customHeight="1" x14ac:dyDescent="0.25">
      <c r="A34" s="52"/>
      <c r="B34" s="42" t="s">
        <v>58</v>
      </c>
      <c r="C34" s="2" t="s">
        <v>59</v>
      </c>
      <c r="D34" s="12">
        <v>44382</v>
      </c>
      <c r="E34" s="12">
        <v>44388</v>
      </c>
      <c r="F34" s="10" t="s">
        <v>267</v>
      </c>
      <c r="G34" s="11">
        <v>1.5199019167562611</v>
      </c>
      <c r="H34" s="10" t="s">
        <v>268</v>
      </c>
      <c r="I34" s="11">
        <v>0.69774402826043946</v>
      </c>
      <c r="J34" s="10" t="s">
        <v>269</v>
      </c>
      <c r="K34" s="10">
        <v>1.3483847033857259</v>
      </c>
      <c r="L34" s="11">
        <v>1.5693503523082213</v>
      </c>
      <c r="M34" s="11">
        <v>0.41932743312665666</v>
      </c>
      <c r="N34" s="11">
        <v>0</v>
      </c>
      <c r="O34" s="10" t="s">
        <v>270</v>
      </c>
      <c r="P34" s="11">
        <v>0.88740289264356009</v>
      </c>
      <c r="Q34" s="11">
        <v>0.8773236024229506</v>
      </c>
      <c r="R34" s="10">
        <v>0.5390523216881189</v>
      </c>
      <c r="S34" s="10">
        <v>0.93332692233230552</v>
      </c>
      <c r="T34" s="10" t="s">
        <v>271</v>
      </c>
      <c r="U34" s="4">
        <f t="shared" si="0"/>
        <v>-9.1631358531018683E-2</v>
      </c>
      <c r="V34" s="3">
        <f t="shared" si="1"/>
        <v>-5.8828367311136294</v>
      </c>
      <c r="W34" s="3">
        <f t="shared" si="2"/>
        <v>4.440634075737691</v>
      </c>
      <c r="X34" s="2">
        <f t="shared" si="4"/>
        <v>4.6091062636021523</v>
      </c>
      <c r="Y34" s="2">
        <f t="shared" si="4"/>
        <v>-0.16847218786446105</v>
      </c>
    </row>
    <row r="35" spans="1:25" ht="15" customHeight="1" x14ac:dyDescent="0.25">
      <c r="A35" s="52"/>
      <c r="B35" s="42"/>
      <c r="C35" s="2" t="s">
        <v>60</v>
      </c>
      <c r="D35" s="12">
        <v>44389</v>
      </c>
      <c r="E35" s="12">
        <v>44395</v>
      </c>
      <c r="F35" s="10" t="s">
        <v>268</v>
      </c>
      <c r="G35" s="11">
        <v>1.0748575461872971</v>
      </c>
      <c r="H35" s="10" t="s">
        <v>269</v>
      </c>
      <c r="I35" s="11">
        <v>1.850869061396613</v>
      </c>
      <c r="J35" s="10" t="s">
        <v>270</v>
      </c>
      <c r="K35" s="11">
        <v>0.23794185024571524</v>
      </c>
      <c r="L35" s="11">
        <v>0.86546233620168711</v>
      </c>
      <c r="M35" s="11">
        <v>1.5484458786010264</v>
      </c>
      <c r="N35" s="11">
        <v>0</v>
      </c>
      <c r="O35" s="10" t="s">
        <v>271</v>
      </c>
      <c r="P35" s="11">
        <v>1.2545356422991496</v>
      </c>
      <c r="Q35" s="11">
        <v>1.217859018108566</v>
      </c>
      <c r="R35" s="10">
        <v>1.4818271837853216</v>
      </c>
      <c r="S35" s="10">
        <v>0.97896236037359141</v>
      </c>
      <c r="T35" s="10" t="s">
        <v>272</v>
      </c>
      <c r="U35" s="4">
        <f t="shared" si="0"/>
        <v>-0.22253505846203889</v>
      </c>
      <c r="V35" s="3">
        <f t="shared" si="1"/>
        <v>-6.658848246322945</v>
      </c>
      <c r="W35" s="3">
        <f t="shared" si="2"/>
        <v>3.0716436017773781</v>
      </c>
      <c r="X35" s="2">
        <f t="shared" si="4"/>
        <v>3.5925124715487176</v>
      </c>
      <c r="Y35" s="2">
        <f t="shared" si="4"/>
        <v>-0.52086886977133995</v>
      </c>
    </row>
    <row r="36" spans="1:25" ht="15" customHeight="1" x14ac:dyDescent="0.25">
      <c r="A36" s="52"/>
      <c r="B36" s="42"/>
      <c r="C36" s="2" t="s">
        <v>61</v>
      </c>
      <c r="D36" s="12">
        <v>44396</v>
      </c>
      <c r="E36" s="12">
        <v>44402</v>
      </c>
      <c r="F36" s="10" t="s">
        <v>269</v>
      </c>
      <c r="G36" s="11">
        <v>1.4677215259743148</v>
      </c>
      <c r="H36" s="10" t="s">
        <v>270</v>
      </c>
      <c r="I36" s="11">
        <v>0.40461487354324444</v>
      </c>
      <c r="J36" s="10" t="s">
        <v>271</v>
      </c>
      <c r="K36" s="11">
        <v>0.51733161329685406</v>
      </c>
      <c r="L36" s="11">
        <v>1.6737830517619652</v>
      </c>
      <c r="M36" s="11">
        <v>0.80167169166766949</v>
      </c>
      <c r="N36" s="11">
        <v>0</v>
      </c>
      <c r="O36" s="10" t="s">
        <v>272</v>
      </c>
      <c r="P36" s="11">
        <v>0.50889858531594845</v>
      </c>
      <c r="Q36" s="11">
        <v>0.94979696541834391</v>
      </c>
      <c r="R36" s="10">
        <v>1.3156710531842299</v>
      </c>
      <c r="S36" s="10">
        <v>0.8484070393116433</v>
      </c>
      <c r="T36" s="10" t="s">
        <v>273</v>
      </c>
      <c r="U36" s="4">
        <f t="shared" si="0"/>
        <v>-0.23512005175871106</v>
      </c>
      <c r="V36" s="3">
        <f t="shared" si="1"/>
        <v>-5.5957415938918746</v>
      </c>
      <c r="W36" s="3">
        <f t="shared" si="2"/>
        <v>3.8040627161019049</v>
      </c>
      <c r="X36" s="2">
        <f t="shared" si="4"/>
        <v>3.6009454995296228</v>
      </c>
      <c r="Y36" s="2">
        <f t="shared" si="4"/>
        <v>0.20311721657228132</v>
      </c>
    </row>
    <row r="37" spans="1:25" ht="15" customHeight="1" x14ac:dyDescent="0.25">
      <c r="A37" s="52"/>
      <c r="B37" s="42"/>
      <c r="C37" s="2" t="s">
        <v>62</v>
      </c>
      <c r="D37" s="12">
        <v>44403</v>
      </c>
      <c r="E37" s="12">
        <v>44409</v>
      </c>
      <c r="F37" s="10" t="s">
        <v>270</v>
      </c>
      <c r="G37" s="11">
        <v>2.1903957550905808</v>
      </c>
      <c r="H37" s="10" t="s">
        <v>271</v>
      </c>
      <c r="I37" s="11">
        <v>1.9945156863351818</v>
      </c>
      <c r="J37" s="10" t="s">
        <v>272</v>
      </c>
      <c r="K37" s="11">
        <v>1.5498578064769695</v>
      </c>
      <c r="L37" s="11">
        <v>0.57838961499706554</v>
      </c>
      <c r="M37" s="11">
        <v>1.9133715729508656</v>
      </c>
      <c r="N37" s="11">
        <v>0</v>
      </c>
      <c r="O37" s="10" t="s">
        <v>273</v>
      </c>
      <c r="P37" s="11">
        <v>1.1026079710129137</v>
      </c>
      <c r="Q37" s="11">
        <v>0.72321654380052736</v>
      </c>
      <c r="R37" s="10">
        <v>1.0477799232740654</v>
      </c>
      <c r="S37" s="10">
        <v>0.94132692030410503</v>
      </c>
      <c r="T37" s="10" t="s">
        <v>274</v>
      </c>
      <c r="U37" s="4">
        <f t="shared" si="0"/>
        <v>-0.19403829494453265</v>
      </c>
      <c r="V37" s="3">
        <f t="shared" si="1"/>
        <v>-5.3998615251364761</v>
      </c>
      <c r="W37" s="3">
        <f t="shared" si="2"/>
        <v>4.1064856227624986</v>
      </c>
      <c r="X37" s="2">
        <f t="shared" ref="X37:Y50" si="5">IF(AC37&lt;&gt;"",AC37+K37-P37,X36+K37-P37)</f>
        <v>4.0481953349936788</v>
      </c>
      <c r="Y37" s="2">
        <f t="shared" si="5"/>
        <v>5.8290287768819504E-2</v>
      </c>
    </row>
    <row r="38" spans="1:25" ht="15.75" customHeight="1" x14ac:dyDescent="0.25">
      <c r="A38" s="52"/>
      <c r="B38" s="43" t="s">
        <v>63</v>
      </c>
      <c r="C38" s="8" t="s">
        <v>64</v>
      </c>
      <c r="D38" s="7">
        <v>44410</v>
      </c>
      <c r="E38" s="7">
        <v>44416</v>
      </c>
      <c r="F38" s="5" t="s">
        <v>271</v>
      </c>
      <c r="G38" s="6">
        <v>0.98862189011319512</v>
      </c>
      <c r="H38" s="5" t="s">
        <v>272</v>
      </c>
      <c r="I38" s="6">
        <v>0.991931556438437</v>
      </c>
      <c r="J38" s="5" t="s">
        <v>273</v>
      </c>
      <c r="K38" s="6">
        <v>0.94661170168583397</v>
      </c>
      <c r="L38" s="6">
        <v>0.85172237991490884</v>
      </c>
      <c r="M38" s="6">
        <v>1.4244580836463043</v>
      </c>
      <c r="N38" s="6">
        <v>0</v>
      </c>
      <c r="O38" s="5" t="s">
        <v>274</v>
      </c>
      <c r="P38" s="6">
        <v>0.71046623284090649</v>
      </c>
      <c r="Q38" s="6">
        <v>1.7067402043698712</v>
      </c>
      <c r="R38" s="5">
        <v>1.2020604131042125</v>
      </c>
      <c r="S38" s="5">
        <v>1.1341130099022174</v>
      </c>
      <c r="T38" s="5" t="s">
        <v>275</v>
      </c>
      <c r="U38" s="4">
        <f t="shared" si="0"/>
        <v>-0.22247313115004588</v>
      </c>
      <c r="V38" s="3">
        <f t="shared" si="1"/>
        <v>-5.403171191461718</v>
      </c>
      <c r="W38" s="3">
        <f t="shared" si="2"/>
        <v>3.4876132671524638</v>
      </c>
      <c r="X38" s="2">
        <f t="shared" si="5"/>
        <v>4.2843408038386057</v>
      </c>
      <c r="Y38" s="2">
        <f t="shared" si="5"/>
        <v>-0.79672753668614282</v>
      </c>
    </row>
    <row r="39" spans="1:25" x14ac:dyDescent="0.25">
      <c r="A39" s="52"/>
      <c r="B39" s="43"/>
      <c r="C39" s="8" t="s">
        <v>65</v>
      </c>
      <c r="D39" s="7">
        <v>44417</v>
      </c>
      <c r="E39" s="7">
        <v>44423</v>
      </c>
      <c r="F39" s="5" t="s">
        <v>272</v>
      </c>
      <c r="G39" s="6">
        <v>1.0006498361767207</v>
      </c>
      <c r="H39" s="5" t="s">
        <v>273</v>
      </c>
      <c r="I39" s="6">
        <v>1.5528160622261864</v>
      </c>
      <c r="J39" s="5" t="s">
        <v>274</v>
      </c>
      <c r="K39" s="6">
        <v>0.60999367382849423</v>
      </c>
      <c r="L39" s="6">
        <v>1.6744719958561745</v>
      </c>
      <c r="M39" s="6">
        <v>1.0696085021043522</v>
      </c>
      <c r="N39" s="6">
        <v>0</v>
      </c>
      <c r="O39" s="5" t="s">
        <v>275</v>
      </c>
      <c r="P39" s="6">
        <v>0.95981034533428611</v>
      </c>
      <c r="Q39" s="6">
        <v>0.84606698305441497</v>
      </c>
      <c r="R39" s="5">
        <v>0.98440877372207403</v>
      </c>
      <c r="S39" s="5">
        <v>0.51441249037806469</v>
      </c>
      <c r="T39" s="5" t="s">
        <v>276</v>
      </c>
      <c r="U39" s="4">
        <f t="shared" si="0"/>
        <v>-0.16529857247508772</v>
      </c>
      <c r="V39" s="3">
        <f t="shared" si="1"/>
        <v>-5.9553374175111831</v>
      </c>
      <c r="W39" s="3">
        <f t="shared" si="2"/>
        <v>3.9662016084484319</v>
      </c>
      <c r="X39" s="2">
        <f t="shared" si="5"/>
        <v>3.9345241323328142</v>
      </c>
      <c r="Y39" s="2">
        <f t="shared" si="5"/>
        <v>3.1677476115616665E-2</v>
      </c>
    </row>
    <row r="40" spans="1:25" x14ac:dyDescent="0.25">
      <c r="A40" s="52"/>
      <c r="B40" s="43"/>
      <c r="C40" s="8" t="s">
        <v>66</v>
      </c>
      <c r="D40" s="7">
        <v>44424</v>
      </c>
      <c r="E40" s="7">
        <v>44430</v>
      </c>
      <c r="F40" s="5" t="s">
        <v>273</v>
      </c>
      <c r="G40" s="6">
        <v>1.1220089823396069</v>
      </c>
      <c r="H40" s="5" t="s">
        <v>274</v>
      </c>
      <c r="I40" s="6">
        <v>1.4215061596600975</v>
      </c>
      <c r="J40" s="5" t="s">
        <v>275</v>
      </c>
      <c r="K40" s="6">
        <v>0.65232805827442208</v>
      </c>
      <c r="L40" s="6">
        <v>1.214257101094137</v>
      </c>
      <c r="M40" s="6">
        <v>0.46617213043927752</v>
      </c>
      <c r="N40" s="6">
        <v>0</v>
      </c>
      <c r="O40" s="5" t="s">
        <v>276</v>
      </c>
      <c r="P40" s="6">
        <v>1.30934674944685</v>
      </c>
      <c r="Q40" s="6">
        <v>0.30768482853238666</v>
      </c>
      <c r="R40" s="5">
        <v>0.30034265345568067</v>
      </c>
      <c r="S40" s="5">
        <v>0.35232939194067381</v>
      </c>
      <c r="T40" s="5" t="s">
        <v>277</v>
      </c>
      <c r="U40" s="4">
        <f t="shared" si="0"/>
        <v>-4.8017681187581158E-2</v>
      </c>
      <c r="V40" s="3">
        <f t="shared" si="1"/>
        <v>-6.2548345948316735</v>
      </c>
      <c r="W40" s="3">
        <f t="shared" si="2"/>
        <v>4.2157551898377541</v>
      </c>
      <c r="X40" s="2">
        <f t="shared" si="5"/>
        <v>3.2775054411603861</v>
      </c>
      <c r="Y40" s="2">
        <f t="shared" si="5"/>
        <v>0.93824974867736699</v>
      </c>
    </row>
    <row r="41" spans="1:25" x14ac:dyDescent="0.25">
      <c r="A41" s="52"/>
      <c r="B41" s="43"/>
      <c r="C41" s="8" t="s">
        <v>67</v>
      </c>
      <c r="D41" s="7">
        <v>44431</v>
      </c>
      <c r="E41" s="7">
        <v>44437</v>
      </c>
      <c r="F41" s="5" t="s">
        <v>274</v>
      </c>
      <c r="G41" s="6">
        <v>1.9119388334015754</v>
      </c>
      <c r="H41" s="5" t="s">
        <v>275</v>
      </c>
      <c r="I41" s="6">
        <v>1.6522507458146318</v>
      </c>
      <c r="J41" s="5" t="s">
        <v>276</v>
      </c>
      <c r="K41" s="6">
        <v>1.2477335531690334</v>
      </c>
      <c r="L41" s="6">
        <v>1.1621014503804938</v>
      </c>
      <c r="M41" s="6">
        <v>0.8772413270841769</v>
      </c>
      <c r="N41" s="6">
        <v>0</v>
      </c>
      <c r="O41" s="5" t="s">
        <v>277</v>
      </c>
      <c r="P41" s="6">
        <v>1.5375656004531935</v>
      </c>
      <c r="Q41" s="6">
        <v>1.5158497361737511</v>
      </c>
      <c r="R41" s="5">
        <v>0.94001922992048481</v>
      </c>
      <c r="S41" s="5">
        <v>1.037678605975578</v>
      </c>
      <c r="T41" s="5" t="s">
        <v>278</v>
      </c>
      <c r="U41" s="4">
        <f t="shared" si="0"/>
        <v>-0.1567967069336062</v>
      </c>
      <c r="V41" s="3">
        <f t="shared" si="1"/>
        <v>-5.9951465072447299</v>
      </c>
      <c r="W41" s="3">
        <f t="shared" si="2"/>
        <v>3.5721748567603369</v>
      </c>
      <c r="X41" s="2">
        <f t="shared" si="5"/>
        <v>2.9876733938762259</v>
      </c>
      <c r="Y41" s="2">
        <f t="shared" si="5"/>
        <v>0.58450146288410965</v>
      </c>
    </row>
    <row r="42" spans="1:25" x14ac:dyDescent="0.25">
      <c r="A42" s="52"/>
      <c r="B42" s="43"/>
      <c r="C42" s="8" t="s">
        <v>68</v>
      </c>
      <c r="D42" s="7">
        <v>44438</v>
      </c>
      <c r="E42" s="7">
        <v>44444</v>
      </c>
      <c r="F42" s="5" t="s">
        <v>275</v>
      </c>
      <c r="G42" s="6">
        <v>0.97728687938768</v>
      </c>
      <c r="H42" s="5" t="s">
        <v>276</v>
      </c>
      <c r="I42" s="6">
        <v>1.92765976603964</v>
      </c>
      <c r="J42" s="5" t="s">
        <v>277</v>
      </c>
      <c r="K42" s="6">
        <v>0.85245693884144724</v>
      </c>
      <c r="L42" s="6">
        <v>0.37105199075342199</v>
      </c>
      <c r="M42" s="6">
        <v>0.57959777420007508</v>
      </c>
      <c r="N42" s="6">
        <v>0</v>
      </c>
      <c r="O42" s="5" t="s">
        <v>278</v>
      </c>
      <c r="P42" s="6">
        <v>0.55754636927154655</v>
      </c>
      <c r="Q42" s="6">
        <v>0.90668882176153376</v>
      </c>
      <c r="R42" s="5">
        <v>1.3681514836174848</v>
      </c>
      <c r="S42" s="5">
        <v>0.55148473815343479</v>
      </c>
      <c r="T42" s="5" t="s">
        <v>279</v>
      </c>
      <c r="U42" s="4">
        <f t="shared" si="0"/>
        <v>-0.19698332205648078</v>
      </c>
      <c r="V42" s="3">
        <f t="shared" si="1"/>
        <v>-6.9455193938966895</v>
      </c>
      <c r="W42" s="3">
        <f t="shared" si="2"/>
        <v>3.3314485953221258</v>
      </c>
      <c r="X42" s="2">
        <f t="shared" si="5"/>
        <v>3.2825839634461267</v>
      </c>
      <c r="Y42" s="2">
        <f t="shared" si="5"/>
        <v>4.8864631875997877E-2</v>
      </c>
    </row>
    <row r="43" spans="1:25" ht="15" customHeight="1" x14ac:dyDescent="0.25">
      <c r="A43" s="52"/>
      <c r="B43" s="42" t="s">
        <v>69</v>
      </c>
      <c r="C43" s="2" t="s">
        <v>70</v>
      </c>
      <c r="D43" s="12">
        <v>44445</v>
      </c>
      <c r="E43" s="12">
        <v>44451</v>
      </c>
      <c r="F43" s="10" t="s">
        <v>276</v>
      </c>
      <c r="G43" s="11">
        <v>1.8627498176623147</v>
      </c>
      <c r="H43" s="10" t="s">
        <v>277</v>
      </c>
      <c r="I43" s="11">
        <v>1.8183136522264811</v>
      </c>
      <c r="J43" s="10" t="s">
        <v>278</v>
      </c>
      <c r="K43" s="11">
        <v>1.3673501928961702</v>
      </c>
      <c r="L43" s="11">
        <v>1.2697635280713917</v>
      </c>
      <c r="M43" s="11">
        <v>0.50386658142846963</v>
      </c>
      <c r="N43" s="11">
        <v>0</v>
      </c>
      <c r="O43" s="10" t="s">
        <v>279</v>
      </c>
      <c r="P43" s="11">
        <v>0.79695256252104851</v>
      </c>
      <c r="Q43" s="11">
        <v>0.99804941925799895</v>
      </c>
      <c r="R43" s="10">
        <v>0.37648725029103036</v>
      </c>
      <c r="S43" s="10">
        <v>0.84894028592151638</v>
      </c>
      <c r="T43" s="10" t="s">
        <v>280</v>
      </c>
      <c r="U43" s="4">
        <f t="shared" si="0"/>
        <v>-5.4554805068623709E-2</v>
      </c>
      <c r="V43" s="3">
        <f t="shared" si="1"/>
        <v>-6.9010832284608554</v>
      </c>
      <c r="W43" s="3">
        <f t="shared" si="2"/>
        <v>4.1735603345106407</v>
      </c>
      <c r="X43" s="2">
        <f t="shared" si="5"/>
        <v>3.8529815938212488</v>
      </c>
      <c r="Y43" s="2">
        <f t="shared" si="5"/>
        <v>0.32057874068939052</v>
      </c>
    </row>
    <row r="44" spans="1:25" ht="15" customHeight="1" x14ac:dyDescent="0.25">
      <c r="A44" s="52"/>
      <c r="B44" s="42"/>
      <c r="C44" s="2" t="s">
        <v>71</v>
      </c>
      <c r="D44" s="12">
        <v>44452</v>
      </c>
      <c r="E44" s="12">
        <v>44458</v>
      </c>
      <c r="F44" s="10" t="s">
        <v>277</v>
      </c>
      <c r="G44" s="11">
        <v>0.58707487945793391</v>
      </c>
      <c r="H44" s="10" t="s">
        <v>278</v>
      </c>
      <c r="I44" s="11">
        <v>1.2627278704694889</v>
      </c>
      <c r="J44" s="10" t="s">
        <v>279</v>
      </c>
      <c r="K44" s="11">
        <v>0.91323503569459286</v>
      </c>
      <c r="L44" s="11">
        <v>0.73317275877719523</v>
      </c>
      <c r="M44" s="11">
        <v>0.40801596219296665</v>
      </c>
      <c r="N44" s="11">
        <v>0</v>
      </c>
      <c r="O44" s="10" t="s">
        <v>280</v>
      </c>
      <c r="P44" s="11">
        <v>0.54864492779885354</v>
      </c>
      <c r="Q44" s="11">
        <v>1.050242417560397</v>
      </c>
      <c r="R44" s="10">
        <v>1.5173720162769389</v>
      </c>
      <c r="S44" s="10">
        <v>0.99023915430474674</v>
      </c>
      <c r="T44" s="10" t="s">
        <v>281</v>
      </c>
      <c r="U44" s="4">
        <f t="shared" si="0"/>
        <v>-0.20026723543275177</v>
      </c>
      <c r="V44" s="3">
        <f t="shared" si="1"/>
        <v>-7.5767362194724104</v>
      </c>
      <c r="W44" s="3">
        <f t="shared" si="2"/>
        <v>4.2210807836231776</v>
      </c>
      <c r="X44" s="2">
        <f t="shared" si="5"/>
        <v>4.2175717017169889</v>
      </c>
      <c r="Y44" s="2">
        <f t="shared" si="5"/>
        <v>3.5090819061887046E-3</v>
      </c>
    </row>
    <row r="45" spans="1:25" x14ac:dyDescent="0.25">
      <c r="A45" s="52"/>
      <c r="B45" s="42"/>
      <c r="C45" s="2" t="s">
        <v>72</v>
      </c>
      <c r="D45" s="12">
        <v>44459</v>
      </c>
      <c r="E45" s="12">
        <v>44465</v>
      </c>
      <c r="F45" s="10" t="s">
        <v>278</v>
      </c>
      <c r="G45" s="11">
        <v>1.5174949777283322</v>
      </c>
      <c r="H45" s="10" t="s">
        <v>279</v>
      </c>
      <c r="I45" s="11">
        <v>1.0644307007924145</v>
      </c>
      <c r="J45" s="10" t="s">
        <v>280</v>
      </c>
      <c r="K45" s="11">
        <v>1.2673237739773671</v>
      </c>
      <c r="L45" s="11">
        <v>1.146802334121237</v>
      </c>
      <c r="M45" s="11">
        <v>0.98641314203791619</v>
      </c>
      <c r="N45" s="11">
        <v>0</v>
      </c>
      <c r="O45" s="10" t="s">
        <v>281</v>
      </c>
      <c r="P45" s="11">
        <v>1.160782737255043</v>
      </c>
      <c r="Q45" s="11">
        <v>0.81128687508214026</v>
      </c>
      <c r="R45" s="10">
        <v>1.4157766780804835</v>
      </c>
      <c r="S45" s="10">
        <v>0.63310843440514519</v>
      </c>
      <c r="T45" s="10" t="s">
        <v>282</v>
      </c>
      <c r="U45" s="4">
        <f t="shared" si="0"/>
        <v>-0.19874254310149694</v>
      </c>
      <c r="V45" s="3">
        <f t="shared" si="1"/>
        <v>-7.1236719425364932</v>
      </c>
      <c r="W45" s="3">
        <f t="shared" si="2"/>
        <v>4.6631372793845989</v>
      </c>
      <c r="X45" s="2">
        <f t="shared" si="5"/>
        <v>4.3241127384393128</v>
      </c>
      <c r="Y45" s="2">
        <f t="shared" si="5"/>
        <v>0.33902454094528545</v>
      </c>
    </row>
    <row r="46" spans="1:25" ht="15" customHeight="1" x14ac:dyDescent="0.25">
      <c r="A46" s="52"/>
      <c r="B46" s="42"/>
      <c r="C46" s="2" t="s">
        <v>73</v>
      </c>
      <c r="D46" s="12">
        <v>44466</v>
      </c>
      <c r="E46" s="12">
        <v>44472</v>
      </c>
      <c r="F46" s="10" t="s">
        <v>279</v>
      </c>
      <c r="G46" s="11">
        <v>1.1153920262889772</v>
      </c>
      <c r="H46" s="10" t="s">
        <v>280</v>
      </c>
      <c r="I46" s="11">
        <v>0.7566204487583712</v>
      </c>
      <c r="J46" s="10" t="s">
        <v>281</v>
      </c>
      <c r="K46" s="11">
        <v>1.7107711595350599</v>
      </c>
      <c r="L46" s="11">
        <v>0.97156133482380103</v>
      </c>
      <c r="M46" s="11">
        <v>1.0439211477480321</v>
      </c>
      <c r="N46" s="11">
        <v>0</v>
      </c>
      <c r="O46" s="10" t="s">
        <v>282</v>
      </c>
      <c r="P46" s="11">
        <v>0.56108423786851147</v>
      </c>
      <c r="Q46" s="11">
        <v>1.2081329211724929</v>
      </c>
      <c r="R46" s="10">
        <v>0.70244671905146883</v>
      </c>
      <c r="S46" s="10">
        <v>0.57779733675772849</v>
      </c>
      <c r="T46" s="10" t="s">
        <v>283</v>
      </c>
      <c r="U46" s="4">
        <f t="shared" si="0"/>
        <v>-0.10383696450063791</v>
      </c>
      <c r="V46" s="3">
        <f t="shared" si="1"/>
        <v>-6.7649003650058877</v>
      </c>
      <c r="W46" s="3">
        <f t="shared" si="2"/>
        <v>5.5762526147024554</v>
      </c>
      <c r="X46" s="2">
        <f t="shared" si="5"/>
        <v>5.4737996601058612</v>
      </c>
      <c r="Y46" s="2">
        <f t="shared" si="5"/>
        <v>0.10245295459659354</v>
      </c>
    </row>
    <row r="47" spans="1:25" ht="15" customHeight="1" x14ac:dyDescent="0.25">
      <c r="A47" s="52"/>
      <c r="B47" s="43" t="s">
        <v>74</v>
      </c>
      <c r="C47" s="8" t="s">
        <v>75</v>
      </c>
      <c r="D47" s="7">
        <v>44473</v>
      </c>
      <c r="E47" s="7">
        <v>44479</v>
      </c>
      <c r="F47" s="5" t="s">
        <v>280</v>
      </c>
      <c r="G47" s="6">
        <v>1.1794940139589538</v>
      </c>
      <c r="H47" s="5" t="s">
        <v>281</v>
      </c>
      <c r="I47" s="6">
        <v>1.0488685286334516</v>
      </c>
      <c r="J47" s="5" t="s">
        <v>282</v>
      </c>
      <c r="K47" s="6">
        <v>1.2952416174237134</v>
      </c>
      <c r="L47" s="6">
        <v>1.2084299997175476</v>
      </c>
      <c r="M47" s="6">
        <v>1.2833139899500801</v>
      </c>
      <c r="N47" s="6">
        <v>0</v>
      </c>
      <c r="O47" s="5" t="s">
        <v>283</v>
      </c>
      <c r="P47" s="6">
        <v>0.7601061383759693</v>
      </c>
      <c r="Q47" s="6">
        <v>0.83866847219363283</v>
      </c>
      <c r="R47" s="5">
        <v>1.7577573542042422</v>
      </c>
      <c r="S47" s="5">
        <v>1.0572095252115816</v>
      </c>
      <c r="T47" s="5" t="s">
        <v>284</v>
      </c>
      <c r="U47" s="4">
        <f t="shared" si="0"/>
        <v>-0.2649509382838422</v>
      </c>
      <c r="V47" s="3">
        <f t="shared" si="1"/>
        <v>-6.634274879680385</v>
      </c>
      <c r="W47" s="3">
        <f t="shared" si="2"/>
        <v>6.4811496212741133</v>
      </c>
      <c r="X47" s="2">
        <f t="shared" si="5"/>
        <v>6.0089351391536052</v>
      </c>
      <c r="Y47" s="2">
        <f t="shared" si="5"/>
        <v>0.47221448212050832</v>
      </c>
    </row>
    <row r="48" spans="1:25" x14ac:dyDescent="0.25">
      <c r="A48" s="52"/>
      <c r="B48" s="43"/>
      <c r="C48" s="8" t="s">
        <v>76</v>
      </c>
      <c r="D48" s="7">
        <v>44480</v>
      </c>
      <c r="E48" s="7">
        <v>44486</v>
      </c>
      <c r="F48" s="5" t="s">
        <v>281</v>
      </c>
      <c r="G48" s="6">
        <v>1.3629732492507429</v>
      </c>
      <c r="H48" s="5" t="s">
        <v>282</v>
      </c>
      <c r="I48" s="6">
        <v>1.2257698140926254</v>
      </c>
      <c r="J48" s="5" t="s">
        <v>283</v>
      </c>
      <c r="K48" s="6">
        <v>1.1977952855741982</v>
      </c>
      <c r="L48" s="6">
        <v>0.33715346480378072</v>
      </c>
      <c r="M48" s="6">
        <v>0.32850061072021175</v>
      </c>
      <c r="N48" s="6">
        <v>0</v>
      </c>
      <c r="O48" s="5" t="s">
        <v>284</v>
      </c>
      <c r="P48" s="6">
        <v>0.35389845605049308</v>
      </c>
      <c r="Q48" s="6">
        <v>1.3232134701163574</v>
      </c>
      <c r="R48" s="5">
        <v>0.82986462695994867</v>
      </c>
      <c r="S48" s="5">
        <v>0.810610524577139</v>
      </c>
      <c r="T48" s="5" t="s">
        <v>285</v>
      </c>
      <c r="U48" s="4">
        <f t="shared" si="0"/>
        <v>-0.12772902900115313</v>
      </c>
      <c r="V48" s="3">
        <f t="shared" si="1"/>
        <v>-6.4970714445222679</v>
      </c>
      <c r="W48" s="3">
        <f t="shared" si="2"/>
        <v>6.3389864454852418</v>
      </c>
      <c r="X48" s="2">
        <f t="shared" si="5"/>
        <v>6.85283196867731</v>
      </c>
      <c r="Y48" s="2">
        <f t="shared" si="5"/>
        <v>-0.51384552319206833</v>
      </c>
    </row>
    <row r="49" spans="1:25" x14ac:dyDescent="0.25">
      <c r="A49" s="52"/>
      <c r="B49" s="43"/>
      <c r="C49" s="8" t="s">
        <v>77</v>
      </c>
      <c r="D49" s="7">
        <v>44487</v>
      </c>
      <c r="E49" s="7">
        <v>44493</v>
      </c>
      <c r="F49" s="5" t="s">
        <v>282</v>
      </c>
      <c r="G49" s="6">
        <v>2.7182498316889592</v>
      </c>
      <c r="H49" s="5" t="s">
        <v>283</v>
      </c>
      <c r="I49" s="6">
        <v>2.43805284269461</v>
      </c>
      <c r="J49" s="5" t="s">
        <v>284</v>
      </c>
      <c r="K49" s="6">
        <v>1.7106788032054594</v>
      </c>
      <c r="L49" s="6">
        <v>1.0889677467714929</v>
      </c>
      <c r="M49" s="6">
        <v>1.0790250829767292</v>
      </c>
      <c r="N49" s="6">
        <v>0</v>
      </c>
      <c r="O49" s="9" t="s">
        <v>285</v>
      </c>
      <c r="P49" s="6">
        <v>0.99415087275094105</v>
      </c>
      <c r="Q49" s="6">
        <v>1.4228763696871147</v>
      </c>
      <c r="R49" s="5">
        <v>1.0226555860654689</v>
      </c>
      <c r="S49" s="5">
        <v>1.285899157817898</v>
      </c>
      <c r="T49" s="5" t="s">
        <v>286</v>
      </c>
      <c r="U49" s="4">
        <f t="shared" si="0"/>
        <v>-0.16449674082707982</v>
      </c>
      <c r="V49" s="3">
        <f t="shared" si="1"/>
        <v>-6.2168744555279183</v>
      </c>
      <c r="W49" s="3">
        <f t="shared" si="2"/>
        <v>6.7216057530241375</v>
      </c>
      <c r="X49" s="2">
        <f t="shared" si="5"/>
        <v>7.5693598991318289</v>
      </c>
      <c r="Y49" s="2">
        <f t="shared" si="5"/>
        <v>-0.84775414610769018</v>
      </c>
    </row>
    <row r="50" spans="1:25" x14ac:dyDescent="0.25">
      <c r="A50" s="52"/>
      <c r="B50" s="43"/>
      <c r="C50" s="8" t="s">
        <v>78</v>
      </c>
      <c r="D50" s="7">
        <v>44494</v>
      </c>
      <c r="E50" s="7">
        <v>44500</v>
      </c>
      <c r="F50" s="5" t="s">
        <v>283</v>
      </c>
      <c r="G50" s="6">
        <v>1.8036460182805931</v>
      </c>
      <c r="H50" s="5" t="s">
        <v>284</v>
      </c>
      <c r="I50" s="6">
        <v>1.0912590545462229</v>
      </c>
      <c r="J50" s="5" t="s">
        <v>285</v>
      </c>
      <c r="K50" s="6">
        <v>1.6706991017562018</v>
      </c>
      <c r="L50" s="6">
        <v>1.6011463250576448</v>
      </c>
      <c r="M50" s="6">
        <v>1.0245058975180878</v>
      </c>
      <c r="N50" s="6">
        <v>0</v>
      </c>
      <c r="O50" s="5" t="s">
        <v>286</v>
      </c>
      <c r="P50" s="6">
        <v>1.1304461398544272</v>
      </c>
      <c r="Q50" s="6">
        <v>1.5815858301829469</v>
      </c>
      <c r="R50" s="5">
        <v>1.0420450461735933</v>
      </c>
      <c r="S50" s="5">
        <v>0.49590089329877962</v>
      </c>
      <c r="T50" s="5" t="s">
        <v>287</v>
      </c>
      <c r="U50" s="4">
        <f t="shared" si="0"/>
        <v>-0.18930827760570673</v>
      </c>
      <c r="V50" s="3">
        <f t="shared" si="1"/>
        <v>-5.5044874917935473</v>
      </c>
      <c r="W50" s="3">
        <f t="shared" si="2"/>
        <v>7.2814192098006085</v>
      </c>
      <c r="X50" s="2">
        <f t="shared" si="5"/>
        <v>8.1096128610336038</v>
      </c>
      <c r="Y50" s="2">
        <f t="shared" si="5"/>
        <v>-0.82819365123299227</v>
      </c>
    </row>
    <row r="51" spans="1:25" x14ac:dyDescent="0.25">
      <c r="A51" s="44"/>
      <c r="B51" s="45"/>
      <c r="C51" s="45"/>
      <c r="D51" s="45"/>
      <c r="E51" s="46"/>
      <c r="F51" s="50" t="s">
        <v>6</v>
      </c>
      <c r="G51" s="41">
        <f>SUM(G4:G50)</f>
        <v>67.794248246534224</v>
      </c>
      <c r="H51" s="50" t="s">
        <v>7</v>
      </c>
      <c r="I51" s="41">
        <f>SUM(I4:I50)</f>
        <v>73.298735738327778</v>
      </c>
      <c r="J51" s="50" t="s">
        <v>8</v>
      </c>
      <c r="K51" s="32">
        <f>SUM(K4:K50)</f>
        <v>52.144758704739779</v>
      </c>
      <c r="L51" s="32">
        <f>SUM(L4:L50)</f>
        <v>48.76794432881384</v>
      </c>
      <c r="M51" s="32"/>
      <c r="N51" s="32"/>
      <c r="O51" s="50" t="s">
        <v>79</v>
      </c>
      <c r="P51" s="32">
        <f>SUM(P4:P50)</f>
        <v>44.035145843706175</v>
      </c>
      <c r="Q51" s="32">
        <f>SUM(Q4:Q50)</f>
        <v>49.596137980046826</v>
      </c>
      <c r="R51" s="35"/>
      <c r="S51" s="36"/>
      <c r="T51" s="36"/>
      <c r="U51" s="36"/>
      <c r="V51" s="36"/>
      <c r="W51" s="36"/>
      <c r="X51" s="36"/>
      <c r="Y51" s="37"/>
    </row>
    <row r="52" spans="1:25" x14ac:dyDescent="0.25">
      <c r="A52" s="47"/>
      <c r="B52" s="48"/>
      <c r="C52" s="48"/>
      <c r="D52" s="48"/>
      <c r="E52" s="49"/>
      <c r="F52" s="50"/>
      <c r="G52" s="41"/>
      <c r="H52" s="50"/>
      <c r="I52" s="41"/>
      <c r="J52" s="50"/>
      <c r="K52" s="41">
        <f>K51+L51</f>
        <v>100.91270303355361</v>
      </c>
      <c r="L52" s="41"/>
      <c r="M52" s="32"/>
      <c r="N52" s="32"/>
      <c r="O52" s="50"/>
      <c r="P52" s="41">
        <f>P51+Q51</f>
        <v>93.631283823752995</v>
      </c>
      <c r="Q52" s="41"/>
      <c r="R52" s="38"/>
      <c r="S52" s="39"/>
      <c r="T52" s="39"/>
      <c r="U52" s="39"/>
      <c r="V52" s="39"/>
      <c r="W52" s="39"/>
      <c r="X52" s="39"/>
      <c r="Y52" s="40"/>
    </row>
    <row r="54" spans="1:25" x14ac:dyDescent="0.25">
      <c r="B54"/>
      <c r="C54" s="26"/>
      <c r="D54" s="26"/>
      <c r="E54" s="26"/>
      <c r="F54" s="26"/>
    </row>
    <row r="55" spans="1:25" x14ac:dyDescent="0.25">
      <c r="C55" s="30"/>
      <c r="D55" s="30"/>
      <c r="E55" s="30"/>
    </row>
  </sheetData>
  <protectedRanges>
    <protectedRange password="80C2" sqref="R3:S3 X2:Y2 V2 R1:U2 R8:T50 U3:W3 V1:Y1 AA3:AB3" name="Plage1_4" securityDescriptor="O:WDG:WDD:(A;;CC;;;S-1-5-21-1692476324-2877007225-1761495876-23542)"/>
    <protectedRange password="80C2" sqref="R5:T7 R4:S4" name="Plage1_2_1" securityDescriptor="O:WDG:WDD:(A;;CC;;;S-1-5-21-1692476324-2877007225-1761495876-23542)"/>
    <protectedRange password="80C2" sqref="W2" name="Plage1_1_1" securityDescriptor="O:WDG:WDD:(A;;CC;;;S-1-5-21-1692476324-2877007225-1761495876-23542)"/>
    <protectedRange password="80C2" sqref="AC4:AD4" name="Plage1_1_9_1" securityDescriptor="O:WDG:WDD:(A;;CC;;;S-1-5-21-1692476324-2877007225-1761495876-23542)"/>
    <protectedRange password="80C2" sqref="AA4:AB4" name="Plage1_1_1_3_1" securityDescriptor="O:WDG:WDD:(A;;CC;;;S-1-5-21-1692476324-2877007225-1761495876-23542)"/>
    <protectedRange password="80C2" sqref="U4:Y50" name="Plage1_1_9_1_2" securityDescriptor="O:WDG:WDD:(A;;CC;;;S-1-5-21-1692476324-2877007225-1761495876-23542)"/>
  </protectedRanges>
  <mergeCells count="34">
    <mergeCell ref="AA1:AD2"/>
    <mergeCell ref="A2:E3"/>
    <mergeCell ref="F2:G2"/>
    <mergeCell ref="H2:I2"/>
    <mergeCell ref="J2:N2"/>
    <mergeCell ref="A1:E1"/>
    <mergeCell ref="F1:I1"/>
    <mergeCell ref="J1:Q1"/>
    <mergeCell ref="R1:U2"/>
    <mergeCell ref="V1:Y2"/>
    <mergeCell ref="O2:Q2"/>
    <mergeCell ref="A4:A7"/>
    <mergeCell ref="B4:B7"/>
    <mergeCell ref="A8:A50"/>
    <mergeCell ref="B8:B11"/>
    <mergeCell ref="B12:B15"/>
    <mergeCell ref="B16:B20"/>
    <mergeCell ref="B21:B24"/>
    <mergeCell ref="B25:B28"/>
    <mergeCell ref="B29:B33"/>
    <mergeCell ref="R51:Y52"/>
    <mergeCell ref="K52:L52"/>
    <mergeCell ref="P52:Q52"/>
    <mergeCell ref="B34:B37"/>
    <mergeCell ref="B38:B42"/>
    <mergeCell ref="B43:B46"/>
    <mergeCell ref="B47:B50"/>
    <mergeCell ref="A51:E52"/>
    <mergeCell ref="F51:F52"/>
    <mergeCell ref="G51:G52"/>
    <mergeCell ref="H51:H52"/>
    <mergeCell ref="I51:I52"/>
    <mergeCell ref="J51:J52"/>
    <mergeCell ref="O51:O52"/>
  </mergeCells>
  <conditionalFormatting sqref="R4:S7 F9:T50 AA4:AD4">
    <cfRule type="expression" dxfId="6" priority="40">
      <formula>$A$2=($C4)</formula>
    </cfRule>
  </conditionalFormatting>
  <conditionalFormatting sqref="U4:Y50">
    <cfRule type="expression" dxfId="5" priority="1">
      <formula>$A$2=($C4)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AD55"/>
  <sheetViews>
    <sheetView zoomScale="70" zoomScaleNormal="70" workbookViewId="0">
      <selection activeCell="N3" sqref="N3"/>
    </sheetView>
  </sheetViews>
  <sheetFormatPr baseColWidth="10" defaultColWidth="11.42578125" defaultRowHeight="15" x14ac:dyDescent="0.25"/>
  <cols>
    <col min="1" max="1" width="5.85546875" style="1" bestFit="1" customWidth="1"/>
    <col min="2" max="2" width="8.5703125" style="28" bestFit="1" customWidth="1"/>
    <col min="3" max="3" width="5" style="31" customWidth="1"/>
    <col min="4" max="5" width="8.85546875" style="31" hidden="1" customWidth="1"/>
    <col min="6" max="6" width="35" style="28" customWidth="1"/>
    <col min="7" max="7" width="3.7109375" style="27" customWidth="1"/>
    <col min="8" max="8" width="35" style="28" customWidth="1"/>
    <col min="9" max="9" width="3.7109375" style="27" customWidth="1"/>
    <col min="10" max="10" width="35" style="28" customWidth="1"/>
    <col min="11" max="11" width="4.28515625" style="28" customWidth="1"/>
    <col min="12" max="12" width="3.85546875" style="28" bestFit="1" customWidth="1"/>
    <col min="13" max="14" width="3.85546875" style="28" customWidth="1"/>
    <col min="15" max="15" width="35" style="28" customWidth="1"/>
    <col min="16" max="17" width="4.28515625" style="28" customWidth="1"/>
    <col min="18" max="19" width="7.28515625" style="27" customWidth="1"/>
    <col min="20" max="20" width="66.42578125" style="27" customWidth="1"/>
    <col min="21" max="21" width="5.42578125" style="27" customWidth="1"/>
    <col min="22" max="22" width="6.28515625" style="29" customWidth="1"/>
    <col min="23" max="23" width="6.28515625" style="27" customWidth="1"/>
    <col min="24" max="25" width="6.28515625" style="29" customWidth="1"/>
    <col min="26" max="26" width="1.85546875" style="1" customWidth="1"/>
    <col min="27" max="30" width="6.28515625" style="1" customWidth="1"/>
    <col min="31" max="16384" width="11.42578125" style="1"/>
  </cols>
  <sheetData>
    <row r="1" spans="1:30" ht="27" customHeight="1" x14ac:dyDescent="0.25">
      <c r="A1" s="68" t="s">
        <v>0</v>
      </c>
      <c r="B1" s="68"/>
      <c r="C1" s="68"/>
      <c r="D1" s="68"/>
      <c r="E1" s="69"/>
      <c r="F1" s="70" t="s">
        <v>1</v>
      </c>
      <c r="G1" s="70"/>
      <c r="H1" s="70"/>
      <c r="I1" s="70"/>
      <c r="J1" s="70" t="s">
        <v>2</v>
      </c>
      <c r="K1" s="70"/>
      <c r="L1" s="70"/>
      <c r="M1" s="70"/>
      <c r="N1" s="70"/>
      <c r="O1" s="70"/>
      <c r="P1" s="70"/>
      <c r="Q1" s="70"/>
      <c r="R1" s="71" t="s">
        <v>3</v>
      </c>
      <c r="S1" s="72"/>
      <c r="T1" s="72"/>
      <c r="U1" s="73"/>
      <c r="V1" s="77" t="s">
        <v>4</v>
      </c>
      <c r="W1" s="78"/>
      <c r="X1" s="78"/>
      <c r="Y1" s="79"/>
      <c r="AA1" s="53" t="s">
        <v>5</v>
      </c>
      <c r="AB1" s="54"/>
      <c r="AC1" s="54"/>
      <c r="AD1" s="55"/>
    </row>
    <row r="2" spans="1:30" ht="15" customHeight="1" x14ac:dyDescent="0.25">
      <c r="A2" s="59" t="str">
        <f ca="1">CONCATENATE(INT((TODAY()-SUM(MOD(DATE(YEAR(TODAY()-MOD(TODAY()-2,7)+3),1,2),{1E+99;7})*{1;-1})+5)/7)," ",RIGHT(YEAR(TODAY()),2))</f>
        <v>32 21</v>
      </c>
      <c r="B2" s="60"/>
      <c r="C2" s="60"/>
      <c r="D2" s="60"/>
      <c r="E2" s="61"/>
      <c r="F2" s="65" t="s">
        <v>6</v>
      </c>
      <c r="G2" s="66"/>
      <c r="H2" s="65" t="s">
        <v>7</v>
      </c>
      <c r="I2" s="66"/>
      <c r="J2" s="65" t="s">
        <v>8</v>
      </c>
      <c r="K2" s="67"/>
      <c r="L2" s="67"/>
      <c r="M2" s="67"/>
      <c r="N2" s="33"/>
      <c r="O2" s="83" t="s">
        <v>9</v>
      </c>
      <c r="P2" s="83"/>
      <c r="Q2" s="83"/>
      <c r="R2" s="74"/>
      <c r="S2" s="75"/>
      <c r="T2" s="75"/>
      <c r="U2" s="76"/>
      <c r="V2" s="80"/>
      <c r="W2" s="81"/>
      <c r="X2" s="81"/>
      <c r="Y2" s="82"/>
      <c r="AA2" s="56"/>
      <c r="AB2" s="57"/>
      <c r="AC2" s="57"/>
      <c r="AD2" s="58"/>
    </row>
    <row r="3" spans="1:30" ht="30.75" customHeight="1" x14ac:dyDescent="0.25">
      <c r="A3" s="62"/>
      <c r="B3" s="63"/>
      <c r="C3" s="63"/>
      <c r="D3" s="63"/>
      <c r="E3" s="64"/>
      <c r="F3" s="24" t="s">
        <v>10</v>
      </c>
      <c r="G3" s="2" t="s">
        <v>11</v>
      </c>
      <c r="H3" s="24" t="s">
        <v>12</v>
      </c>
      <c r="I3" s="2" t="s">
        <v>11</v>
      </c>
      <c r="J3" s="24" t="s">
        <v>13</v>
      </c>
      <c r="K3" s="23" t="s">
        <v>14</v>
      </c>
      <c r="L3" s="23" t="s">
        <v>15</v>
      </c>
      <c r="M3" s="25" t="s">
        <v>16</v>
      </c>
      <c r="N3" s="25" t="s">
        <v>17</v>
      </c>
      <c r="O3" s="24" t="s">
        <v>13</v>
      </c>
      <c r="P3" s="23" t="s">
        <v>14</v>
      </c>
      <c r="Q3" s="23" t="s">
        <v>15</v>
      </c>
      <c r="R3" s="22" t="s">
        <v>3</v>
      </c>
      <c r="S3" s="22" t="s">
        <v>18</v>
      </c>
      <c r="T3" s="21" t="s">
        <v>19</v>
      </c>
      <c r="U3" s="20" t="s">
        <v>20</v>
      </c>
      <c r="V3" s="19" t="s">
        <v>11</v>
      </c>
      <c r="W3" s="19" t="s">
        <v>21</v>
      </c>
      <c r="X3" s="18" t="s">
        <v>14</v>
      </c>
      <c r="Y3" s="18" t="s">
        <v>15</v>
      </c>
      <c r="Z3" s="17"/>
      <c r="AA3" s="16" t="s">
        <v>11</v>
      </c>
      <c r="AB3" s="16" t="s">
        <v>21</v>
      </c>
      <c r="AC3" s="15" t="s">
        <v>14</v>
      </c>
      <c r="AD3" s="15" t="s">
        <v>15</v>
      </c>
    </row>
    <row r="4" spans="1:30" ht="15" customHeight="1" x14ac:dyDescent="0.25">
      <c r="A4" s="51"/>
      <c r="B4" s="43"/>
      <c r="C4" s="8" t="s">
        <v>22</v>
      </c>
      <c r="D4" s="7">
        <v>44172</v>
      </c>
      <c r="E4" s="7">
        <v>44178</v>
      </c>
      <c r="F4" s="5" t="s">
        <v>84</v>
      </c>
      <c r="G4" s="6">
        <v>0.7469336371155304</v>
      </c>
      <c r="H4" s="5" t="s">
        <v>85</v>
      </c>
      <c r="I4" s="6">
        <v>0.80859913828368779</v>
      </c>
      <c r="J4" s="5" t="s">
        <v>86</v>
      </c>
      <c r="K4" s="6">
        <v>0.86378143603223945</v>
      </c>
      <c r="L4" s="6">
        <v>0.90391483788173965</v>
      </c>
      <c r="M4" s="6">
        <v>0.83751975909804477</v>
      </c>
      <c r="N4" s="6"/>
      <c r="O4" s="5" t="s">
        <v>87</v>
      </c>
      <c r="P4" s="6">
        <v>0.227123566202726</v>
      </c>
      <c r="Q4" s="6">
        <v>0.52029738865061781</v>
      </c>
      <c r="R4" s="5">
        <v>0.68417954701684414</v>
      </c>
      <c r="S4" s="5">
        <v>0.6888795377197523</v>
      </c>
      <c r="T4" s="5" t="s">
        <v>88</v>
      </c>
      <c r="U4" s="4">
        <f t="shared" ref="U4:U20" si="0">IF(AND(V4&lt;&gt;0,R4&lt;&gt;""),R4/V4,)</f>
        <v>-11.095013160618539</v>
      </c>
      <c r="V4" s="3">
        <f>IF(AA4&lt;&gt;"",AA4+G4-I4,#REF!+G4-I4)</f>
        <v>-6.1665501168157388E-2</v>
      </c>
      <c r="W4" s="3">
        <f>IF(AB4&lt;&gt;"",AB4+SUM(K4:L4)-SUM(P4:Q4),#REF!+SUM(K4:L4)-SUM(P4:Q4))</f>
        <v>1.0202753190606351</v>
      </c>
      <c r="X4" s="2">
        <f>IF(AC4&lt;&gt;"",AC4+K4-P4,#REF!+K4-P4)</f>
        <v>0.63665786982951345</v>
      </c>
      <c r="Y4" s="2">
        <f>IF(AD4&lt;&gt;"",AD4+L4-Q4,#REF!+L4-Q4)</f>
        <v>0.38361744923112184</v>
      </c>
      <c r="AA4" s="14">
        <v>0</v>
      </c>
      <c r="AB4" s="14">
        <v>0</v>
      </c>
      <c r="AC4" s="14">
        <v>0</v>
      </c>
      <c r="AD4" s="14">
        <v>0</v>
      </c>
    </row>
    <row r="5" spans="1:30" ht="15" customHeight="1" x14ac:dyDescent="0.25">
      <c r="A5" s="51"/>
      <c r="B5" s="43"/>
      <c r="C5" s="8" t="s">
        <v>23</v>
      </c>
      <c r="D5" s="7">
        <v>44179</v>
      </c>
      <c r="E5" s="7">
        <v>44185</v>
      </c>
      <c r="F5" s="5" t="s">
        <v>85</v>
      </c>
      <c r="G5" s="6">
        <v>0.46260662990893942</v>
      </c>
      <c r="H5" s="5" t="s">
        <v>86</v>
      </c>
      <c r="I5" s="6">
        <v>0.59702795138878062</v>
      </c>
      <c r="J5" s="5" t="s">
        <v>87</v>
      </c>
      <c r="K5" s="6"/>
      <c r="L5" s="6"/>
      <c r="M5" s="6"/>
      <c r="N5" s="6"/>
      <c r="O5" s="5" t="s">
        <v>88</v>
      </c>
      <c r="P5" s="6"/>
      <c r="Q5" s="6"/>
      <c r="R5" s="5">
        <v>0</v>
      </c>
      <c r="S5" s="5">
        <v>0</v>
      </c>
      <c r="T5" s="5" t="s">
        <v>89</v>
      </c>
      <c r="U5" s="4">
        <f t="shared" si="0"/>
        <v>0</v>
      </c>
      <c r="V5" s="3">
        <f t="shared" ref="V5:V50" si="1">IF(AA5&lt;&gt;"",AA5+G5-I5,V4+G5-I5)</f>
        <v>-0.19608682264799859</v>
      </c>
      <c r="W5" s="3">
        <f t="shared" ref="W5:W50" si="2">IF(AB5&lt;&gt;"",AB5+SUM(K5:L5)-SUM(P5:Q5),W4+SUM(K5:L5)-SUM(P5:Q5))</f>
        <v>1.0202753190606351</v>
      </c>
      <c r="X5" s="2">
        <f t="shared" ref="X5:X50" si="3">IF(AC5&lt;&gt;"",AC5+K5-P5,X4+K5-P5)</f>
        <v>0.63665786982951345</v>
      </c>
      <c r="Y5" s="2">
        <f t="shared" ref="Y5:Y50" si="4">IF(AD5&lt;&gt;"",AD5+L5-Q5,Y4+L5-Q5)</f>
        <v>0.38361744923112184</v>
      </c>
    </row>
    <row r="6" spans="1:30" ht="15" customHeight="1" x14ac:dyDescent="0.25">
      <c r="A6" s="51"/>
      <c r="B6" s="43"/>
      <c r="C6" s="8" t="s">
        <v>24</v>
      </c>
      <c r="D6" s="7">
        <v>44186</v>
      </c>
      <c r="E6" s="7">
        <v>44192</v>
      </c>
      <c r="F6" s="5" t="s">
        <v>86</v>
      </c>
      <c r="G6" s="6">
        <v>0.40727770705035893</v>
      </c>
      <c r="H6" s="5" t="s">
        <v>87</v>
      </c>
      <c r="I6" s="6">
        <v>0.71710802702066778</v>
      </c>
      <c r="J6" s="5" t="s">
        <v>88</v>
      </c>
      <c r="K6" s="6"/>
      <c r="L6" s="6"/>
      <c r="M6" s="6"/>
      <c r="N6" s="6"/>
      <c r="O6" s="5" t="s">
        <v>89</v>
      </c>
      <c r="P6" s="6"/>
      <c r="Q6" s="6"/>
      <c r="R6" s="5">
        <v>0</v>
      </c>
      <c r="S6" s="5">
        <v>0</v>
      </c>
      <c r="T6" s="5" t="s">
        <v>90</v>
      </c>
      <c r="U6" s="4">
        <f t="shared" si="0"/>
        <v>0</v>
      </c>
      <c r="V6" s="3">
        <f t="shared" si="1"/>
        <v>-0.50591714261830745</v>
      </c>
      <c r="W6" s="3">
        <f t="shared" si="2"/>
        <v>1.0202753190606351</v>
      </c>
      <c r="X6" s="2">
        <f t="shared" si="3"/>
        <v>0.63665786982951345</v>
      </c>
      <c r="Y6" s="2">
        <f t="shared" si="4"/>
        <v>0.38361744923112184</v>
      </c>
    </row>
    <row r="7" spans="1:30" ht="15" customHeight="1" x14ac:dyDescent="0.25">
      <c r="A7" s="51"/>
      <c r="B7" s="43"/>
      <c r="C7" s="8" t="s">
        <v>25</v>
      </c>
      <c r="D7" s="7">
        <v>44193</v>
      </c>
      <c r="E7" s="7">
        <v>44199</v>
      </c>
      <c r="F7" s="5" t="s">
        <v>87</v>
      </c>
      <c r="G7" s="6">
        <v>0.44807742966853736</v>
      </c>
      <c r="H7" s="5" t="s">
        <v>88</v>
      </c>
      <c r="I7" s="6">
        <v>0.90464414804194926</v>
      </c>
      <c r="J7" s="5" t="s">
        <v>89</v>
      </c>
      <c r="K7" s="6"/>
      <c r="L7" s="6"/>
      <c r="M7" s="6"/>
      <c r="N7" s="6"/>
      <c r="O7" s="5" t="s">
        <v>90</v>
      </c>
      <c r="P7" s="6"/>
      <c r="Q7" s="6"/>
      <c r="R7" s="5">
        <v>0</v>
      </c>
      <c r="S7" s="5">
        <v>0</v>
      </c>
      <c r="T7" s="5" t="s">
        <v>91</v>
      </c>
      <c r="U7" s="4">
        <f t="shared" si="0"/>
        <v>0</v>
      </c>
      <c r="V7" s="3">
        <f t="shared" si="1"/>
        <v>-0.96248386099171934</v>
      </c>
      <c r="W7" s="3">
        <f t="shared" si="2"/>
        <v>1.0202753190606351</v>
      </c>
      <c r="X7" s="2">
        <f t="shared" si="3"/>
        <v>0.63665786982951345</v>
      </c>
      <c r="Y7" s="2">
        <f t="shared" si="4"/>
        <v>0.38361744923112184</v>
      </c>
    </row>
    <row r="8" spans="1:30" ht="15" customHeight="1" x14ac:dyDescent="0.25">
      <c r="A8" s="52">
        <v>2021</v>
      </c>
      <c r="B8" s="42" t="s">
        <v>26</v>
      </c>
      <c r="C8" s="2" t="s">
        <v>27</v>
      </c>
      <c r="D8" s="12">
        <v>44200</v>
      </c>
      <c r="E8" s="12">
        <v>44206</v>
      </c>
      <c r="F8" s="5" t="s">
        <v>88</v>
      </c>
      <c r="G8" s="6">
        <v>0.7326500486085229</v>
      </c>
      <c r="H8" s="5" t="s">
        <v>89</v>
      </c>
      <c r="I8" s="6">
        <v>0.82122077971770868</v>
      </c>
      <c r="J8" s="5" t="s">
        <v>90</v>
      </c>
      <c r="K8" s="11"/>
      <c r="L8" s="11"/>
      <c r="M8" s="11"/>
      <c r="N8" s="11"/>
      <c r="O8" s="5" t="s">
        <v>91</v>
      </c>
      <c r="P8" s="11"/>
      <c r="Q8" s="11"/>
      <c r="R8" s="10">
        <v>0</v>
      </c>
      <c r="S8" s="10">
        <v>0</v>
      </c>
      <c r="T8" s="5" t="s">
        <v>92</v>
      </c>
      <c r="U8" s="4">
        <f t="shared" si="0"/>
        <v>0</v>
      </c>
      <c r="V8" s="3">
        <f t="shared" si="1"/>
        <v>-1.0510545921009051</v>
      </c>
      <c r="W8" s="3">
        <f t="shared" si="2"/>
        <v>1.0202753190606351</v>
      </c>
      <c r="X8" s="2">
        <f t="shared" si="3"/>
        <v>0.63665786982951345</v>
      </c>
      <c r="Y8" s="2">
        <f t="shared" si="4"/>
        <v>0.38361744923112184</v>
      </c>
    </row>
    <row r="9" spans="1:30" ht="15" customHeight="1" x14ac:dyDescent="0.25">
      <c r="A9" s="52"/>
      <c r="B9" s="42"/>
      <c r="C9" s="2" t="s">
        <v>28</v>
      </c>
      <c r="D9" s="12">
        <v>44207</v>
      </c>
      <c r="E9" s="12">
        <v>44213</v>
      </c>
      <c r="F9" s="5" t="s">
        <v>89</v>
      </c>
      <c r="G9" s="6">
        <v>0.48855490512050159</v>
      </c>
      <c r="H9" s="5" t="s">
        <v>90</v>
      </c>
      <c r="I9" s="6">
        <v>0.70085676212785974</v>
      </c>
      <c r="J9" s="5" t="s">
        <v>91</v>
      </c>
      <c r="K9" s="11"/>
      <c r="L9" s="11"/>
      <c r="M9" s="11"/>
      <c r="N9" s="11"/>
      <c r="O9" s="5" t="s">
        <v>92</v>
      </c>
      <c r="P9" s="11"/>
      <c r="Q9" s="11"/>
      <c r="R9" s="10">
        <v>0</v>
      </c>
      <c r="S9" s="10">
        <v>0</v>
      </c>
      <c r="T9" s="5" t="s">
        <v>93</v>
      </c>
      <c r="U9" s="4">
        <f t="shared" si="0"/>
        <v>0</v>
      </c>
      <c r="V9" s="3">
        <f t="shared" si="1"/>
        <v>-1.2633564491082634</v>
      </c>
      <c r="W9" s="3">
        <f t="shared" si="2"/>
        <v>1.0202753190606351</v>
      </c>
      <c r="X9" s="2">
        <f t="shared" si="3"/>
        <v>0.63665786982951345</v>
      </c>
      <c r="Y9" s="2">
        <f t="shared" si="4"/>
        <v>0.38361744923112184</v>
      </c>
    </row>
    <row r="10" spans="1:30" ht="15" customHeight="1" x14ac:dyDescent="0.25">
      <c r="A10" s="52"/>
      <c r="B10" s="42"/>
      <c r="C10" s="2" t="s">
        <v>29</v>
      </c>
      <c r="D10" s="12">
        <v>44214</v>
      </c>
      <c r="E10" s="12">
        <v>44220</v>
      </c>
      <c r="F10" s="5" t="s">
        <v>90</v>
      </c>
      <c r="G10" s="6">
        <v>3.9172043826984582E-2</v>
      </c>
      <c r="H10" s="5" t="s">
        <v>91</v>
      </c>
      <c r="I10" s="6">
        <v>0.77181715198366174</v>
      </c>
      <c r="J10" s="5" t="s">
        <v>92</v>
      </c>
      <c r="K10" s="11"/>
      <c r="L10" s="11"/>
      <c r="M10" s="11"/>
      <c r="N10" s="11"/>
      <c r="O10" s="5" t="s">
        <v>93</v>
      </c>
      <c r="P10" s="11"/>
      <c r="Q10" s="11"/>
      <c r="R10" s="10">
        <v>0</v>
      </c>
      <c r="S10" s="10">
        <v>0</v>
      </c>
      <c r="T10" s="5" t="s">
        <v>94</v>
      </c>
      <c r="U10" s="4">
        <f t="shared" si="0"/>
        <v>0</v>
      </c>
      <c r="V10" s="3">
        <f t="shared" si="1"/>
        <v>-1.9960015572649406</v>
      </c>
      <c r="W10" s="3">
        <f t="shared" si="2"/>
        <v>1.0202753190606351</v>
      </c>
      <c r="X10" s="2">
        <f t="shared" si="3"/>
        <v>0.63665786982951345</v>
      </c>
      <c r="Y10" s="2">
        <f t="shared" si="4"/>
        <v>0.38361744923112184</v>
      </c>
    </row>
    <row r="11" spans="1:30" ht="15" customHeight="1" x14ac:dyDescent="0.25">
      <c r="A11" s="52"/>
      <c r="B11" s="42"/>
      <c r="C11" s="2" t="s">
        <v>30</v>
      </c>
      <c r="D11" s="12">
        <v>44221</v>
      </c>
      <c r="E11" s="12">
        <v>44227</v>
      </c>
      <c r="F11" s="5" t="s">
        <v>91</v>
      </c>
      <c r="G11" s="6">
        <v>0.22065751068188322</v>
      </c>
      <c r="H11" s="5" t="s">
        <v>92</v>
      </c>
      <c r="I11" s="6">
        <v>0.80108315025030841</v>
      </c>
      <c r="J11" s="5" t="s">
        <v>93</v>
      </c>
      <c r="K11" s="11"/>
      <c r="L11" s="11"/>
      <c r="M11" s="11"/>
      <c r="N11" s="11"/>
      <c r="O11" s="5" t="s">
        <v>94</v>
      </c>
      <c r="P11" s="11"/>
      <c r="Q11" s="11"/>
      <c r="R11" s="10">
        <v>0</v>
      </c>
      <c r="S11" s="10">
        <v>0</v>
      </c>
      <c r="T11" s="5" t="s">
        <v>95</v>
      </c>
      <c r="U11" s="4">
        <f t="shared" si="0"/>
        <v>0</v>
      </c>
      <c r="V11" s="3">
        <f t="shared" si="1"/>
        <v>-2.5764271968333659</v>
      </c>
      <c r="W11" s="3">
        <f t="shared" si="2"/>
        <v>1.0202753190606351</v>
      </c>
      <c r="X11" s="2">
        <f t="shared" si="3"/>
        <v>0.63665786982951345</v>
      </c>
      <c r="Y11" s="2">
        <f t="shared" si="4"/>
        <v>0.38361744923112184</v>
      </c>
    </row>
    <row r="12" spans="1:30" ht="15" customHeight="1" x14ac:dyDescent="0.25">
      <c r="A12" s="52"/>
      <c r="B12" s="43" t="s">
        <v>31</v>
      </c>
      <c r="C12" s="8" t="s">
        <v>32</v>
      </c>
      <c r="D12" s="7">
        <v>44228</v>
      </c>
      <c r="E12" s="7">
        <v>44234</v>
      </c>
      <c r="F12" s="5" t="s">
        <v>92</v>
      </c>
      <c r="G12" s="6">
        <v>0.77850734870417371</v>
      </c>
      <c r="H12" s="5" t="s">
        <v>93</v>
      </c>
      <c r="I12" s="6">
        <v>4.4283629389905599E-2</v>
      </c>
      <c r="J12" s="5" t="s">
        <v>94</v>
      </c>
      <c r="K12" s="6"/>
      <c r="L12" s="6"/>
      <c r="M12" s="6"/>
      <c r="N12" s="6"/>
      <c r="O12" s="5" t="s">
        <v>95</v>
      </c>
      <c r="P12" s="6"/>
      <c r="Q12" s="6"/>
      <c r="R12" s="5">
        <v>0</v>
      </c>
      <c r="S12" s="5">
        <v>0</v>
      </c>
      <c r="T12" s="5" t="s">
        <v>96</v>
      </c>
      <c r="U12" s="4">
        <f t="shared" si="0"/>
        <v>0</v>
      </c>
      <c r="V12" s="3">
        <f t="shared" si="1"/>
        <v>-1.8422034775190976</v>
      </c>
      <c r="W12" s="3">
        <f t="shared" si="2"/>
        <v>1.0202753190606351</v>
      </c>
      <c r="X12" s="2">
        <f t="shared" si="3"/>
        <v>0.63665786982951345</v>
      </c>
      <c r="Y12" s="2">
        <f t="shared" si="4"/>
        <v>0.38361744923112184</v>
      </c>
    </row>
    <row r="13" spans="1:30" ht="15" customHeight="1" x14ac:dyDescent="0.25">
      <c r="A13" s="52"/>
      <c r="B13" s="43"/>
      <c r="C13" s="8" t="s">
        <v>33</v>
      </c>
      <c r="D13" s="7">
        <v>44235</v>
      </c>
      <c r="E13" s="7">
        <v>44241</v>
      </c>
      <c r="F13" s="5" t="s">
        <v>93</v>
      </c>
      <c r="G13" s="6">
        <v>6.6673677545955656E-2</v>
      </c>
      <c r="H13" s="5" t="s">
        <v>94</v>
      </c>
      <c r="I13" s="6">
        <v>0.7732512557959923</v>
      </c>
      <c r="J13" s="5" t="s">
        <v>95</v>
      </c>
      <c r="K13" s="6"/>
      <c r="L13" s="6"/>
      <c r="M13" s="6"/>
      <c r="N13" s="6"/>
      <c r="O13" s="5" t="s">
        <v>96</v>
      </c>
      <c r="P13" s="6"/>
      <c r="Q13" s="6"/>
      <c r="R13" s="5">
        <v>0</v>
      </c>
      <c r="S13" s="5">
        <v>0</v>
      </c>
      <c r="T13" s="5" t="s">
        <v>97</v>
      </c>
      <c r="U13" s="4">
        <f t="shared" si="0"/>
        <v>0</v>
      </c>
      <c r="V13" s="3">
        <f t="shared" si="1"/>
        <v>-2.5487810557691342</v>
      </c>
      <c r="W13" s="3">
        <f t="shared" si="2"/>
        <v>1.0202753190606351</v>
      </c>
      <c r="X13" s="2">
        <f t="shared" si="3"/>
        <v>0.63665786982951345</v>
      </c>
      <c r="Y13" s="2">
        <f t="shared" si="4"/>
        <v>0.38361744923112184</v>
      </c>
    </row>
    <row r="14" spans="1:30" ht="15" customHeight="1" x14ac:dyDescent="0.25">
      <c r="A14" s="52"/>
      <c r="B14" s="43"/>
      <c r="C14" s="8" t="s">
        <v>34</v>
      </c>
      <c r="D14" s="7">
        <v>44242</v>
      </c>
      <c r="E14" s="7">
        <v>44248</v>
      </c>
      <c r="F14" s="5" t="s">
        <v>94</v>
      </c>
      <c r="G14" s="6">
        <v>0.88713747717740143</v>
      </c>
      <c r="H14" s="5" t="s">
        <v>95</v>
      </c>
      <c r="I14" s="6">
        <v>0.4502430129586511</v>
      </c>
      <c r="J14" s="5" t="s">
        <v>96</v>
      </c>
      <c r="K14" s="6"/>
      <c r="L14" s="6"/>
      <c r="M14" s="6"/>
      <c r="N14" s="6"/>
      <c r="O14" s="5" t="s">
        <v>97</v>
      </c>
      <c r="P14" s="6"/>
      <c r="Q14" s="6"/>
      <c r="R14" s="5">
        <v>0</v>
      </c>
      <c r="S14" s="5">
        <v>0</v>
      </c>
      <c r="T14" s="5" t="s">
        <v>98</v>
      </c>
      <c r="U14" s="4">
        <f t="shared" si="0"/>
        <v>0</v>
      </c>
      <c r="V14" s="3">
        <f t="shared" si="1"/>
        <v>-2.1118865915503839</v>
      </c>
      <c r="W14" s="3">
        <f t="shared" si="2"/>
        <v>1.0202753190606351</v>
      </c>
      <c r="X14" s="2">
        <f t="shared" si="3"/>
        <v>0.63665786982951345</v>
      </c>
      <c r="Y14" s="2">
        <f t="shared" si="4"/>
        <v>0.38361744923112184</v>
      </c>
    </row>
    <row r="15" spans="1:30" ht="15" customHeight="1" x14ac:dyDescent="0.25">
      <c r="A15" s="52"/>
      <c r="B15" s="43"/>
      <c r="C15" s="8" t="s">
        <v>35</v>
      </c>
      <c r="D15" s="7">
        <v>44249</v>
      </c>
      <c r="E15" s="7">
        <v>44255</v>
      </c>
      <c r="F15" s="5" t="s">
        <v>95</v>
      </c>
      <c r="G15" s="6">
        <v>9.8555976991570593E-2</v>
      </c>
      <c r="H15" s="5" t="s">
        <v>96</v>
      </c>
      <c r="I15" s="6">
        <v>0.8839746449729643</v>
      </c>
      <c r="J15" s="5" t="s">
        <v>97</v>
      </c>
      <c r="K15" s="6"/>
      <c r="L15" s="6"/>
      <c r="M15" s="6"/>
      <c r="N15" s="6"/>
      <c r="O15" s="5" t="s">
        <v>98</v>
      </c>
      <c r="P15" s="6"/>
      <c r="Q15" s="6"/>
      <c r="R15" s="5">
        <v>0</v>
      </c>
      <c r="S15" s="5">
        <v>0</v>
      </c>
      <c r="T15" s="5" t="s">
        <v>99</v>
      </c>
      <c r="U15" s="4">
        <f t="shared" si="0"/>
        <v>0</v>
      </c>
      <c r="V15" s="3">
        <f t="shared" si="1"/>
        <v>-2.8973052595317776</v>
      </c>
      <c r="W15" s="3">
        <f t="shared" si="2"/>
        <v>1.0202753190606351</v>
      </c>
      <c r="X15" s="2">
        <f t="shared" si="3"/>
        <v>0.63665786982951345</v>
      </c>
      <c r="Y15" s="2">
        <f t="shared" si="4"/>
        <v>0.38361744923112184</v>
      </c>
    </row>
    <row r="16" spans="1:30" ht="15" customHeight="1" x14ac:dyDescent="0.25">
      <c r="A16" s="52"/>
      <c r="B16" s="42" t="s">
        <v>36</v>
      </c>
      <c r="C16" s="2" t="s">
        <v>37</v>
      </c>
      <c r="D16" s="12">
        <v>44256</v>
      </c>
      <c r="E16" s="12">
        <v>44262</v>
      </c>
      <c r="F16" s="5" t="s">
        <v>96</v>
      </c>
      <c r="G16" s="6">
        <v>0.40502776378497096</v>
      </c>
      <c r="H16" s="5" t="s">
        <v>97</v>
      </c>
      <c r="I16" s="6">
        <v>7.8289331905725734E-2</v>
      </c>
      <c r="J16" s="5" t="s">
        <v>98</v>
      </c>
      <c r="K16" s="11"/>
      <c r="L16" s="11"/>
      <c r="M16" s="11"/>
      <c r="N16" s="11"/>
      <c r="O16" s="5" t="s">
        <v>99</v>
      </c>
      <c r="P16" s="11"/>
      <c r="Q16" s="11"/>
      <c r="R16" s="10">
        <v>0</v>
      </c>
      <c r="S16" s="10">
        <v>0</v>
      </c>
      <c r="T16" s="5" t="s">
        <v>100</v>
      </c>
      <c r="U16" s="4">
        <f t="shared" si="0"/>
        <v>0</v>
      </c>
      <c r="V16" s="3">
        <f t="shared" si="1"/>
        <v>-2.5705668276525326</v>
      </c>
      <c r="W16" s="3">
        <f t="shared" si="2"/>
        <v>1.0202753190606351</v>
      </c>
      <c r="X16" s="2">
        <f t="shared" si="3"/>
        <v>0.63665786982951345</v>
      </c>
      <c r="Y16" s="2">
        <f t="shared" si="4"/>
        <v>0.38361744923112184</v>
      </c>
    </row>
    <row r="17" spans="1:25" ht="15" customHeight="1" x14ac:dyDescent="0.25">
      <c r="A17" s="52"/>
      <c r="B17" s="42"/>
      <c r="C17" s="2" t="s">
        <v>38</v>
      </c>
      <c r="D17" s="12">
        <v>44263</v>
      </c>
      <c r="E17" s="12">
        <v>44269</v>
      </c>
      <c r="F17" s="5" t="s">
        <v>97</v>
      </c>
      <c r="G17" s="6">
        <v>0.47539004068582591</v>
      </c>
      <c r="H17" s="5" t="s">
        <v>98</v>
      </c>
      <c r="I17" s="6">
        <v>0.74650256804516868</v>
      </c>
      <c r="J17" s="5" t="s">
        <v>99</v>
      </c>
      <c r="K17" s="11"/>
      <c r="L17" s="11"/>
      <c r="M17" s="11"/>
      <c r="N17" s="11"/>
      <c r="O17" s="5" t="s">
        <v>100</v>
      </c>
      <c r="P17" s="11"/>
      <c r="Q17" s="11"/>
      <c r="R17" s="10">
        <v>0</v>
      </c>
      <c r="S17" s="10">
        <v>0</v>
      </c>
      <c r="T17" s="5" t="s">
        <v>101</v>
      </c>
      <c r="U17" s="4">
        <f t="shared" si="0"/>
        <v>0</v>
      </c>
      <c r="V17" s="3">
        <f t="shared" si="1"/>
        <v>-2.8416793550118755</v>
      </c>
      <c r="W17" s="3">
        <f t="shared" si="2"/>
        <v>1.0202753190606351</v>
      </c>
      <c r="X17" s="2">
        <f t="shared" si="3"/>
        <v>0.63665786982951345</v>
      </c>
      <c r="Y17" s="2">
        <f t="shared" si="4"/>
        <v>0.38361744923112184</v>
      </c>
    </row>
    <row r="18" spans="1:25" ht="15" customHeight="1" x14ac:dyDescent="0.25">
      <c r="A18" s="52"/>
      <c r="B18" s="42"/>
      <c r="C18" s="2" t="s">
        <v>39</v>
      </c>
      <c r="D18" s="12">
        <v>44270</v>
      </c>
      <c r="E18" s="12">
        <v>44276</v>
      </c>
      <c r="F18" s="5" t="s">
        <v>98</v>
      </c>
      <c r="G18" s="6">
        <v>0.86377550062264652</v>
      </c>
      <c r="H18" s="5" t="s">
        <v>99</v>
      </c>
      <c r="I18" s="6">
        <v>0.11961674609923501</v>
      </c>
      <c r="J18" s="5" t="s">
        <v>100</v>
      </c>
      <c r="K18" s="11"/>
      <c r="L18" s="11"/>
      <c r="M18" s="11"/>
      <c r="N18" s="11"/>
      <c r="O18" s="5" t="s">
        <v>101</v>
      </c>
      <c r="P18" s="11"/>
      <c r="Q18" s="11"/>
      <c r="R18" s="10">
        <v>0</v>
      </c>
      <c r="S18" s="10">
        <v>0</v>
      </c>
      <c r="T18" s="5" t="s">
        <v>102</v>
      </c>
      <c r="U18" s="4">
        <f t="shared" si="0"/>
        <v>0</v>
      </c>
      <c r="V18" s="3">
        <f t="shared" si="1"/>
        <v>-2.0975206004884641</v>
      </c>
      <c r="W18" s="3">
        <f t="shared" si="2"/>
        <v>1.0202753190606351</v>
      </c>
      <c r="X18" s="2">
        <f t="shared" si="3"/>
        <v>0.63665786982951345</v>
      </c>
      <c r="Y18" s="2">
        <f t="shared" si="4"/>
        <v>0.38361744923112184</v>
      </c>
    </row>
    <row r="19" spans="1:25" ht="15" customHeight="1" x14ac:dyDescent="0.25">
      <c r="A19" s="52"/>
      <c r="B19" s="42"/>
      <c r="C19" s="2" t="s">
        <v>40</v>
      </c>
      <c r="D19" s="12">
        <v>44277</v>
      </c>
      <c r="E19" s="12">
        <v>44283</v>
      </c>
      <c r="F19" s="5" t="s">
        <v>99</v>
      </c>
      <c r="G19" s="6">
        <v>0.76124180126292318</v>
      </c>
      <c r="H19" s="5" t="s">
        <v>100</v>
      </c>
      <c r="I19" s="6">
        <v>0.69870812622624989</v>
      </c>
      <c r="J19" s="5" t="s">
        <v>101</v>
      </c>
      <c r="K19" s="11"/>
      <c r="L19" s="11"/>
      <c r="M19" s="11"/>
      <c r="N19" s="11"/>
      <c r="O19" s="5" t="s">
        <v>102</v>
      </c>
      <c r="P19" s="11"/>
      <c r="Q19" s="11"/>
      <c r="R19" s="10">
        <v>0</v>
      </c>
      <c r="S19" s="10">
        <v>0</v>
      </c>
      <c r="T19" s="5" t="s">
        <v>103</v>
      </c>
      <c r="U19" s="4">
        <f t="shared" si="0"/>
        <v>0</v>
      </c>
      <c r="V19" s="3">
        <f t="shared" si="1"/>
        <v>-2.0349869254517907</v>
      </c>
      <c r="W19" s="3">
        <f t="shared" si="2"/>
        <v>1.0202753190606351</v>
      </c>
      <c r="X19" s="2">
        <f t="shared" si="3"/>
        <v>0.63665786982951345</v>
      </c>
      <c r="Y19" s="2">
        <f t="shared" si="4"/>
        <v>0.38361744923112184</v>
      </c>
    </row>
    <row r="20" spans="1:25" ht="15" customHeight="1" x14ac:dyDescent="0.25">
      <c r="A20" s="52"/>
      <c r="B20" s="42"/>
      <c r="C20" s="2" t="s">
        <v>41</v>
      </c>
      <c r="D20" s="12">
        <v>44284</v>
      </c>
      <c r="E20" s="12">
        <v>44290</v>
      </c>
      <c r="F20" s="5" t="s">
        <v>100</v>
      </c>
      <c r="G20" s="6">
        <v>0.55506346645512117</v>
      </c>
      <c r="H20" s="5" t="s">
        <v>101</v>
      </c>
      <c r="I20" s="6">
        <v>0.34417327974390222</v>
      </c>
      <c r="J20" s="5" t="s">
        <v>102</v>
      </c>
      <c r="K20" s="11"/>
      <c r="L20" s="11"/>
      <c r="M20" s="11"/>
      <c r="N20" s="11"/>
      <c r="O20" s="5" t="s">
        <v>103</v>
      </c>
      <c r="P20" s="11"/>
      <c r="Q20" s="11"/>
      <c r="R20" s="10">
        <v>0</v>
      </c>
      <c r="S20" s="10">
        <v>0</v>
      </c>
      <c r="T20" s="5" t="s">
        <v>104</v>
      </c>
      <c r="U20" s="4">
        <f t="shared" si="0"/>
        <v>0</v>
      </c>
      <c r="V20" s="3">
        <f t="shared" si="1"/>
        <v>-1.8240967387405718</v>
      </c>
      <c r="W20" s="3">
        <f t="shared" si="2"/>
        <v>1.0202753190606351</v>
      </c>
      <c r="X20" s="2">
        <f t="shared" si="3"/>
        <v>0.63665786982951345</v>
      </c>
      <c r="Y20" s="2">
        <f t="shared" si="4"/>
        <v>0.38361744923112184</v>
      </c>
    </row>
    <row r="21" spans="1:25" ht="15" customHeight="1" x14ac:dyDescent="0.25">
      <c r="A21" s="52"/>
      <c r="B21" s="43" t="s">
        <v>42</v>
      </c>
      <c r="C21" s="8" t="s">
        <v>43</v>
      </c>
      <c r="D21" s="7">
        <v>44291</v>
      </c>
      <c r="E21" s="7">
        <v>44297</v>
      </c>
      <c r="F21" s="5" t="s">
        <v>101</v>
      </c>
      <c r="G21" s="6">
        <v>0.61025129144272905</v>
      </c>
      <c r="H21" s="5" t="s">
        <v>102</v>
      </c>
      <c r="I21" s="6">
        <v>0.32854782974308605</v>
      </c>
      <c r="J21" s="5" t="s">
        <v>103</v>
      </c>
      <c r="K21" s="6"/>
      <c r="L21" s="6"/>
      <c r="M21" s="6"/>
      <c r="N21" s="6"/>
      <c r="O21" s="5" t="s">
        <v>104</v>
      </c>
      <c r="P21" s="6"/>
      <c r="Q21" s="6"/>
      <c r="R21" s="5">
        <v>0</v>
      </c>
      <c r="S21" s="5">
        <v>0</v>
      </c>
      <c r="T21" s="5" t="s">
        <v>105</v>
      </c>
      <c r="U21" s="4">
        <f t="shared" ref="U21:U50" si="5">IF(AND(V21&lt;&gt;0,R21&lt;&gt;""),R21/V21,)</f>
        <v>0</v>
      </c>
      <c r="V21" s="3">
        <f t="shared" si="1"/>
        <v>-1.542393277040929</v>
      </c>
      <c r="W21" s="3">
        <f t="shared" si="2"/>
        <v>1.0202753190606351</v>
      </c>
      <c r="X21" s="2">
        <f t="shared" si="3"/>
        <v>0.63665786982951345</v>
      </c>
      <c r="Y21" s="2">
        <f t="shared" si="4"/>
        <v>0.38361744923112184</v>
      </c>
    </row>
    <row r="22" spans="1:25" ht="15" customHeight="1" x14ac:dyDescent="0.25">
      <c r="A22" s="52"/>
      <c r="B22" s="43"/>
      <c r="C22" s="8" t="s">
        <v>44</v>
      </c>
      <c r="D22" s="7">
        <v>44298</v>
      </c>
      <c r="E22" s="7">
        <v>44304</v>
      </c>
      <c r="F22" s="5" t="s">
        <v>102</v>
      </c>
      <c r="G22" s="6">
        <v>0.18355639753331376</v>
      </c>
      <c r="H22" s="5" t="s">
        <v>103</v>
      </c>
      <c r="I22" s="6">
        <v>0.96935790830377011</v>
      </c>
      <c r="J22" s="5" t="s">
        <v>104</v>
      </c>
      <c r="K22" s="6"/>
      <c r="L22" s="6"/>
      <c r="M22" s="6"/>
      <c r="N22" s="6"/>
      <c r="O22" s="5" t="s">
        <v>105</v>
      </c>
      <c r="P22" s="6"/>
      <c r="Q22" s="6"/>
      <c r="R22" s="5">
        <v>0</v>
      </c>
      <c r="S22" s="5">
        <v>0</v>
      </c>
      <c r="T22" s="5" t="s">
        <v>106</v>
      </c>
      <c r="U22" s="4">
        <f t="shared" si="5"/>
        <v>0</v>
      </c>
      <c r="V22" s="3">
        <f t="shared" si="1"/>
        <v>-2.3281947878113853</v>
      </c>
      <c r="W22" s="3">
        <f t="shared" si="2"/>
        <v>1.0202753190606351</v>
      </c>
      <c r="X22" s="2">
        <f t="shared" si="3"/>
        <v>0.63665786982951345</v>
      </c>
      <c r="Y22" s="2">
        <f t="shared" si="4"/>
        <v>0.38361744923112184</v>
      </c>
    </row>
    <row r="23" spans="1:25" ht="15" customHeight="1" x14ac:dyDescent="0.25">
      <c r="A23" s="52"/>
      <c r="B23" s="43"/>
      <c r="C23" s="8" t="s">
        <v>45</v>
      </c>
      <c r="D23" s="7">
        <v>44305</v>
      </c>
      <c r="E23" s="7">
        <v>44311</v>
      </c>
      <c r="F23" s="5" t="s">
        <v>103</v>
      </c>
      <c r="G23" s="6">
        <v>0.18534710830610013</v>
      </c>
      <c r="H23" s="5" t="s">
        <v>104</v>
      </c>
      <c r="I23" s="6">
        <v>0.82855378957188475</v>
      </c>
      <c r="J23" s="5" t="s">
        <v>105</v>
      </c>
      <c r="K23" s="6"/>
      <c r="L23" s="6"/>
      <c r="M23" s="6"/>
      <c r="N23" s="6"/>
      <c r="O23" s="5" t="s">
        <v>106</v>
      </c>
      <c r="P23" s="6"/>
      <c r="Q23" s="6"/>
      <c r="R23" s="5">
        <v>0</v>
      </c>
      <c r="S23" s="5">
        <v>0</v>
      </c>
      <c r="T23" s="5" t="s">
        <v>107</v>
      </c>
      <c r="U23" s="4">
        <f t="shared" si="5"/>
        <v>0</v>
      </c>
      <c r="V23" s="3">
        <f t="shared" si="1"/>
        <v>-2.9714014690771697</v>
      </c>
      <c r="W23" s="3">
        <f t="shared" si="2"/>
        <v>1.0202753190606351</v>
      </c>
      <c r="X23" s="2">
        <f t="shared" si="3"/>
        <v>0.63665786982951345</v>
      </c>
      <c r="Y23" s="2">
        <f t="shared" si="4"/>
        <v>0.38361744923112184</v>
      </c>
    </row>
    <row r="24" spans="1:25" s="13" customFormat="1" ht="15" customHeight="1" x14ac:dyDescent="0.25">
      <c r="A24" s="52"/>
      <c r="B24" s="43"/>
      <c r="C24" s="8" t="s">
        <v>46</v>
      </c>
      <c r="D24" s="7">
        <v>44312</v>
      </c>
      <c r="E24" s="7">
        <v>44318</v>
      </c>
      <c r="F24" s="5" t="s">
        <v>104</v>
      </c>
      <c r="G24" s="6">
        <v>0.37569917916062101</v>
      </c>
      <c r="H24" s="5" t="s">
        <v>105</v>
      </c>
      <c r="I24" s="6">
        <v>0.85859653846968231</v>
      </c>
      <c r="J24" s="5" t="s">
        <v>106</v>
      </c>
      <c r="K24" s="6"/>
      <c r="L24" s="6"/>
      <c r="M24" s="6"/>
      <c r="N24" s="6"/>
      <c r="O24" s="5" t="s">
        <v>107</v>
      </c>
      <c r="P24" s="6"/>
      <c r="Q24" s="6"/>
      <c r="R24" s="5">
        <v>0</v>
      </c>
      <c r="S24" s="5">
        <v>0</v>
      </c>
      <c r="T24" s="5" t="s">
        <v>108</v>
      </c>
      <c r="U24" s="4">
        <f t="shared" si="5"/>
        <v>0</v>
      </c>
      <c r="V24" s="3">
        <f t="shared" si="1"/>
        <v>-3.4542988283862313</v>
      </c>
      <c r="W24" s="3">
        <f t="shared" si="2"/>
        <v>1.0202753190606351</v>
      </c>
      <c r="X24" s="2">
        <f t="shared" si="3"/>
        <v>0.63665786982951345</v>
      </c>
      <c r="Y24" s="2">
        <f t="shared" si="4"/>
        <v>0.38361744923112184</v>
      </c>
    </row>
    <row r="25" spans="1:25" ht="15" customHeight="1" x14ac:dyDescent="0.25">
      <c r="A25" s="52"/>
      <c r="B25" s="42" t="s">
        <v>47</v>
      </c>
      <c r="C25" s="2" t="s">
        <v>48</v>
      </c>
      <c r="D25" s="12">
        <v>44319</v>
      </c>
      <c r="E25" s="12">
        <v>44325</v>
      </c>
      <c r="F25" s="5" t="s">
        <v>105</v>
      </c>
      <c r="G25" s="6">
        <v>0.90056247043161963</v>
      </c>
      <c r="H25" s="5" t="s">
        <v>106</v>
      </c>
      <c r="I25" s="6">
        <v>0.77394746670062742</v>
      </c>
      <c r="J25" s="5" t="s">
        <v>107</v>
      </c>
      <c r="K25" s="11"/>
      <c r="L25" s="11"/>
      <c r="M25" s="11"/>
      <c r="N25" s="11"/>
      <c r="O25" s="5" t="s">
        <v>108</v>
      </c>
      <c r="P25" s="11"/>
      <c r="Q25" s="11"/>
      <c r="R25" s="10">
        <v>0</v>
      </c>
      <c r="S25" s="10">
        <v>0</v>
      </c>
      <c r="T25" s="5" t="s">
        <v>109</v>
      </c>
      <c r="U25" s="4">
        <f t="shared" si="5"/>
        <v>0</v>
      </c>
      <c r="V25" s="3">
        <f t="shared" si="1"/>
        <v>-3.3276838246552387</v>
      </c>
      <c r="W25" s="3">
        <f t="shared" si="2"/>
        <v>1.0202753190606351</v>
      </c>
      <c r="X25" s="2">
        <f t="shared" si="3"/>
        <v>0.63665786982951345</v>
      </c>
      <c r="Y25" s="2">
        <f t="shared" si="4"/>
        <v>0.38361744923112184</v>
      </c>
    </row>
    <row r="26" spans="1:25" ht="15" customHeight="1" x14ac:dyDescent="0.25">
      <c r="A26" s="52"/>
      <c r="B26" s="42"/>
      <c r="C26" s="2" t="s">
        <v>49</v>
      </c>
      <c r="D26" s="12">
        <v>44326</v>
      </c>
      <c r="E26" s="12">
        <v>44332</v>
      </c>
      <c r="F26" s="5" t="s">
        <v>106</v>
      </c>
      <c r="G26" s="6">
        <v>8.0701200473530799E-2</v>
      </c>
      <c r="H26" s="5" t="s">
        <v>107</v>
      </c>
      <c r="I26" s="6">
        <v>0.92760535355840867</v>
      </c>
      <c r="J26" s="5" t="s">
        <v>108</v>
      </c>
      <c r="K26" s="11"/>
      <c r="L26" s="11"/>
      <c r="M26" s="11"/>
      <c r="N26" s="11"/>
      <c r="O26" s="5" t="s">
        <v>109</v>
      </c>
      <c r="P26" s="11"/>
      <c r="Q26" s="11"/>
      <c r="R26" s="10">
        <v>0</v>
      </c>
      <c r="S26" s="10">
        <v>0</v>
      </c>
      <c r="T26" s="5" t="s">
        <v>110</v>
      </c>
      <c r="U26" s="4">
        <f t="shared" si="5"/>
        <v>0</v>
      </c>
      <c r="V26" s="3">
        <f t="shared" si="1"/>
        <v>-4.1745879777401171</v>
      </c>
      <c r="W26" s="3">
        <f t="shared" si="2"/>
        <v>1.0202753190606351</v>
      </c>
      <c r="X26" s="2">
        <f t="shared" si="3"/>
        <v>0.63665786982951345</v>
      </c>
      <c r="Y26" s="2">
        <f t="shared" si="4"/>
        <v>0.38361744923112184</v>
      </c>
    </row>
    <row r="27" spans="1:25" ht="15" customHeight="1" x14ac:dyDescent="0.25">
      <c r="A27" s="52"/>
      <c r="B27" s="42"/>
      <c r="C27" s="2" t="s">
        <v>50</v>
      </c>
      <c r="D27" s="12">
        <v>44333</v>
      </c>
      <c r="E27" s="12">
        <v>44339</v>
      </c>
      <c r="F27" s="5" t="s">
        <v>107</v>
      </c>
      <c r="G27" s="6">
        <v>0.13525997961878866</v>
      </c>
      <c r="H27" s="5" t="s">
        <v>108</v>
      </c>
      <c r="I27" s="6">
        <v>0.34436068551314947</v>
      </c>
      <c r="J27" s="5" t="s">
        <v>109</v>
      </c>
      <c r="K27" s="11"/>
      <c r="L27" s="11"/>
      <c r="M27" s="11"/>
      <c r="N27" s="11"/>
      <c r="O27" s="5" t="s">
        <v>110</v>
      </c>
      <c r="P27" s="11"/>
      <c r="Q27" s="11"/>
      <c r="R27" s="10">
        <v>0</v>
      </c>
      <c r="S27" s="10">
        <v>0</v>
      </c>
      <c r="T27" s="5" t="s">
        <v>111</v>
      </c>
      <c r="U27" s="4">
        <f t="shared" si="5"/>
        <v>0</v>
      </c>
      <c r="V27" s="3">
        <f t="shared" si="1"/>
        <v>-4.3836886836344782</v>
      </c>
      <c r="W27" s="3">
        <f t="shared" si="2"/>
        <v>1.0202753190606351</v>
      </c>
      <c r="X27" s="2">
        <f t="shared" si="3"/>
        <v>0.63665786982951345</v>
      </c>
      <c r="Y27" s="2">
        <f t="shared" si="4"/>
        <v>0.38361744923112184</v>
      </c>
    </row>
    <row r="28" spans="1:25" ht="15" customHeight="1" x14ac:dyDescent="0.25">
      <c r="A28" s="52"/>
      <c r="B28" s="42"/>
      <c r="C28" s="2" t="s">
        <v>51</v>
      </c>
      <c r="D28" s="12">
        <v>44340</v>
      </c>
      <c r="E28" s="12">
        <v>44346</v>
      </c>
      <c r="F28" s="5" t="s">
        <v>108</v>
      </c>
      <c r="G28" s="6">
        <v>0.73963759929721884</v>
      </c>
      <c r="H28" s="5" t="s">
        <v>109</v>
      </c>
      <c r="I28" s="6">
        <v>0.30017461994531236</v>
      </c>
      <c r="J28" s="5" t="s">
        <v>110</v>
      </c>
      <c r="K28" s="11"/>
      <c r="L28" s="11"/>
      <c r="M28" s="11"/>
      <c r="N28" s="11"/>
      <c r="O28" s="5" t="s">
        <v>111</v>
      </c>
      <c r="P28" s="11"/>
      <c r="Q28" s="11"/>
      <c r="R28" s="10">
        <v>0</v>
      </c>
      <c r="S28" s="10">
        <v>0</v>
      </c>
      <c r="T28" s="5" t="s">
        <v>112</v>
      </c>
      <c r="U28" s="4">
        <f t="shared" si="5"/>
        <v>0</v>
      </c>
      <c r="V28" s="3">
        <f t="shared" si="1"/>
        <v>-3.9442257042825712</v>
      </c>
      <c r="W28" s="3">
        <f t="shared" si="2"/>
        <v>1.0202753190606351</v>
      </c>
      <c r="X28" s="2">
        <f t="shared" si="3"/>
        <v>0.63665786982951345</v>
      </c>
      <c r="Y28" s="2">
        <f t="shared" si="4"/>
        <v>0.38361744923112184</v>
      </c>
    </row>
    <row r="29" spans="1:25" ht="15" customHeight="1" x14ac:dyDescent="0.25">
      <c r="A29" s="52"/>
      <c r="B29" s="43" t="s">
        <v>52</v>
      </c>
      <c r="C29" s="8" t="s">
        <v>53</v>
      </c>
      <c r="D29" s="7">
        <v>44347</v>
      </c>
      <c r="E29" s="7">
        <v>44353</v>
      </c>
      <c r="F29" s="5" t="s">
        <v>109</v>
      </c>
      <c r="G29" s="6">
        <v>0.83061202944022539</v>
      </c>
      <c r="H29" s="5" t="s">
        <v>110</v>
      </c>
      <c r="I29" s="6">
        <v>0.3463604715754488</v>
      </c>
      <c r="J29" s="5" t="s">
        <v>111</v>
      </c>
      <c r="K29" s="6"/>
      <c r="L29" s="6"/>
      <c r="M29" s="6"/>
      <c r="N29" s="6"/>
      <c r="O29" s="5" t="s">
        <v>112</v>
      </c>
      <c r="P29" s="6"/>
      <c r="Q29" s="6"/>
      <c r="R29" s="5">
        <v>0</v>
      </c>
      <c r="S29" s="5">
        <v>0</v>
      </c>
      <c r="T29" s="5" t="s">
        <v>113</v>
      </c>
      <c r="U29" s="4">
        <f t="shared" si="5"/>
        <v>0</v>
      </c>
      <c r="V29" s="3">
        <f t="shared" si="1"/>
        <v>-3.4599741464177947</v>
      </c>
      <c r="W29" s="3">
        <f t="shared" si="2"/>
        <v>1.0202753190606351</v>
      </c>
      <c r="X29" s="2">
        <f t="shared" si="3"/>
        <v>0.63665786982951345</v>
      </c>
      <c r="Y29" s="2">
        <f t="shared" si="4"/>
        <v>0.38361744923112184</v>
      </c>
    </row>
    <row r="30" spans="1:25" ht="15" customHeight="1" x14ac:dyDescent="0.25">
      <c r="A30" s="52"/>
      <c r="B30" s="43"/>
      <c r="C30" s="8" t="s">
        <v>54</v>
      </c>
      <c r="D30" s="7">
        <v>44354</v>
      </c>
      <c r="E30" s="7">
        <v>44360</v>
      </c>
      <c r="F30" s="5" t="s">
        <v>110</v>
      </c>
      <c r="G30" s="6">
        <v>0.37202387843744311</v>
      </c>
      <c r="H30" s="5" t="s">
        <v>111</v>
      </c>
      <c r="I30" s="6">
        <v>0.62690515032832794</v>
      </c>
      <c r="J30" s="5" t="s">
        <v>112</v>
      </c>
      <c r="K30" s="6"/>
      <c r="L30" s="6"/>
      <c r="M30" s="6"/>
      <c r="N30" s="6"/>
      <c r="O30" s="5" t="s">
        <v>113</v>
      </c>
      <c r="P30" s="6"/>
      <c r="Q30" s="6"/>
      <c r="R30" s="5">
        <v>0</v>
      </c>
      <c r="S30" s="5">
        <v>0</v>
      </c>
      <c r="T30" s="5" t="s">
        <v>114</v>
      </c>
      <c r="U30" s="4">
        <f t="shared" si="5"/>
        <v>0</v>
      </c>
      <c r="V30" s="3">
        <f t="shared" si="1"/>
        <v>-3.7148554183086793</v>
      </c>
      <c r="W30" s="3">
        <f t="shared" si="2"/>
        <v>1.0202753190606351</v>
      </c>
      <c r="X30" s="2">
        <f t="shared" si="3"/>
        <v>0.63665786982951345</v>
      </c>
      <c r="Y30" s="2">
        <f t="shared" si="4"/>
        <v>0.38361744923112184</v>
      </c>
    </row>
    <row r="31" spans="1:25" ht="15" customHeight="1" x14ac:dyDescent="0.25">
      <c r="A31" s="52"/>
      <c r="B31" s="43"/>
      <c r="C31" s="8" t="s">
        <v>55</v>
      </c>
      <c r="D31" s="7">
        <v>44361</v>
      </c>
      <c r="E31" s="7">
        <v>44367</v>
      </c>
      <c r="F31" s="5" t="s">
        <v>111</v>
      </c>
      <c r="G31" s="6">
        <v>0.4721980838455988</v>
      </c>
      <c r="H31" s="5" t="s">
        <v>112</v>
      </c>
      <c r="I31" s="6">
        <v>0.63352067746876406</v>
      </c>
      <c r="J31" s="5" t="s">
        <v>113</v>
      </c>
      <c r="K31" s="6"/>
      <c r="L31" s="6"/>
      <c r="M31" s="6"/>
      <c r="N31" s="6"/>
      <c r="O31" s="5" t="s">
        <v>114</v>
      </c>
      <c r="P31" s="6"/>
      <c r="Q31" s="6"/>
      <c r="R31" s="5">
        <v>0</v>
      </c>
      <c r="S31" s="5">
        <v>0</v>
      </c>
      <c r="T31" s="5" t="s">
        <v>115</v>
      </c>
      <c r="U31" s="4">
        <f t="shared" si="5"/>
        <v>0</v>
      </c>
      <c r="V31" s="3">
        <f t="shared" si="1"/>
        <v>-3.8761780119318447</v>
      </c>
      <c r="W31" s="3">
        <f t="shared" si="2"/>
        <v>1.0202753190606351</v>
      </c>
      <c r="X31" s="2">
        <f t="shared" si="3"/>
        <v>0.63665786982951345</v>
      </c>
      <c r="Y31" s="2">
        <f t="shared" si="4"/>
        <v>0.38361744923112184</v>
      </c>
    </row>
    <row r="32" spans="1:25" ht="15" customHeight="1" x14ac:dyDescent="0.25">
      <c r="A32" s="52"/>
      <c r="B32" s="43"/>
      <c r="C32" s="8" t="s">
        <v>56</v>
      </c>
      <c r="D32" s="7">
        <v>44368</v>
      </c>
      <c r="E32" s="7">
        <v>44374</v>
      </c>
      <c r="F32" s="5" t="s">
        <v>112</v>
      </c>
      <c r="G32" s="6">
        <v>0.16861955668108464</v>
      </c>
      <c r="H32" s="5" t="s">
        <v>113</v>
      </c>
      <c r="I32" s="6">
        <v>0.82180178147658656</v>
      </c>
      <c r="J32" s="5" t="s">
        <v>114</v>
      </c>
      <c r="K32" s="6"/>
      <c r="L32" s="6"/>
      <c r="M32" s="6"/>
      <c r="N32" s="6"/>
      <c r="O32" s="5" t="s">
        <v>115</v>
      </c>
      <c r="P32" s="6"/>
      <c r="Q32" s="6"/>
      <c r="R32" s="5">
        <v>0</v>
      </c>
      <c r="S32" s="5">
        <v>0</v>
      </c>
      <c r="T32" s="5" t="s">
        <v>116</v>
      </c>
      <c r="U32" s="4">
        <f t="shared" si="5"/>
        <v>0</v>
      </c>
      <c r="V32" s="3">
        <f t="shared" si="1"/>
        <v>-4.5293602367273467</v>
      </c>
      <c r="W32" s="3">
        <f t="shared" si="2"/>
        <v>1.0202753190606351</v>
      </c>
      <c r="X32" s="2">
        <f t="shared" si="3"/>
        <v>0.63665786982951345</v>
      </c>
      <c r="Y32" s="2">
        <f t="shared" si="4"/>
        <v>0.38361744923112184</v>
      </c>
    </row>
    <row r="33" spans="1:25" ht="15" customHeight="1" x14ac:dyDescent="0.25">
      <c r="A33" s="52"/>
      <c r="B33" s="43"/>
      <c r="C33" s="8" t="s">
        <v>57</v>
      </c>
      <c r="D33" s="7">
        <v>44375</v>
      </c>
      <c r="E33" s="7">
        <v>44381</v>
      </c>
      <c r="F33" s="5" t="s">
        <v>113</v>
      </c>
      <c r="G33" s="6">
        <v>0.33525200042119507</v>
      </c>
      <c r="H33" s="5" t="s">
        <v>114</v>
      </c>
      <c r="I33" s="6">
        <v>0.5342479709297262</v>
      </c>
      <c r="J33" s="5" t="s">
        <v>115</v>
      </c>
      <c r="K33" s="6"/>
      <c r="L33" s="6"/>
      <c r="M33" s="6"/>
      <c r="N33" s="6"/>
      <c r="O33" s="5" t="s">
        <v>116</v>
      </c>
      <c r="P33" s="6"/>
      <c r="Q33" s="6"/>
      <c r="R33" s="5">
        <v>0</v>
      </c>
      <c r="S33" s="5">
        <v>0</v>
      </c>
      <c r="T33" s="5" t="s">
        <v>117</v>
      </c>
      <c r="U33" s="4">
        <f t="shared" si="5"/>
        <v>0</v>
      </c>
      <c r="V33" s="3">
        <f t="shared" si="1"/>
        <v>-4.728356207235878</v>
      </c>
      <c r="W33" s="3">
        <f t="shared" si="2"/>
        <v>1.0202753190606351</v>
      </c>
      <c r="X33" s="2">
        <f t="shared" si="3"/>
        <v>0.63665786982951345</v>
      </c>
      <c r="Y33" s="2">
        <f t="shared" si="4"/>
        <v>0.38361744923112184</v>
      </c>
    </row>
    <row r="34" spans="1:25" ht="15" customHeight="1" x14ac:dyDescent="0.25">
      <c r="A34" s="52"/>
      <c r="B34" s="42" t="s">
        <v>58</v>
      </c>
      <c r="C34" s="2" t="s">
        <v>59</v>
      </c>
      <c r="D34" s="12">
        <v>44382</v>
      </c>
      <c r="E34" s="12">
        <v>44388</v>
      </c>
      <c r="F34" s="5" t="s">
        <v>114</v>
      </c>
      <c r="G34" s="6">
        <v>1.1426737524696917E-2</v>
      </c>
      <c r="H34" s="5" t="s">
        <v>115</v>
      </c>
      <c r="I34" s="6">
        <v>0.41813257085208611</v>
      </c>
      <c r="J34" s="5" t="s">
        <v>116</v>
      </c>
      <c r="K34" s="10"/>
      <c r="L34" s="11"/>
      <c r="M34" s="11"/>
      <c r="N34" s="11"/>
      <c r="O34" s="5" t="s">
        <v>117</v>
      </c>
      <c r="P34" s="11"/>
      <c r="Q34" s="11"/>
      <c r="R34" s="10">
        <v>0</v>
      </c>
      <c r="S34" s="10">
        <v>0</v>
      </c>
      <c r="T34" s="5" t="s">
        <v>118</v>
      </c>
      <c r="U34" s="4">
        <f t="shared" si="5"/>
        <v>0</v>
      </c>
      <c r="V34" s="3">
        <f t="shared" si="1"/>
        <v>-5.1350620405632679</v>
      </c>
      <c r="W34" s="3">
        <f t="shared" si="2"/>
        <v>1.0202753190606351</v>
      </c>
      <c r="X34" s="2">
        <f t="shared" si="3"/>
        <v>0.63665786982951345</v>
      </c>
      <c r="Y34" s="2">
        <f t="shared" si="4"/>
        <v>0.38361744923112184</v>
      </c>
    </row>
    <row r="35" spans="1:25" ht="15" customHeight="1" x14ac:dyDescent="0.25">
      <c r="A35" s="52"/>
      <c r="B35" s="42"/>
      <c r="C35" s="2" t="s">
        <v>60</v>
      </c>
      <c r="D35" s="12">
        <v>44389</v>
      </c>
      <c r="E35" s="12">
        <v>44395</v>
      </c>
      <c r="F35" s="5" t="s">
        <v>115</v>
      </c>
      <c r="G35" s="6">
        <v>0.6975219485981704</v>
      </c>
      <c r="H35" s="5" t="s">
        <v>116</v>
      </c>
      <c r="I35" s="6">
        <v>0.91808406596458625</v>
      </c>
      <c r="J35" s="5" t="s">
        <v>117</v>
      </c>
      <c r="K35" s="11"/>
      <c r="L35" s="11"/>
      <c r="M35" s="11"/>
      <c r="N35" s="11"/>
      <c r="O35" s="5" t="s">
        <v>118</v>
      </c>
      <c r="P35" s="11"/>
      <c r="Q35" s="11"/>
      <c r="R35" s="10">
        <v>0</v>
      </c>
      <c r="S35" s="10">
        <v>0</v>
      </c>
      <c r="T35" s="5" t="s">
        <v>119</v>
      </c>
      <c r="U35" s="4">
        <f t="shared" si="5"/>
        <v>0</v>
      </c>
      <c r="V35" s="3">
        <f t="shared" si="1"/>
        <v>-5.3556241579296833</v>
      </c>
      <c r="W35" s="3">
        <f t="shared" si="2"/>
        <v>1.0202753190606351</v>
      </c>
      <c r="X35" s="2">
        <f t="shared" si="3"/>
        <v>0.63665786982951345</v>
      </c>
      <c r="Y35" s="2">
        <f t="shared" si="4"/>
        <v>0.38361744923112184</v>
      </c>
    </row>
    <row r="36" spans="1:25" ht="15" customHeight="1" x14ac:dyDescent="0.25">
      <c r="A36" s="52"/>
      <c r="B36" s="42"/>
      <c r="C36" s="2" t="s">
        <v>61</v>
      </c>
      <c r="D36" s="12">
        <v>44396</v>
      </c>
      <c r="E36" s="12">
        <v>44402</v>
      </c>
      <c r="F36" s="5" t="s">
        <v>116</v>
      </c>
      <c r="G36" s="6">
        <v>0.7775386114037276</v>
      </c>
      <c r="H36" s="5" t="s">
        <v>117</v>
      </c>
      <c r="I36" s="6">
        <v>0.11588853405331878</v>
      </c>
      <c r="J36" s="5" t="s">
        <v>118</v>
      </c>
      <c r="K36" s="11"/>
      <c r="L36" s="11"/>
      <c r="M36" s="11"/>
      <c r="N36" s="11"/>
      <c r="O36" s="5" t="s">
        <v>119</v>
      </c>
      <c r="P36" s="11"/>
      <c r="Q36" s="11"/>
      <c r="R36" s="10">
        <v>0</v>
      </c>
      <c r="S36" s="10">
        <v>0</v>
      </c>
      <c r="T36" s="5" t="s">
        <v>120</v>
      </c>
      <c r="U36" s="4">
        <f t="shared" si="5"/>
        <v>0</v>
      </c>
      <c r="V36" s="3">
        <f t="shared" si="1"/>
        <v>-4.6939740805792747</v>
      </c>
      <c r="W36" s="3">
        <f t="shared" si="2"/>
        <v>1.0202753190606351</v>
      </c>
      <c r="X36" s="2">
        <f t="shared" si="3"/>
        <v>0.63665786982951345</v>
      </c>
      <c r="Y36" s="2">
        <f t="shared" si="4"/>
        <v>0.38361744923112184</v>
      </c>
    </row>
    <row r="37" spans="1:25" ht="15" customHeight="1" x14ac:dyDescent="0.25">
      <c r="A37" s="52"/>
      <c r="B37" s="42"/>
      <c r="C37" s="2" t="s">
        <v>62</v>
      </c>
      <c r="D37" s="12">
        <v>44403</v>
      </c>
      <c r="E37" s="12">
        <v>44409</v>
      </c>
      <c r="F37" s="5" t="s">
        <v>117</v>
      </c>
      <c r="G37" s="6">
        <v>0.74478560549899075</v>
      </c>
      <c r="H37" s="5" t="s">
        <v>118</v>
      </c>
      <c r="I37" s="6">
        <v>0.73654441219568101</v>
      </c>
      <c r="J37" s="5" t="s">
        <v>119</v>
      </c>
      <c r="K37" s="11"/>
      <c r="L37" s="11"/>
      <c r="M37" s="11"/>
      <c r="N37" s="11"/>
      <c r="O37" s="5" t="s">
        <v>120</v>
      </c>
      <c r="P37" s="11"/>
      <c r="Q37" s="11"/>
      <c r="R37" s="10">
        <v>0</v>
      </c>
      <c r="S37" s="10">
        <v>0</v>
      </c>
      <c r="T37" s="5" t="s">
        <v>121</v>
      </c>
      <c r="U37" s="4">
        <f t="shared" si="5"/>
        <v>0</v>
      </c>
      <c r="V37" s="3">
        <f t="shared" si="1"/>
        <v>-4.6857328872759645</v>
      </c>
      <c r="W37" s="3">
        <f t="shared" si="2"/>
        <v>1.0202753190606351</v>
      </c>
      <c r="X37" s="2">
        <f t="shared" si="3"/>
        <v>0.63665786982951345</v>
      </c>
      <c r="Y37" s="2">
        <f t="shared" si="4"/>
        <v>0.38361744923112184</v>
      </c>
    </row>
    <row r="38" spans="1:25" ht="15.75" customHeight="1" x14ac:dyDescent="0.25">
      <c r="A38" s="52"/>
      <c r="B38" s="43" t="s">
        <v>63</v>
      </c>
      <c r="C38" s="8" t="s">
        <v>64</v>
      </c>
      <c r="D38" s="7">
        <v>44410</v>
      </c>
      <c r="E38" s="7">
        <v>44416</v>
      </c>
      <c r="F38" s="5" t="s">
        <v>118</v>
      </c>
      <c r="G38" s="6">
        <v>0.79943288960138059</v>
      </c>
      <c r="H38" s="5" t="s">
        <v>119</v>
      </c>
      <c r="I38" s="6">
        <v>0.83598776162698585</v>
      </c>
      <c r="J38" s="5" t="s">
        <v>120</v>
      </c>
      <c r="K38" s="6"/>
      <c r="L38" s="6"/>
      <c r="M38" s="6"/>
      <c r="N38" s="6"/>
      <c r="O38" s="5" t="s">
        <v>121</v>
      </c>
      <c r="P38" s="6"/>
      <c r="Q38" s="6"/>
      <c r="R38" s="5">
        <v>0</v>
      </c>
      <c r="S38" s="5">
        <v>0</v>
      </c>
      <c r="T38" s="5" t="s">
        <v>122</v>
      </c>
      <c r="U38" s="4">
        <f t="shared" si="5"/>
        <v>0</v>
      </c>
      <c r="V38" s="3">
        <f t="shared" si="1"/>
        <v>-4.7222877593015697</v>
      </c>
      <c r="W38" s="3">
        <f t="shared" si="2"/>
        <v>1.0202753190606351</v>
      </c>
      <c r="X38" s="2">
        <f t="shared" si="3"/>
        <v>0.63665786982951345</v>
      </c>
      <c r="Y38" s="2">
        <f t="shared" si="4"/>
        <v>0.38361744923112184</v>
      </c>
    </row>
    <row r="39" spans="1:25" x14ac:dyDescent="0.25">
      <c r="A39" s="52"/>
      <c r="B39" s="43"/>
      <c r="C39" s="8" t="s">
        <v>65</v>
      </c>
      <c r="D39" s="7">
        <v>44417</v>
      </c>
      <c r="E39" s="7">
        <v>44423</v>
      </c>
      <c r="F39" s="5" t="s">
        <v>119</v>
      </c>
      <c r="G39" s="6">
        <v>0.65448620903847532</v>
      </c>
      <c r="H39" s="5" t="s">
        <v>120</v>
      </c>
      <c r="I39" s="6">
        <v>0.33478940478301544</v>
      </c>
      <c r="J39" s="5" t="s">
        <v>121</v>
      </c>
      <c r="K39" s="6"/>
      <c r="L39" s="6"/>
      <c r="M39" s="6"/>
      <c r="N39" s="6"/>
      <c r="O39" s="5" t="s">
        <v>122</v>
      </c>
      <c r="P39" s="6"/>
      <c r="Q39" s="6"/>
      <c r="R39" s="5">
        <v>0</v>
      </c>
      <c r="S39" s="5">
        <v>0</v>
      </c>
      <c r="T39" s="5" t="s">
        <v>123</v>
      </c>
      <c r="U39" s="4">
        <f t="shared" si="5"/>
        <v>0</v>
      </c>
      <c r="V39" s="3">
        <f t="shared" si="1"/>
        <v>-4.4025909550461106</v>
      </c>
      <c r="W39" s="3">
        <f t="shared" si="2"/>
        <v>1.0202753190606351</v>
      </c>
      <c r="X39" s="2">
        <f t="shared" si="3"/>
        <v>0.63665786982951345</v>
      </c>
      <c r="Y39" s="2">
        <f t="shared" si="4"/>
        <v>0.38361744923112184</v>
      </c>
    </row>
    <row r="40" spans="1:25" x14ac:dyDescent="0.25">
      <c r="A40" s="52"/>
      <c r="B40" s="43"/>
      <c r="C40" s="8" t="s">
        <v>66</v>
      </c>
      <c r="D40" s="7">
        <v>44424</v>
      </c>
      <c r="E40" s="7">
        <v>44430</v>
      </c>
      <c r="F40" s="5" t="s">
        <v>120</v>
      </c>
      <c r="G40" s="6">
        <v>0.5711310536348797</v>
      </c>
      <c r="H40" s="5" t="s">
        <v>121</v>
      </c>
      <c r="I40" s="6">
        <v>0.63061998485304183</v>
      </c>
      <c r="J40" s="5" t="s">
        <v>122</v>
      </c>
      <c r="K40" s="6"/>
      <c r="L40" s="6"/>
      <c r="M40" s="6"/>
      <c r="N40" s="6"/>
      <c r="O40" s="5" t="s">
        <v>123</v>
      </c>
      <c r="P40" s="6"/>
      <c r="Q40" s="6"/>
      <c r="R40" s="5">
        <v>0</v>
      </c>
      <c r="S40" s="5">
        <v>0</v>
      </c>
      <c r="T40" s="5" t="s">
        <v>124</v>
      </c>
      <c r="U40" s="4">
        <f t="shared" si="5"/>
        <v>0</v>
      </c>
      <c r="V40" s="3">
        <f t="shared" si="1"/>
        <v>-4.4620798862642728</v>
      </c>
      <c r="W40" s="3">
        <f t="shared" si="2"/>
        <v>1.0202753190606351</v>
      </c>
      <c r="X40" s="2">
        <f t="shared" si="3"/>
        <v>0.63665786982951345</v>
      </c>
      <c r="Y40" s="2">
        <f t="shared" si="4"/>
        <v>0.38361744923112184</v>
      </c>
    </row>
    <row r="41" spans="1:25" x14ac:dyDescent="0.25">
      <c r="A41" s="52"/>
      <c r="B41" s="43"/>
      <c r="C41" s="8" t="s">
        <v>67</v>
      </c>
      <c r="D41" s="7">
        <v>44431</v>
      </c>
      <c r="E41" s="7">
        <v>44437</v>
      </c>
      <c r="F41" s="5" t="s">
        <v>121</v>
      </c>
      <c r="G41" s="6">
        <v>0.87140578863961726</v>
      </c>
      <c r="H41" s="5" t="s">
        <v>122</v>
      </c>
      <c r="I41" s="6">
        <v>0.939705396776497</v>
      </c>
      <c r="J41" s="5" t="s">
        <v>123</v>
      </c>
      <c r="K41" s="6"/>
      <c r="L41" s="6"/>
      <c r="M41" s="6"/>
      <c r="N41" s="6"/>
      <c r="O41" s="5" t="s">
        <v>124</v>
      </c>
      <c r="P41" s="6"/>
      <c r="Q41" s="6"/>
      <c r="R41" s="5">
        <v>0</v>
      </c>
      <c r="S41" s="5">
        <v>0</v>
      </c>
      <c r="T41" s="5" t="s">
        <v>125</v>
      </c>
      <c r="U41" s="4">
        <f t="shared" si="5"/>
        <v>0</v>
      </c>
      <c r="V41" s="3">
        <f t="shared" si="1"/>
        <v>-4.5303794944011528</v>
      </c>
      <c r="W41" s="3">
        <f t="shared" si="2"/>
        <v>1.0202753190606351</v>
      </c>
      <c r="X41" s="2">
        <f t="shared" si="3"/>
        <v>0.63665786982951345</v>
      </c>
      <c r="Y41" s="2">
        <f t="shared" si="4"/>
        <v>0.38361744923112184</v>
      </c>
    </row>
    <row r="42" spans="1:25" x14ac:dyDescent="0.25">
      <c r="A42" s="52"/>
      <c r="B42" s="43"/>
      <c r="C42" s="8" t="s">
        <v>68</v>
      </c>
      <c r="D42" s="7">
        <v>44438</v>
      </c>
      <c r="E42" s="7">
        <v>44444</v>
      </c>
      <c r="F42" s="5" t="s">
        <v>122</v>
      </c>
      <c r="G42" s="6">
        <v>0.27727107678256591</v>
      </c>
      <c r="H42" s="5" t="s">
        <v>123</v>
      </c>
      <c r="I42" s="6">
        <v>0.38949907739213607</v>
      </c>
      <c r="J42" s="5" t="s">
        <v>124</v>
      </c>
      <c r="K42" s="6"/>
      <c r="L42" s="6"/>
      <c r="M42" s="6"/>
      <c r="N42" s="6"/>
      <c r="O42" s="5" t="s">
        <v>125</v>
      </c>
      <c r="P42" s="6"/>
      <c r="Q42" s="6"/>
      <c r="R42" s="5">
        <v>0</v>
      </c>
      <c r="S42" s="5">
        <v>0</v>
      </c>
      <c r="T42" s="5" t="s">
        <v>126</v>
      </c>
      <c r="U42" s="4">
        <f t="shared" si="5"/>
        <v>0</v>
      </c>
      <c r="V42" s="3">
        <f t="shared" si="1"/>
        <v>-4.642607495010723</v>
      </c>
      <c r="W42" s="3">
        <f t="shared" si="2"/>
        <v>1.0202753190606351</v>
      </c>
      <c r="X42" s="2">
        <f t="shared" si="3"/>
        <v>0.63665786982951345</v>
      </c>
      <c r="Y42" s="2">
        <f t="shared" si="4"/>
        <v>0.38361744923112184</v>
      </c>
    </row>
    <row r="43" spans="1:25" ht="15" customHeight="1" x14ac:dyDescent="0.25">
      <c r="A43" s="52"/>
      <c r="B43" s="42" t="s">
        <v>69</v>
      </c>
      <c r="C43" s="2" t="s">
        <v>70</v>
      </c>
      <c r="D43" s="12">
        <v>44445</v>
      </c>
      <c r="E43" s="12">
        <v>44451</v>
      </c>
      <c r="F43" s="5" t="s">
        <v>123</v>
      </c>
      <c r="G43" s="6">
        <v>0.51492657622394911</v>
      </c>
      <c r="H43" s="5" t="s">
        <v>124</v>
      </c>
      <c r="I43" s="6">
        <v>0.87763935184736974</v>
      </c>
      <c r="J43" s="5" t="s">
        <v>125</v>
      </c>
      <c r="K43" s="11"/>
      <c r="L43" s="11"/>
      <c r="M43" s="11"/>
      <c r="N43" s="11"/>
      <c r="O43" s="5" t="s">
        <v>126</v>
      </c>
      <c r="P43" s="11"/>
      <c r="Q43" s="11"/>
      <c r="R43" s="10">
        <v>0</v>
      </c>
      <c r="S43" s="10">
        <v>0</v>
      </c>
      <c r="T43" s="5" t="s">
        <v>127</v>
      </c>
      <c r="U43" s="4">
        <f t="shared" si="5"/>
        <v>0</v>
      </c>
      <c r="V43" s="3">
        <f t="shared" si="1"/>
        <v>-5.0053202706341438</v>
      </c>
      <c r="W43" s="3">
        <f t="shared" si="2"/>
        <v>1.0202753190606351</v>
      </c>
      <c r="X43" s="2">
        <f t="shared" si="3"/>
        <v>0.63665786982951345</v>
      </c>
      <c r="Y43" s="2">
        <f t="shared" si="4"/>
        <v>0.38361744923112184</v>
      </c>
    </row>
    <row r="44" spans="1:25" ht="15" customHeight="1" x14ac:dyDescent="0.25">
      <c r="A44" s="52"/>
      <c r="B44" s="42"/>
      <c r="C44" s="2" t="s">
        <v>71</v>
      </c>
      <c r="D44" s="12">
        <v>44452</v>
      </c>
      <c r="E44" s="12">
        <v>44458</v>
      </c>
      <c r="F44" s="5" t="s">
        <v>124</v>
      </c>
      <c r="G44" s="6">
        <v>0.10168807452749562</v>
      </c>
      <c r="H44" s="5" t="s">
        <v>125</v>
      </c>
      <c r="I44" s="6">
        <v>0.14800938632688843</v>
      </c>
      <c r="J44" s="5" t="s">
        <v>126</v>
      </c>
      <c r="K44" s="11"/>
      <c r="L44" s="11"/>
      <c r="M44" s="11"/>
      <c r="N44" s="11"/>
      <c r="O44" s="5" t="s">
        <v>127</v>
      </c>
      <c r="P44" s="11"/>
      <c r="Q44" s="11"/>
      <c r="R44" s="10">
        <v>0</v>
      </c>
      <c r="S44" s="10">
        <v>0</v>
      </c>
      <c r="T44" s="5" t="s">
        <v>128</v>
      </c>
      <c r="U44" s="4">
        <f t="shared" si="5"/>
        <v>0</v>
      </c>
      <c r="V44" s="3">
        <f t="shared" si="1"/>
        <v>-5.051641582433537</v>
      </c>
      <c r="W44" s="3">
        <f t="shared" si="2"/>
        <v>1.0202753190606351</v>
      </c>
      <c r="X44" s="2">
        <f t="shared" si="3"/>
        <v>0.63665786982951345</v>
      </c>
      <c r="Y44" s="2">
        <f t="shared" si="4"/>
        <v>0.38361744923112184</v>
      </c>
    </row>
    <row r="45" spans="1:25" x14ac:dyDescent="0.25">
      <c r="A45" s="52"/>
      <c r="B45" s="42"/>
      <c r="C45" s="2" t="s">
        <v>72</v>
      </c>
      <c r="D45" s="12">
        <v>44459</v>
      </c>
      <c r="E45" s="12">
        <v>44465</v>
      </c>
      <c r="F45" s="5" t="s">
        <v>125</v>
      </c>
      <c r="G45" s="6">
        <v>0.60552269768232392</v>
      </c>
      <c r="H45" s="5" t="s">
        <v>126</v>
      </c>
      <c r="I45" s="6">
        <v>0.21624733045307964</v>
      </c>
      <c r="J45" s="5" t="s">
        <v>127</v>
      </c>
      <c r="K45" s="11"/>
      <c r="L45" s="11"/>
      <c r="M45" s="11"/>
      <c r="N45" s="11"/>
      <c r="O45" s="5" t="s">
        <v>128</v>
      </c>
      <c r="P45" s="11"/>
      <c r="Q45" s="11"/>
      <c r="R45" s="10">
        <v>0</v>
      </c>
      <c r="S45" s="10">
        <v>0</v>
      </c>
      <c r="T45" s="5" t="s">
        <v>129</v>
      </c>
      <c r="U45" s="4">
        <f t="shared" si="5"/>
        <v>0</v>
      </c>
      <c r="V45" s="3">
        <f t="shared" si="1"/>
        <v>-4.6623662152042922</v>
      </c>
      <c r="W45" s="3">
        <f t="shared" si="2"/>
        <v>1.0202753190606351</v>
      </c>
      <c r="X45" s="2">
        <f t="shared" si="3"/>
        <v>0.63665786982951345</v>
      </c>
      <c r="Y45" s="2">
        <f t="shared" si="4"/>
        <v>0.38361744923112184</v>
      </c>
    </row>
    <row r="46" spans="1:25" ht="15" customHeight="1" x14ac:dyDescent="0.25">
      <c r="A46" s="52"/>
      <c r="B46" s="42"/>
      <c r="C46" s="2" t="s">
        <v>73</v>
      </c>
      <c r="D46" s="12">
        <v>44466</v>
      </c>
      <c r="E46" s="12">
        <v>44472</v>
      </c>
      <c r="F46" s="5" t="s">
        <v>126</v>
      </c>
      <c r="G46" s="6">
        <v>0.46719393051507296</v>
      </c>
      <c r="H46" s="5" t="s">
        <v>127</v>
      </c>
      <c r="I46" s="6">
        <v>0.12854601538399213</v>
      </c>
      <c r="J46" s="5" t="s">
        <v>128</v>
      </c>
      <c r="K46" s="11"/>
      <c r="L46" s="11"/>
      <c r="M46" s="11"/>
      <c r="N46" s="11"/>
      <c r="O46" s="5" t="s">
        <v>129</v>
      </c>
      <c r="P46" s="11"/>
      <c r="Q46" s="11"/>
      <c r="R46" s="10">
        <v>0</v>
      </c>
      <c r="S46" s="10">
        <v>0</v>
      </c>
      <c r="T46" s="5" t="s">
        <v>130</v>
      </c>
      <c r="U46" s="4">
        <f t="shared" si="5"/>
        <v>0</v>
      </c>
      <c r="V46" s="3">
        <f t="shared" si="1"/>
        <v>-4.3237183000732111</v>
      </c>
      <c r="W46" s="3">
        <f t="shared" si="2"/>
        <v>1.0202753190606351</v>
      </c>
      <c r="X46" s="2">
        <f t="shared" si="3"/>
        <v>0.63665786982951345</v>
      </c>
      <c r="Y46" s="2">
        <f t="shared" si="4"/>
        <v>0.38361744923112184</v>
      </c>
    </row>
    <row r="47" spans="1:25" ht="15" customHeight="1" x14ac:dyDescent="0.25">
      <c r="A47" s="52"/>
      <c r="B47" s="43" t="s">
        <v>74</v>
      </c>
      <c r="C47" s="8" t="s">
        <v>75</v>
      </c>
      <c r="D47" s="7">
        <v>44473</v>
      </c>
      <c r="E47" s="7">
        <v>44479</v>
      </c>
      <c r="F47" s="5" t="s">
        <v>127</v>
      </c>
      <c r="G47" s="6">
        <v>0.36107234843530078</v>
      </c>
      <c r="H47" s="5" t="s">
        <v>128</v>
      </c>
      <c r="I47" s="6">
        <v>5.7230473375202373E-2</v>
      </c>
      <c r="J47" s="5" t="s">
        <v>129</v>
      </c>
      <c r="K47" s="6"/>
      <c r="L47" s="6"/>
      <c r="M47" s="6"/>
      <c r="N47" s="6"/>
      <c r="O47" s="5" t="s">
        <v>130</v>
      </c>
      <c r="P47" s="6"/>
      <c r="Q47" s="6"/>
      <c r="R47" s="5">
        <v>0</v>
      </c>
      <c r="S47" s="5">
        <v>0</v>
      </c>
      <c r="T47" s="5" t="s">
        <v>131</v>
      </c>
      <c r="U47" s="4">
        <f t="shared" si="5"/>
        <v>0</v>
      </c>
      <c r="V47" s="3">
        <f t="shared" si="1"/>
        <v>-4.0198764250131127</v>
      </c>
      <c r="W47" s="3">
        <f t="shared" si="2"/>
        <v>1.0202753190606351</v>
      </c>
      <c r="X47" s="2">
        <f t="shared" si="3"/>
        <v>0.63665786982951345</v>
      </c>
      <c r="Y47" s="2">
        <f t="shared" si="4"/>
        <v>0.38361744923112184</v>
      </c>
    </row>
    <row r="48" spans="1:25" x14ac:dyDescent="0.25">
      <c r="A48" s="52"/>
      <c r="B48" s="43"/>
      <c r="C48" s="8" t="s">
        <v>76</v>
      </c>
      <c r="D48" s="7">
        <v>44480</v>
      </c>
      <c r="E48" s="7">
        <v>44486</v>
      </c>
      <c r="F48" s="5" t="s">
        <v>128</v>
      </c>
      <c r="G48" s="6">
        <v>2.9029329336959231E-3</v>
      </c>
      <c r="H48" s="5" t="s">
        <v>129</v>
      </c>
      <c r="I48" s="6">
        <v>0.6800217980676051</v>
      </c>
      <c r="J48" s="5" t="s">
        <v>130</v>
      </c>
      <c r="K48" s="6"/>
      <c r="L48" s="6"/>
      <c r="M48" s="6"/>
      <c r="N48" s="6"/>
      <c r="O48" s="5" t="s">
        <v>131</v>
      </c>
      <c r="P48" s="6"/>
      <c r="Q48" s="6"/>
      <c r="R48" s="5">
        <v>0</v>
      </c>
      <c r="S48" s="5">
        <v>0</v>
      </c>
      <c r="T48" s="5" t="s">
        <v>132</v>
      </c>
      <c r="U48" s="4">
        <f t="shared" si="5"/>
        <v>0</v>
      </c>
      <c r="V48" s="3">
        <f t="shared" si="1"/>
        <v>-4.6969952901470213</v>
      </c>
      <c r="W48" s="3">
        <f t="shared" si="2"/>
        <v>1.0202753190606351</v>
      </c>
      <c r="X48" s="2">
        <f t="shared" si="3"/>
        <v>0.63665786982951345</v>
      </c>
      <c r="Y48" s="2">
        <f t="shared" si="4"/>
        <v>0.38361744923112184</v>
      </c>
    </row>
    <row r="49" spans="1:25" x14ac:dyDescent="0.25">
      <c r="A49" s="52"/>
      <c r="B49" s="43"/>
      <c r="C49" s="8" t="s">
        <v>77</v>
      </c>
      <c r="D49" s="7">
        <v>44487</v>
      </c>
      <c r="E49" s="7">
        <v>44493</v>
      </c>
      <c r="F49" s="5" t="s">
        <v>129</v>
      </c>
      <c r="G49" s="6">
        <v>0.98217567714324172</v>
      </c>
      <c r="H49" s="5" t="s">
        <v>130</v>
      </c>
      <c r="I49" s="6">
        <v>0.99183817239472993</v>
      </c>
      <c r="J49" s="5" t="s">
        <v>131</v>
      </c>
      <c r="K49" s="6"/>
      <c r="L49" s="6"/>
      <c r="M49" s="6"/>
      <c r="N49" s="6"/>
      <c r="O49" s="5" t="s">
        <v>132</v>
      </c>
      <c r="P49" s="6"/>
      <c r="Q49" s="6"/>
      <c r="R49" s="5">
        <v>0</v>
      </c>
      <c r="S49" s="5">
        <v>0</v>
      </c>
      <c r="T49" s="5" t="s">
        <v>133</v>
      </c>
      <c r="U49" s="4">
        <f t="shared" si="5"/>
        <v>0</v>
      </c>
      <c r="V49" s="3">
        <f t="shared" si="1"/>
        <v>-4.7066577853985097</v>
      </c>
      <c r="W49" s="3">
        <f t="shared" si="2"/>
        <v>1.0202753190606351</v>
      </c>
      <c r="X49" s="2">
        <f t="shared" si="3"/>
        <v>0.63665786982951345</v>
      </c>
      <c r="Y49" s="2">
        <f t="shared" si="4"/>
        <v>0.38361744923112184</v>
      </c>
    </row>
    <row r="50" spans="1:25" x14ac:dyDescent="0.25">
      <c r="A50" s="52"/>
      <c r="B50" s="43"/>
      <c r="C50" s="8" t="s">
        <v>78</v>
      </c>
      <c r="D50" s="7">
        <v>44494</v>
      </c>
      <c r="E50" s="7">
        <v>44500</v>
      </c>
      <c r="F50" s="5" t="s">
        <v>130</v>
      </c>
      <c r="G50" s="6">
        <v>6.9743223307270563E-2</v>
      </c>
      <c r="H50" s="5" t="s">
        <v>131</v>
      </c>
      <c r="I50" s="6">
        <v>0.18970177059350446</v>
      </c>
      <c r="J50" s="5" t="s">
        <v>132</v>
      </c>
      <c r="K50" s="6"/>
      <c r="L50" s="6"/>
      <c r="M50" s="6"/>
      <c r="N50" s="6"/>
      <c r="O50" s="5" t="s">
        <v>133</v>
      </c>
      <c r="P50" s="6"/>
      <c r="Q50" s="6"/>
      <c r="R50" s="5">
        <v>0</v>
      </c>
      <c r="S50" s="5">
        <v>0</v>
      </c>
      <c r="T50" s="5" t="s">
        <v>134</v>
      </c>
      <c r="U50" s="4">
        <f t="shared" si="5"/>
        <v>0</v>
      </c>
      <c r="V50" s="3">
        <f t="shared" si="1"/>
        <v>-4.8266163326847433</v>
      </c>
      <c r="W50" s="3">
        <f t="shared" si="2"/>
        <v>1.0202753190606351</v>
      </c>
      <c r="X50" s="2">
        <f t="shared" si="3"/>
        <v>0.63665786982951345</v>
      </c>
      <c r="Y50" s="2">
        <f t="shared" si="4"/>
        <v>0.38361744923112184</v>
      </c>
    </row>
    <row r="51" spans="1:25" x14ac:dyDescent="0.25">
      <c r="A51" s="44"/>
      <c r="B51" s="45"/>
      <c r="C51" s="45"/>
      <c r="D51" s="45"/>
      <c r="E51" s="46"/>
      <c r="F51" s="50" t="s">
        <v>6</v>
      </c>
      <c r="G51" s="41">
        <f>SUM(G4:G50)</f>
        <v>22.337249121792169</v>
      </c>
      <c r="H51" s="50" t="s">
        <v>7</v>
      </c>
      <c r="I51" s="41">
        <f>SUM(I4:I50)</f>
        <v>27.163865454476912</v>
      </c>
      <c r="J51" s="50" t="s">
        <v>8</v>
      </c>
      <c r="K51" s="32">
        <f>SUM(K4:K50)</f>
        <v>0.86378143603223945</v>
      </c>
      <c r="L51" s="32">
        <f>SUM(L4:L50)</f>
        <v>0.90391483788173965</v>
      </c>
      <c r="M51" s="32"/>
      <c r="N51" s="34"/>
      <c r="O51" s="50" t="s">
        <v>79</v>
      </c>
      <c r="P51" s="32">
        <f>SUM(P4:P50)</f>
        <v>0.227123566202726</v>
      </c>
      <c r="Q51" s="32">
        <f>SUM(Q4:Q50)</f>
        <v>0.52029738865061781</v>
      </c>
      <c r="R51" s="35"/>
      <c r="S51" s="36"/>
      <c r="T51" s="36"/>
      <c r="U51" s="36"/>
      <c r="V51" s="36"/>
      <c r="W51" s="36"/>
      <c r="X51" s="36"/>
      <c r="Y51" s="37"/>
    </row>
    <row r="52" spans="1:25" x14ac:dyDescent="0.25">
      <c r="A52" s="47"/>
      <c r="B52" s="48"/>
      <c r="C52" s="48"/>
      <c r="D52" s="48"/>
      <c r="E52" s="49"/>
      <c r="F52" s="50"/>
      <c r="G52" s="41"/>
      <c r="H52" s="50"/>
      <c r="I52" s="41"/>
      <c r="J52" s="50"/>
      <c r="K52" s="41">
        <f>K51+L51</f>
        <v>1.767696273913979</v>
      </c>
      <c r="L52" s="41"/>
      <c r="M52" s="32"/>
      <c r="N52" s="34"/>
      <c r="O52" s="50"/>
      <c r="P52" s="41">
        <f>P51+Q51</f>
        <v>0.74742095485334381</v>
      </c>
      <c r="Q52" s="41"/>
      <c r="R52" s="38"/>
      <c r="S52" s="39"/>
      <c r="T52" s="39"/>
      <c r="U52" s="39"/>
      <c r="V52" s="39"/>
      <c r="W52" s="39"/>
      <c r="X52" s="39"/>
      <c r="Y52" s="40"/>
    </row>
    <row r="54" spans="1:25" x14ac:dyDescent="0.25">
      <c r="B54"/>
      <c r="C54" s="26"/>
      <c r="D54" s="26"/>
      <c r="E54" s="26"/>
      <c r="F54" s="26"/>
    </row>
    <row r="55" spans="1:25" x14ac:dyDescent="0.25">
      <c r="C55" s="30"/>
      <c r="D55" s="30"/>
      <c r="E55" s="30"/>
    </row>
  </sheetData>
  <protectedRanges>
    <protectedRange password="80C2" sqref="R3:S3 X2:Y2 V2 R1:U2 R8:S50 U3:W3 V1:Y1 AA3:AB3" name="Plage1_4" securityDescriptor="O:WDG:WDD:(A;;CC;;;S-1-5-21-1692476324-2877007225-1761495876-23542)"/>
    <protectedRange password="80C2" sqref="R4:T4 R5:S7 T5:T50" name="Plage1_2_1" securityDescriptor="O:WDG:WDD:(A;;CC;;;S-1-5-21-1692476324-2877007225-1761495876-23542)"/>
    <protectedRange password="80C2" sqref="W2" name="Plage1_1_1" securityDescriptor="O:WDG:WDD:(A;;CC;;;S-1-5-21-1692476324-2877007225-1761495876-23542)"/>
    <protectedRange password="80C2" sqref="AC4:AD4 U4:Y50" name="Plage1_1_9_1" securityDescriptor="O:WDG:WDD:(A;;CC;;;S-1-5-21-1692476324-2877007225-1761495876-23542)"/>
    <protectedRange password="80C2" sqref="AA4:AB4" name="Plage1_1_1_3_1" securityDescriptor="O:WDG:WDD:(A;;CC;;;S-1-5-21-1692476324-2877007225-1761495876-23542)"/>
  </protectedRanges>
  <mergeCells count="34">
    <mergeCell ref="I51:I52"/>
    <mergeCell ref="A1:E1"/>
    <mergeCell ref="B38:B42"/>
    <mergeCell ref="B43:B46"/>
    <mergeCell ref="B47:B50"/>
    <mergeCell ref="B12:B15"/>
    <mergeCell ref="B16:B20"/>
    <mergeCell ref="B21:B24"/>
    <mergeCell ref="A51:E52"/>
    <mergeCell ref="B29:B33"/>
    <mergeCell ref="B34:B37"/>
    <mergeCell ref="AA1:AD2"/>
    <mergeCell ref="A8:A50"/>
    <mergeCell ref="A4:A7"/>
    <mergeCell ref="B25:B28"/>
    <mergeCell ref="A2:E3"/>
    <mergeCell ref="B4:B7"/>
    <mergeCell ref="B8:B11"/>
    <mergeCell ref="R51:Y52"/>
    <mergeCell ref="F2:G2"/>
    <mergeCell ref="H2:I2"/>
    <mergeCell ref="R1:U2"/>
    <mergeCell ref="V1:Y2"/>
    <mergeCell ref="O51:O52"/>
    <mergeCell ref="K52:L52"/>
    <mergeCell ref="P52:Q52"/>
    <mergeCell ref="J1:Q1"/>
    <mergeCell ref="O2:Q2"/>
    <mergeCell ref="F1:I1"/>
    <mergeCell ref="J2:M2"/>
    <mergeCell ref="J51:J52"/>
    <mergeCell ref="F51:F52"/>
    <mergeCell ref="H51:H52"/>
    <mergeCell ref="G51:G52"/>
  </mergeCells>
  <conditionalFormatting sqref="R4:S7 U4:Y50 AA4:AD4 K9:N50 P9:S50">
    <cfRule type="expression" dxfId="3" priority="96">
      <formula>$A$2=($C4)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AD55"/>
  <sheetViews>
    <sheetView zoomScale="70" zoomScaleNormal="70" workbookViewId="0">
      <selection activeCell="N3" sqref="N3"/>
    </sheetView>
  </sheetViews>
  <sheetFormatPr baseColWidth="10" defaultColWidth="11.42578125" defaultRowHeight="15" x14ac:dyDescent="0.25"/>
  <cols>
    <col min="1" max="1" width="5.85546875" style="1" bestFit="1" customWidth="1"/>
    <col min="2" max="2" width="8.5703125" style="28" bestFit="1" customWidth="1"/>
    <col min="3" max="3" width="5" style="31" customWidth="1"/>
    <col min="4" max="5" width="8.85546875" style="31" hidden="1" customWidth="1"/>
    <col min="6" max="6" width="35" style="28" customWidth="1"/>
    <col min="7" max="7" width="3.7109375" style="27" customWidth="1"/>
    <col min="8" max="8" width="35" style="28" customWidth="1"/>
    <col min="9" max="9" width="3.7109375" style="27" customWidth="1"/>
    <col min="10" max="10" width="35" style="28" customWidth="1"/>
    <col min="11" max="11" width="4.28515625" style="28" customWidth="1"/>
    <col min="12" max="12" width="3.85546875" style="28" bestFit="1" customWidth="1"/>
    <col min="13" max="14" width="3.85546875" style="28" customWidth="1"/>
    <col min="15" max="15" width="35" style="28" customWidth="1"/>
    <col min="16" max="17" width="4.28515625" style="28" customWidth="1"/>
    <col min="18" max="19" width="7.28515625" style="27" customWidth="1"/>
    <col min="20" max="20" width="66.42578125" style="27" customWidth="1"/>
    <col min="21" max="21" width="5.42578125" style="27" customWidth="1"/>
    <col min="22" max="22" width="6.28515625" style="29" customWidth="1"/>
    <col min="23" max="23" width="6.28515625" style="27" customWidth="1"/>
    <col min="24" max="25" width="6.28515625" style="29" customWidth="1"/>
    <col min="26" max="26" width="1.85546875" style="1" customWidth="1"/>
    <col min="27" max="30" width="6.28515625" style="1" customWidth="1"/>
    <col min="31" max="16384" width="11.42578125" style="1"/>
  </cols>
  <sheetData>
    <row r="1" spans="1:30" ht="27" customHeight="1" x14ac:dyDescent="0.25">
      <c r="A1" s="68" t="s">
        <v>0</v>
      </c>
      <c r="B1" s="68"/>
      <c r="C1" s="68"/>
      <c r="D1" s="68"/>
      <c r="E1" s="69"/>
      <c r="F1" s="70" t="s">
        <v>1</v>
      </c>
      <c r="G1" s="70"/>
      <c r="H1" s="70"/>
      <c r="I1" s="70"/>
      <c r="J1" s="70" t="s">
        <v>2</v>
      </c>
      <c r="K1" s="70"/>
      <c r="L1" s="70"/>
      <c r="M1" s="70"/>
      <c r="N1" s="70"/>
      <c r="O1" s="70"/>
      <c r="P1" s="70"/>
      <c r="Q1" s="70"/>
      <c r="R1" s="71" t="s">
        <v>3</v>
      </c>
      <c r="S1" s="72"/>
      <c r="T1" s="72"/>
      <c r="U1" s="73"/>
      <c r="V1" s="77" t="s">
        <v>4</v>
      </c>
      <c r="W1" s="78"/>
      <c r="X1" s="78"/>
      <c r="Y1" s="79"/>
      <c r="AA1" s="53" t="s">
        <v>5</v>
      </c>
      <c r="AB1" s="54"/>
      <c r="AC1" s="54"/>
      <c r="AD1" s="55"/>
    </row>
    <row r="2" spans="1:30" ht="15" customHeight="1" x14ac:dyDescent="0.25">
      <c r="A2" s="59" t="str">
        <f ca="1">CONCATENATE(INT((TODAY()-SUM(MOD(DATE(YEAR(TODAY()-MOD(TODAY()-2,7)+3),1,2),{1E+99;7})*{1;-1})+5)/7)," ",RIGHT(YEAR(TODAY()),2))</f>
        <v>32 21</v>
      </c>
      <c r="B2" s="60"/>
      <c r="C2" s="60"/>
      <c r="D2" s="60"/>
      <c r="E2" s="61"/>
      <c r="F2" s="65" t="s">
        <v>6</v>
      </c>
      <c r="G2" s="66"/>
      <c r="H2" s="65" t="s">
        <v>7</v>
      </c>
      <c r="I2" s="66"/>
      <c r="J2" s="65" t="s">
        <v>8</v>
      </c>
      <c r="K2" s="67"/>
      <c r="L2" s="67"/>
      <c r="M2" s="67"/>
      <c r="N2" s="33"/>
      <c r="O2" s="83" t="s">
        <v>9</v>
      </c>
      <c r="P2" s="83"/>
      <c r="Q2" s="83"/>
      <c r="R2" s="74"/>
      <c r="S2" s="75"/>
      <c r="T2" s="75"/>
      <c r="U2" s="76"/>
      <c r="V2" s="80"/>
      <c r="W2" s="81"/>
      <c r="X2" s="81"/>
      <c r="Y2" s="82"/>
      <c r="AA2" s="56"/>
      <c r="AB2" s="57"/>
      <c r="AC2" s="57"/>
      <c r="AD2" s="58"/>
    </row>
    <row r="3" spans="1:30" ht="30.75" customHeight="1" x14ac:dyDescent="0.25">
      <c r="A3" s="62"/>
      <c r="B3" s="63"/>
      <c r="C3" s="63"/>
      <c r="D3" s="63"/>
      <c r="E3" s="64"/>
      <c r="F3" s="24" t="s">
        <v>10</v>
      </c>
      <c r="G3" s="2" t="s">
        <v>11</v>
      </c>
      <c r="H3" s="24" t="s">
        <v>12</v>
      </c>
      <c r="I3" s="2" t="s">
        <v>11</v>
      </c>
      <c r="J3" s="24" t="s">
        <v>13</v>
      </c>
      <c r="K3" s="23" t="s">
        <v>14</v>
      </c>
      <c r="L3" s="23" t="s">
        <v>15</v>
      </c>
      <c r="M3" s="25" t="s">
        <v>16</v>
      </c>
      <c r="N3" s="25" t="s">
        <v>17</v>
      </c>
      <c r="O3" s="24" t="s">
        <v>13</v>
      </c>
      <c r="P3" s="23" t="s">
        <v>14</v>
      </c>
      <c r="Q3" s="23" t="s">
        <v>15</v>
      </c>
      <c r="R3" s="22" t="s">
        <v>3</v>
      </c>
      <c r="S3" s="22" t="s">
        <v>18</v>
      </c>
      <c r="T3" s="21" t="s">
        <v>19</v>
      </c>
      <c r="U3" s="20" t="s">
        <v>20</v>
      </c>
      <c r="V3" s="19" t="s">
        <v>11</v>
      </c>
      <c r="W3" s="19" t="s">
        <v>21</v>
      </c>
      <c r="X3" s="18" t="s">
        <v>14</v>
      </c>
      <c r="Y3" s="18" t="s">
        <v>15</v>
      </c>
      <c r="Z3" s="17"/>
      <c r="AA3" s="16" t="s">
        <v>11</v>
      </c>
      <c r="AB3" s="16" t="s">
        <v>21</v>
      </c>
      <c r="AC3" s="15" t="s">
        <v>14</v>
      </c>
      <c r="AD3" s="15" t="s">
        <v>15</v>
      </c>
    </row>
    <row r="4" spans="1:30" ht="15" customHeight="1" x14ac:dyDescent="0.25">
      <c r="A4" s="51"/>
      <c r="B4" s="43"/>
      <c r="C4" s="8" t="s">
        <v>22</v>
      </c>
      <c r="D4" s="7">
        <v>44172</v>
      </c>
      <c r="E4" s="7">
        <v>44178</v>
      </c>
      <c r="F4" s="5" t="s">
        <v>135</v>
      </c>
      <c r="G4" s="6">
        <v>0.86631983615702146</v>
      </c>
      <c r="H4" s="5" t="s">
        <v>136</v>
      </c>
      <c r="I4" s="6">
        <v>0.74634939575857517</v>
      </c>
      <c r="J4" s="5" t="s">
        <v>137</v>
      </c>
      <c r="K4" s="6">
        <v>5.4109706346203823E-2</v>
      </c>
      <c r="L4" s="6">
        <v>0.49114325938955317</v>
      </c>
      <c r="M4" s="6">
        <v>0.50094998074546215</v>
      </c>
      <c r="N4" s="6"/>
      <c r="O4" s="5" t="s">
        <v>138</v>
      </c>
      <c r="P4" s="6">
        <v>9.6821414514541515E-2</v>
      </c>
      <c r="Q4" s="6">
        <v>0.17941550060262168</v>
      </c>
      <c r="R4" s="5">
        <v>0.15403485925611538</v>
      </c>
      <c r="S4" s="5">
        <v>0.93799691008231112</v>
      </c>
      <c r="T4" s="5" t="s">
        <v>139</v>
      </c>
      <c r="U4" s="4">
        <f t="shared" ref="U4:U50" si="0">IF(AND(V4&lt;&gt;0,R4&lt;&gt;""),R4/V4,)</f>
        <v>1.2839401001157802</v>
      </c>
      <c r="V4" s="3">
        <f>IF(AA4&lt;&gt;"",AA4+G4-I4,#REF!+G4-I4)</f>
        <v>0.11997044039844629</v>
      </c>
      <c r="W4" s="3">
        <f>IF(AB4&lt;&gt;"",AB4+SUM(K4:L4)-SUM(P4:Q4),#REF!+SUM(K4:L4)-SUM(P4:Q4))</f>
        <v>0.26901605061859379</v>
      </c>
      <c r="X4" s="2">
        <f>IF(AC4&lt;&gt;"",AC4+K4-P4,#REF!+K4-P4)</f>
        <v>-4.2711708168337692E-2</v>
      </c>
      <c r="Y4" s="2">
        <f>IF(AD4&lt;&gt;"",AD4+L4-Q4,#REF!+L4-Q4)</f>
        <v>0.31172775878693149</v>
      </c>
      <c r="AA4" s="14">
        <v>0</v>
      </c>
      <c r="AB4" s="14">
        <v>0</v>
      </c>
      <c r="AC4" s="14">
        <v>0</v>
      </c>
      <c r="AD4" s="14">
        <v>0</v>
      </c>
    </row>
    <row r="5" spans="1:30" ht="15" customHeight="1" x14ac:dyDescent="0.25">
      <c r="A5" s="51"/>
      <c r="B5" s="43"/>
      <c r="C5" s="8" t="s">
        <v>23</v>
      </c>
      <c r="D5" s="7">
        <v>44179</v>
      </c>
      <c r="E5" s="7">
        <v>44185</v>
      </c>
      <c r="F5" s="5" t="s">
        <v>136</v>
      </c>
      <c r="G5" s="6">
        <v>0.82744039796910596</v>
      </c>
      <c r="H5" s="5" t="s">
        <v>137</v>
      </c>
      <c r="I5" s="6">
        <v>0.93771060796276418</v>
      </c>
      <c r="J5" s="5" t="s">
        <v>138</v>
      </c>
      <c r="K5" s="6">
        <v>7.5084308709828629E-2</v>
      </c>
      <c r="L5" s="6">
        <v>8.175794951028903E-2</v>
      </c>
      <c r="M5" s="6">
        <v>0.55100171659559349</v>
      </c>
      <c r="N5" s="6"/>
      <c r="O5" s="5" t="s">
        <v>139</v>
      </c>
      <c r="P5" s="6">
        <v>0.60285171026068229</v>
      </c>
      <c r="Q5" s="6">
        <v>0.90641361575785362</v>
      </c>
      <c r="R5" s="5">
        <v>0.19080537263903163</v>
      </c>
      <c r="S5" s="5">
        <v>0.96650466645355759</v>
      </c>
      <c r="T5" s="5" t="s">
        <v>140</v>
      </c>
      <c r="U5" s="4">
        <f t="shared" si="0"/>
        <v>19.670189745683714</v>
      </c>
      <c r="V5" s="3">
        <f t="shared" ref="V5:V50" si="1">IF(AA5&lt;&gt;"",AA5+G5-I5,V4+G5-I5)</f>
        <v>9.7002304047880683E-3</v>
      </c>
      <c r="W5" s="3">
        <f t="shared" ref="W5:W50" si="2">IF(AB5&lt;&gt;"",AB5+SUM(K5:L5)-SUM(P5:Q5),W4+SUM(K5:L5)-SUM(P5:Q5))</f>
        <v>-1.0834070171798245</v>
      </c>
      <c r="X5" s="2">
        <f t="shared" ref="X5:X50" si="3">IF(AC5&lt;&gt;"",AC5+K5-P5,X4+K5-P5)</f>
        <v>-0.57047910971919136</v>
      </c>
      <c r="Y5" s="2">
        <f t="shared" ref="Y5:Y50" si="4">IF(AD5&lt;&gt;"",AD5+L5-Q5,Y4+L5-Q5)</f>
        <v>-0.5129279074606331</v>
      </c>
    </row>
    <row r="6" spans="1:30" ht="15" customHeight="1" x14ac:dyDescent="0.25">
      <c r="A6" s="51"/>
      <c r="B6" s="43"/>
      <c r="C6" s="8" t="s">
        <v>24</v>
      </c>
      <c r="D6" s="7">
        <v>44186</v>
      </c>
      <c r="E6" s="7">
        <v>44192</v>
      </c>
      <c r="F6" s="5" t="s">
        <v>137</v>
      </c>
      <c r="G6" s="6">
        <v>0.49379515054482415</v>
      </c>
      <c r="H6" s="5" t="s">
        <v>138</v>
      </c>
      <c r="I6" s="6">
        <v>0.18829427737488713</v>
      </c>
      <c r="J6" s="5" t="s">
        <v>139</v>
      </c>
      <c r="K6" s="6">
        <v>0.98313337591992345</v>
      </c>
      <c r="L6" s="6">
        <v>0.89996486133322473</v>
      </c>
      <c r="M6" s="6">
        <v>0.65188785312486541</v>
      </c>
      <c r="N6" s="6"/>
      <c r="O6" s="5" t="s">
        <v>140</v>
      </c>
      <c r="P6" s="6">
        <v>6.2396530027588049E-2</v>
      </c>
      <c r="Q6" s="6">
        <v>0.29190543042068817</v>
      </c>
      <c r="R6" s="5">
        <v>0.64901340933262464</v>
      </c>
      <c r="S6" s="5">
        <v>0.96847690152782884</v>
      </c>
      <c r="T6" s="5" t="s">
        <v>141</v>
      </c>
      <c r="U6" s="4">
        <f t="shared" si="0"/>
        <v>2.0590454854761076</v>
      </c>
      <c r="V6" s="3">
        <f t="shared" si="1"/>
        <v>0.31520110357472508</v>
      </c>
      <c r="W6" s="3">
        <f t="shared" si="2"/>
        <v>0.4453892596250475</v>
      </c>
      <c r="X6" s="2">
        <f t="shared" si="3"/>
        <v>0.35025773617314404</v>
      </c>
      <c r="Y6" s="2">
        <f t="shared" si="4"/>
        <v>9.5131523451903455E-2</v>
      </c>
    </row>
    <row r="7" spans="1:30" ht="15" customHeight="1" x14ac:dyDescent="0.25">
      <c r="A7" s="51"/>
      <c r="B7" s="43"/>
      <c r="C7" s="8" t="s">
        <v>25</v>
      </c>
      <c r="D7" s="7">
        <v>44193</v>
      </c>
      <c r="E7" s="7">
        <v>44199</v>
      </c>
      <c r="F7" s="5" t="s">
        <v>138</v>
      </c>
      <c r="G7" s="6">
        <v>0.80129150227938595</v>
      </c>
      <c r="H7" s="5" t="s">
        <v>139</v>
      </c>
      <c r="I7" s="6">
        <v>0.89504492712899597</v>
      </c>
      <c r="J7" s="5" t="s">
        <v>140</v>
      </c>
      <c r="K7" s="6">
        <v>0.47651684481578793</v>
      </c>
      <c r="L7" s="6">
        <v>0.85047401156821689</v>
      </c>
      <c r="M7" s="6">
        <v>5.333009523671306E-2</v>
      </c>
      <c r="N7" s="6"/>
      <c r="O7" s="5" t="s">
        <v>141</v>
      </c>
      <c r="P7" s="6">
        <v>0.92342730250200267</v>
      </c>
      <c r="Q7" s="6">
        <v>0.32182261170656978</v>
      </c>
      <c r="R7" s="5">
        <v>0.75616792571142033</v>
      </c>
      <c r="S7" s="5">
        <v>0.6534270106839476</v>
      </c>
      <c r="T7" s="5" t="s">
        <v>142</v>
      </c>
      <c r="U7" s="4">
        <f t="shared" si="0"/>
        <v>3.4146572683205165</v>
      </c>
      <c r="V7" s="3">
        <f t="shared" si="1"/>
        <v>0.22144767872511495</v>
      </c>
      <c r="W7" s="3">
        <f t="shared" si="2"/>
        <v>0.52713020180047998</v>
      </c>
      <c r="X7" s="2">
        <f t="shared" si="3"/>
        <v>-9.6652721513070694E-2</v>
      </c>
      <c r="Y7" s="2">
        <f t="shared" si="4"/>
        <v>0.62378292331355056</v>
      </c>
    </row>
    <row r="8" spans="1:30" ht="15" customHeight="1" x14ac:dyDescent="0.25">
      <c r="A8" s="52">
        <v>2021</v>
      </c>
      <c r="B8" s="42" t="s">
        <v>26</v>
      </c>
      <c r="C8" s="2" t="s">
        <v>27</v>
      </c>
      <c r="D8" s="12">
        <v>44200</v>
      </c>
      <c r="E8" s="12">
        <v>44206</v>
      </c>
      <c r="F8" s="5" t="s">
        <v>139</v>
      </c>
      <c r="G8" s="6">
        <v>0.73631946156165329</v>
      </c>
      <c r="H8" s="5" t="s">
        <v>140</v>
      </c>
      <c r="I8" s="6">
        <v>0.59674448442073913</v>
      </c>
      <c r="J8" s="5" t="s">
        <v>141</v>
      </c>
      <c r="K8" s="6">
        <v>0.65927476933017248</v>
      </c>
      <c r="L8" s="6">
        <v>0.41139624621272608</v>
      </c>
      <c r="M8" s="6">
        <v>6.1662089861181157E-2</v>
      </c>
      <c r="N8" s="6"/>
      <c r="O8" s="5" t="s">
        <v>142</v>
      </c>
      <c r="P8" s="6">
        <v>0.94608548073880716</v>
      </c>
      <c r="Q8" s="6">
        <v>0.22162665166675599</v>
      </c>
      <c r="R8" s="5">
        <v>0.36926937647087743</v>
      </c>
      <c r="S8" s="5">
        <v>0.22162475536113546</v>
      </c>
      <c r="T8" s="5" t="s">
        <v>143</v>
      </c>
      <c r="U8" s="4">
        <f t="shared" si="0"/>
        <v>1.0228426678238958</v>
      </c>
      <c r="V8" s="3">
        <f t="shared" si="1"/>
        <v>0.36102265586602911</v>
      </c>
      <c r="W8" s="3">
        <f t="shared" si="2"/>
        <v>0.43008908493781517</v>
      </c>
      <c r="X8" s="2">
        <f t="shared" si="3"/>
        <v>-0.38346343292170537</v>
      </c>
      <c r="Y8" s="2">
        <f t="shared" si="4"/>
        <v>0.81355251785952065</v>
      </c>
    </row>
    <row r="9" spans="1:30" ht="15" customHeight="1" x14ac:dyDescent="0.25">
      <c r="A9" s="52"/>
      <c r="B9" s="42"/>
      <c r="C9" s="2" t="s">
        <v>28</v>
      </c>
      <c r="D9" s="12">
        <v>44207</v>
      </c>
      <c r="E9" s="12">
        <v>44213</v>
      </c>
      <c r="F9" s="5" t="s">
        <v>140</v>
      </c>
      <c r="G9" s="6">
        <v>0.11062031200001432</v>
      </c>
      <c r="H9" s="5" t="s">
        <v>141</v>
      </c>
      <c r="I9" s="6">
        <v>0.45936195115042944</v>
      </c>
      <c r="J9" s="5" t="s">
        <v>142</v>
      </c>
      <c r="K9" s="6">
        <v>0.77515243636666298</v>
      </c>
      <c r="L9" s="6">
        <v>0.87857835270724649</v>
      </c>
      <c r="M9" s="6">
        <v>6.7470725755634953E-2</v>
      </c>
      <c r="N9" s="6"/>
      <c r="O9" s="5" t="s">
        <v>143</v>
      </c>
      <c r="P9" s="6">
        <v>0.72642061749241948</v>
      </c>
      <c r="Q9" s="6">
        <v>0.4120972302203697</v>
      </c>
      <c r="R9" s="5">
        <v>0.5961899421726039</v>
      </c>
      <c r="S9" s="5">
        <v>0.13630447773521848</v>
      </c>
      <c r="T9" s="5" t="s">
        <v>144</v>
      </c>
      <c r="U9" s="4">
        <f t="shared" si="0"/>
        <v>48.545650248534599</v>
      </c>
      <c r="V9" s="3">
        <f t="shared" si="1"/>
        <v>1.228101671561399E-2</v>
      </c>
      <c r="W9" s="3">
        <f t="shared" si="2"/>
        <v>0.94530202629893534</v>
      </c>
      <c r="X9" s="2">
        <f t="shared" si="3"/>
        <v>-0.33473161404746188</v>
      </c>
      <c r="Y9" s="2">
        <f t="shared" si="4"/>
        <v>1.2800336403463977</v>
      </c>
    </row>
    <row r="10" spans="1:30" ht="15" customHeight="1" x14ac:dyDescent="0.25">
      <c r="A10" s="52"/>
      <c r="B10" s="42"/>
      <c r="C10" s="2" t="s">
        <v>29</v>
      </c>
      <c r="D10" s="12">
        <v>44214</v>
      </c>
      <c r="E10" s="12">
        <v>44220</v>
      </c>
      <c r="F10" s="5" t="s">
        <v>141</v>
      </c>
      <c r="G10" s="6">
        <v>0.33085125802277604</v>
      </c>
      <c r="H10" s="5" t="s">
        <v>142</v>
      </c>
      <c r="I10" s="6">
        <v>0.93236693073003563</v>
      </c>
      <c r="J10" s="5" t="s">
        <v>143</v>
      </c>
      <c r="K10" s="6">
        <v>0.96114970278012568</v>
      </c>
      <c r="L10" s="6">
        <v>0.44450218605692149</v>
      </c>
      <c r="M10" s="6">
        <v>0.25225307393617991</v>
      </c>
      <c r="N10" s="6"/>
      <c r="O10" s="5" t="s">
        <v>144</v>
      </c>
      <c r="P10" s="6">
        <v>0.4610099262707581</v>
      </c>
      <c r="Q10" s="6">
        <v>0.69351881891438483</v>
      </c>
      <c r="R10" s="5">
        <v>0.26603331281921283</v>
      </c>
      <c r="S10" s="5">
        <v>0.94402618050914866</v>
      </c>
      <c r="T10" s="5" t="s">
        <v>145</v>
      </c>
      <c r="U10" s="4">
        <f t="shared" si="0"/>
        <v>-0.45148958927321609</v>
      </c>
      <c r="V10" s="3">
        <f t="shared" si="1"/>
        <v>-0.5892346559916456</v>
      </c>
      <c r="W10" s="3">
        <f t="shared" si="2"/>
        <v>1.1964251699508397</v>
      </c>
      <c r="X10" s="2">
        <f t="shared" si="3"/>
        <v>0.16540816246190571</v>
      </c>
      <c r="Y10" s="2">
        <f t="shared" si="4"/>
        <v>1.0310170074889342</v>
      </c>
    </row>
    <row r="11" spans="1:30" ht="15" customHeight="1" x14ac:dyDescent="0.25">
      <c r="A11" s="52"/>
      <c r="B11" s="42"/>
      <c r="C11" s="2" t="s">
        <v>30</v>
      </c>
      <c r="D11" s="12">
        <v>44221</v>
      </c>
      <c r="E11" s="12">
        <v>44227</v>
      </c>
      <c r="F11" s="5" t="s">
        <v>142</v>
      </c>
      <c r="G11" s="6">
        <v>0.88393661082524122</v>
      </c>
      <c r="H11" s="5" t="s">
        <v>143</v>
      </c>
      <c r="I11" s="6">
        <v>0.91435407202195151</v>
      </c>
      <c r="J11" s="5" t="s">
        <v>144</v>
      </c>
      <c r="K11" s="6">
        <v>0.91205289857417271</v>
      </c>
      <c r="L11" s="6">
        <v>0.27841003290356281</v>
      </c>
      <c r="M11" s="6">
        <v>0.64474397902575475</v>
      </c>
      <c r="N11" s="6"/>
      <c r="O11" s="5" t="s">
        <v>145</v>
      </c>
      <c r="P11" s="6">
        <v>0.36018772310440261</v>
      </c>
      <c r="Q11" s="6">
        <v>0.7703093108222393</v>
      </c>
      <c r="R11" s="5">
        <v>0.31542763881936309</v>
      </c>
      <c r="S11" s="5">
        <v>0.58924575956595437</v>
      </c>
      <c r="T11" s="5" t="s">
        <v>146</v>
      </c>
      <c r="U11" s="4">
        <f t="shared" si="0"/>
        <v>-0.50903987910281345</v>
      </c>
      <c r="V11" s="3">
        <f t="shared" si="1"/>
        <v>-0.61965211718835589</v>
      </c>
      <c r="W11" s="3">
        <f t="shared" si="2"/>
        <v>1.2563910675019332</v>
      </c>
      <c r="X11" s="2">
        <f t="shared" si="3"/>
        <v>0.7172733379316758</v>
      </c>
      <c r="Y11" s="2">
        <f t="shared" si="4"/>
        <v>0.53911772957025772</v>
      </c>
    </row>
    <row r="12" spans="1:30" ht="15" customHeight="1" x14ac:dyDescent="0.25">
      <c r="A12" s="52"/>
      <c r="B12" s="43" t="s">
        <v>31</v>
      </c>
      <c r="C12" s="8" t="s">
        <v>32</v>
      </c>
      <c r="D12" s="7">
        <v>44228</v>
      </c>
      <c r="E12" s="7">
        <v>44234</v>
      </c>
      <c r="F12" s="5" t="s">
        <v>143</v>
      </c>
      <c r="G12" s="6">
        <v>0.9327433897118802</v>
      </c>
      <c r="H12" s="5" t="s">
        <v>144</v>
      </c>
      <c r="I12" s="6">
        <v>0.8001775248660522</v>
      </c>
      <c r="J12" s="5" t="s">
        <v>145</v>
      </c>
      <c r="K12" s="6">
        <v>0.93267831088898046</v>
      </c>
      <c r="L12" s="6">
        <v>0.17889843207513578</v>
      </c>
      <c r="M12" s="6">
        <v>0.93886257070051493</v>
      </c>
      <c r="N12" s="6"/>
      <c r="O12" s="5" t="s">
        <v>146</v>
      </c>
      <c r="P12" s="6">
        <v>0.31046938639275068</v>
      </c>
      <c r="Q12" s="6">
        <v>0.38448008441176429</v>
      </c>
      <c r="R12" s="5">
        <v>0.79513174804436026</v>
      </c>
      <c r="S12" s="5">
        <v>0.3932804715311341</v>
      </c>
      <c r="T12" s="5" t="s">
        <v>147</v>
      </c>
      <c r="U12" s="4">
        <f t="shared" si="0"/>
        <v>-1.6324249436734446</v>
      </c>
      <c r="V12" s="3">
        <f t="shared" si="1"/>
        <v>-0.48708625234252789</v>
      </c>
      <c r="W12" s="3">
        <f t="shared" si="2"/>
        <v>1.6730183396615346</v>
      </c>
      <c r="X12" s="2">
        <f t="shared" si="3"/>
        <v>1.3394822624279055</v>
      </c>
      <c r="Y12" s="2">
        <f t="shared" si="4"/>
        <v>0.33353607723362921</v>
      </c>
    </row>
    <row r="13" spans="1:30" ht="15" customHeight="1" x14ac:dyDescent="0.25">
      <c r="A13" s="52"/>
      <c r="B13" s="43"/>
      <c r="C13" s="8" t="s">
        <v>33</v>
      </c>
      <c r="D13" s="7">
        <v>44235</v>
      </c>
      <c r="E13" s="7">
        <v>44241</v>
      </c>
      <c r="F13" s="5" t="s">
        <v>144</v>
      </c>
      <c r="G13" s="6">
        <v>0.10824614624782791</v>
      </c>
      <c r="H13" s="5" t="s">
        <v>145</v>
      </c>
      <c r="I13" s="6">
        <v>0.35158624128742277</v>
      </c>
      <c r="J13" s="5" t="s">
        <v>146</v>
      </c>
      <c r="K13" s="6">
        <v>0.37474375367454571</v>
      </c>
      <c r="L13" s="6">
        <v>0.52990327923225755</v>
      </c>
      <c r="M13" s="6">
        <v>0.81141146383285134</v>
      </c>
      <c r="N13" s="6"/>
      <c r="O13" s="5" t="s">
        <v>147</v>
      </c>
      <c r="P13" s="6">
        <v>0.72750252433893048</v>
      </c>
      <c r="Q13" s="6">
        <v>4.6883438167631408E-2</v>
      </c>
      <c r="R13" s="5">
        <v>0.63330000535990949</v>
      </c>
      <c r="S13" s="5">
        <v>0.59606677477853476</v>
      </c>
      <c r="T13" s="5" t="s">
        <v>148</v>
      </c>
      <c r="U13" s="4">
        <f t="shared" si="0"/>
        <v>-0.86702787711544371</v>
      </c>
      <c r="V13" s="3">
        <f t="shared" si="1"/>
        <v>-0.73042634738212275</v>
      </c>
      <c r="W13" s="3">
        <f t="shared" si="2"/>
        <v>1.8032794100617757</v>
      </c>
      <c r="X13" s="2">
        <f t="shared" si="3"/>
        <v>0.9867234917635207</v>
      </c>
      <c r="Y13" s="2">
        <f t="shared" si="4"/>
        <v>0.81655591829825536</v>
      </c>
    </row>
    <row r="14" spans="1:30" ht="15" customHeight="1" x14ac:dyDescent="0.25">
      <c r="A14" s="52"/>
      <c r="B14" s="43"/>
      <c r="C14" s="8" t="s">
        <v>34</v>
      </c>
      <c r="D14" s="7">
        <v>44242</v>
      </c>
      <c r="E14" s="7">
        <v>44248</v>
      </c>
      <c r="F14" s="5" t="s">
        <v>145</v>
      </c>
      <c r="G14" s="6">
        <v>0.19596878492062042</v>
      </c>
      <c r="H14" s="5" t="s">
        <v>146</v>
      </c>
      <c r="I14" s="6">
        <v>0.6855123059839564</v>
      </c>
      <c r="J14" s="5" t="s">
        <v>147</v>
      </c>
      <c r="K14" s="6">
        <v>0.23445106446325747</v>
      </c>
      <c r="L14" s="6">
        <v>0.91442624541536499</v>
      </c>
      <c r="M14" s="6">
        <v>0.96273288581802785</v>
      </c>
      <c r="N14" s="6"/>
      <c r="O14" s="5" t="s">
        <v>148</v>
      </c>
      <c r="P14" s="6">
        <v>0.52173723340478417</v>
      </c>
      <c r="Q14" s="6">
        <v>0.45217510531964311</v>
      </c>
      <c r="R14" s="5">
        <v>0.86799948758900436</v>
      </c>
      <c r="S14" s="5">
        <v>0.79485459567215089</v>
      </c>
      <c r="T14" s="5" t="s">
        <v>149</v>
      </c>
      <c r="U14" s="4">
        <f t="shared" si="0"/>
        <v>-0.71149256226717217</v>
      </c>
      <c r="V14" s="3">
        <f t="shared" si="1"/>
        <v>-1.2199698684454587</v>
      </c>
      <c r="W14" s="3">
        <f t="shared" si="2"/>
        <v>1.9782443812159711</v>
      </c>
      <c r="X14" s="2">
        <f t="shared" si="3"/>
        <v>0.699437322821994</v>
      </c>
      <c r="Y14" s="2">
        <f t="shared" si="4"/>
        <v>1.2788070583939772</v>
      </c>
    </row>
    <row r="15" spans="1:30" ht="15" customHeight="1" x14ac:dyDescent="0.25">
      <c r="A15" s="52"/>
      <c r="B15" s="43"/>
      <c r="C15" s="8" t="s">
        <v>35</v>
      </c>
      <c r="D15" s="7">
        <v>44249</v>
      </c>
      <c r="E15" s="7">
        <v>44255</v>
      </c>
      <c r="F15" s="5" t="s">
        <v>146</v>
      </c>
      <c r="G15" s="6">
        <v>0.40581881282701104</v>
      </c>
      <c r="H15" s="5" t="s">
        <v>147</v>
      </c>
      <c r="I15" s="6">
        <v>6.0229495265919919E-2</v>
      </c>
      <c r="J15" s="5" t="s">
        <v>148</v>
      </c>
      <c r="K15" s="6">
        <v>0.7586164550467851</v>
      </c>
      <c r="L15" s="6">
        <v>0.43382880624914666</v>
      </c>
      <c r="M15" s="6">
        <v>0.5076800342637271</v>
      </c>
      <c r="N15" s="6"/>
      <c r="O15" s="5" t="s">
        <v>149</v>
      </c>
      <c r="P15" s="6">
        <v>0.82291140592498035</v>
      </c>
      <c r="Q15" s="6">
        <v>0.86417982777523616</v>
      </c>
      <c r="R15" s="5">
        <v>0.34211713377958131</v>
      </c>
      <c r="S15" s="5">
        <v>0.41343603308352839</v>
      </c>
      <c r="T15" s="5" t="s">
        <v>150</v>
      </c>
      <c r="U15" s="4">
        <f t="shared" si="0"/>
        <v>-0.39126800502773829</v>
      </c>
      <c r="V15" s="3">
        <f t="shared" si="1"/>
        <v>-0.87438055088436761</v>
      </c>
      <c r="W15" s="3">
        <f t="shared" si="2"/>
        <v>1.483598408811686</v>
      </c>
      <c r="X15" s="2">
        <f t="shared" si="3"/>
        <v>0.63514237194379886</v>
      </c>
      <c r="Y15" s="2">
        <f t="shared" si="4"/>
        <v>0.84845603686788773</v>
      </c>
    </row>
    <row r="16" spans="1:30" ht="15" customHeight="1" x14ac:dyDescent="0.25">
      <c r="A16" s="52"/>
      <c r="B16" s="42" t="s">
        <v>36</v>
      </c>
      <c r="C16" s="2" t="s">
        <v>37</v>
      </c>
      <c r="D16" s="12">
        <v>44256</v>
      </c>
      <c r="E16" s="12">
        <v>44262</v>
      </c>
      <c r="F16" s="5" t="s">
        <v>147</v>
      </c>
      <c r="G16" s="6">
        <v>0.45507208554737777</v>
      </c>
      <c r="H16" s="5" t="s">
        <v>148</v>
      </c>
      <c r="I16" s="6">
        <v>0.21213463993694315</v>
      </c>
      <c r="J16" s="5" t="s">
        <v>149</v>
      </c>
      <c r="K16" s="6">
        <v>0.81092753225801062</v>
      </c>
      <c r="L16" s="6">
        <v>0.87096016299530188</v>
      </c>
      <c r="M16" s="6">
        <v>0.43522077396838998</v>
      </c>
      <c r="N16" s="6"/>
      <c r="O16" s="5" t="s">
        <v>150</v>
      </c>
      <c r="P16" s="6">
        <v>0.22889807501765991</v>
      </c>
      <c r="Q16" s="6">
        <v>0.51875465554303712</v>
      </c>
      <c r="R16" s="5">
        <v>0.76301498558122971</v>
      </c>
      <c r="S16" s="5">
        <v>0.50370694818731998</v>
      </c>
      <c r="T16" s="5" t="s">
        <v>151</v>
      </c>
      <c r="U16" s="4">
        <f t="shared" si="0"/>
        <v>-1.2083669600766613</v>
      </c>
      <c r="V16" s="3">
        <f t="shared" si="1"/>
        <v>-0.63144310527393299</v>
      </c>
      <c r="W16" s="3">
        <f t="shared" si="2"/>
        <v>2.4178333735043012</v>
      </c>
      <c r="X16" s="2">
        <f t="shared" si="3"/>
        <v>1.2171718291841496</v>
      </c>
      <c r="Y16" s="2">
        <f t="shared" si="4"/>
        <v>1.2006615443201525</v>
      </c>
    </row>
    <row r="17" spans="1:25" ht="15" customHeight="1" x14ac:dyDescent="0.25">
      <c r="A17" s="52"/>
      <c r="B17" s="42"/>
      <c r="C17" s="2" t="s">
        <v>38</v>
      </c>
      <c r="D17" s="12">
        <v>44263</v>
      </c>
      <c r="E17" s="12">
        <v>44269</v>
      </c>
      <c r="F17" s="5" t="s">
        <v>148</v>
      </c>
      <c r="G17" s="6">
        <v>0.14734677785500205</v>
      </c>
      <c r="H17" s="5" t="s">
        <v>149</v>
      </c>
      <c r="I17" s="6">
        <v>8.3487658112756158E-2</v>
      </c>
      <c r="J17" s="5" t="s">
        <v>150</v>
      </c>
      <c r="K17" s="6">
        <v>0.29786933340759869</v>
      </c>
      <c r="L17" s="6">
        <v>0.73437544310725689</v>
      </c>
      <c r="M17" s="6">
        <v>0.53209045596165716</v>
      </c>
      <c r="N17" s="6"/>
      <c r="O17" s="5" t="s">
        <v>151</v>
      </c>
      <c r="P17" s="6">
        <v>0.81935815467848661</v>
      </c>
      <c r="Q17" s="6">
        <v>0.90855386727063381</v>
      </c>
      <c r="R17" s="5">
        <v>0.1564241187206078</v>
      </c>
      <c r="S17" s="5">
        <v>0.36260564851497046</v>
      </c>
      <c r="T17" s="5" t="s">
        <v>152</v>
      </c>
      <c r="U17" s="4">
        <f t="shared" si="0"/>
        <v>-0.27559642750328261</v>
      </c>
      <c r="V17" s="3">
        <f t="shared" si="1"/>
        <v>-0.5675839855316871</v>
      </c>
      <c r="W17" s="3">
        <f t="shared" si="2"/>
        <v>1.7221661280700362</v>
      </c>
      <c r="X17" s="2">
        <f t="shared" si="3"/>
        <v>0.69568300791326154</v>
      </c>
      <c r="Y17" s="2">
        <f t="shared" si="4"/>
        <v>1.0264831201567755</v>
      </c>
    </row>
    <row r="18" spans="1:25" ht="15" customHeight="1" x14ac:dyDescent="0.25">
      <c r="A18" s="52"/>
      <c r="B18" s="42"/>
      <c r="C18" s="2" t="s">
        <v>39</v>
      </c>
      <c r="D18" s="12">
        <v>44270</v>
      </c>
      <c r="E18" s="12">
        <v>44276</v>
      </c>
      <c r="F18" s="5" t="s">
        <v>149</v>
      </c>
      <c r="G18" s="6">
        <v>0.68679746859593493</v>
      </c>
      <c r="H18" s="5" t="s">
        <v>150</v>
      </c>
      <c r="I18" s="6">
        <v>0.9699279334583929</v>
      </c>
      <c r="J18" s="5" t="s">
        <v>151</v>
      </c>
      <c r="K18" s="6">
        <v>0.11263085240042814</v>
      </c>
      <c r="L18" s="6">
        <v>0.41834602473942839</v>
      </c>
      <c r="M18" s="6">
        <v>0.15517483480652949</v>
      </c>
      <c r="N18" s="6"/>
      <c r="O18" s="5" t="s">
        <v>152</v>
      </c>
      <c r="P18" s="6">
        <v>0.92637557541384907</v>
      </c>
      <c r="Q18" s="6">
        <v>7.8776323484582633E-2</v>
      </c>
      <c r="R18" s="5">
        <v>0.57162303811306359</v>
      </c>
      <c r="S18" s="5">
        <v>0.69411421929968742</v>
      </c>
      <c r="T18" s="5" t="s">
        <v>153</v>
      </c>
      <c r="U18" s="4">
        <f t="shared" si="0"/>
        <v>-0.67193291221070073</v>
      </c>
      <c r="V18" s="3">
        <f t="shared" si="1"/>
        <v>-0.85071445039414506</v>
      </c>
      <c r="W18" s="3">
        <f t="shared" si="2"/>
        <v>1.2479911063114608</v>
      </c>
      <c r="X18" s="2">
        <f t="shared" si="3"/>
        <v>-0.11806171510015939</v>
      </c>
      <c r="Y18" s="2">
        <f t="shared" si="4"/>
        <v>1.3660528214116212</v>
      </c>
    </row>
    <row r="19" spans="1:25" ht="15" customHeight="1" x14ac:dyDescent="0.25">
      <c r="A19" s="52"/>
      <c r="B19" s="42"/>
      <c r="C19" s="2" t="s">
        <v>40</v>
      </c>
      <c r="D19" s="12">
        <v>44277</v>
      </c>
      <c r="E19" s="12">
        <v>44283</v>
      </c>
      <c r="F19" s="5" t="s">
        <v>150</v>
      </c>
      <c r="G19" s="6">
        <v>0.18021344172663045</v>
      </c>
      <c r="H19" s="5" t="s">
        <v>151</v>
      </c>
      <c r="I19" s="6">
        <v>0.46792455273391531</v>
      </c>
      <c r="J19" s="5" t="s">
        <v>152</v>
      </c>
      <c r="K19" s="6">
        <v>0.95312839696833118</v>
      </c>
      <c r="L19" s="6">
        <v>0.55848485915837809</v>
      </c>
      <c r="M19" s="6">
        <v>0.90219007856413735</v>
      </c>
      <c r="N19" s="6"/>
      <c r="O19" s="5" t="s">
        <v>153</v>
      </c>
      <c r="P19" s="6">
        <v>0.13211018162467514</v>
      </c>
      <c r="Q19" s="6">
        <v>0.51091647853675137</v>
      </c>
      <c r="R19" s="5">
        <v>0.12151501878068816</v>
      </c>
      <c r="S19" s="5">
        <v>0.51635693074971101</v>
      </c>
      <c r="T19" s="5" t="s">
        <v>154</v>
      </c>
      <c r="U19" s="4">
        <f t="shared" si="0"/>
        <v>-0.10673953827169883</v>
      </c>
      <c r="V19" s="3">
        <f t="shared" si="1"/>
        <v>-1.13842556140143</v>
      </c>
      <c r="W19" s="3">
        <f t="shared" si="2"/>
        <v>2.1165777022767438</v>
      </c>
      <c r="X19" s="2">
        <f t="shared" si="3"/>
        <v>0.70295650024349665</v>
      </c>
      <c r="Y19" s="2">
        <f t="shared" si="4"/>
        <v>1.4136212020332479</v>
      </c>
    </row>
    <row r="20" spans="1:25" ht="15" customHeight="1" x14ac:dyDescent="0.25">
      <c r="A20" s="52"/>
      <c r="B20" s="42"/>
      <c r="C20" s="2" t="s">
        <v>41</v>
      </c>
      <c r="D20" s="12">
        <v>44284</v>
      </c>
      <c r="E20" s="12">
        <v>44290</v>
      </c>
      <c r="F20" s="5" t="s">
        <v>151</v>
      </c>
      <c r="G20" s="6">
        <v>0.9804387025588327</v>
      </c>
      <c r="H20" s="5" t="s">
        <v>152</v>
      </c>
      <c r="I20" s="6">
        <v>0.2111125322997679</v>
      </c>
      <c r="J20" s="5" t="s">
        <v>153</v>
      </c>
      <c r="K20" s="6">
        <v>0.24883904871231566</v>
      </c>
      <c r="L20" s="6">
        <v>0.16940779450976939</v>
      </c>
      <c r="M20" s="6">
        <v>0.98520810040939577</v>
      </c>
      <c r="N20" s="6"/>
      <c r="O20" s="5" t="s">
        <v>154</v>
      </c>
      <c r="P20" s="6">
        <v>0.74748896863040171</v>
      </c>
      <c r="Q20" s="6">
        <v>0.67896287025887869</v>
      </c>
      <c r="R20" s="5">
        <v>0.12883228310589978</v>
      </c>
      <c r="S20" s="5">
        <v>0.9172406730743351</v>
      </c>
      <c r="T20" s="5" t="s">
        <v>155</v>
      </c>
      <c r="U20" s="4">
        <f t="shared" si="0"/>
        <v>-0.34904496240745059</v>
      </c>
      <c r="V20" s="3">
        <f t="shared" si="1"/>
        <v>-0.36909939114236523</v>
      </c>
      <c r="W20" s="3">
        <f t="shared" si="2"/>
        <v>1.1083727066095483</v>
      </c>
      <c r="X20" s="2">
        <f t="shared" si="3"/>
        <v>0.2043065803254106</v>
      </c>
      <c r="Y20" s="2">
        <f t="shared" si="4"/>
        <v>0.90406612628413863</v>
      </c>
    </row>
    <row r="21" spans="1:25" ht="15" customHeight="1" x14ac:dyDescent="0.25">
      <c r="A21" s="52"/>
      <c r="B21" s="43" t="s">
        <v>42</v>
      </c>
      <c r="C21" s="8" t="s">
        <v>43</v>
      </c>
      <c r="D21" s="7">
        <v>44291</v>
      </c>
      <c r="E21" s="7">
        <v>44297</v>
      </c>
      <c r="F21" s="5" t="s">
        <v>152</v>
      </c>
      <c r="G21" s="6">
        <v>0.25206625835444463</v>
      </c>
      <c r="H21" s="5" t="s">
        <v>153</v>
      </c>
      <c r="I21" s="6">
        <v>0.21045099521145982</v>
      </c>
      <c r="J21" s="5" t="s">
        <v>154</v>
      </c>
      <c r="K21" s="6">
        <v>0.47283440154340028</v>
      </c>
      <c r="L21" s="6">
        <v>0.95876348751137741</v>
      </c>
      <c r="M21" s="6">
        <v>0.51002104212006816</v>
      </c>
      <c r="N21" s="6"/>
      <c r="O21" s="5" t="s">
        <v>155</v>
      </c>
      <c r="P21" s="6">
        <v>0.62211268400064079</v>
      </c>
      <c r="Q21" s="6">
        <v>0.93426281609582806</v>
      </c>
      <c r="R21" s="5">
        <v>0.13364327440681212</v>
      </c>
      <c r="S21" s="5">
        <v>0.5851764257199159</v>
      </c>
      <c r="T21" s="5" t="s">
        <v>156</v>
      </c>
      <c r="U21" s="4">
        <f t="shared" si="0"/>
        <v>-0.40809084465633999</v>
      </c>
      <c r="V21" s="3">
        <f t="shared" si="1"/>
        <v>-0.32748412799938043</v>
      </c>
      <c r="W21" s="3">
        <f t="shared" si="2"/>
        <v>0.9835950955678574</v>
      </c>
      <c r="X21" s="2">
        <f t="shared" si="3"/>
        <v>5.5028297868170095E-2</v>
      </c>
      <c r="Y21" s="2">
        <f t="shared" si="4"/>
        <v>0.92856679769968797</v>
      </c>
    </row>
    <row r="22" spans="1:25" ht="15" customHeight="1" x14ac:dyDescent="0.25">
      <c r="A22" s="52"/>
      <c r="B22" s="43"/>
      <c r="C22" s="8" t="s">
        <v>44</v>
      </c>
      <c r="D22" s="7">
        <v>44298</v>
      </c>
      <c r="E22" s="7">
        <v>44304</v>
      </c>
      <c r="F22" s="5" t="s">
        <v>153</v>
      </c>
      <c r="G22" s="6">
        <v>0.61817093161217984</v>
      </c>
      <c r="H22" s="5" t="s">
        <v>154</v>
      </c>
      <c r="I22" s="6">
        <v>0.28717731580764427</v>
      </c>
      <c r="J22" s="5" t="s">
        <v>155</v>
      </c>
      <c r="K22" s="6">
        <v>0.17231519707477638</v>
      </c>
      <c r="L22" s="6">
        <v>0.21945601699243533</v>
      </c>
      <c r="M22" s="6">
        <v>0.75081311652712757</v>
      </c>
      <c r="N22" s="6"/>
      <c r="O22" s="5" t="s">
        <v>156</v>
      </c>
      <c r="P22" s="6">
        <v>0.23289065728932046</v>
      </c>
      <c r="Q22" s="6">
        <v>0.90686862861467288</v>
      </c>
      <c r="R22" s="5">
        <v>0.14479387846822245</v>
      </c>
      <c r="S22" s="5">
        <v>0.21110057838189489</v>
      </c>
      <c r="T22" s="5" t="s">
        <v>157</v>
      </c>
      <c r="U22" s="4">
        <f t="shared" si="0"/>
        <v>41.257837754994448</v>
      </c>
      <c r="V22" s="3">
        <f t="shared" si="1"/>
        <v>3.5094878051551426E-3</v>
      </c>
      <c r="W22" s="3">
        <f t="shared" si="2"/>
        <v>0.23560702373107589</v>
      </c>
      <c r="X22" s="2">
        <f t="shared" si="3"/>
        <v>-5.5471623463739794E-3</v>
      </c>
      <c r="Y22" s="2">
        <f t="shared" si="4"/>
        <v>0.24115418607745032</v>
      </c>
    </row>
    <row r="23" spans="1:25" ht="15" customHeight="1" x14ac:dyDescent="0.25">
      <c r="A23" s="52"/>
      <c r="B23" s="43"/>
      <c r="C23" s="8" t="s">
        <v>45</v>
      </c>
      <c r="D23" s="7">
        <v>44305</v>
      </c>
      <c r="E23" s="7">
        <v>44311</v>
      </c>
      <c r="F23" s="5" t="s">
        <v>154</v>
      </c>
      <c r="G23" s="6">
        <v>0.38517794237169389</v>
      </c>
      <c r="H23" s="5" t="s">
        <v>155</v>
      </c>
      <c r="I23" s="6">
        <v>0.39601641465926873</v>
      </c>
      <c r="J23" s="5" t="s">
        <v>156</v>
      </c>
      <c r="K23" s="6">
        <v>0.77520997944212722</v>
      </c>
      <c r="L23" s="6">
        <v>0.27244097833627168</v>
      </c>
      <c r="M23" s="6">
        <v>0.51059596213431968</v>
      </c>
      <c r="N23" s="6"/>
      <c r="O23" s="5" t="s">
        <v>157</v>
      </c>
      <c r="P23" s="6">
        <v>0.43840000235084298</v>
      </c>
      <c r="Q23" s="6">
        <v>0.38582828328436336</v>
      </c>
      <c r="R23" s="5">
        <v>0.40704892476051391</v>
      </c>
      <c r="S23" s="5">
        <v>0.17910438861731071</v>
      </c>
      <c r="T23" s="5" t="s">
        <v>158</v>
      </c>
      <c r="U23" s="4">
        <f t="shared" si="0"/>
        <v>-55.539607941170701</v>
      </c>
      <c r="V23" s="3">
        <f t="shared" si="1"/>
        <v>-7.3289844824196981E-3</v>
      </c>
      <c r="W23" s="3">
        <f t="shared" si="2"/>
        <v>0.45902969587426834</v>
      </c>
      <c r="X23" s="2">
        <f t="shared" si="3"/>
        <v>0.33126281474491026</v>
      </c>
      <c r="Y23" s="2">
        <f t="shared" si="4"/>
        <v>0.12776688112935863</v>
      </c>
    </row>
    <row r="24" spans="1:25" s="13" customFormat="1" ht="15" customHeight="1" x14ac:dyDescent="0.25">
      <c r="A24" s="52"/>
      <c r="B24" s="43"/>
      <c r="C24" s="8" t="s">
        <v>46</v>
      </c>
      <c r="D24" s="7">
        <v>44312</v>
      </c>
      <c r="E24" s="7">
        <v>44318</v>
      </c>
      <c r="F24" s="5" t="s">
        <v>155</v>
      </c>
      <c r="G24" s="6">
        <v>9.6336946683398317E-2</v>
      </c>
      <c r="H24" s="5" t="s">
        <v>156</v>
      </c>
      <c r="I24" s="6">
        <v>0.41989937682666278</v>
      </c>
      <c r="J24" s="5" t="s">
        <v>157</v>
      </c>
      <c r="K24" s="6">
        <v>0.76147530512999462</v>
      </c>
      <c r="L24" s="6">
        <v>0.64317140465692135</v>
      </c>
      <c r="M24" s="6">
        <v>0.55825072940959963</v>
      </c>
      <c r="N24" s="6"/>
      <c r="O24" s="5" t="s">
        <v>158</v>
      </c>
      <c r="P24" s="6">
        <v>0.27210489629497736</v>
      </c>
      <c r="Q24" s="6">
        <v>6.0344036838341331E-2</v>
      </c>
      <c r="R24" s="5">
        <v>8.06504332706941E-2</v>
      </c>
      <c r="S24" s="5">
        <v>0.36715214820932329</v>
      </c>
      <c r="T24" s="5" t="s">
        <v>159</v>
      </c>
      <c r="U24" s="4">
        <f t="shared" si="0"/>
        <v>-0.24373685658157274</v>
      </c>
      <c r="V24" s="3">
        <f t="shared" si="1"/>
        <v>-0.33089141462568417</v>
      </c>
      <c r="W24" s="3">
        <f t="shared" si="2"/>
        <v>1.5312274725278656</v>
      </c>
      <c r="X24" s="2">
        <f t="shared" si="3"/>
        <v>0.82063322357992752</v>
      </c>
      <c r="Y24" s="2">
        <f t="shared" si="4"/>
        <v>0.71059424894793866</v>
      </c>
    </row>
    <row r="25" spans="1:25" ht="15" customHeight="1" x14ac:dyDescent="0.25">
      <c r="A25" s="52"/>
      <c r="B25" s="42" t="s">
        <v>47</v>
      </c>
      <c r="C25" s="2" t="s">
        <v>48</v>
      </c>
      <c r="D25" s="12">
        <v>44319</v>
      </c>
      <c r="E25" s="12">
        <v>44325</v>
      </c>
      <c r="F25" s="5" t="s">
        <v>156</v>
      </c>
      <c r="G25" s="6">
        <v>0.7509140596138959</v>
      </c>
      <c r="H25" s="5" t="s">
        <v>157</v>
      </c>
      <c r="I25" s="6">
        <v>0.65768455669720605</v>
      </c>
      <c r="J25" s="5" t="s">
        <v>158</v>
      </c>
      <c r="K25" s="6">
        <v>0.66137974712517544</v>
      </c>
      <c r="L25" s="6">
        <v>0.45884268106424597</v>
      </c>
      <c r="M25" s="6">
        <v>0.8114057147040673</v>
      </c>
      <c r="N25" s="6"/>
      <c r="O25" s="5" t="s">
        <v>159</v>
      </c>
      <c r="P25" s="6">
        <v>0.20733828780277241</v>
      </c>
      <c r="Q25" s="6">
        <v>0.35745213261231623</v>
      </c>
      <c r="R25" s="5">
        <v>0.94183221188421018</v>
      </c>
      <c r="S25" s="5">
        <v>8.0842182710302302E-3</v>
      </c>
      <c r="T25" s="5" t="s">
        <v>160</v>
      </c>
      <c r="U25" s="4">
        <f t="shared" si="0"/>
        <v>-3.9629076662374021</v>
      </c>
      <c r="V25" s="3">
        <f t="shared" si="1"/>
        <v>-0.23766191170899431</v>
      </c>
      <c r="W25" s="3">
        <f t="shared" si="2"/>
        <v>2.0866594803021981</v>
      </c>
      <c r="X25" s="2">
        <f t="shared" si="3"/>
        <v>1.2746746829023308</v>
      </c>
      <c r="Y25" s="2">
        <f t="shared" si="4"/>
        <v>0.81198479739986851</v>
      </c>
    </row>
    <row r="26" spans="1:25" ht="15" customHeight="1" x14ac:dyDescent="0.25">
      <c r="A26" s="52"/>
      <c r="B26" s="42"/>
      <c r="C26" s="2" t="s">
        <v>49</v>
      </c>
      <c r="D26" s="12">
        <v>44326</v>
      </c>
      <c r="E26" s="12">
        <v>44332</v>
      </c>
      <c r="F26" s="5" t="s">
        <v>157</v>
      </c>
      <c r="G26" s="6">
        <v>0.15645317400882019</v>
      </c>
      <c r="H26" s="5" t="s">
        <v>158</v>
      </c>
      <c r="I26" s="6">
        <v>0.94173864758956471</v>
      </c>
      <c r="J26" s="5" t="s">
        <v>159</v>
      </c>
      <c r="K26" s="6">
        <v>0.33003889249917384</v>
      </c>
      <c r="L26" s="6">
        <v>0.19377928021058033</v>
      </c>
      <c r="M26" s="6">
        <v>0.63017964685776706</v>
      </c>
      <c r="N26" s="6"/>
      <c r="O26" s="5" t="s">
        <v>160</v>
      </c>
      <c r="P26" s="6">
        <v>0.66112830834142933</v>
      </c>
      <c r="Q26" s="6">
        <v>0.91610374861971444</v>
      </c>
      <c r="R26" s="5">
        <v>0.19923685462662299</v>
      </c>
      <c r="S26" s="5">
        <v>0.34311134500096652</v>
      </c>
      <c r="T26" s="5" t="s">
        <v>161</v>
      </c>
      <c r="U26" s="4">
        <f t="shared" si="0"/>
        <v>-0.19476745088916894</v>
      </c>
      <c r="V26" s="3">
        <f t="shared" si="1"/>
        <v>-1.0229473852897388</v>
      </c>
      <c r="W26" s="3">
        <f t="shared" si="2"/>
        <v>1.0332455960508087</v>
      </c>
      <c r="X26" s="2">
        <f t="shared" si="3"/>
        <v>0.94358526706007517</v>
      </c>
      <c r="Y26" s="2">
        <f t="shared" si="4"/>
        <v>8.9660328990734395E-2</v>
      </c>
    </row>
    <row r="27" spans="1:25" ht="15" customHeight="1" x14ac:dyDescent="0.25">
      <c r="A27" s="52"/>
      <c r="B27" s="42"/>
      <c r="C27" s="2" t="s">
        <v>50</v>
      </c>
      <c r="D27" s="12">
        <v>44333</v>
      </c>
      <c r="E27" s="12">
        <v>44339</v>
      </c>
      <c r="F27" s="5" t="s">
        <v>158</v>
      </c>
      <c r="G27" s="6">
        <v>0.98728244234368701</v>
      </c>
      <c r="H27" s="5" t="s">
        <v>159</v>
      </c>
      <c r="I27" s="6">
        <v>0.68787900345750574</v>
      </c>
      <c r="J27" s="5" t="s">
        <v>160</v>
      </c>
      <c r="K27" s="6">
        <v>0.89971793248268905</v>
      </c>
      <c r="L27" s="6">
        <v>0.88156295302615817</v>
      </c>
      <c r="M27" s="6">
        <v>0.25515524215710372</v>
      </c>
      <c r="N27" s="6"/>
      <c r="O27" s="5" t="s">
        <v>161</v>
      </c>
      <c r="P27" s="6">
        <v>0.15898069195274678</v>
      </c>
      <c r="Q27" s="6">
        <v>0.93541999167336198</v>
      </c>
      <c r="R27" s="5">
        <v>0.44894992453183991</v>
      </c>
      <c r="S27" s="5">
        <v>0.5889219121270064</v>
      </c>
      <c r="T27" s="5" t="s">
        <v>162</v>
      </c>
      <c r="U27" s="4">
        <f t="shared" si="0"/>
        <v>-0.62048743101699244</v>
      </c>
      <c r="V27" s="3">
        <f t="shared" si="1"/>
        <v>-0.72354394640355757</v>
      </c>
      <c r="W27" s="3">
        <f t="shared" si="2"/>
        <v>1.7201257979335471</v>
      </c>
      <c r="X27" s="2">
        <f t="shared" si="3"/>
        <v>1.6843225075900174</v>
      </c>
      <c r="Y27" s="2">
        <f t="shared" si="4"/>
        <v>3.580329034353058E-2</v>
      </c>
    </row>
    <row r="28" spans="1:25" ht="15" customHeight="1" x14ac:dyDescent="0.25">
      <c r="A28" s="52"/>
      <c r="B28" s="42"/>
      <c r="C28" s="2" t="s">
        <v>51</v>
      </c>
      <c r="D28" s="12">
        <v>44340</v>
      </c>
      <c r="E28" s="12">
        <v>44346</v>
      </c>
      <c r="F28" s="5" t="s">
        <v>159</v>
      </c>
      <c r="G28" s="6">
        <v>0.53053614270280569</v>
      </c>
      <c r="H28" s="5" t="s">
        <v>160</v>
      </c>
      <c r="I28" s="6">
        <v>0.38628879888652257</v>
      </c>
      <c r="J28" s="5" t="s">
        <v>161</v>
      </c>
      <c r="K28" s="6">
        <v>0.36420665907884675</v>
      </c>
      <c r="L28" s="6">
        <v>0.78706729416322885</v>
      </c>
      <c r="M28" s="6">
        <v>0.11135612456533617</v>
      </c>
      <c r="N28" s="6"/>
      <c r="O28" s="5" t="s">
        <v>162</v>
      </c>
      <c r="P28" s="6">
        <v>0.84386270351624548</v>
      </c>
      <c r="Q28" s="6">
        <v>0.18812405523342446</v>
      </c>
      <c r="R28" s="5">
        <v>0.70948871331818186</v>
      </c>
      <c r="S28" s="5">
        <v>7.8029473117068426E-2</v>
      </c>
      <c r="T28" s="5" t="s">
        <v>163</v>
      </c>
      <c r="U28" s="4">
        <f t="shared" si="0"/>
        <v>-1.2247417128797906</v>
      </c>
      <c r="V28" s="3">
        <f t="shared" si="1"/>
        <v>-0.57929660258727445</v>
      </c>
      <c r="W28" s="3">
        <f t="shared" si="2"/>
        <v>1.8394129924259528</v>
      </c>
      <c r="X28" s="2">
        <f t="shared" si="3"/>
        <v>1.2046664631526189</v>
      </c>
      <c r="Y28" s="2">
        <f t="shared" si="4"/>
        <v>0.63474652927333497</v>
      </c>
    </row>
    <row r="29" spans="1:25" ht="15" customHeight="1" x14ac:dyDescent="0.25">
      <c r="A29" s="52"/>
      <c r="B29" s="43" t="s">
        <v>52</v>
      </c>
      <c r="C29" s="8" t="s">
        <v>53</v>
      </c>
      <c r="D29" s="7">
        <v>44347</v>
      </c>
      <c r="E29" s="7">
        <v>44353</v>
      </c>
      <c r="F29" s="5" t="s">
        <v>160</v>
      </c>
      <c r="G29" s="6">
        <v>0.24943790717178216</v>
      </c>
      <c r="H29" s="5" t="s">
        <v>161</v>
      </c>
      <c r="I29" s="6">
        <v>0.60729392414780181</v>
      </c>
      <c r="J29" s="5" t="s">
        <v>162</v>
      </c>
      <c r="K29" s="6">
        <v>0.79198183197714112</v>
      </c>
      <c r="L29" s="6">
        <v>0.27857317137777571</v>
      </c>
      <c r="M29" s="6">
        <v>0.60413129344917704</v>
      </c>
      <c r="N29" s="6"/>
      <c r="O29" s="5" t="s">
        <v>163</v>
      </c>
      <c r="P29" s="6">
        <v>0.38691372879994368</v>
      </c>
      <c r="Q29" s="6">
        <v>2.3944647636379934E-2</v>
      </c>
      <c r="R29" s="5">
        <v>0.79190827841817757</v>
      </c>
      <c r="S29" s="5">
        <v>0.12646676639468035</v>
      </c>
      <c r="T29" s="5" t="s">
        <v>164</v>
      </c>
      <c r="U29" s="4">
        <f t="shared" si="0"/>
        <v>-0.84501527487294514</v>
      </c>
      <c r="V29" s="3">
        <f t="shared" si="1"/>
        <v>-0.9371526195632941</v>
      </c>
      <c r="W29" s="3">
        <f t="shared" si="2"/>
        <v>2.4991096193445461</v>
      </c>
      <c r="X29" s="2">
        <f t="shared" si="3"/>
        <v>1.6097345663298164</v>
      </c>
      <c r="Y29" s="2">
        <f t="shared" si="4"/>
        <v>0.88937505301473074</v>
      </c>
    </row>
    <row r="30" spans="1:25" ht="15" customHeight="1" x14ac:dyDescent="0.25">
      <c r="A30" s="52"/>
      <c r="B30" s="43"/>
      <c r="C30" s="8" t="s">
        <v>54</v>
      </c>
      <c r="D30" s="7">
        <v>44354</v>
      </c>
      <c r="E30" s="7">
        <v>44360</v>
      </c>
      <c r="F30" s="5" t="s">
        <v>161</v>
      </c>
      <c r="G30" s="6">
        <v>0.97847636005402583</v>
      </c>
      <c r="H30" s="5" t="s">
        <v>162</v>
      </c>
      <c r="I30" s="6">
        <v>0.29501699232819756</v>
      </c>
      <c r="J30" s="5" t="s">
        <v>163</v>
      </c>
      <c r="K30" s="6">
        <v>0.14612332344992729</v>
      </c>
      <c r="L30" s="6">
        <v>0.69720292186220423</v>
      </c>
      <c r="M30" s="6">
        <v>0.20043142101210543</v>
      </c>
      <c r="N30" s="6"/>
      <c r="O30" s="5" t="s">
        <v>164</v>
      </c>
      <c r="P30" s="6">
        <v>0.65442679604175713</v>
      </c>
      <c r="Q30" s="6">
        <v>0.7353946150859112</v>
      </c>
      <c r="R30" s="5">
        <v>0.83914081518799521</v>
      </c>
      <c r="S30" s="5">
        <v>0.40536571992985404</v>
      </c>
      <c r="T30" s="5" t="s">
        <v>165</v>
      </c>
      <c r="U30" s="4">
        <f t="shared" si="0"/>
        <v>-3.3076986049499228</v>
      </c>
      <c r="V30" s="3">
        <f t="shared" si="1"/>
        <v>-0.25369325183746583</v>
      </c>
      <c r="W30" s="3">
        <f t="shared" si="2"/>
        <v>1.9526144535290095</v>
      </c>
      <c r="X30" s="2">
        <f t="shared" si="3"/>
        <v>1.1014310937379865</v>
      </c>
      <c r="Y30" s="2">
        <f t="shared" si="4"/>
        <v>0.85118335979102366</v>
      </c>
    </row>
    <row r="31" spans="1:25" ht="15" customHeight="1" x14ac:dyDescent="0.25">
      <c r="A31" s="52"/>
      <c r="B31" s="43"/>
      <c r="C31" s="8" t="s">
        <v>55</v>
      </c>
      <c r="D31" s="7">
        <v>44361</v>
      </c>
      <c r="E31" s="7">
        <v>44367</v>
      </c>
      <c r="F31" s="5" t="s">
        <v>162</v>
      </c>
      <c r="G31" s="6">
        <v>0.78733913558189583</v>
      </c>
      <c r="H31" s="5" t="s">
        <v>163</v>
      </c>
      <c r="I31" s="6">
        <v>9.0085672398134919E-2</v>
      </c>
      <c r="J31" s="5" t="s">
        <v>164</v>
      </c>
      <c r="K31" s="6">
        <v>0.82008838727677535</v>
      </c>
      <c r="L31" s="6">
        <v>0.90129077163919702</v>
      </c>
      <c r="M31" s="6">
        <v>0.55816436172600692</v>
      </c>
      <c r="N31" s="6"/>
      <c r="O31" s="5" t="s">
        <v>165</v>
      </c>
      <c r="P31" s="6">
        <v>1.0595040941485445E-2</v>
      </c>
      <c r="Q31" s="6">
        <v>0.87054303378446951</v>
      </c>
      <c r="R31" s="5">
        <v>0.38043175792706663</v>
      </c>
      <c r="S31" s="5">
        <v>0.24291698010350571</v>
      </c>
      <c r="T31" s="5" t="s">
        <v>166</v>
      </c>
      <c r="U31" s="4">
        <f t="shared" si="0"/>
        <v>0.85767782635953571</v>
      </c>
      <c r="V31" s="3">
        <f t="shared" si="1"/>
        <v>0.44356021134629509</v>
      </c>
      <c r="W31" s="3">
        <f t="shared" si="2"/>
        <v>2.7928555377190269</v>
      </c>
      <c r="X31" s="2">
        <f t="shared" si="3"/>
        <v>1.9109244400732763</v>
      </c>
      <c r="Y31" s="2">
        <f t="shared" si="4"/>
        <v>0.88193109764575128</v>
      </c>
    </row>
    <row r="32" spans="1:25" ht="15" customHeight="1" x14ac:dyDescent="0.25">
      <c r="A32" s="52"/>
      <c r="B32" s="43"/>
      <c r="C32" s="8" t="s">
        <v>56</v>
      </c>
      <c r="D32" s="7">
        <v>44368</v>
      </c>
      <c r="E32" s="7">
        <v>44374</v>
      </c>
      <c r="F32" s="5" t="s">
        <v>163</v>
      </c>
      <c r="G32" s="6">
        <v>0.20045964362974622</v>
      </c>
      <c r="H32" s="5" t="s">
        <v>164</v>
      </c>
      <c r="I32" s="6">
        <v>0.40176149696826802</v>
      </c>
      <c r="J32" s="5" t="s">
        <v>165</v>
      </c>
      <c r="K32" s="6">
        <v>0.31186644494196802</v>
      </c>
      <c r="L32" s="6">
        <v>0.69260549673254157</v>
      </c>
      <c r="M32" s="6">
        <v>0.45161366231588806</v>
      </c>
      <c r="N32" s="6"/>
      <c r="O32" s="5" t="s">
        <v>166</v>
      </c>
      <c r="P32" s="6">
        <v>0.29710666478657788</v>
      </c>
      <c r="Q32" s="6">
        <v>0.42477142676098911</v>
      </c>
      <c r="R32" s="5">
        <v>0.68702845274588387</v>
      </c>
      <c r="S32" s="5">
        <v>0.87935612511865613</v>
      </c>
      <c r="T32" s="5" t="s">
        <v>167</v>
      </c>
      <c r="U32" s="4">
        <f t="shared" si="0"/>
        <v>2.8359329205221449</v>
      </c>
      <c r="V32" s="3">
        <f t="shared" si="1"/>
        <v>0.24225835800777329</v>
      </c>
      <c r="W32" s="3">
        <f t="shared" si="2"/>
        <v>3.0754493878459694</v>
      </c>
      <c r="X32" s="2">
        <f t="shared" si="3"/>
        <v>1.9256842202286666</v>
      </c>
      <c r="Y32" s="2">
        <f t="shared" si="4"/>
        <v>1.149765167617304</v>
      </c>
    </row>
    <row r="33" spans="1:25" ht="15" customHeight="1" x14ac:dyDescent="0.25">
      <c r="A33" s="52"/>
      <c r="B33" s="43"/>
      <c r="C33" s="8" t="s">
        <v>57</v>
      </c>
      <c r="D33" s="7">
        <v>44375</v>
      </c>
      <c r="E33" s="7">
        <v>44381</v>
      </c>
      <c r="F33" s="5" t="s">
        <v>164</v>
      </c>
      <c r="G33" s="6">
        <v>0.77202534486161878</v>
      </c>
      <c r="H33" s="5" t="s">
        <v>165</v>
      </c>
      <c r="I33" s="6">
        <v>0.31266754585963064</v>
      </c>
      <c r="J33" s="5" t="s">
        <v>166</v>
      </c>
      <c r="K33" s="6">
        <v>0.77058956405622903</v>
      </c>
      <c r="L33" s="6">
        <v>0.72629093763552088</v>
      </c>
      <c r="M33" s="6">
        <v>0.7151796553359776</v>
      </c>
      <c r="N33" s="6"/>
      <c r="O33" s="5" t="s">
        <v>167</v>
      </c>
      <c r="P33" s="6">
        <v>0.43708995856631527</v>
      </c>
      <c r="Q33" s="6">
        <v>0.65341566305562149</v>
      </c>
      <c r="R33" s="5">
        <v>0.7371124094875996</v>
      </c>
      <c r="S33" s="5">
        <v>0.71689559572835015</v>
      </c>
      <c r="T33" s="5" t="s">
        <v>168</v>
      </c>
      <c r="U33" s="4">
        <f t="shared" si="0"/>
        <v>1.0505921252285875</v>
      </c>
      <c r="V33" s="3">
        <f t="shared" si="1"/>
        <v>0.70161615700976143</v>
      </c>
      <c r="W33" s="3">
        <f t="shared" si="2"/>
        <v>3.4818242679157829</v>
      </c>
      <c r="X33" s="2">
        <f t="shared" si="3"/>
        <v>2.2591838257185799</v>
      </c>
      <c r="Y33" s="2">
        <f t="shared" si="4"/>
        <v>1.2226404421972035</v>
      </c>
    </row>
    <row r="34" spans="1:25" ht="15" customHeight="1" x14ac:dyDescent="0.25">
      <c r="A34" s="52"/>
      <c r="B34" s="42" t="s">
        <v>58</v>
      </c>
      <c r="C34" s="2" t="s">
        <v>59</v>
      </c>
      <c r="D34" s="12">
        <v>44382</v>
      </c>
      <c r="E34" s="12">
        <v>44388</v>
      </c>
      <c r="F34" s="5" t="s">
        <v>165</v>
      </c>
      <c r="G34" s="6">
        <v>0.69407172779821491</v>
      </c>
      <c r="H34" s="5" t="s">
        <v>166</v>
      </c>
      <c r="I34" s="6">
        <v>9.8063934356164117E-2</v>
      </c>
      <c r="J34" s="5" t="s">
        <v>167</v>
      </c>
      <c r="K34" s="6">
        <v>0.48808282583894536</v>
      </c>
      <c r="L34" s="6">
        <v>0.94324606580690296</v>
      </c>
      <c r="M34" s="6">
        <v>0.34018487355576743</v>
      </c>
      <c r="N34" s="6"/>
      <c r="O34" s="5" t="s">
        <v>168</v>
      </c>
      <c r="P34" s="6">
        <v>0.70262573580253707</v>
      </c>
      <c r="Q34" s="6">
        <v>0.38358099452594985</v>
      </c>
      <c r="R34" s="5">
        <v>0.48636323260824843</v>
      </c>
      <c r="S34" s="5">
        <v>0.85633348905374851</v>
      </c>
      <c r="T34" s="5" t="s">
        <v>169</v>
      </c>
      <c r="U34" s="4">
        <f t="shared" si="0"/>
        <v>0.37481061631060714</v>
      </c>
      <c r="V34" s="3">
        <f t="shared" si="1"/>
        <v>1.2976239504518121</v>
      </c>
      <c r="W34" s="3">
        <f t="shared" si="2"/>
        <v>3.8269464292331441</v>
      </c>
      <c r="X34" s="2">
        <f t="shared" si="3"/>
        <v>2.0446409157549881</v>
      </c>
      <c r="Y34" s="2">
        <f t="shared" si="4"/>
        <v>1.7823055134781565</v>
      </c>
    </row>
    <row r="35" spans="1:25" ht="15" customHeight="1" x14ac:dyDescent="0.25">
      <c r="A35" s="52"/>
      <c r="B35" s="42"/>
      <c r="C35" s="2" t="s">
        <v>60</v>
      </c>
      <c r="D35" s="12">
        <v>44389</v>
      </c>
      <c r="E35" s="12">
        <v>44395</v>
      </c>
      <c r="F35" s="5" t="s">
        <v>166</v>
      </c>
      <c r="G35" s="6">
        <v>0.27291599902202912</v>
      </c>
      <c r="H35" s="5" t="s">
        <v>167</v>
      </c>
      <c r="I35" s="6">
        <v>0.43835325473649611</v>
      </c>
      <c r="J35" s="5" t="s">
        <v>168</v>
      </c>
      <c r="K35" s="6">
        <v>0.12487579355387146</v>
      </c>
      <c r="L35" s="6">
        <v>0.2425556958368984</v>
      </c>
      <c r="M35" s="6">
        <v>0.71486537715266885</v>
      </c>
      <c r="N35" s="6"/>
      <c r="O35" s="5" t="s">
        <v>169</v>
      </c>
      <c r="P35" s="6">
        <v>0.63653702251143485</v>
      </c>
      <c r="Q35" s="6">
        <v>0.4979764680520341</v>
      </c>
      <c r="R35" s="5">
        <v>0.81211099255218655</v>
      </c>
      <c r="S35" s="5">
        <v>0.66615754971622909</v>
      </c>
      <c r="T35" s="5" t="s">
        <v>170</v>
      </c>
      <c r="U35" s="4">
        <f t="shared" si="0"/>
        <v>0.71729423806785453</v>
      </c>
      <c r="V35" s="3">
        <f t="shared" si="1"/>
        <v>1.1321866947373451</v>
      </c>
      <c r="W35" s="3">
        <f t="shared" si="2"/>
        <v>3.059864428060445</v>
      </c>
      <c r="X35" s="2">
        <f t="shared" si="3"/>
        <v>1.5329796867974246</v>
      </c>
      <c r="Y35" s="2">
        <f t="shared" si="4"/>
        <v>1.5268847412630207</v>
      </c>
    </row>
    <row r="36" spans="1:25" ht="15" customHeight="1" x14ac:dyDescent="0.25">
      <c r="A36" s="52"/>
      <c r="B36" s="42"/>
      <c r="C36" s="2" t="s">
        <v>61</v>
      </c>
      <c r="D36" s="12">
        <v>44396</v>
      </c>
      <c r="E36" s="12">
        <v>44402</v>
      </c>
      <c r="F36" s="5" t="s">
        <v>167</v>
      </c>
      <c r="G36" s="6">
        <v>0.31869066462662521</v>
      </c>
      <c r="H36" s="5" t="s">
        <v>168</v>
      </c>
      <c r="I36" s="6">
        <v>0.28482491250830555</v>
      </c>
      <c r="J36" s="5" t="s">
        <v>169</v>
      </c>
      <c r="K36" s="6">
        <v>0.45568976452407273</v>
      </c>
      <c r="L36" s="6">
        <v>0.82030303570258833</v>
      </c>
      <c r="M36" s="6">
        <v>0.76583405705858087</v>
      </c>
      <c r="N36" s="6"/>
      <c r="O36" s="5" t="s">
        <v>170</v>
      </c>
      <c r="P36" s="6">
        <v>0.36708817826483053</v>
      </c>
      <c r="Q36" s="6">
        <v>0.85945543863462071</v>
      </c>
      <c r="R36" s="5">
        <v>0.37275344708582347</v>
      </c>
      <c r="S36" s="5">
        <v>7.1363585007352959E-2</v>
      </c>
      <c r="T36" s="5" t="s">
        <v>171</v>
      </c>
      <c r="U36" s="4">
        <f t="shared" si="0"/>
        <v>0.31967125328794349</v>
      </c>
      <c r="V36" s="3">
        <f t="shared" si="1"/>
        <v>1.1660524468556648</v>
      </c>
      <c r="W36" s="3">
        <f t="shared" si="2"/>
        <v>3.1093136113876545</v>
      </c>
      <c r="X36" s="2">
        <f t="shared" si="3"/>
        <v>1.6215812730566668</v>
      </c>
      <c r="Y36" s="2">
        <f t="shared" si="4"/>
        <v>1.4877323383309884</v>
      </c>
    </row>
    <row r="37" spans="1:25" ht="15" customHeight="1" x14ac:dyDescent="0.25">
      <c r="A37" s="52"/>
      <c r="B37" s="42"/>
      <c r="C37" s="2" t="s">
        <v>62</v>
      </c>
      <c r="D37" s="12">
        <v>44403</v>
      </c>
      <c r="E37" s="12">
        <v>44409</v>
      </c>
      <c r="F37" s="5" t="s">
        <v>168</v>
      </c>
      <c r="G37" s="6">
        <v>0.97243179760264986</v>
      </c>
      <c r="H37" s="5" t="s">
        <v>169</v>
      </c>
      <c r="I37" s="6">
        <v>0.65473914871944905</v>
      </c>
      <c r="J37" s="5" t="s">
        <v>170</v>
      </c>
      <c r="K37" s="6">
        <v>0.73186464466694379</v>
      </c>
      <c r="L37" s="6">
        <v>0.35698641481871618</v>
      </c>
      <c r="M37" s="6">
        <v>0.95094607320607494</v>
      </c>
      <c r="N37" s="6"/>
      <c r="O37" s="5" t="s">
        <v>171</v>
      </c>
      <c r="P37" s="6">
        <v>0.84849537220827487</v>
      </c>
      <c r="Q37" s="6">
        <v>0.52662793369505945</v>
      </c>
      <c r="R37" s="5">
        <v>0.8889245587558714</v>
      </c>
      <c r="S37" s="5">
        <v>0.40942521874961635</v>
      </c>
      <c r="T37" s="5" t="s">
        <v>172</v>
      </c>
      <c r="U37" s="4">
        <f t="shared" si="0"/>
        <v>0.59910867527633549</v>
      </c>
      <c r="V37" s="3">
        <f t="shared" si="1"/>
        <v>1.4837450957388656</v>
      </c>
      <c r="W37" s="3">
        <f t="shared" si="2"/>
        <v>2.8230413649699804</v>
      </c>
      <c r="X37" s="2">
        <f t="shared" si="3"/>
        <v>1.5049505455153358</v>
      </c>
      <c r="Y37" s="2">
        <f t="shared" si="4"/>
        <v>1.3180908194546452</v>
      </c>
    </row>
    <row r="38" spans="1:25" ht="15.75" customHeight="1" x14ac:dyDescent="0.25">
      <c r="A38" s="52"/>
      <c r="B38" s="43" t="s">
        <v>63</v>
      </c>
      <c r="C38" s="8" t="s">
        <v>64</v>
      </c>
      <c r="D38" s="7">
        <v>44410</v>
      </c>
      <c r="E38" s="7">
        <v>44416</v>
      </c>
      <c r="F38" s="5" t="s">
        <v>169</v>
      </c>
      <c r="G38" s="6">
        <v>0.11920157948752697</v>
      </c>
      <c r="H38" s="5" t="s">
        <v>170</v>
      </c>
      <c r="I38" s="6">
        <v>0.15130705177382009</v>
      </c>
      <c r="J38" s="5" t="s">
        <v>171</v>
      </c>
      <c r="K38" s="6">
        <v>0.48520904790937602</v>
      </c>
      <c r="L38" s="6">
        <v>0.17700878006004894</v>
      </c>
      <c r="M38" s="6">
        <v>0.94837445615940774</v>
      </c>
      <c r="N38" s="6"/>
      <c r="O38" s="5" t="s">
        <v>172</v>
      </c>
      <c r="P38" s="6">
        <v>4.0201247296260734E-2</v>
      </c>
      <c r="Q38" s="6">
        <v>0.79844396552929364</v>
      </c>
      <c r="R38" s="5">
        <v>0.43424349567900744</v>
      </c>
      <c r="S38" s="5">
        <v>0.78097199964094877</v>
      </c>
      <c r="T38" s="5" t="s">
        <v>173</v>
      </c>
      <c r="U38" s="4">
        <f t="shared" si="0"/>
        <v>0.29914001289535269</v>
      </c>
      <c r="V38" s="3">
        <f t="shared" si="1"/>
        <v>1.4516396234525724</v>
      </c>
      <c r="W38" s="3">
        <f t="shared" si="2"/>
        <v>2.6466139801138509</v>
      </c>
      <c r="X38" s="2">
        <f t="shared" si="3"/>
        <v>1.9499583461284511</v>
      </c>
      <c r="Y38" s="2">
        <f t="shared" si="4"/>
        <v>0.69665563398540042</v>
      </c>
    </row>
    <row r="39" spans="1:25" x14ac:dyDescent="0.25">
      <c r="A39" s="52"/>
      <c r="B39" s="43"/>
      <c r="C39" s="8" t="s">
        <v>65</v>
      </c>
      <c r="D39" s="7">
        <v>44417</v>
      </c>
      <c r="E39" s="7">
        <v>44423</v>
      </c>
      <c r="F39" s="5" t="s">
        <v>170</v>
      </c>
      <c r="G39" s="6">
        <v>0.24812311241057217</v>
      </c>
      <c r="H39" s="5" t="s">
        <v>171</v>
      </c>
      <c r="I39" s="6">
        <v>0.92982242913337521</v>
      </c>
      <c r="J39" s="5" t="s">
        <v>172</v>
      </c>
      <c r="K39" s="6">
        <v>0.53759053445312577</v>
      </c>
      <c r="L39" s="6">
        <v>0.74537176686271933</v>
      </c>
      <c r="M39" s="6">
        <v>0.8722429702144453</v>
      </c>
      <c r="N39" s="6"/>
      <c r="O39" s="5" t="s">
        <v>173</v>
      </c>
      <c r="P39" s="6">
        <v>0.21171519901912561</v>
      </c>
      <c r="Q39" s="6">
        <v>0.40452125230093672</v>
      </c>
      <c r="R39" s="5">
        <v>0.3739212016245167</v>
      </c>
      <c r="S39" s="5">
        <v>0.4004503819640981</v>
      </c>
      <c r="T39" s="5" t="s">
        <v>174</v>
      </c>
      <c r="U39" s="4">
        <f t="shared" si="0"/>
        <v>0.48564959952895953</v>
      </c>
      <c r="V39" s="3">
        <f t="shared" si="1"/>
        <v>0.76994030672976921</v>
      </c>
      <c r="W39" s="3">
        <f t="shared" si="2"/>
        <v>3.3133398301096335</v>
      </c>
      <c r="X39" s="2">
        <f t="shared" si="3"/>
        <v>2.2758336815624514</v>
      </c>
      <c r="Y39" s="2">
        <f t="shared" si="4"/>
        <v>1.037506148547183</v>
      </c>
    </row>
    <row r="40" spans="1:25" x14ac:dyDescent="0.25">
      <c r="A40" s="52"/>
      <c r="B40" s="43"/>
      <c r="C40" s="8" t="s">
        <v>66</v>
      </c>
      <c r="D40" s="7">
        <v>44424</v>
      </c>
      <c r="E40" s="7">
        <v>44430</v>
      </c>
      <c r="F40" s="5" t="s">
        <v>171</v>
      </c>
      <c r="G40" s="6">
        <v>0.5296376728183102</v>
      </c>
      <c r="H40" s="5" t="s">
        <v>172</v>
      </c>
      <c r="I40" s="6">
        <v>0.4664398447212722</v>
      </c>
      <c r="J40" s="5" t="s">
        <v>173</v>
      </c>
      <c r="K40" s="6">
        <v>3.1250323181948647E-2</v>
      </c>
      <c r="L40" s="6">
        <v>0.89987744108228296</v>
      </c>
      <c r="M40" s="6">
        <v>0.21272338368510169</v>
      </c>
      <c r="N40" s="6"/>
      <c r="O40" s="5" t="s">
        <v>174</v>
      </c>
      <c r="P40" s="6">
        <v>0.47460019871588677</v>
      </c>
      <c r="Q40" s="6">
        <v>0.22485309541303633</v>
      </c>
      <c r="R40" s="5">
        <v>1.216884790378725E-2</v>
      </c>
      <c r="S40" s="5">
        <v>0.24661055006171628</v>
      </c>
      <c r="T40" s="5" t="s">
        <v>175</v>
      </c>
      <c r="U40" s="4">
        <f t="shared" si="0"/>
        <v>1.4606038776891317E-2</v>
      </c>
      <c r="V40" s="3">
        <f t="shared" si="1"/>
        <v>0.8331381348268071</v>
      </c>
      <c r="W40" s="3">
        <f t="shared" si="2"/>
        <v>3.5450143002449419</v>
      </c>
      <c r="X40" s="2">
        <f t="shared" si="3"/>
        <v>1.8324838060285134</v>
      </c>
      <c r="Y40" s="2">
        <f t="shared" si="4"/>
        <v>1.7125304942164297</v>
      </c>
    </row>
    <row r="41" spans="1:25" x14ac:dyDescent="0.25">
      <c r="A41" s="52"/>
      <c r="B41" s="43"/>
      <c r="C41" s="8" t="s">
        <v>67</v>
      </c>
      <c r="D41" s="7">
        <v>44431</v>
      </c>
      <c r="E41" s="7">
        <v>44437</v>
      </c>
      <c r="F41" s="5" t="s">
        <v>172</v>
      </c>
      <c r="G41" s="6">
        <v>0.57362437660626031</v>
      </c>
      <c r="H41" s="5" t="s">
        <v>173</v>
      </c>
      <c r="I41" s="6">
        <v>0.61121396960743868</v>
      </c>
      <c r="J41" s="5" t="s">
        <v>174</v>
      </c>
      <c r="K41" s="6">
        <v>0.50617760986914517</v>
      </c>
      <c r="L41" s="6">
        <v>0.61374045919077092</v>
      </c>
      <c r="M41" s="6">
        <v>0.76938293028413374</v>
      </c>
      <c r="N41" s="6"/>
      <c r="O41" s="5" t="s">
        <v>175</v>
      </c>
      <c r="P41" s="6">
        <v>0.95465492119472339</v>
      </c>
      <c r="Q41" s="6">
        <v>0.83281293691883307</v>
      </c>
      <c r="R41" s="5">
        <v>0.7290923128084007</v>
      </c>
      <c r="S41" s="5">
        <v>0.20524665719152013</v>
      </c>
      <c r="T41" s="5" t="s">
        <v>176</v>
      </c>
      <c r="U41" s="4">
        <f t="shared" si="0"/>
        <v>0.91646489745965209</v>
      </c>
      <c r="V41" s="3">
        <f t="shared" si="1"/>
        <v>0.79554854182562884</v>
      </c>
      <c r="W41" s="3">
        <f t="shared" si="2"/>
        <v>2.8774645111913015</v>
      </c>
      <c r="X41" s="2">
        <f t="shared" si="3"/>
        <v>1.3840064947029354</v>
      </c>
      <c r="Y41" s="2">
        <f t="shared" si="4"/>
        <v>1.4934580164883673</v>
      </c>
    </row>
    <row r="42" spans="1:25" x14ac:dyDescent="0.25">
      <c r="A42" s="52"/>
      <c r="B42" s="43"/>
      <c r="C42" s="8" t="s">
        <v>68</v>
      </c>
      <c r="D42" s="7">
        <v>44438</v>
      </c>
      <c r="E42" s="7">
        <v>44444</v>
      </c>
      <c r="F42" s="5" t="s">
        <v>173</v>
      </c>
      <c r="G42" s="6">
        <v>1.51222244819047E-2</v>
      </c>
      <c r="H42" s="5" t="s">
        <v>174</v>
      </c>
      <c r="I42" s="6">
        <v>0.68240000749910712</v>
      </c>
      <c r="J42" s="5" t="s">
        <v>175</v>
      </c>
      <c r="K42" s="6">
        <v>0.42480173954843026</v>
      </c>
      <c r="L42" s="6">
        <v>0.20725855468396792</v>
      </c>
      <c r="M42" s="6">
        <v>0.5271177468610051</v>
      </c>
      <c r="N42" s="6"/>
      <c r="O42" s="5" t="s">
        <v>176</v>
      </c>
      <c r="P42" s="6">
        <v>0.34032010338912311</v>
      </c>
      <c r="Q42" s="6">
        <v>0.4576747089758465</v>
      </c>
      <c r="R42" s="5">
        <v>0.55059790093915062</v>
      </c>
      <c r="S42" s="5">
        <v>0.23765204118431371</v>
      </c>
      <c r="T42" s="5" t="s">
        <v>177</v>
      </c>
      <c r="U42" s="4">
        <f t="shared" si="0"/>
        <v>4.2924662335667145</v>
      </c>
      <c r="V42" s="3">
        <f t="shared" si="1"/>
        <v>0.12827075880842642</v>
      </c>
      <c r="W42" s="3">
        <f t="shared" si="2"/>
        <v>2.71152999305873</v>
      </c>
      <c r="X42" s="2">
        <f t="shared" si="3"/>
        <v>1.4684881308622426</v>
      </c>
      <c r="Y42" s="2">
        <f t="shared" si="4"/>
        <v>1.2430418621964887</v>
      </c>
    </row>
    <row r="43" spans="1:25" ht="15" customHeight="1" x14ac:dyDescent="0.25">
      <c r="A43" s="52"/>
      <c r="B43" s="42" t="s">
        <v>69</v>
      </c>
      <c r="C43" s="2" t="s">
        <v>70</v>
      </c>
      <c r="D43" s="12">
        <v>44445</v>
      </c>
      <c r="E43" s="12">
        <v>44451</v>
      </c>
      <c r="F43" s="5" t="s">
        <v>174</v>
      </c>
      <c r="G43" s="6">
        <v>0.76509885232483044</v>
      </c>
      <c r="H43" s="5" t="s">
        <v>175</v>
      </c>
      <c r="I43" s="6">
        <v>0.90234148414566917</v>
      </c>
      <c r="J43" s="5" t="s">
        <v>176</v>
      </c>
      <c r="K43" s="6">
        <v>0.90760789710401835</v>
      </c>
      <c r="L43" s="6">
        <v>0.3675366878928924</v>
      </c>
      <c r="M43" s="6">
        <v>0.11544193431130434</v>
      </c>
      <c r="N43" s="6"/>
      <c r="O43" s="5" t="s">
        <v>177</v>
      </c>
      <c r="P43" s="6">
        <v>1.3385376405305682E-2</v>
      </c>
      <c r="Q43" s="6">
        <v>0.40181632252236676</v>
      </c>
      <c r="R43" s="5">
        <v>0.25946091651819325</v>
      </c>
      <c r="S43" s="5">
        <v>0.1506210139270231</v>
      </c>
      <c r="T43" s="5" t="s">
        <v>178</v>
      </c>
      <c r="U43" s="4">
        <f t="shared" si="0"/>
        <v>-28.919370142581933</v>
      </c>
      <c r="V43" s="3">
        <f t="shared" si="1"/>
        <v>-8.9718730124123125E-3</v>
      </c>
      <c r="W43" s="3">
        <f t="shared" si="2"/>
        <v>3.5714728791279682</v>
      </c>
      <c r="X43" s="2">
        <f t="shared" si="3"/>
        <v>2.3627106515609553</v>
      </c>
      <c r="Y43" s="2">
        <f t="shared" si="4"/>
        <v>1.2087622275670142</v>
      </c>
    </row>
    <row r="44" spans="1:25" ht="15" customHeight="1" x14ac:dyDescent="0.25">
      <c r="A44" s="52"/>
      <c r="B44" s="42"/>
      <c r="C44" s="2" t="s">
        <v>71</v>
      </c>
      <c r="D44" s="12">
        <v>44452</v>
      </c>
      <c r="E44" s="12">
        <v>44458</v>
      </c>
      <c r="F44" s="5" t="s">
        <v>175</v>
      </c>
      <c r="G44" s="6">
        <v>0.44351642633924726</v>
      </c>
      <c r="H44" s="5" t="s">
        <v>176</v>
      </c>
      <c r="I44" s="6">
        <v>0.85887549826877652</v>
      </c>
      <c r="J44" s="5" t="s">
        <v>177</v>
      </c>
      <c r="K44" s="6">
        <v>0.63973939985540629</v>
      </c>
      <c r="L44" s="6">
        <v>0.50043784547728465</v>
      </c>
      <c r="M44" s="6">
        <v>0.34047853435107445</v>
      </c>
      <c r="N44" s="6"/>
      <c r="O44" s="5" t="s">
        <v>178</v>
      </c>
      <c r="P44" s="6">
        <v>0.28609936562196703</v>
      </c>
      <c r="Q44" s="6">
        <v>0.24955135176742493</v>
      </c>
      <c r="R44" s="5">
        <v>0.52199994080602674</v>
      </c>
      <c r="S44" s="5">
        <v>1.8044118462779757E-2</v>
      </c>
      <c r="T44" s="5" t="s">
        <v>179</v>
      </c>
      <c r="U44" s="4">
        <f t="shared" si="0"/>
        <v>-1.2301717492638879</v>
      </c>
      <c r="V44" s="3">
        <f t="shared" si="1"/>
        <v>-0.42433094494194157</v>
      </c>
      <c r="W44" s="3">
        <f t="shared" si="2"/>
        <v>4.1759994070712674</v>
      </c>
      <c r="X44" s="2">
        <f t="shared" si="3"/>
        <v>2.7163506857943944</v>
      </c>
      <c r="Y44" s="2">
        <f t="shared" si="4"/>
        <v>1.4596487212768738</v>
      </c>
    </row>
    <row r="45" spans="1:25" x14ac:dyDescent="0.25">
      <c r="A45" s="52"/>
      <c r="B45" s="42"/>
      <c r="C45" s="2" t="s">
        <v>72</v>
      </c>
      <c r="D45" s="12">
        <v>44459</v>
      </c>
      <c r="E45" s="12">
        <v>44465</v>
      </c>
      <c r="F45" s="5" t="s">
        <v>176</v>
      </c>
      <c r="G45" s="6">
        <v>0.61780833246074207</v>
      </c>
      <c r="H45" s="5" t="s">
        <v>177</v>
      </c>
      <c r="I45" s="6">
        <v>0.62954705829524793</v>
      </c>
      <c r="J45" s="5" t="s">
        <v>178</v>
      </c>
      <c r="K45" s="6">
        <v>0.6214555299549217</v>
      </c>
      <c r="L45" s="6">
        <v>0.59528456606555458</v>
      </c>
      <c r="M45" s="6">
        <v>0.76456203157132807</v>
      </c>
      <c r="N45" s="6"/>
      <c r="O45" s="5" t="s">
        <v>179</v>
      </c>
      <c r="P45" s="6">
        <v>0.22902029014293901</v>
      </c>
      <c r="Q45" s="6">
        <v>0.49109454995377688</v>
      </c>
      <c r="R45" s="5">
        <v>0.44120984532033702</v>
      </c>
      <c r="S45" s="5">
        <v>0.59569850964640125</v>
      </c>
      <c r="T45" s="5" t="s">
        <v>180</v>
      </c>
      <c r="U45" s="4">
        <f t="shared" si="0"/>
        <v>-1.0117875075667089</v>
      </c>
      <c r="V45" s="3">
        <f t="shared" si="1"/>
        <v>-0.43606967077644743</v>
      </c>
      <c r="W45" s="3">
        <f t="shared" si="2"/>
        <v>4.6726246629950268</v>
      </c>
      <c r="X45" s="2">
        <f t="shared" si="3"/>
        <v>3.1087859256063775</v>
      </c>
      <c r="Y45" s="2">
        <f t="shared" si="4"/>
        <v>1.5638387373886513</v>
      </c>
    </row>
    <row r="46" spans="1:25" ht="15" customHeight="1" x14ac:dyDescent="0.25">
      <c r="A46" s="52"/>
      <c r="B46" s="42"/>
      <c r="C46" s="2" t="s">
        <v>73</v>
      </c>
      <c r="D46" s="12">
        <v>44466</v>
      </c>
      <c r="E46" s="12">
        <v>44472</v>
      </c>
      <c r="F46" s="5" t="s">
        <v>177</v>
      </c>
      <c r="G46" s="6">
        <v>0.46294279772549463</v>
      </c>
      <c r="H46" s="5" t="s">
        <v>178</v>
      </c>
      <c r="I46" s="6">
        <v>0.32970799453164801</v>
      </c>
      <c r="J46" s="5" t="s">
        <v>179</v>
      </c>
      <c r="K46" s="6">
        <v>0.99439143134215924</v>
      </c>
      <c r="L46" s="6">
        <v>0.40656923322604555</v>
      </c>
      <c r="M46" s="6">
        <v>6.0424140949363547E-2</v>
      </c>
      <c r="N46" s="6"/>
      <c r="O46" s="5" t="s">
        <v>180</v>
      </c>
      <c r="P46" s="6">
        <v>6.1970549295099486E-3</v>
      </c>
      <c r="Q46" s="6">
        <v>0.4108484444758006</v>
      </c>
      <c r="R46" s="5">
        <v>0.23731517641705768</v>
      </c>
      <c r="S46" s="5">
        <v>0.42276553625668079</v>
      </c>
      <c r="T46" s="5" t="s">
        <v>181</v>
      </c>
      <c r="U46" s="4">
        <f t="shared" si="0"/>
        <v>-0.7836454841261894</v>
      </c>
      <c r="V46" s="3">
        <f t="shared" si="1"/>
        <v>-0.30283486758260081</v>
      </c>
      <c r="W46" s="3">
        <f t="shared" si="2"/>
        <v>5.6565398281579204</v>
      </c>
      <c r="X46" s="2">
        <f t="shared" si="3"/>
        <v>4.096980302019027</v>
      </c>
      <c r="Y46" s="2">
        <f t="shared" si="4"/>
        <v>1.5595595261388961</v>
      </c>
    </row>
    <row r="47" spans="1:25" ht="15" customHeight="1" x14ac:dyDescent="0.25">
      <c r="A47" s="52"/>
      <c r="B47" s="43" t="s">
        <v>74</v>
      </c>
      <c r="C47" s="8" t="s">
        <v>75</v>
      </c>
      <c r="D47" s="7">
        <v>44473</v>
      </c>
      <c r="E47" s="7">
        <v>44479</v>
      </c>
      <c r="F47" s="5" t="s">
        <v>178</v>
      </c>
      <c r="G47" s="6">
        <v>0.46668774146656056</v>
      </c>
      <c r="H47" s="5" t="s">
        <v>179</v>
      </c>
      <c r="I47" s="6">
        <v>0.16558276314561959</v>
      </c>
      <c r="J47" s="5" t="s">
        <v>180</v>
      </c>
      <c r="K47" s="6">
        <v>0.34747641417735087</v>
      </c>
      <c r="L47" s="6">
        <v>0.92172193684712433</v>
      </c>
      <c r="M47" s="6">
        <v>0.72496907485387119</v>
      </c>
      <c r="N47" s="6"/>
      <c r="O47" s="5" t="s">
        <v>181</v>
      </c>
      <c r="P47" s="6">
        <v>0.48406848324454899</v>
      </c>
      <c r="Q47" s="6">
        <v>0.17341766313608331</v>
      </c>
      <c r="R47" s="5">
        <v>0.79470408243294577</v>
      </c>
      <c r="S47" s="5">
        <v>0.97809057300201674</v>
      </c>
      <c r="T47" s="5" t="s">
        <v>182</v>
      </c>
      <c r="U47" s="4">
        <f t="shared" si="0"/>
        <v>-459.39592784709225</v>
      </c>
      <c r="V47" s="3">
        <f t="shared" si="1"/>
        <v>-1.7298892616598449E-3</v>
      </c>
      <c r="W47" s="3">
        <f t="shared" si="2"/>
        <v>6.2682520328017635</v>
      </c>
      <c r="X47" s="2">
        <f t="shared" si="3"/>
        <v>3.9603882329518285</v>
      </c>
      <c r="Y47" s="2">
        <f t="shared" si="4"/>
        <v>2.3078637998499367</v>
      </c>
    </row>
    <row r="48" spans="1:25" x14ac:dyDescent="0.25">
      <c r="A48" s="52"/>
      <c r="B48" s="43"/>
      <c r="C48" s="8" t="s">
        <v>76</v>
      </c>
      <c r="D48" s="7">
        <v>44480</v>
      </c>
      <c r="E48" s="7">
        <v>44486</v>
      </c>
      <c r="F48" s="5" t="s">
        <v>179</v>
      </c>
      <c r="G48" s="6">
        <v>0.98923342130746317</v>
      </c>
      <c r="H48" s="5" t="s">
        <v>180</v>
      </c>
      <c r="I48" s="6">
        <v>0.24661695531712635</v>
      </c>
      <c r="J48" s="5" t="s">
        <v>181</v>
      </c>
      <c r="K48" s="6">
        <v>0.39163096769192784</v>
      </c>
      <c r="L48" s="6">
        <v>0.33513140849761425</v>
      </c>
      <c r="M48" s="6">
        <v>0.14178331446643178</v>
      </c>
      <c r="N48" s="6"/>
      <c r="O48" s="5" t="s">
        <v>182</v>
      </c>
      <c r="P48" s="6">
        <v>0.30680667386872229</v>
      </c>
      <c r="Q48" s="6">
        <v>0.82619875706317203</v>
      </c>
      <c r="R48" s="5">
        <v>0.16559821604756386</v>
      </c>
      <c r="S48" s="5">
        <v>4.086651698008481E-3</v>
      </c>
      <c r="T48" s="5" t="s">
        <v>183</v>
      </c>
      <c r="U48" s="4">
        <f t="shared" si="0"/>
        <v>0.22351358662583551</v>
      </c>
      <c r="V48" s="3">
        <f t="shared" si="1"/>
        <v>0.74088657672867697</v>
      </c>
      <c r="W48" s="3">
        <f t="shared" si="2"/>
        <v>5.8620089780594116</v>
      </c>
      <c r="X48" s="2">
        <f t="shared" si="3"/>
        <v>4.0452125267750336</v>
      </c>
      <c r="Y48" s="2">
        <f t="shared" si="4"/>
        <v>1.8167964512843788</v>
      </c>
    </row>
    <row r="49" spans="1:25" x14ac:dyDescent="0.25">
      <c r="A49" s="52"/>
      <c r="B49" s="43"/>
      <c r="C49" s="8" t="s">
        <v>77</v>
      </c>
      <c r="D49" s="7">
        <v>44487</v>
      </c>
      <c r="E49" s="7">
        <v>44493</v>
      </c>
      <c r="F49" s="5" t="s">
        <v>180</v>
      </c>
      <c r="G49" s="6">
        <v>0.8232565716478919</v>
      </c>
      <c r="H49" s="5" t="s">
        <v>181</v>
      </c>
      <c r="I49" s="6">
        <v>0.62145928778333748</v>
      </c>
      <c r="J49" s="5" t="s">
        <v>182</v>
      </c>
      <c r="K49" s="6">
        <v>0.79997133679438504</v>
      </c>
      <c r="L49" s="6">
        <v>9.2258472916273204E-2</v>
      </c>
      <c r="M49" s="6">
        <v>0.2593726396628252</v>
      </c>
      <c r="N49" s="6"/>
      <c r="O49" s="5" t="s">
        <v>183</v>
      </c>
      <c r="P49" s="6">
        <v>0.13880220911785457</v>
      </c>
      <c r="Q49" s="6">
        <v>0.59859545561403393</v>
      </c>
      <c r="R49" s="5">
        <v>0.77721371368429126</v>
      </c>
      <c r="S49" s="5">
        <v>0.36726387308812214</v>
      </c>
      <c r="T49" s="5" t="s">
        <v>184</v>
      </c>
      <c r="U49" s="4">
        <f t="shared" si="0"/>
        <v>0.82446909952949687</v>
      </c>
      <c r="V49" s="3">
        <f t="shared" si="1"/>
        <v>0.94268386059323139</v>
      </c>
      <c r="W49" s="3">
        <f t="shared" si="2"/>
        <v>6.0168411230381809</v>
      </c>
      <c r="X49" s="2">
        <f t="shared" si="3"/>
        <v>4.7063816544515644</v>
      </c>
      <c r="Y49" s="2">
        <f t="shared" si="4"/>
        <v>1.3104594685866182</v>
      </c>
    </row>
    <row r="50" spans="1:25" x14ac:dyDescent="0.25">
      <c r="A50" s="52"/>
      <c r="B50" s="43"/>
      <c r="C50" s="8" t="s">
        <v>78</v>
      </c>
      <c r="D50" s="7">
        <v>44494</v>
      </c>
      <c r="E50" s="7">
        <v>44500</v>
      </c>
      <c r="F50" s="5" t="s">
        <v>181</v>
      </c>
      <c r="G50" s="6">
        <v>0.95620308300367318</v>
      </c>
      <c r="H50" s="5" t="s">
        <v>182</v>
      </c>
      <c r="I50" s="6">
        <v>0.27842075438798974</v>
      </c>
      <c r="J50" s="5" t="s">
        <v>183</v>
      </c>
      <c r="K50" s="6">
        <v>0.83700751001738205</v>
      </c>
      <c r="L50" s="6">
        <v>0.94548565148168051</v>
      </c>
      <c r="M50" s="6">
        <v>0.35145456039368095</v>
      </c>
      <c r="N50" s="6"/>
      <c r="O50" s="5" t="s">
        <v>184</v>
      </c>
      <c r="P50" s="6">
        <v>0.79153078106641073</v>
      </c>
      <c r="Q50" s="6">
        <v>0.60166607406731165</v>
      </c>
      <c r="R50" s="5">
        <v>0.77777393972168574</v>
      </c>
      <c r="S50" s="5">
        <v>4.8735867203358429E-2</v>
      </c>
      <c r="T50" s="5" t="s">
        <v>185</v>
      </c>
      <c r="U50" s="4">
        <f t="shared" si="0"/>
        <v>0.47996924891187159</v>
      </c>
      <c r="V50" s="3">
        <f t="shared" si="1"/>
        <v>1.6204661892089149</v>
      </c>
      <c r="W50" s="3">
        <f t="shared" si="2"/>
        <v>6.4061374294035209</v>
      </c>
      <c r="X50" s="2">
        <f t="shared" si="3"/>
        <v>4.7518583834025359</v>
      </c>
      <c r="Y50" s="2">
        <f t="shared" si="4"/>
        <v>1.6542790460009873</v>
      </c>
    </row>
    <row r="51" spans="1:25" x14ac:dyDescent="0.25">
      <c r="A51" s="44"/>
      <c r="B51" s="45"/>
      <c r="C51" s="45"/>
      <c r="D51" s="45"/>
      <c r="E51" s="46"/>
      <c r="F51" s="50" t="s">
        <v>6</v>
      </c>
      <c r="G51" s="41">
        <f>SUM(G4:G50)</f>
        <v>25.176462809471129</v>
      </c>
      <c r="H51" s="50" t="s">
        <v>7</v>
      </c>
      <c r="I51" s="41">
        <f>SUM(I4:I50)</f>
        <v>23.555996620262217</v>
      </c>
      <c r="J51" s="50" t="s">
        <v>8</v>
      </c>
      <c r="K51" s="32">
        <f>SUM(K4:K50)</f>
        <v>26.223009227224775</v>
      </c>
      <c r="L51" s="32">
        <f>SUM(L4:L50)</f>
        <v>26.026679358821603</v>
      </c>
      <c r="M51" s="6">
        <f t="shared" ref="M51:M52" ca="1" si="5">RAND()</f>
        <v>0.33714486728994097</v>
      </c>
      <c r="N51" s="6"/>
      <c r="O51" s="50" t="s">
        <v>79</v>
      </c>
      <c r="P51" s="32">
        <f>SUM(P4:P50)</f>
        <v>21.471150843822222</v>
      </c>
      <c r="Q51" s="32">
        <f>SUM(Q4:Q50)</f>
        <v>24.37240031282062</v>
      </c>
      <c r="R51" s="35"/>
      <c r="S51" s="36"/>
      <c r="T51" s="36"/>
      <c r="U51" s="36"/>
      <c r="V51" s="36"/>
      <c r="W51" s="36"/>
      <c r="X51" s="36"/>
      <c r="Y51" s="37"/>
    </row>
    <row r="52" spans="1:25" x14ac:dyDescent="0.25">
      <c r="A52" s="47"/>
      <c r="B52" s="48"/>
      <c r="C52" s="48"/>
      <c r="D52" s="48"/>
      <c r="E52" s="49"/>
      <c r="F52" s="50"/>
      <c r="G52" s="41"/>
      <c r="H52" s="50"/>
      <c r="I52" s="41"/>
      <c r="J52" s="50"/>
      <c r="K52" s="41">
        <f>K51+L51</f>
        <v>52.249688586046375</v>
      </c>
      <c r="L52" s="41"/>
      <c r="M52" s="6">
        <f t="shared" ca="1" si="5"/>
        <v>0.37675250367001367</v>
      </c>
      <c r="N52" s="6"/>
      <c r="O52" s="50"/>
      <c r="P52" s="41">
        <f>P51+Q51</f>
        <v>45.843551156642846</v>
      </c>
      <c r="Q52" s="41"/>
      <c r="R52" s="38"/>
      <c r="S52" s="39"/>
      <c r="T52" s="39"/>
      <c r="U52" s="39"/>
      <c r="V52" s="39"/>
      <c r="W52" s="39"/>
      <c r="X52" s="39"/>
      <c r="Y52" s="40"/>
    </row>
    <row r="54" spans="1:25" x14ac:dyDescent="0.25">
      <c r="B54"/>
      <c r="C54" s="26"/>
      <c r="D54" s="26"/>
      <c r="E54" s="26"/>
      <c r="F54" s="26"/>
    </row>
    <row r="55" spans="1:25" x14ac:dyDescent="0.25">
      <c r="C55" s="30"/>
      <c r="D55" s="30"/>
      <c r="E55" s="30"/>
    </row>
  </sheetData>
  <protectedRanges>
    <protectedRange password="80C2" sqref="R3:S3 X2:Y2 V2 R1:U2 U3:W3 V1:Y1 AA3:AB3" name="Plage1_4" securityDescriptor="O:WDG:WDD:(A;;CC;;;S-1-5-21-1692476324-2877007225-1761495876-23542)"/>
    <protectedRange password="80C2" sqref="R4:T50" name="Plage1_2_1" securityDescriptor="O:WDG:WDD:(A;;CC;;;S-1-5-21-1692476324-2877007225-1761495876-23542)"/>
    <protectedRange password="80C2" sqref="W2" name="Plage1_1_1" securityDescriptor="O:WDG:WDD:(A;;CC;;;S-1-5-21-1692476324-2877007225-1761495876-23542)"/>
    <protectedRange password="80C2" sqref="AC4:AD4 U4:Y50" name="Plage1_1_9_1" securityDescriptor="O:WDG:WDD:(A;;CC;;;S-1-5-21-1692476324-2877007225-1761495876-23542)"/>
    <protectedRange password="80C2" sqref="AA4:AB4" name="Plage1_1_1_3_1" securityDescriptor="O:WDG:WDD:(A;;CC;;;S-1-5-21-1692476324-2877007225-1761495876-23542)"/>
  </protectedRanges>
  <mergeCells count="34">
    <mergeCell ref="AA1:AD2"/>
    <mergeCell ref="A2:E3"/>
    <mergeCell ref="F2:G2"/>
    <mergeCell ref="H2:I2"/>
    <mergeCell ref="J2:M2"/>
    <mergeCell ref="A1:E1"/>
    <mergeCell ref="F1:I1"/>
    <mergeCell ref="J1:Q1"/>
    <mergeCell ref="R1:U2"/>
    <mergeCell ref="V1:Y2"/>
    <mergeCell ref="O2:Q2"/>
    <mergeCell ref="A4:A7"/>
    <mergeCell ref="B4:B7"/>
    <mergeCell ref="A8:A50"/>
    <mergeCell ref="B8:B11"/>
    <mergeCell ref="B12:B15"/>
    <mergeCell ref="B16:B20"/>
    <mergeCell ref="B21:B24"/>
    <mergeCell ref="B25:B28"/>
    <mergeCell ref="B29:B33"/>
    <mergeCell ref="R51:Y52"/>
    <mergeCell ref="K52:L52"/>
    <mergeCell ref="P52:Q52"/>
    <mergeCell ref="B34:B37"/>
    <mergeCell ref="B38:B42"/>
    <mergeCell ref="B43:B46"/>
    <mergeCell ref="B47:B50"/>
    <mergeCell ref="A51:E52"/>
    <mergeCell ref="F51:F52"/>
    <mergeCell ref="G51:G52"/>
    <mergeCell ref="H51:H52"/>
    <mergeCell ref="I51:I52"/>
    <mergeCell ref="J51:J52"/>
    <mergeCell ref="O51:O52"/>
  </mergeCells>
  <conditionalFormatting sqref="U4:Y50 AA4:AD4 R4:S50">
    <cfRule type="expression" dxfId="2" priority="39">
      <formula>$A$2=($C4)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AD55"/>
  <sheetViews>
    <sheetView zoomScale="70" zoomScaleNormal="70" workbookViewId="0">
      <selection activeCell="N6" sqref="N6"/>
    </sheetView>
  </sheetViews>
  <sheetFormatPr baseColWidth="10" defaultColWidth="11.42578125" defaultRowHeight="15" x14ac:dyDescent="0.25"/>
  <cols>
    <col min="1" max="1" width="9.140625" style="1" bestFit="1" customWidth="1"/>
    <col min="2" max="2" width="8.5703125" style="28" bestFit="1" customWidth="1"/>
    <col min="3" max="3" width="5" style="31" customWidth="1"/>
    <col min="4" max="5" width="8.85546875" style="31" hidden="1" customWidth="1"/>
    <col min="6" max="6" width="35" style="28" customWidth="1"/>
    <col min="7" max="7" width="3.7109375" style="27" customWidth="1"/>
    <col min="8" max="8" width="35" style="28" customWidth="1"/>
    <col min="9" max="9" width="3.7109375" style="27" customWidth="1"/>
    <col min="10" max="10" width="35" style="28" customWidth="1"/>
    <col min="11" max="11" width="4.28515625" style="28" customWidth="1"/>
    <col min="12" max="12" width="3.85546875" style="28" bestFit="1" customWidth="1"/>
    <col min="13" max="14" width="3.85546875" style="28" customWidth="1"/>
    <col min="15" max="15" width="35" style="28" customWidth="1"/>
    <col min="16" max="17" width="4.28515625" style="28" customWidth="1"/>
    <col min="18" max="19" width="7.28515625" style="27" customWidth="1"/>
    <col min="20" max="20" width="66.42578125" style="27" customWidth="1"/>
    <col min="21" max="21" width="5.42578125" style="27" customWidth="1"/>
    <col min="22" max="22" width="6.28515625" style="29" customWidth="1"/>
    <col min="23" max="23" width="6.28515625" style="27" customWidth="1"/>
    <col min="24" max="25" width="6.28515625" style="29" customWidth="1"/>
    <col min="26" max="26" width="1.85546875" style="1" customWidth="1"/>
    <col min="27" max="30" width="6.28515625" style="1" customWidth="1"/>
    <col min="31" max="16384" width="11.42578125" style="1"/>
  </cols>
  <sheetData>
    <row r="1" spans="1:30" ht="27" customHeight="1" x14ac:dyDescent="0.25">
      <c r="A1" s="68" t="s">
        <v>0</v>
      </c>
      <c r="B1" s="68"/>
      <c r="C1" s="68"/>
      <c r="D1" s="68"/>
      <c r="E1" s="69"/>
      <c r="F1" s="70" t="s">
        <v>1</v>
      </c>
      <c r="G1" s="70"/>
      <c r="H1" s="70"/>
      <c r="I1" s="70"/>
      <c r="J1" s="70" t="s">
        <v>2</v>
      </c>
      <c r="K1" s="70"/>
      <c r="L1" s="70"/>
      <c r="M1" s="70"/>
      <c r="N1" s="70"/>
      <c r="O1" s="70"/>
      <c r="P1" s="70"/>
      <c r="Q1" s="70"/>
      <c r="R1" s="71" t="s">
        <v>3</v>
      </c>
      <c r="S1" s="72"/>
      <c r="T1" s="72"/>
      <c r="U1" s="73"/>
      <c r="V1" s="77" t="s">
        <v>4</v>
      </c>
      <c r="W1" s="78"/>
      <c r="X1" s="78"/>
      <c r="Y1" s="79"/>
      <c r="AA1" s="53" t="s">
        <v>5</v>
      </c>
      <c r="AB1" s="54"/>
      <c r="AC1" s="54"/>
      <c r="AD1" s="55"/>
    </row>
    <row r="2" spans="1:30" ht="15" customHeight="1" x14ac:dyDescent="0.25">
      <c r="A2" s="59" t="str">
        <f ca="1">CONCATENATE(INT((TODAY()-SUM(MOD(DATE(YEAR(TODAY()-MOD(TODAY()-2,7)+3),1,2),{1E+99;7})*{1;-1})+5)/7)," ",RIGHT(YEAR(TODAY()),2))</f>
        <v>32 21</v>
      </c>
      <c r="B2" s="60"/>
      <c r="C2" s="60"/>
      <c r="D2" s="60"/>
      <c r="E2" s="61"/>
      <c r="F2" s="65" t="s">
        <v>6</v>
      </c>
      <c r="G2" s="66"/>
      <c r="H2" s="65" t="s">
        <v>7</v>
      </c>
      <c r="I2" s="66"/>
      <c r="J2" s="65" t="s">
        <v>8</v>
      </c>
      <c r="K2" s="67"/>
      <c r="L2" s="67"/>
      <c r="M2" s="67"/>
      <c r="N2" s="33"/>
      <c r="O2" s="83" t="s">
        <v>9</v>
      </c>
      <c r="P2" s="83"/>
      <c r="Q2" s="83"/>
      <c r="R2" s="74"/>
      <c r="S2" s="75"/>
      <c r="T2" s="75"/>
      <c r="U2" s="76"/>
      <c r="V2" s="80"/>
      <c r="W2" s="81"/>
      <c r="X2" s="81"/>
      <c r="Y2" s="82"/>
      <c r="AA2" s="56"/>
      <c r="AB2" s="57"/>
      <c r="AC2" s="57"/>
      <c r="AD2" s="58"/>
    </row>
    <row r="3" spans="1:30" ht="30.75" customHeight="1" x14ac:dyDescent="0.25">
      <c r="A3" s="62"/>
      <c r="B3" s="63"/>
      <c r="C3" s="63"/>
      <c r="D3" s="63"/>
      <c r="E3" s="64"/>
      <c r="F3" s="24" t="s">
        <v>10</v>
      </c>
      <c r="G3" s="2" t="s">
        <v>11</v>
      </c>
      <c r="H3" s="24" t="s">
        <v>12</v>
      </c>
      <c r="I3" s="2" t="s">
        <v>11</v>
      </c>
      <c r="J3" s="24" t="s">
        <v>13</v>
      </c>
      <c r="K3" s="23" t="s">
        <v>14</v>
      </c>
      <c r="L3" s="23" t="s">
        <v>15</v>
      </c>
      <c r="M3" s="25" t="s">
        <v>16</v>
      </c>
      <c r="N3" s="25" t="s">
        <v>17</v>
      </c>
      <c r="O3" s="24" t="s">
        <v>13</v>
      </c>
      <c r="P3" s="23" t="s">
        <v>14</v>
      </c>
      <c r="Q3" s="23" t="s">
        <v>15</v>
      </c>
      <c r="R3" s="22" t="s">
        <v>3</v>
      </c>
      <c r="S3" s="22" t="s">
        <v>18</v>
      </c>
      <c r="T3" s="21" t="s">
        <v>19</v>
      </c>
      <c r="U3" s="20" t="s">
        <v>20</v>
      </c>
      <c r="V3" s="19" t="s">
        <v>11</v>
      </c>
      <c r="W3" s="19" t="s">
        <v>21</v>
      </c>
      <c r="X3" s="18" t="s">
        <v>14</v>
      </c>
      <c r="Y3" s="18" t="s">
        <v>15</v>
      </c>
      <c r="Z3" s="17"/>
      <c r="AA3" s="16" t="s">
        <v>11</v>
      </c>
      <c r="AB3" s="16" t="s">
        <v>21</v>
      </c>
      <c r="AC3" s="15" t="s">
        <v>14</v>
      </c>
      <c r="AD3" s="15" t="s">
        <v>15</v>
      </c>
    </row>
    <row r="4" spans="1:30" ht="15" customHeight="1" x14ac:dyDescent="0.25">
      <c r="A4" s="51"/>
      <c r="B4" s="43"/>
      <c r="C4" s="8" t="s">
        <v>22</v>
      </c>
      <c r="D4" s="7">
        <v>44172</v>
      </c>
      <c r="E4" s="7">
        <v>44178</v>
      </c>
      <c r="F4" s="5" t="s">
        <v>186</v>
      </c>
      <c r="G4" s="6">
        <v>0.72916394095965553</v>
      </c>
      <c r="H4" s="5" t="s">
        <v>187</v>
      </c>
      <c r="I4" s="6">
        <v>0.45639310180576065</v>
      </c>
      <c r="J4" s="5" t="s">
        <v>188</v>
      </c>
      <c r="K4" s="6">
        <v>0.5051458877298709</v>
      </c>
      <c r="L4" s="6">
        <v>0.29677102085056573</v>
      </c>
      <c r="M4" s="6">
        <v>0.5645962157384683</v>
      </c>
      <c r="N4" s="6"/>
      <c r="O4" s="5" t="s">
        <v>189</v>
      </c>
      <c r="P4" s="6">
        <v>5.3930165818922959E-2</v>
      </c>
      <c r="Q4" s="6">
        <v>6.0808616169725216E-3</v>
      </c>
      <c r="R4" s="5">
        <v>0.85750728164069767</v>
      </c>
      <c r="S4" s="5">
        <v>0.83626972715155756</v>
      </c>
      <c r="T4" s="5" t="s">
        <v>190</v>
      </c>
      <c r="U4" s="4">
        <f t="shared" ref="U4:U50" si="0">IF(AND(V4&lt;&gt;0,R4&lt;&gt;""),R4/V4,)</f>
        <v>3.1436911815815463</v>
      </c>
      <c r="V4" s="3">
        <f>IF(AA4&lt;&gt;"",AA4+G4-I4,#REF!+G4-I4)</f>
        <v>0.27277083915389488</v>
      </c>
      <c r="W4" s="3">
        <f>IF(AB4&lt;&gt;"",AB4+SUM(K4:L4)-SUM(P4:Q4),#REF!+SUM(K4:L4)-SUM(P4:Q4))</f>
        <v>0.74190588114454115</v>
      </c>
      <c r="X4" s="2">
        <f>IF(AC4&lt;&gt;"",AC4+K4-P4,#REF!+K4-P4)</f>
        <v>0.45121572191094794</v>
      </c>
      <c r="Y4" s="2">
        <f>IF(AD4&lt;&gt;"",AD4+L4-Q4,#REF!+L4-Q4)</f>
        <v>0.2906901592335932</v>
      </c>
      <c r="AA4" s="14">
        <v>0</v>
      </c>
      <c r="AB4" s="14">
        <v>0</v>
      </c>
      <c r="AC4" s="14">
        <v>0</v>
      </c>
      <c r="AD4" s="14">
        <v>0</v>
      </c>
    </row>
    <row r="5" spans="1:30" ht="15" customHeight="1" x14ac:dyDescent="0.25">
      <c r="A5" s="51"/>
      <c r="B5" s="43"/>
      <c r="C5" s="8" t="s">
        <v>23</v>
      </c>
      <c r="D5" s="7">
        <v>44179</v>
      </c>
      <c r="E5" s="7">
        <v>44185</v>
      </c>
      <c r="F5" s="5" t="s">
        <v>187</v>
      </c>
      <c r="G5" s="6">
        <v>5.6498153182145461E-2</v>
      </c>
      <c r="H5" s="5" t="s">
        <v>188</v>
      </c>
      <c r="I5" s="6">
        <v>0.13543672078786562</v>
      </c>
      <c r="J5" s="5" t="s">
        <v>189</v>
      </c>
      <c r="K5" s="6">
        <v>0.87626946741667677</v>
      </c>
      <c r="L5" s="6">
        <v>4.4516425352608024E-2</v>
      </c>
      <c r="M5" s="6">
        <v>0.51533239236382467</v>
      </c>
      <c r="N5" s="6"/>
      <c r="O5" s="5" t="s">
        <v>190</v>
      </c>
      <c r="P5" s="6">
        <v>0.37224560406590346</v>
      </c>
      <c r="Q5" s="6">
        <v>0.35964205075090294</v>
      </c>
      <c r="R5" s="5">
        <v>0.36844716383276455</v>
      </c>
      <c r="S5" s="5">
        <v>0.47504214840231762</v>
      </c>
      <c r="T5" s="5" t="s">
        <v>191</v>
      </c>
      <c r="U5" s="4">
        <f t="shared" si="0"/>
        <v>1.9008556257939295</v>
      </c>
      <c r="V5" s="3">
        <f t="shared" ref="V5:V50" si="1">IF(AA5&lt;&gt;"",AA5+G5-I5,V4+G5-I5)</f>
        <v>0.19383227154817473</v>
      </c>
      <c r="W5" s="3">
        <f t="shared" ref="W5:W50" si="2">IF(AB5&lt;&gt;"",AB5+SUM(K5:L5)-SUM(P5:Q5),W4+SUM(K5:L5)-SUM(P5:Q5))</f>
        <v>0.93080411909701966</v>
      </c>
      <c r="X5" s="2">
        <f t="shared" ref="X5:X50" si="3">IF(AC5&lt;&gt;"",AC5+K5-P5,X4+K5-P5)</f>
        <v>0.95523958526172126</v>
      </c>
      <c r="Y5" s="2">
        <f t="shared" ref="Y5:Y50" si="4">IF(AD5&lt;&gt;"",AD5+L5-Q5,Y4+L5-Q5)</f>
        <v>-2.4435466164701714E-2</v>
      </c>
    </row>
    <row r="6" spans="1:30" ht="15" customHeight="1" x14ac:dyDescent="0.25">
      <c r="A6" s="51"/>
      <c r="B6" s="43"/>
      <c r="C6" s="8" t="s">
        <v>24</v>
      </c>
      <c r="D6" s="7">
        <v>44186</v>
      </c>
      <c r="E6" s="7">
        <v>44192</v>
      </c>
      <c r="F6" s="5" t="s">
        <v>188</v>
      </c>
      <c r="G6" s="6">
        <v>0.26709038912255967</v>
      </c>
      <c r="H6" s="5" t="s">
        <v>189</v>
      </c>
      <c r="I6" s="6">
        <v>0.291762904544141</v>
      </c>
      <c r="J6" s="5" t="s">
        <v>190</v>
      </c>
      <c r="K6" s="6">
        <v>0.92109520369769515</v>
      </c>
      <c r="L6" s="6">
        <v>8.7676693732979483E-2</v>
      </c>
      <c r="M6" s="6">
        <v>0.71342958127040768</v>
      </c>
      <c r="N6" s="6"/>
      <c r="O6" s="5" t="s">
        <v>191</v>
      </c>
      <c r="P6" s="6">
        <v>0.24679112515078305</v>
      </c>
      <c r="Q6" s="6">
        <v>0.21248440085460962</v>
      </c>
      <c r="R6" s="5">
        <v>0.43300486679548633</v>
      </c>
      <c r="S6" s="5">
        <v>0.76281160173104146</v>
      </c>
      <c r="T6" s="5" t="s">
        <v>192</v>
      </c>
      <c r="U6" s="4">
        <f t="shared" si="0"/>
        <v>2.5597392471495422</v>
      </c>
      <c r="V6" s="3">
        <f t="shared" si="1"/>
        <v>0.1691597561265934</v>
      </c>
      <c r="W6" s="3">
        <f t="shared" si="2"/>
        <v>1.4803004905223014</v>
      </c>
      <c r="X6" s="2">
        <f t="shared" si="3"/>
        <v>1.6295436638086334</v>
      </c>
      <c r="Y6" s="2">
        <f t="shared" si="4"/>
        <v>-0.14924317328633185</v>
      </c>
    </row>
    <row r="7" spans="1:30" ht="15" customHeight="1" x14ac:dyDescent="0.25">
      <c r="A7" s="51"/>
      <c r="B7" s="43"/>
      <c r="C7" s="8" t="s">
        <v>25</v>
      </c>
      <c r="D7" s="7">
        <v>44193</v>
      </c>
      <c r="E7" s="7">
        <v>44199</v>
      </c>
      <c r="F7" s="5" t="s">
        <v>189</v>
      </c>
      <c r="G7" s="6">
        <v>0.84213350850843527</v>
      </c>
      <c r="H7" s="5" t="s">
        <v>190</v>
      </c>
      <c r="I7" s="6">
        <v>0.71390163299291298</v>
      </c>
      <c r="J7" s="5" t="s">
        <v>191</v>
      </c>
      <c r="K7" s="6">
        <v>0.55160724617607626</v>
      </c>
      <c r="L7" s="6">
        <v>0.7192454291291861</v>
      </c>
      <c r="M7" s="6">
        <v>0.59819657935682946</v>
      </c>
      <c r="N7" s="6"/>
      <c r="O7" s="5" t="s">
        <v>192</v>
      </c>
      <c r="P7" s="6">
        <v>0.88206060402220776</v>
      </c>
      <c r="Q7" s="6">
        <v>0.54493194740619544</v>
      </c>
      <c r="R7" s="5">
        <v>0.47791110605351217</v>
      </c>
      <c r="S7" s="5">
        <v>0.90625314368523135</v>
      </c>
      <c r="T7" s="5" t="s">
        <v>193</v>
      </c>
      <c r="U7" s="4">
        <f t="shared" si="0"/>
        <v>1.6070092605316999</v>
      </c>
      <c r="V7" s="3">
        <f t="shared" si="1"/>
        <v>0.29739163164211579</v>
      </c>
      <c r="W7" s="3">
        <f t="shared" si="2"/>
        <v>1.3241606143991604</v>
      </c>
      <c r="X7" s="2">
        <f t="shared" si="3"/>
        <v>1.2990903059625016</v>
      </c>
      <c r="Y7" s="2">
        <f t="shared" si="4"/>
        <v>2.5070308436658806E-2</v>
      </c>
    </row>
    <row r="8" spans="1:30" ht="15" customHeight="1" x14ac:dyDescent="0.25">
      <c r="A8" s="52">
        <v>2021</v>
      </c>
      <c r="B8" s="42" t="s">
        <v>26</v>
      </c>
      <c r="C8" s="2" t="s">
        <v>27</v>
      </c>
      <c r="D8" s="12">
        <v>44200</v>
      </c>
      <c r="E8" s="12">
        <v>44206</v>
      </c>
      <c r="F8" s="5" t="s">
        <v>190</v>
      </c>
      <c r="G8" s="6">
        <v>9.4113965988940285E-2</v>
      </c>
      <c r="H8" s="5" t="s">
        <v>191</v>
      </c>
      <c r="I8" s="6">
        <v>0.9369765762291502</v>
      </c>
      <c r="J8" s="5" t="s">
        <v>192</v>
      </c>
      <c r="K8" s="6">
        <v>0.82500940331567429</v>
      </c>
      <c r="L8" s="6">
        <v>0.50307411991649265</v>
      </c>
      <c r="M8" s="6">
        <v>0.65346549269701015</v>
      </c>
      <c r="N8" s="6"/>
      <c r="O8" s="5" t="s">
        <v>193</v>
      </c>
      <c r="P8" s="6">
        <v>0.82903313685947377</v>
      </c>
      <c r="Q8" s="6">
        <v>0.29604407043585157</v>
      </c>
      <c r="R8" s="5">
        <v>0.75030573619981022</v>
      </c>
      <c r="S8" s="5">
        <v>0.10259885816190595</v>
      </c>
      <c r="T8" s="5" t="s">
        <v>194</v>
      </c>
      <c r="U8" s="4">
        <f t="shared" si="0"/>
        <v>-1.3755190755118787</v>
      </c>
      <c r="V8" s="3">
        <f t="shared" si="1"/>
        <v>-0.54547097859809413</v>
      </c>
      <c r="W8" s="3">
        <f t="shared" si="2"/>
        <v>1.5271669303360018</v>
      </c>
      <c r="X8" s="2">
        <f t="shared" si="3"/>
        <v>1.295066572418702</v>
      </c>
      <c r="Y8" s="2">
        <f t="shared" si="4"/>
        <v>0.23210035791729988</v>
      </c>
    </row>
    <row r="9" spans="1:30" ht="15" customHeight="1" x14ac:dyDescent="0.25">
      <c r="A9" s="52"/>
      <c r="B9" s="42"/>
      <c r="C9" s="2" t="s">
        <v>28</v>
      </c>
      <c r="D9" s="12">
        <v>44207</v>
      </c>
      <c r="E9" s="12">
        <v>44213</v>
      </c>
      <c r="F9" s="5" t="s">
        <v>191</v>
      </c>
      <c r="G9" s="6">
        <v>0.35750455995015873</v>
      </c>
      <c r="H9" s="5" t="s">
        <v>192</v>
      </c>
      <c r="I9" s="6">
        <v>0.56170856861338625</v>
      </c>
      <c r="J9" s="5" t="s">
        <v>193</v>
      </c>
      <c r="K9" s="6">
        <v>0.7988224579692057</v>
      </c>
      <c r="L9" s="6">
        <v>0.15919562679943755</v>
      </c>
      <c r="M9" s="6">
        <v>0.18702501187314124</v>
      </c>
      <c r="N9" s="6"/>
      <c r="O9" s="5" t="s">
        <v>194</v>
      </c>
      <c r="P9" s="6">
        <v>0.80793649038995363</v>
      </c>
      <c r="Q9" s="6">
        <v>0.24243708376598994</v>
      </c>
      <c r="R9" s="5">
        <v>0.42134891612897218</v>
      </c>
      <c r="S9" s="5">
        <v>0.92347124693498528</v>
      </c>
      <c r="T9" s="5" t="s">
        <v>195</v>
      </c>
      <c r="U9" s="4">
        <f t="shared" si="0"/>
        <v>-0.56204211596844755</v>
      </c>
      <c r="V9" s="3">
        <f t="shared" si="1"/>
        <v>-0.74967498726132165</v>
      </c>
      <c r="W9" s="3">
        <f t="shared" si="2"/>
        <v>1.4348114409487014</v>
      </c>
      <c r="X9" s="2">
        <f t="shared" si="3"/>
        <v>1.2859525399979539</v>
      </c>
      <c r="Y9" s="2">
        <f t="shared" si="4"/>
        <v>0.1488589009507475</v>
      </c>
    </row>
    <row r="10" spans="1:30" ht="15" customHeight="1" x14ac:dyDescent="0.25">
      <c r="A10" s="52"/>
      <c r="B10" s="42"/>
      <c r="C10" s="2" t="s">
        <v>29</v>
      </c>
      <c r="D10" s="12">
        <v>44214</v>
      </c>
      <c r="E10" s="12">
        <v>44220</v>
      </c>
      <c r="F10" s="5" t="s">
        <v>192</v>
      </c>
      <c r="G10" s="6">
        <v>0.98611488362084765</v>
      </c>
      <c r="H10" s="5" t="s">
        <v>193</v>
      </c>
      <c r="I10" s="6">
        <v>0.90530947210812462</v>
      </c>
      <c r="J10" s="5" t="s">
        <v>194</v>
      </c>
      <c r="K10" s="6">
        <v>4.3283325062064892E-2</v>
      </c>
      <c r="L10" s="6">
        <v>0.79259365949739058</v>
      </c>
      <c r="M10" s="6">
        <v>0.74618081361096511</v>
      </c>
      <c r="N10" s="6"/>
      <c r="O10" s="5" t="s">
        <v>195</v>
      </c>
      <c r="P10" s="6">
        <v>0.62927238350997727</v>
      </c>
      <c r="Q10" s="6">
        <v>0.65472001718164152</v>
      </c>
      <c r="R10" s="5">
        <v>0.27764224753767663</v>
      </c>
      <c r="S10" s="5">
        <v>0.83622673000124714</v>
      </c>
      <c r="T10" s="5" t="s">
        <v>196</v>
      </c>
      <c r="U10" s="4">
        <f t="shared" si="0"/>
        <v>-0.41509175720384578</v>
      </c>
      <c r="V10" s="3">
        <f t="shared" si="1"/>
        <v>-0.66886957574859862</v>
      </c>
      <c r="W10" s="3">
        <f t="shared" si="2"/>
        <v>0.98669602481653818</v>
      </c>
      <c r="X10" s="2">
        <f t="shared" si="3"/>
        <v>0.69996348155004162</v>
      </c>
      <c r="Y10" s="2">
        <f t="shared" si="4"/>
        <v>0.28673254326649655</v>
      </c>
    </row>
    <row r="11" spans="1:30" ht="15" customHeight="1" x14ac:dyDescent="0.25">
      <c r="A11" s="52"/>
      <c r="B11" s="42"/>
      <c r="C11" s="2" t="s">
        <v>30</v>
      </c>
      <c r="D11" s="12">
        <v>44221</v>
      </c>
      <c r="E11" s="12">
        <v>44227</v>
      </c>
      <c r="F11" s="5" t="s">
        <v>193</v>
      </c>
      <c r="G11" s="6">
        <v>4.9754337096262202E-2</v>
      </c>
      <c r="H11" s="5" t="s">
        <v>194</v>
      </c>
      <c r="I11" s="6">
        <v>0.60598794951106072</v>
      </c>
      <c r="J11" s="5" t="s">
        <v>195</v>
      </c>
      <c r="K11" s="6">
        <v>6.8588786421344139E-2</v>
      </c>
      <c r="L11" s="6">
        <v>0.1242186692197752</v>
      </c>
      <c r="M11" s="6">
        <v>0.4445287286084646</v>
      </c>
      <c r="N11" s="6"/>
      <c r="O11" s="5" t="s">
        <v>196</v>
      </c>
      <c r="P11" s="6">
        <v>0.34661189296438955</v>
      </c>
      <c r="Q11" s="6">
        <v>0.48773561830864165</v>
      </c>
      <c r="R11" s="5">
        <v>0.74694074788169029</v>
      </c>
      <c r="S11" s="5">
        <v>8.6283428415986241E-2</v>
      </c>
      <c r="T11" s="5" t="s">
        <v>197</v>
      </c>
      <c r="U11" s="4">
        <f t="shared" si="0"/>
        <v>-0.60969619138895559</v>
      </c>
      <c r="V11" s="3">
        <f t="shared" si="1"/>
        <v>-1.2251031881633971</v>
      </c>
      <c r="W11" s="3">
        <f t="shared" si="2"/>
        <v>0.34515596918462643</v>
      </c>
      <c r="X11" s="2">
        <f t="shared" si="3"/>
        <v>0.42194037500699622</v>
      </c>
      <c r="Y11" s="2">
        <f t="shared" si="4"/>
        <v>-7.6784405822369894E-2</v>
      </c>
    </row>
    <row r="12" spans="1:30" ht="15" customHeight="1" x14ac:dyDescent="0.25">
      <c r="A12" s="52"/>
      <c r="B12" s="43" t="s">
        <v>31</v>
      </c>
      <c r="C12" s="8" t="s">
        <v>32</v>
      </c>
      <c r="D12" s="7">
        <v>44228</v>
      </c>
      <c r="E12" s="7">
        <v>44234</v>
      </c>
      <c r="F12" s="5" t="s">
        <v>194</v>
      </c>
      <c r="G12" s="6">
        <v>0.59163012345011257</v>
      </c>
      <c r="H12" s="5" t="s">
        <v>195</v>
      </c>
      <c r="I12" s="6">
        <v>0.96139081540934612</v>
      </c>
      <c r="J12" s="5" t="s">
        <v>196</v>
      </c>
      <c r="K12" s="6">
        <v>0.77242757986781696</v>
      </c>
      <c r="L12" s="6">
        <v>6.4382736964199383E-2</v>
      </c>
      <c r="M12" s="6">
        <v>0.20183951238669273</v>
      </c>
      <c r="N12" s="6"/>
      <c r="O12" s="5" t="s">
        <v>197</v>
      </c>
      <c r="P12" s="6">
        <v>4.292766305373108E-2</v>
      </c>
      <c r="Q12" s="6">
        <v>0.80502084745829716</v>
      </c>
      <c r="R12" s="5">
        <v>0.86547355915899249</v>
      </c>
      <c r="S12" s="5">
        <v>0.93394687848378377</v>
      </c>
      <c r="T12" s="5" t="s">
        <v>198</v>
      </c>
      <c r="U12" s="4">
        <f t="shared" si="0"/>
        <v>-0.54266296324451546</v>
      </c>
      <c r="V12" s="3">
        <f t="shared" si="1"/>
        <v>-1.5948638801226307</v>
      </c>
      <c r="W12" s="3">
        <f t="shared" si="2"/>
        <v>0.33401777550461464</v>
      </c>
      <c r="X12" s="2">
        <f t="shared" si="3"/>
        <v>1.151440291821082</v>
      </c>
      <c r="Y12" s="2">
        <f t="shared" si="4"/>
        <v>-0.81742251631646767</v>
      </c>
    </row>
    <row r="13" spans="1:30" ht="15" customHeight="1" x14ac:dyDescent="0.25">
      <c r="A13" s="52"/>
      <c r="B13" s="43"/>
      <c r="C13" s="8" t="s">
        <v>33</v>
      </c>
      <c r="D13" s="7">
        <v>44235</v>
      </c>
      <c r="E13" s="7">
        <v>44241</v>
      </c>
      <c r="F13" s="5" t="s">
        <v>195</v>
      </c>
      <c r="G13" s="6">
        <v>0.28304709211945456</v>
      </c>
      <c r="H13" s="5" t="s">
        <v>196</v>
      </c>
      <c r="I13" s="6">
        <v>0.25490249695754919</v>
      </c>
      <c r="J13" s="5" t="s">
        <v>197</v>
      </c>
      <c r="K13" s="6">
        <v>0.79505454903759842</v>
      </c>
      <c r="L13" s="6">
        <v>0.37114839333489669</v>
      </c>
      <c r="M13" s="6">
        <v>0.3621825277295343</v>
      </c>
      <c r="N13" s="6"/>
      <c r="O13" s="5" t="s">
        <v>198</v>
      </c>
      <c r="P13" s="6">
        <v>0.43821975314889516</v>
      </c>
      <c r="Q13" s="6">
        <v>0.97286789270747753</v>
      </c>
      <c r="R13" s="5">
        <v>0.46375607637872696</v>
      </c>
      <c r="S13" s="5">
        <v>0.76124529382287787</v>
      </c>
      <c r="T13" s="5" t="s">
        <v>199</v>
      </c>
      <c r="U13" s="4">
        <f t="shared" si="0"/>
        <v>-0.2960045751848599</v>
      </c>
      <c r="V13" s="3">
        <f t="shared" si="1"/>
        <v>-1.5667192849607252</v>
      </c>
      <c r="W13" s="3">
        <f t="shared" si="2"/>
        <v>8.9133072020737281E-2</v>
      </c>
      <c r="X13" s="2">
        <f t="shared" si="3"/>
        <v>1.5082750877097852</v>
      </c>
      <c r="Y13" s="2">
        <f t="shared" si="4"/>
        <v>-1.4191420156890486</v>
      </c>
    </row>
    <row r="14" spans="1:30" ht="15" customHeight="1" x14ac:dyDescent="0.25">
      <c r="A14" s="52"/>
      <c r="B14" s="43"/>
      <c r="C14" s="8" t="s">
        <v>34</v>
      </c>
      <c r="D14" s="7">
        <v>44242</v>
      </c>
      <c r="E14" s="7">
        <v>44248</v>
      </c>
      <c r="F14" s="5" t="s">
        <v>196</v>
      </c>
      <c r="G14" s="6">
        <v>0.44115284731038196</v>
      </c>
      <c r="H14" s="5" t="s">
        <v>197</v>
      </c>
      <c r="I14" s="6">
        <v>0.87319846522616318</v>
      </c>
      <c r="J14" s="5" t="s">
        <v>198</v>
      </c>
      <c r="K14" s="6">
        <v>0.4459249806772223</v>
      </c>
      <c r="L14" s="6">
        <v>0.54095286546630483</v>
      </c>
      <c r="M14" s="6">
        <v>0.22193626876884076</v>
      </c>
      <c r="N14" s="6"/>
      <c r="O14" s="5" t="s">
        <v>199</v>
      </c>
      <c r="P14" s="6">
        <v>0.41241050823399017</v>
      </c>
      <c r="Q14" s="6">
        <v>0.54416053544745091</v>
      </c>
      <c r="R14" s="5">
        <v>0.24651500033520524</v>
      </c>
      <c r="S14" s="5">
        <v>0.85691704705110705</v>
      </c>
      <c r="T14" s="5" t="s">
        <v>200</v>
      </c>
      <c r="U14" s="4">
        <f t="shared" si="0"/>
        <v>-0.12333366469484988</v>
      </c>
      <c r="V14" s="3">
        <f t="shared" si="1"/>
        <v>-1.9987649028765064</v>
      </c>
      <c r="W14" s="3">
        <f t="shared" si="2"/>
        <v>0.11943987448282323</v>
      </c>
      <c r="X14" s="2">
        <f t="shared" si="3"/>
        <v>1.5417895601530174</v>
      </c>
      <c r="Y14" s="2">
        <f t="shared" si="4"/>
        <v>-1.4223496856701947</v>
      </c>
    </row>
    <row r="15" spans="1:30" ht="15" customHeight="1" x14ac:dyDescent="0.25">
      <c r="A15" s="52"/>
      <c r="B15" s="43"/>
      <c r="C15" s="8" t="s">
        <v>35</v>
      </c>
      <c r="D15" s="7">
        <v>44249</v>
      </c>
      <c r="E15" s="7">
        <v>44255</v>
      </c>
      <c r="F15" s="5" t="s">
        <v>197</v>
      </c>
      <c r="G15" s="6">
        <v>0.45825879372091038</v>
      </c>
      <c r="H15" s="5" t="s">
        <v>198</v>
      </c>
      <c r="I15" s="6">
        <v>0.9290591894787692</v>
      </c>
      <c r="J15" s="5" t="s">
        <v>199</v>
      </c>
      <c r="K15" s="6">
        <v>0.20113966193377242</v>
      </c>
      <c r="L15" s="6">
        <v>0.55894475577151226</v>
      </c>
      <c r="M15" s="6">
        <v>0.9032768630714304</v>
      </c>
      <c r="N15" s="6"/>
      <c r="O15" s="5" t="s">
        <v>200</v>
      </c>
      <c r="P15" s="6">
        <v>0.52160275853336846</v>
      </c>
      <c r="Q15" s="6">
        <v>0.18837627188403516</v>
      </c>
      <c r="R15" s="5">
        <v>0.76466477082912676</v>
      </c>
      <c r="S15" s="5">
        <v>0.64332714864381113</v>
      </c>
      <c r="T15" s="5" t="s">
        <v>201</v>
      </c>
      <c r="U15" s="4">
        <f t="shared" si="0"/>
        <v>-0.30963537236775052</v>
      </c>
      <c r="V15" s="3">
        <f t="shared" si="1"/>
        <v>-2.4695652986343655</v>
      </c>
      <c r="W15" s="3">
        <f t="shared" si="2"/>
        <v>0.16954526177070428</v>
      </c>
      <c r="X15" s="2">
        <f t="shared" si="3"/>
        <v>1.2213264635534213</v>
      </c>
      <c r="Y15" s="2">
        <f t="shared" si="4"/>
        <v>-1.0517812017827177</v>
      </c>
    </row>
    <row r="16" spans="1:30" ht="15" customHeight="1" x14ac:dyDescent="0.25">
      <c r="A16" s="52"/>
      <c r="B16" s="42" t="s">
        <v>36</v>
      </c>
      <c r="C16" s="2" t="s">
        <v>37</v>
      </c>
      <c r="D16" s="12">
        <v>44256</v>
      </c>
      <c r="E16" s="12">
        <v>44262</v>
      </c>
      <c r="F16" s="5" t="s">
        <v>198</v>
      </c>
      <c r="G16" s="6">
        <v>0.31443416329503027</v>
      </c>
      <c r="H16" s="5" t="s">
        <v>199</v>
      </c>
      <c r="I16" s="6">
        <v>0.74693347039087399</v>
      </c>
      <c r="J16" s="5" t="s">
        <v>200</v>
      </c>
      <c r="K16" s="6">
        <v>2.4034427810366799E-2</v>
      </c>
      <c r="L16" s="6">
        <v>0.40949754681889927</v>
      </c>
      <c r="M16" s="6">
        <v>0.42136266606235362</v>
      </c>
      <c r="N16" s="6"/>
      <c r="O16" s="5" t="s">
        <v>201</v>
      </c>
      <c r="P16" s="6">
        <v>0.71032740411311723</v>
      </c>
      <c r="Q16" s="6">
        <v>0.10750729724623243</v>
      </c>
      <c r="R16" s="5">
        <v>0.98965328935863128</v>
      </c>
      <c r="S16" s="5">
        <v>0.6210499642415277</v>
      </c>
      <c r="T16" s="5" t="s">
        <v>202</v>
      </c>
      <c r="U16" s="4">
        <f t="shared" si="0"/>
        <v>-0.34101697371055512</v>
      </c>
      <c r="V16" s="3">
        <f t="shared" si="1"/>
        <v>-2.9020646057302093</v>
      </c>
      <c r="W16" s="3">
        <f t="shared" si="2"/>
        <v>-0.21475746495937931</v>
      </c>
      <c r="X16" s="2">
        <f t="shared" si="3"/>
        <v>0.5350334872506709</v>
      </c>
      <c r="Y16" s="2">
        <f t="shared" si="4"/>
        <v>-0.74979095221005088</v>
      </c>
    </row>
    <row r="17" spans="1:25" ht="15" customHeight="1" x14ac:dyDescent="0.25">
      <c r="A17" s="52"/>
      <c r="B17" s="42"/>
      <c r="C17" s="2" t="s">
        <v>38</v>
      </c>
      <c r="D17" s="12">
        <v>44263</v>
      </c>
      <c r="E17" s="12">
        <v>44269</v>
      </c>
      <c r="F17" s="5" t="s">
        <v>199</v>
      </c>
      <c r="G17" s="6">
        <v>0.55625785664227667</v>
      </c>
      <c r="H17" s="5" t="s">
        <v>200</v>
      </c>
      <c r="I17" s="6">
        <v>0.33071907484051233</v>
      </c>
      <c r="J17" s="5" t="s">
        <v>201</v>
      </c>
      <c r="K17" s="6">
        <v>0.85510508674098484</v>
      </c>
      <c r="L17" s="6">
        <v>0.35001279760748305</v>
      </c>
      <c r="M17" s="6">
        <v>0.97628036003438201</v>
      </c>
      <c r="N17" s="6"/>
      <c r="O17" s="5" t="s">
        <v>202</v>
      </c>
      <c r="P17" s="6">
        <v>0.38147045501880017</v>
      </c>
      <c r="Q17" s="6">
        <v>0.67735198948956188</v>
      </c>
      <c r="R17" s="5">
        <v>0.73447505730764095</v>
      </c>
      <c r="S17" s="5">
        <v>0.5481389674204552</v>
      </c>
      <c r="T17" s="5" t="s">
        <v>203</v>
      </c>
      <c r="U17" s="4">
        <f t="shared" si="0"/>
        <v>-0.27441358896721657</v>
      </c>
      <c r="V17" s="3">
        <f t="shared" si="1"/>
        <v>-2.6765258239284448</v>
      </c>
      <c r="W17" s="3">
        <f t="shared" si="2"/>
        <v>-6.8462025119273573E-2</v>
      </c>
      <c r="X17" s="2">
        <f t="shared" si="3"/>
        <v>1.0086681189728557</v>
      </c>
      <c r="Y17" s="2">
        <f t="shared" si="4"/>
        <v>-1.0771301440921297</v>
      </c>
    </row>
    <row r="18" spans="1:25" ht="15" customHeight="1" x14ac:dyDescent="0.25">
      <c r="A18" s="52"/>
      <c r="B18" s="42"/>
      <c r="C18" s="2" t="s">
        <v>39</v>
      </c>
      <c r="D18" s="12">
        <v>44270</v>
      </c>
      <c r="E18" s="12">
        <v>44276</v>
      </c>
      <c r="F18" s="5" t="s">
        <v>200</v>
      </c>
      <c r="G18" s="6">
        <v>0.60168137293262847</v>
      </c>
      <c r="H18" s="5" t="s">
        <v>201</v>
      </c>
      <c r="I18" s="6">
        <v>0.40751996979158767</v>
      </c>
      <c r="J18" s="5" t="s">
        <v>202</v>
      </c>
      <c r="K18" s="6">
        <v>0.45056890723143761</v>
      </c>
      <c r="L18" s="6">
        <v>0.65661204040287968</v>
      </c>
      <c r="M18" s="6">
        <v>0.56512260212566479</v>
      </c>
      <c r="N18" s="6"/>
      <c r="O18" s="5" t="s">
        <v>203</v>
      </c>
      <c r="P18" s="6">
        <v>0.12673529945132878</v>
      </c>
      <c r="Q18" s="6">
        <v>0.14420806050105328</v>
      </c>
      <c r="R18" s="5">
        <v>0.19567935018923555</v>
      </c>
      <c r="S18" s="5">
        <v>0.19365919124770814</v>
      </c>
      <c r="T18" s="5" t="s">
        <v>204</v>
      </c>
      <c r="U18" s="4">
        <f t="shared" si="0"/>
        <v>-7.8827809708602814E-2</v>
      </c>
      <c r="V18" s="3">
        <f t="shared" si="1"/>
        <v>-2.482364420787404</v>
      </c>
      <c r="W18" s="3">
        <f t="shared" si="2"/>
        <v>0.76777556256266166</v>
      </c>
      <c r="X18" s="2">
        <f t="shared" si="3"/>
        <v>1.3325017267529646</v>
      </c>
      <c r="Y18" s="2">
        <f t="shared" si="4"/>
        <v>-0.5647261641903033</v>
      </c>
    </row>
    <row r="19" spans="1:25" ht="15" customHeight="1" x14ac:dyDescent="0.25">
      <c r="A19" s="52"/>
      <c r="B19" s="42"/>
      <c r="C19" s="2" t="s">
        <v>40</v>
      </c>
      <c r="D19" s="12">
        <v>44277</v>
      </c>
      <c r="E19" s="12">
        <v>44283</v>
      </c>
      <c r="F19" s="5" t="s">
        <v>201</v>
      </c>
      <c r="G19" s="6">
        <v>0.49415117542381726</v>
      </c>
      <c r="H19" s="5" t="s">
        <v>202</v>
      </c>
      <c r="I19" s="6">
        <v>0.30330700618881179</v>
      </c>
      <c r="J19" s="5" t="s">
        <v>203</v>
      </c>
      <c r="K19" s="6">
        <v>0.55302340077983447</v>
      </c>
      <c r="L19" s="6">
        <v>0.87709148997920205</v>
      </c>
      <c r="M19" s="6">
        <v>0.98757067881630822</v>
      </c>
      <c r="N19" s="6"/>
      <c r="O19" s="5" t="s">
        <v>204</v>
      </c>
      <c r="P19" s="6">
        <v>0.29400078910304983</v>
      </c>
      <c r="Q19" s="6">
        <v>0.21170621557334002</v>
      </c>
      <c r="R19" s="5">
        <v>0.16763111948394871</v>
      </c>
      <c r="S19" s="5">
        <v>0.28616392026982818</v>
      </c>
      <c r="T19" s="5" t="s">
        <v>205</v>
      </c>
      <c r="U19" s="4">
        <f t="shared" si="0"/>
        <v>-7.315279861497466E-2</v>
      </c>
      <c r="V19" s="3">
        <f t="shared" si="1"/>
        <v>-2.2915202515523987</v>
      </c>
      <c r="W19" s="3">
        <f t="shared" si="2"/>
        <v>1.6921834486453082</v>
      </c>
      <c r="X19" s="2">
        <f t="shared" si="3"/>
        <v>1.5915243384297493</v>
      </c>
      <c r="Y19" s="2">
        <f t="shared" si="4"/>
        <v>0.10065911021555873</v>
      </c>
    </row>
    <row r="20" spans="1:25" ht="15" customHeight="1" x14ac:dyDescent="0.25">
      <c r="A20" s="52"/>
      <c r="B20" s="42"/>
      <c r="C20" s="2" t="s">
        <v>41</v>
      </c>
      <c r="D20" s="12">
        <v>44284</v>
      </c>
      <c r="E20" s="12">
        <v>44290</v>
      </c>
      <c r="F20" s="5" t="s">
        <v>202</v>
      </c>
      <c r="G20" s="6">
        <v>0.83306045147828667</v>
      </c>
      <c r="H20" s="5" t="s">
        <v>203</v>
      </c>
      <c r="I20" s="6">
        <v>3.1060214991602386E-2</v>
      </c>
      <c r="J20" s="5" t="s">
        <v>204</v>
      </c>
      <c r="K20" s="6">
        <v>0.4333075425379489</v>
      </c>
      <c r="L20" s="6">
        <v>0.45216180450690846</v>
      </c>
      <c r="M20" s="6">
        <v>0.9158878876608757</v>
      </c>
      <c r="N20" s="6"/>
      <c r="O20" s="5" t="s">
        <v>205</v>
      </c>
      <c r="P20" s="6">
        <v>0.17021057942356366</v>
      </c>
      <c r="Q20" s="6">
        <v>0.57612255180012273</v>
      </c>
      <c r="R20" s="5">
        <v>0.87534999234869026</v>
      </c>
      <c r="S20" s="5">
        <v>9.3344468040165385E-2</v>
      </c>
      <c r="T20" s="5" t="s">
        <v>206</v>
      </c>
      <c r="U20" s="4">
        <f t="shared" si="0"/>
        <v>-0.58767252772368539</v>
      </c>
      <c r="V20" s="3">
        <f t="shared" si="1"/>
        <v>-1.4895200150657144</v>
      </c>
      <c r="W20" s="3">
        <f t="shared" si="2"/>
        <v>1.8313196644664793</v>
      </c>
      <c r="X20" s="2">
        <f t="shared" si="3"/>
        <v>1.8546213015441344</v>
      </c>
      <c r="Y20" s="2">
        <f t="shared" si="4"/>
        <v>-2.3301637077655535E-2</v>
      </c>
    </row>
    <row r="21" spans="1:25" ht="15" customHeight="1" x14ac:dyDescent="0.25">
      <c r="A21" s="52"/>
      <c r="B21" s="43" t="s">
        <v>42</v>
      </c>
      <c r="C21" s="8" t="s">
        <v>43</v>
      </c>
      <c r="D21" s="7">
        <v>44291</v>
      </c>
      <c r="E21" s="7">
        <v>44297</v>
      </c>
      <c r="F21" s="5" t="s">
        <v>203</v>
      </c>
      <c r="G21" s="6">
        <v>0.90674212198121129</v>
      </c>
      <c r="H21" s="5" t="s">
        <v>204</v>
      </c>
      <c r="I21" s="6">
        <v>0.6168581166949425</v>
      </c>
      <c r="J21" s="5" t="s">
        <v>205</v>
      </c>
      <c r="K21" s="6">
        <v>0.98798434543577962</v>
      </c>
      <c r="L21" s="6">
        <v>0.44120452433382007</v>
      </c>
      <c r="M21" s="6">
        <v>0.24483971778929314</v>
      </c>
      <c r="N21" s="6"/>
      <c r="O21" s="5" t="s">
        <v>206</v>
      </c>
      <c r="P21" s="6">
        <v>0.23202807818533633</v>
      </c>
      <c r="Q21" s="6">
        <v>0.7303619837474683</v>
      </c>
      <c r="R21" s="5">
        <v>0.55537434541631669</v>
      </c>
      <c r="S21" s="5">
        <v>0.46646500277157932</v>
      </c>
      <c r="T21" s="5" t="s">
        <v>207</v>
      </c>
      <c r="U21" s="4">
        <f t="shared" si="0"/>
        <v>-0.46295237962923674</v>
      </c>
      <c r="V21" s="3">
        <f t="shared" si="1"/>
        <v>-1.1996360097794456</v>
      </c>
      <c r="W21" s="3">
        <f t="shared" si="2"/>
        <v>2.2981184723032744</v>
      </c>
      <c r="X21" s="2">
        <f t="shared" si="3"/>
        <v>2.6105775687945778</v>
      </c>
      <c r="Y21" s="2">
        <f t="shared" si="4"/>
        <v>-0.31245909649130377</v>
      </c>
    </row>
    <row r="22" spans="1:25" ht="15" customHeight="1" x14ac:dyDescent="0.25">
      <c r="A22" s="52"/>
      <c r="B22" s="43"/>
      <c r="C22" s="8" t="s">
        <v>44</v>
      </c>
      <c r="D22" s="7">
        <v>44298</v>
      </c>
      <c r="E22" s="7">
        <v>44304</v>
      </c>
      <c r="F22" s="5" t="s">
        <v>204</v>
      </c>
      <c r="G22" s="6">
        <v>0.79807967052294349</v>
      </c>
      <c r="H22" s="5" t="s">
        <v>205</v>
      </c>
      <c r="I22" s="6">
        <v>0.60763274760008479</v>
      </c>
      <c r="J22" s="5" t="s">
        <v>206</v>
      </c>
      <c r="K22" s="6">
        <v>0.23348964953092899</v>
      </c>
      <c r="L22" s="6">
        <v>0.25232993311776308</v>
      </c>
      <c r="M22" s="6">
        <v>3.2239410057466555E-2</v>
      </c>
      <c r="N22" s="6"/>
      <c r="O22" s="5" t="s">
        <v>207</v>
      </c>
      <c r="P22" s="6">
        <v>0.75655823557722013</v>
      </c>
      <c r="Q22" s="6">
        <v>0.19056157289329712</v>
      </c>
      <c r="R22" s="5">
        <v>0.1386133247173752</v>
      </c>
      <c r="S22" s="5">
        <v>0.50251921203691052</v>
      </c>
      <c r="T22" s="5" t="s">
        <v>208</v>
      </c>
      <c r="U22" s="4">
        <f t="shared" si="0"/>
        <v>-0.13735119267800125</v>
      </c>
      <c r="V22" s="3">
        <f t="shared" si="1"/>
        <v>-1.0091890868565869</v>
      </c>
      <c r="W22" s="3">
        <f t="shared" si="2"/>
        <v>1.8368182464814493</v>
      </c>
      <c r="X22" s="2">
        <f t="shared" si="3"/>
        <v>2.0875089827482869</v>
      </c>
      <c r="Y22" s="2">
        <f t="shared" si="4"/>
        <v>-0.2506907362668378</v>
      </c>
    </row>
    <row r="23" spans="1:25" ht="15" customHeight="1" x14ac:dyDescent="0.25">
      <c r="A23" s="52"/>
      <c r="B23" s="43"/>
      <c r="C23" s="8" t="s">
        <v>45</v>
      </c>
      <c r="D23" s="7">
        <v>44305</v>
      </c>
      <c r="E23" s="7">
        <v>44311</v>
      </c>
      <c r="F23" s="5" t="s">
        <v>205</v>
      </c>
      <c r="G23" s="6">
        <v>0.868609536946918</v>
      </c>
      <c r="H23" s="5" t="s">
        <v>206</v>
      </c>
      <c r="I23" s="6">
        <v>0.26041679086835678</v>
      </c>
      <c r="J23" s="5" t="s">
        <v>207</v>
      </c>
      <c r="K23" s="6">
        <v>0.33709516737871947</v>
      </c>
      <c r="L23" s="6">
        <v>0.75944775038769263</v>
      </c>
      <c r="M23" s="6">
        <v>0.54058681211146531</v>
      </c>
      <c r="N23" s="6"/>
      <c r="O23" s="5" t="s">
        <v>208</v>
      </c>
      <c r="P23" s="6">
        <v>0.77947893723677486</v>
      </c>
      <c r="Q23" s="6">
        <v>0.23365192209626118</v>
      </c>
      <c r="R23" s="5">
        <v>0.89571457484153028</v>
      </c>
      <c r="S23" s="5">
        <v>0.56504008836590702</v>
      </c>
      <c r="T23" s="5" t="s">
        <v>209</v>
      </c>
      <c r="U23" s="4">
        <f t="shared" si="0"/>
        <v>-2.2337225649082901</v>
      </c>
      <c r="V23" s="3">
        <f t="shared" si="1"/>
        <v>-0.40099634077802571</v>
      </c>
      <c r="W23" s="3">
        <f t="shared" si="2"/>
        <v>1.920230304914825</v>
      </c>
      <c r="X23" s="2">
        <f t="shared" si="3"/>
        <v>1.6451252128902314</v>
      </c>
      <c r="Y23" s="2">
        <f t="shared" si="4"/>
        <v>0.27510509202459366</v>
      </c>
    </row>
    <row r="24" spans="1:25" s="13" customFormat="1" ht="15" customHeight="1" x14ac:dyDescent="0.25">
      <c r="A24" s="52"/>
      <c r="B24" s="43"/>
      <c r="C24" s="8" t="s">
        <v>46</v>
      </c>
      <c r="D24" s="7">
        <v>44312</v>
      </c>
      <c r="E24" s="7">
        <v>44318</v>
      </c>
      <c r="F24" s="5" t="s">
        <v>206</v>
      </c>
      <c r="G24" s="6">
        <v>0.17714020191132274</v>
      </c>
      <c r="H24" s="5" t="s">
        <v>207</v>
      </c>
      <c r="I24" s="6">
        <v>0.99168370438343434</v>
      </c>
      <c r="J24" s="5" t="s">
        <v>208</v>
      </c>
      <c r="K24" s="6">
        <v>0.46040695267630505</v>
      </c>
      <c r="L24" s="6">
        <v>0.28814859970552542</v>
      </c>
      <c r="M24" s="6">
        <v>0.42293063415396737</v>
      </c>
      <c r="N24" s="6"/>
      <c r="O24" s="5" t="s">
        <v>209</v>
      </c>
      <c r="P24" s="6">
        <v>0.27403261778933552</v>
      </c>
      <c r="Q24" s="6">
        <v>0.503879487731412</v>
      </c>
      <c r="R24" s="5">
        <v>0.44336465717604001</v>
      </c>
      <c r="S24" s="5">
        <v>7.7202137871220766E-2</v>
      </c>
      <c r="T24" s="5" t="s">
        <v>210</v>
      </c>
      <c r="U24" s="4">
        <f t="shared" si="0"/>
        <v>-0.36474712008662896</v>
      </c>
      <c r="V24" s="3">
        <f t="shared" si="1"/>
        <v>-1.2155398432501374</v>
      </c>
      <c r="W24" s="3">
        <f t="shared" si="2"/>
        <v>1.8908737517759082</v>
      </c>
      <c r="X24" s="2">
        <f t="shared" si="3"/>
        <v>1.8314995477772011</v>
      </c>
      <c r="Y24" s="2">
        <f t="shared" si="4"/>
        <v>5.9374203998707076E-2</v>
      </c>
    </row>
    <row r="25" spans="1:25" ht="15" customHeight="1" x14ac:dyDescent="0.25">
      <c r="A25" s="52"/>
      <c r="B25" s="42" t="s">
        <v>47</v>
      </c>
      <c r="C25" s="2" t="s">
        <v>48</v>
      </c>
      <c r="D25" s="12">
        <v>44319</v>
      </c>
      <c r="E25" s="12">
        <v>44325</v>
      </c>
      <c r="F25" s="5" t="s">
        <v>207</v>
      </c>
      <c r="G25" s="6">
        <v>1.4727581859324324E-2</v>
      </c>
      <c r="H25" s="5" t="s">
        <v>208</v>
      </c>
      <c r="I25" s="6">
        <v>0.28513065552423378</v>
      </c>
      <c r="J25" s="5" t="s">
        <v>209</v>
      </c>
      <c r="K25" s="6">
        <v>0.5953646684112468</v>
      </c>
      <c r="L25" s="6">
        <v>0.37113300639172098</v>
      </c>
      <c r="M25" s="6">
        <v>0.16680095408733731</v>
      </c>
      <c r="N25" s="6"/>
      <c r="O25" s="5" t="s">
        <v>210</v>
      </c>
      <c r="P25" s="6">
        <v>0.80967708172146802</v>
      </c>
      <c r="Q25" s="6">
        <v>0.69489790068315216</v>
      </c>
      <c r="R25" s="5">
        <v>0.98223109318651958</v>
      </c>
      <c r="S25" s="5">
        <v>0.13643565495293375</v>
      </c>
      <c r="T25" s="5" t="s">
        <v>211</v>
      </c>
      <c r="U25" s="4">
        <f t="shared" si="0"/>
        <v>-0.66101536068809508</v>
      </c>
      <c r="V25" s="3">
        <f t="shared" si="1"/>
        <v>-1.4859429169150467</v>
      </c>
      <c r="W25" s="3">
        <f t="shared" si="2"/>
        <v>1.3527964441742557</v>
      </c>
      <c r="X25" s="2">
        <f t="shared" si="3"/>
        <v>1.6171871344669797</v>
      </c>
      <c r="Y25" s="2">
        <f t="shared" si="4"/>
        <v>-0.26439069029272411</v>
      </c>
    </row>
    <row r="26" spans="1:25" ht="15" customHeight="1" x14ac:dyDescent="0.25">
      <c r="A26" s="52"/>
      <c r="B26" s="42"/>
      <c r="C26" s="2" t="s">
        <v>49</v>
      </c>
      <c r="D26" s="12">
        <v>44326</v>
      </c>
      <c r="E26" s="12">
        <v>44332</v>
      </c>
      <c r="F26" s="5" t="s">
        <v>208</v>
      </c>
      <c r="G26" s="6">
        <v>0.35325102422692911</v>
      </c>
      <c r="H26" s="5" t="s">
        <v>209</v>
      </c>
      <c r="I26" s="6">
        <v>0.46109570773704223</v>
      </c>
      <c r="J26" s="5" t="s">
        <v>210</v>
      </c>
      <c r="K26" s="6">
        <v>0.42761998644733923</v>
      </c>
      <c r="L26" s="6">
        <v>0.91278032744736282</v>
      </c>
      <c r="M26" s="6">
        <v>0.48122544036215986</v>
      </c>
      <c r="N26" s="6"/>
      <c r="O26" s="5" t="s">
        <v>211</v>
      </c>
      <c r="P26" s="6">
        <v>0.12347216087011492</v>
      </c>
      <c r="Q26" s="6">
        <v>0.69924748861746433</v>
      </c>
      <c r="R26" s="5">
        <v>0.16193682802186582</v>
      </c>
      <c r="S26" s="5">
        <v>0.21955051786859658</v>
      </c>
      <c r="T26" s="5" t="s">
        <v>212</v>
      </c>
      <c r="U26" s="4">
        <f t="shared" si="0"/>
        <v>-0.10160502439513738</v>
      </c>
      <c r="V26" s="3">
        <f t="shared" si="1"/>
        <v>-1.5937876004251597</v>
      </c>
      <c r="W26" s="3">
        <f t="shared" si="2"/>
        <v>1.8704771085813785</v>
      </c>
      <c r="X26" s="2">
        <f t="shared" si="3"/>
        <v>1.921334960044204</v>
      </c>
      <c r="Y26" s="2">
        <f t="shared" si="4"/>
        <v>-5.0857851462825621E-2</v>
      </c>
    </row>
    <row r="27" spans="1:25" ht="15" customHeight="1" x14ac:dyDescent="0.25">
      <c r="A27" s="52"/>
      <c r="B27" s="42"/>
      <c r="C27" s="2" t="s">
        <v>50</v>
      </c>
      <c r="D27" s="12">
        <v>44333</v>
      </c>
      <c r="E27" s="12">
        <v>44339</v>
      </c>
      <c r="F27" s="5" t="s">
        <v>209</v>
      </c>
      <c r="G27" s="6">
        <v>1.9647552319148942E-2</v>
      </c>
      <c r="H27" s="5" t="s">
        <v>210</v>
      </c>
      <c r="I27" s="6">
        <v>0.67800761662032494</v>
      </c>
      <c r="J27" s="5" t="s">
        <v>211</v>
      </c>
      <c r="K27" s="6">
        <v>9.4896169142780318E-2</v>
      </c>
      <c r="L27" s="6">
        <v>0.29833739384313895</v>
      </c>
      <c r="M27" s="6">
        <v>0.17641016647668706</v>
      </c>
      <c r="N27" s="6"/>
      <c r="O27" s="5" t="s">
        <v>212</v>
      </c>
      <c r="P27" s="6">
        <v>0.75991434460900764</v>
      </c>
      <c r="Q27" s="6">
        <v>0.84181978066650509</v>
      </c>
      <c r="R27" s="5">
        <v>0.22658579962473879</v>
      </c>
      <c r="S27" s="5">
        <v>0.52928835671053875</v>
      </c>
      <c r="T27" s="5" t="s">
        <v>213</v>
      </c>
      <c r="U27" s="4">
        <f t="shared" si="0"/>
        <v>-0.10060876698876307</v>
      </c>
      <c r="V27" s="3">
        <f t="shared" si="1"/>
        <v>-2.2521476647263357</v>
      </c>
      <c r="W27" s="3">
        <f t="shared" si="2"/>
        <v>0.66197654629178526</v>
      </c>
      <c r="X27" s="2">
        <f t="shared" si="3"/>
        <v>1.2563167845779764</v>
      </c>
      <c r="Y27" s="2">
        <f t="shared" si="4"/>
        <v>-0.59434023828619176</v>
      </c>
    </row>
    <row r="28" spans="1:25" ht="15" customHeight="1" x14ac:dyDescent="0.25">
      <c r="A28" s="52"/>
      <c r="B28" s="42"/>
      <c r="C28" s="2" t="s">
        <v>51</v>
      </c>
      <c r="D28" s="12">
        <v>44340</v>
      </c>
      <c r="E28" s="12">
        <v>44346</v>
      </c>
      <c r="F28" s="5" t="s">
        <v>210</v>
      </c>
      <c r="G28" s="6">
        <v>0.47905350297328808</v>
      </c>
      <c r="H28" s="5" t="s">
        <v>211</v>
      </c>
      <c r="I28" s="6">
        <v>0.74058103352209104</v>
      </c>
      <c r="J28" s="5" t="s">
        <v>212</v>
      </c>
      <c r="K28" s="6">
        <v>0.41149061334966242</v>
      </c>
      <c r="L28" s="6">
        <v>0.21845901224776421</v>
      </c>
      <c r="M28" s="6">
        <v>0.61069989903128286</v>
      </c>
      <c r="N28" s="6"/>
      <c r="O28" s="5" t="s">
        <v>213</v>
      </c>
      <c r="P28" s="6">
        <v>0.78119982885499328</v>
      </c>
      <c r="Q28" s="6">
        <v>0.88843489384281038</v>
      </c>
      <c r="R28" s="5">
        <v>0.12704720959483717</v>
      </c>
      <c r="S28" s="5">
        <v>0.49235921785361259</v>
      </c>
      <c r="T28" s="5" t="s">
        <v>214</v>
      </c>
      <c r="U28" s="4">
        <f t="shared" si="0"/>
        <v>-5.0542412891547435E-2</v>
      </c>
      <c r="V28" s="3">
        <f t="shared" si="1"/>
        <v>-2.5136751952751384</v>
      </c>
      <c r="W28" s="3">
        <f t="shared" si="2"/>
        <v>-0.37770855080859178</v>
      </c>
      <c r="X28" s="2">
        <f t="shared" si="3"/>
        <v>0.88660756907264537</v>
      </c>
      <c r="Y28" s="2">
        <f t="shared" si="4"/>
        <v>-1.2643161198812378</v>
      </c>
    </row>
    <row r="29" spans="1:25" ht="15" customHeight="1" x14ac:dyDescent="0.25">
      <c r="A29" s="52"/>
      <c r="B29" s="43" t="s">
        <v>52</v>
      </c>
      <c r="C29" s="8" t="s">
        <v>53</v>
      </c>
      <c r="D29" s="7">
        <v>44347</v>
      </c>
      <c r="E29" s="7">
        <v>44353</v>
      </c>
      <c r="F29" s="5" t="s">
        <v>211</v>
      </c>
      <c r="G29" s="6">
        <v>0.24532104975176738</v>
      </c>
      <c r="H29" s="5" t="s">
        <v>212</v>
      </c>
      <c r="I29" s="6">
        <v>0.87074306592424155</v>
      </c>
      <c r="J29" s="5" t="s">
        <v>213</v>
      </c>
      <c r="K29" s="6">
        <v>0.27961100288251239</v>
      </c>
      <c r="L29" s="6">
        <v>7.0924809491347829E-2</v>
      </c>
      <c r="M29" s="6">
        <v>0.13461093546510927</v>
      </c>
      <c r="N29" s="6"/>
      <c r="O29" s="5" t="s">
        <v>214</v>
      </c>
      <c r="P29" s="6">
        <v>0.17700338733877963</v>
      </c>
      <c r="Q29" s="6">
        <v>0.38814212773840062</v>
      </c>
      <c r="R29" s="5">
        <v>0.43860928999709647</v>
      </c>
      <c r="S29" s="5">
        <v>5.9272881550067269E-2</v>
      </c>
      <c r="T29" s="5" t="s">
        <v>215</v>
      </c>
      <c r="U29" s="4">
        <f t="shared" si="0"/>
        <v>-0.13972465981543442</v>
      </c>
      <c r="V29" s="3">
        <f t="shared" si="1"/>
        <v>-3.1390972114476128</v>
      </c>
      <c r="W29" s="3">
        <f t="shared" si="2"/>
        <v>-0.59231825351191181</v>
      </c>
      <c r="X29" s="2">
        <f t="shared" si="3"/>
        <v>0.98921518461637803</v>
      </c>
      <c r="Y29" s="2">
        <f t="shared" si="4"/>
        <v>-1.5815334381282904</v>
      </c>
    </row>
    <row r="30" spans="1:25" ht="15" customHeight="1" x14ac:dyDescent="0.25">
      <c r="A30" s="52"/>
      <c r="B30" s="43"/>
      <c r="C30" s="8" t="s">
        <v>54</v>
      </c>
      <c r="D30" s="7">
        <v>44354</v>
      </c>
      <c r="E30" s="7">
        <v>44360</v>
      </c>
      <c r="F30" s="5" t="s">
        <v>212</v>
      </c>
      <c r="G30" s="6">
        <v>0.61983025651448187</v>
      </c>
      <c r="H30" s="5" t="s">
        <v>213</v>
      </c>
      <c r="I30" s="6">
        <v>0.44076060996151034</v>
      </c>
      <c r="J30" s="5" t="s">
        <v>214</v>
      </c>
      <c r="K30" s="6">
        <v>0.54639015761528686</v>
      </c>
      <c r="L30" s="6">
        <v>0.96551242479626465</v>
      </c>
      <c r="M30" s="6">
        <v>9.1699942978286098E-3</v>
      </c>
      <c r="N30" s="6"/>
      <c r="O30" s="5" t="s">
        <v>215</v>
      </c>
      <c r="P30" s="6">
        <v>0.24805813906555374</v>
      </c>
      <c r="Q30" s="6">
        <v>0.88103233565619732</v>
      </c>
      <c r="R30" s="5">
        <v>0.64701559915197016</v>
      </c>
      <c r="S30" s="5">
        <v>0.71461828930326576</v>
      </c>
      <c r="T30" s="5" t="s">
        <v>216</v>
      </c>
      <c r="U30" s="4">
        <f t="shared" si="0"/>
        <v>-0.21858431550619697</v>
      </c>
      <c r="V30" s="3">
        <f t="shared" si="1"/>
        <v>-2.960027564894641</v>
      </c>
      <c r="W30" s="3">
        <f t="shared" si="2"/>
        <v>-0.20950614582211124</v>
      </c>
      <c r="X30" s="2">
        <f t="shared" si="3"/>
        <v>1.287547203166111</v>
      </c>
      <c r="Y30" s="2">
        <f t="shared" si="4"/>
        <v>-1.497053348988223</v>
      </c>
    </row>
    <row r="31" spans="1:25" ht="15" customHeight="1" x14ac:dyDescent="0.25">
      <c r="A31" s="52"/>
      <c r="B31" s="43"/>
      <c r="C31" s="8" t="s">
        <v>55</v>
      </c>
      <c r="D31" s="7">
        <v>44361</v>
      </c>
      <c r="E31" s="7">
        <v>44367</v>
      </c>
      <c r="F31" s="5" t="s">
        <v>213</v>
      </c>
      <c r="G31" s="6">
        <v>0.30009754763698071</v>
      </c>
      <c r="H31" s="5" t="s">
        <v>214</v>
      </c>
      <c r="I31" s="6">
        <v>0.20961925486121591</v>
      </c>
      <c r="J31" s="5" t="s">
        <v>215</v>
      </c>
      <c r="K31" s="6">
        <v>0.99475760372131183</v>
      </c>
      <c r="L31" s="6">
        <v>0.46612934012273155</v>
      </c>
      <c r="M31" s="6">
        <v>0.79383603085810295</v>
      </c>
      <c r="N31" s="6"/>
      <c r="O31" s="5" t="s">
        <v>216</v>
      </c>
      <c r="P31" s="6">
        <v>0.5956380459239603</v>
      </c>
      <c r="Q31" s="6">
        <v>0.55840739886280777</v>
      </c>
      <c r="R31" s="5">
        <v>0.24884561745384692</v>
      </c>
      <c r="S31" s="5">
        <v>0.72193746533013547</v>
      </c>
      <c r="T31" s="5" t="s">
        <v>217</v>
      </c>
      <c r="U31" s="4">
        <f t="shared" si="0"/>
        <v>-8.6719409167035924E-2</v>
      </c>
      <c r="V31" s="3">
        <f t="shared" si="1"/>
        <v>-2.869549272118876</v>
      </c>
      <c r="W31" s="3">
        <f t="shared" si="2"/>
        <v>9.7335353235163957E-2</v>
      </c>
      <c r="X31" s="2">
        <f t="shared" si="3"/>
        <v>1.6866667609634627</v>
      </c>
      <c r="Y31" s="2">
        <f t="shared" si="4"/>
        <v>-1.5893314077282992</v>
      </c>
    </row>
    <row r="32" spans="1:25" ht="15" customHeight="1" x14ac:dyDescent="0.25">
      <c r="A32" s="52"/>
      <c r="B32" s="43"/>
      <c r="C32" s="8" t="s">
        <v>56</v>
      </c>
      <c r="D32" s="7">
        <v>44368</v>
      </c>
      <c r="E32" s="7">
        <v>44374</v>
      </c>
      <c r="F32" s="5" t="s">
        <v>214</v>
      </c>
      <c r="G32" s="6">
        <v>0.2296597781806925</v>
      </c>
      <c r="H32" s="5" t="s">
        <v>215</v>
      </c>
      <c r="I32" s="6">
        <v>0.54644717013217947</v>
      </c>
      <c r="J32" s="5" t="s">
        <v>216</v>
      </c>
      <c r="K32" s="6">
        <v>0.12135844265785622</v>
      </c>
      <c r="L32" s="6">
        <v>0.56622330550289135</v>
      </c>
      <c r="M32" s="6">
        <v>0.20804436971590234</v>
      </c>
      <c r="N32" s="6"/>
      <c r="O32" s="5" t="s">
        <v>217</v>
      </c>
      <c r="P32" s="6">
        <v>0.62325193019331382</v>
      </c>
      <c r="Q32" s="6">
        <v>0.63205825030836194</v>
      </c>
      <c r="R32" s="5">
        <v>0.92903029195575848</v>
      </c>
      <c r="S32" s="5">
        <v>0.5573060728353304</v>
      </c>
      <c r="T32" s="5" t="s">
        <v>218</v>
      </c>
      <c r="U32" s="4">
        <f t="shared" si="0"/>
        <v>-0.29156689637716293</v>
      </c>
      <c r="V32" s="3">
        <f t="shared" si="1"/>
        <v>-3.186336664070363</v>
      </c>
      <c r="W32" s="3">
        <f t="shared" si="2"/>
        <v>-0.47039307910576422</v>
      </c>
      <c r="X32" s="2">
        <f t="shared" si="3"/>
        <v>1.184773273428005</v>
      </c>
      <c r="Y32" s="2">
        <f t="shared" si="4"/>
        <v>-1.6551663525337696</v>
      </c>
    </row>
    <row r="33" spans="1:25" ht="15" customHeight="1" x14ac:dyDescent="0.25">
      <c r="A33" s="52"/>
      <c r="B33" s="43"/>
      <c r="C33" s="8" t="s">
        <v>57</v>
      </c>
      <c r="D33" s="7">
        <v>44375</v>
      </c>
      <c r="E33" s="7">
        <v>44381</v>
      </c>
      <c r="F33" s="5" t="s">
        <v>215</v>
      </c>
      <c r="G33" s="6">
        <v>0.69066265852081488</v>
      </c>
      <c r="H33" s="5" t="s">
        <v>216</v>
      </c>
      <c r="I33" s="6">
        <v>0.18258056383378807</v>
      </c>
      <c r="J33" s="5" t="s">
        <v>217</v>
      </c>
      <c r="K33" s="6">
        <v>0.67618326904360837</v>
      </c>
      <c r="L33" s="6">
        <v>7.1809880408947424E-2</v>
      </c>
      <c r="M33" s="6">
        <v>0.27501078091356279</v>
      </c>
      <c r="N33" s="6"/>
      <c r="O33" s="5" t="s">
        <v>218</v>
      </c>
      <c r="P33" s="6">
        <v>0.60867378515972004</v>
      </c>
      <c r="Q33" s="6">
        <v>0.88340035705323483</v>
      </c>
      <c r="R33" s="5">
        <v>0.87531672584276154</v>
      </c>
      <c r="S33" s="5">
        <v>0.80574732261674376</v>
      </c>
      <c r="T33" s="5" t="s">
        <v>219</v>
      </c>
      <c r="U33" s="4">
        <f t="shared" si="0"/>
        <v>-0.32682357228062225</v>
      </c>
      <c r="V33" s="3">
        <f t="shared" si="1"/>
        <v>-2.6782545693833359</v>
      </c>
      <c r="W33" s="3">
        <f t="shared" si="2"/>
        <v>-1.2144740718661633</v>
      </c>
      <c r="X33" s="2">
        <f t="shared" si="3"/>
        <v>1.2522827573118933</v>
      </c>
      <c r="Y33" s="2">
        <f t="shared" si="4"/>
        <v>-2.4667568291780571</v>
      </c>
    </row>
    <row r="34" spans="1:25" ht="15" customHeight="1" x14ac:dyDescent="0.25">
      <c r="A34" s="52"/>
      <c r="B34" s="42" t="s">
        <v>58</v>
      </c>
      <c r="C34" s="2" t="s">
        <v>59</v>
      </c>
      <c r="D34" s="12">
        <v>44382</v>
      </c>
      <c r="E34" s="12">
        <v>44388</v>
      </c>
      <c r="F34" s="5" t="s">
        <v>216</v>
      </c>
      <c r="G34" s="6">
        <v>0.81440345143334936</v>
      </c>
      <c r="H34" s="5" t="s">
        <v>217</v>
      </c>
      <c r="I34" s="6">
        <v>0.18154752305218924</v>
      </c>
      <c r="J34" s="5" t="s">
        <v>218</v>
      </c>
      <c r="K34" s="6">
        <v>0.86030187754678045</v>
      </c>
      <c r="L34" s="6">
        <v>0.62610428650131822</v>
      </c>
      <c r="M34" s="6">
        <v>7.9142559570889226E-2</v>
      </c>
      <c r="N34" s="6"/>
      <c r="O34" s="5" t="s">
        <v>219</v>
      </c>
      <c r="P34" s="6">
        <v>0.18477715684102303</v>
      </c>
      <c r="Q34" s="6">
        <v>0.49374260789700075</v>
      </c>
      <c r="R34" s="5">
        <v>5.2689089079870466E-2</v>
      </c>
      <c r="S34" s="5">
        <v>7.6993433278557011E-2</v>
      </c>
      <c r="T34" s="5" t="s">
        <v>220</v>
      </c>
      <c r="U34" s="4">
        <f t="shared" si="0"/>
        <v>-2.5759814259999021E-2</v>
      </c>
      <c r="V34" s="3">
        <f t="shared" si="1"/>
        <v>-2.0453986410021758</v>
      </c>
      <c r="W34" s="3">
        <f t="shared" si="2"/>
        <v>-0.4065876725560883</v>
      </c>
      <c r="X34" s="2">
        <f t="shared" si="3"/>
        <v>1.9278074780176506</v>
      </c>
      <c r="Y34" s="2">
        <f t="shared" si="4"/>
        <v>-2.3343951505737395</v>
      </c>
    </row>
    <row r="35" spans="1:25" ht="15" customHeight="1" x14ac:dyDescent="0.25">
      <c r="A35" s="52"/>
      <c r="B35" s="42"/>
      <c r="C35" s="2" t="s">
        <v>60</v>
      </c>
      <c r="D35" s="12">
        <v>44389</v>
      </c>
      <c r="E35" s="12">
        <v>44395</v>
      </c>
      <c r="F35" s="5" t="s">
        <v>217</v>
      </c>
      <c r="G35" s="6">
        <v>0.10441959856709759</v>
      </c>
      <c r="H35" s="5" t="s">
        <v>218</v>
      </c>
      <c r="I35" s="6">
        <v>0.49443174069553075</v>
      </c>
      <c r="J35" s="5" t="s">
        <v>219</v>
      </c>
      <c r="K35" s="6">
        <v>0.11306605669184377</v>
      </c>
      <c r="L35" s="6">
        <v>0.62290664036478871</v>
      </c>
      <c r="M35" s="6">
        <v>0.8335805014483576</v>
      </c>
      <c r="N35" s="6"/>
      <c r="O35" s="5" t="s">
        <v>220</v>
      </c>
      <c r="P35" s="6">
        <v>0.61799861978771464</v>
      </c>
      <c r="Q35" s="6">
        <v>0.71988255005653201</v>
      </c>
      <c r="R35" s="5">
        <v>0.66971619123313519</v>
      </c>
      <c r="S35" s="5">
        <v>0.31280481065736232</v>
      </c>
      <c r="T35" s="5" t="s">
        <v>221</v>
      </c>
      <c r="U35" s="4">
        <f t="shared" si="0"/>
        <v>-0.27499105936134755</v>
      </c>
      <c r="V35" s="3">
        <f t="shared" si="1"/>
        <v>-2.4354107831306089</v>
      </c>
      <c r="W35" s="3">
        <f t="shared" si="2"/>
        <v>-1.0084961453437025</v>
      </c>
      <c r="X35" s="2">
        <f t="shared" si="3"/>
        <v>1.4228749149217799</v>
      </c>
      <c r="Y35" s="2">
        <f t="shared" si="4"/>
        <v>-2.4313710602654828</v>
      </c>
    </row>
    <row r="36" spans="1:25" ht="15" customHeight="1" x14ac:dyDescent="0.25">
      <c r="A36" s="52"/>
      <c r="B36" s="42"/>
      <c r="C36" s="2" t="s">
        <v>61</v>
      </c>
      <c r="D36" s="12">
        <v>44396</v>
      </c>
      <c r="E36" s="12">
        <v>44402</v>
      </c>
      <c r="F36" s="5" t="s">
        <v>218</v>
      </c>
      <c r="G36" s="6">
        <v>0.37149224994396179</v>
      </c>
      <c r="H36" s="5" t="s">
        <v>219</v>
      </c>
      <c r="I36" s="6">
        <v>3.9014269816201042E-3</v>
      </c>
      <c r="J36" s="5" t="s">
        <v>220</v>
      </c>
      <c r="K36" s="6">
        <v>6.1641848772781338E-2</v>
      </c>
      <c r="L36" s="6">
        <v>0.85348001605937673</v>
      </c>
      <c r="M36" s="6">
        <v>3.583763460908862E-2</v>
      </c>
      <c r="N36" s="6"/>
      <c r="O36" s="5" t="s">
        <v>221</v>
      </c>
      <c r="P36" s="6">
        <v>0.14181040705111791</v>
      </c>
      <c r="Q36" s="6">
        <v>9.0341526783723203E-2</v>
      </c>
      <c r="R36" s="5">
        <v>0.94291760609840658</v>
      </c>
      <c r="S36" s="5">
        <v>0.77704345430429034</v>
      </c>
      <c r="T36" s="5" t="s">
        <v>222</v>
      </c>
      <c r="U36" s="4">
        <f t="shared" si="0"/>
        <v>-0.455995988171851</v>
      </c>
      <c r="V36" s="3">
        <f t="shared" si="1"/>
        <v>-2.0678199601682672</v>
      </c>
      <c r="W36" s="3">
        <f t="shared" si="2"/>
        <v>-0.32552621434638551</v>
      </c>
      <c r="X36" s="2">
        <f t="shared" si="3"/>
        <v>1.3427063566434432</v>
      </c>
      <c r="Y36" s="2">
        <f t="shared" si="4"/>
        <v>-1.6682325709898294</v>
      </c>
    </row>
    <row r="37" spans="1:25" ht="15" customHeight="1" x14ac:dyDescent="0.25">
      <c r="A37" s="52"/>
      <c r="B37" s="42"/>
      <c r="C37" s="2" t="s">
        <v>62</v>
      </c>
      <c r="D37" s="12">
        <v>44403</v>
      </c>
      <c r="E37" s="12">
        <v>44409</v>
      </c>
      <c r="F37" s="5" t="s">
        <v>219</v>
      </c>
      <c r="G37" s="6">
        <v>0.47317835198893998</v>
      </c>
      <c r="H37" s="5" t="s">
        <v>220</v>
      </c>
      <c r="I37" s="6">
        <v>0.603232125420052</v>
      </c>
      <c r="J37" s="5" t="s">
        <v>221</v>
      </c>
      <c r="K37" s="6">
        <v>0.81799316181002557</v>
      </c>
      <c r="L37" s="6">
        <v>0.22140320017834936</v>
      </c>
      <c r="M37" s="6">
        <v>0.96242549974479075</v>
      </c>
      <c r="N37" s="6"/>
      <c r="O37" s="5" t="s">
        <v>222</v>
      </c>
      <c r="P37" s="6">
        <v>0.25411259880463888</v>
      </c>
      <c r="Q37" s="6">
        <v>0.19658861010546791</v>
      </c>
      <c r="R37" s="5">
        <v>0.15885536451819404</v>
      </c>
      <c r="S37" s="5">
        <v>0.53190170155448868</v>
      </c>
      <c r="T37" s="5" t="s">
        <v>223</v>
      </c>
      <c r="U37" s="4">
        <f t="shared" si="0"/>
        <v>-7.2276838332310522E-2</v>
      </c>
      <c r="V37" s="3">
        <f t="shared" si="1"/>
        <v>-2.197873733599379</v>
      </c>
      <c r="W37" s="3">
        <f t="shared" si="2"/>
        <v>0.26316893873188252</v>
      </c>
      <c r="X37" s="2">
        <f t="shared" si="3"/>
        <v>1.9065869196488299</v>
      </c>
      <c r="Y37" s="2">
        <f t="shared" si="4"/>
        <v>-1.6434179809169478</v>
      </c>
    </row>
    <row r="38" spans="1:25" ht="15.75" customHeight="1" x14ac:dyDescent="0.25">
      <c r="A38" s="52"/>
      <c r="B38" s="43" t="s">
        <v>63</v>
      </c>
      <c r="C38" s="8" t="s">
        <v>64</v>
      </c>
      <c r="D38" s="7">
        <v>44410</v>
      </c>
      <c r="E38" s="7">
        <v>44416</v>
      </c>
      <c r="F38" s="5" t="s">
        <v>220</v>
      </c>
      <c r="G38" s="6">
        <v>6.9987421024287566E-2</v>
      </c>
      <c r="H38" s="5" t="s">
        <v>221</v>
      </c>
      <c r="I38" s="6">
        <v>4.6367430376310637E-3</v>
      </c>
      <c r="J38" s="5" t="s">
        <v>222</v>
      </c>
      <c r="K38" s="6">
        <v>0.46140265377645795</v>
      </c>
      <c r="L38" s="6">
        <v>0.6747135998548599</v>
      </c>
      <c r="M38" s="6">
        <v>0.47608362748689659</v>
      </c>
      <c r="N38" s="6"/>
      <c r="O38" s="5" t="s">
        <v>223</v>
      </c>
      <c r="P38" s="6">
        <v>0.67026498554464575</v>
      </c>
      <c r="Q38" s="6">
        <v>0.90829623884057742</v>
      </c>
      <c r="R38" s="5">
        <v>0.76781691742520508</v>
      </c>
      <c r="S38" s="5">
        <v>0.35314101026126876</v>
      </c>
      <c r="T38" s="5" t="s">
        <v>224</v>
      </c>
      <c r="U38" s="4">
        <f t="shared" si="0"/>
        <v>-0.3600509337539583</v>
      </c>
      <c r="V38" s="3">
        <f t="shared" si="1"/>
        <v>-2.1325230556127224</v>
      </c>
      <c r="W38" s="3">
        <f t="shared" si="2"/>
        <v>-0.1792760320220228</v>
      </c>
      <c r="X38" s="2">
        <f t="shared" si="3"/>
        <v>1.697724587880642</v>
      </c>
      <c r="Y38" s="2">
        <f t="shared" si="4"/>
        <v>-1.8770006199026654</v>
      </c>
    </row>
    <row r="39" spans="1:25" x14ac:dyDescent="0.25">
      <c r="A39" s="52"/>
      <c r="B39" s="43"/>
      <c r="C39" s="8" t="s">
        <v>65</v>
      </c>
      <c r="D39" s="7">
        <v>44417</v>
      </c>
      <c r="E39" s="7">
        <v>44423</v>
      </c>
      <c r="F39" s="5" t="s">
        <v>221</v>
      </c>
      <c r="G39" s="6">
        <v>9.8040514727673167E-2</v>
      </c>
      <c r="H39" s="5" t="s">
        <v>222</v>
      </c>
      <c r="I39" s="6">
        <v>0.28820422830979586</v>
      </c>
      <c r="J39" s="5" t="s">
        <v>223</v>
      </c>
      <c r="K39" s="6">
        <v>7.2403139375368464E-2</v>
      </c>
      <c r="L39" s="6">
        <v>0.92910022899345501</v>
      </c>
      <c r="M39" s="6">
        <v>0.19736553188990691</v>
      </c>
      <c r="N39" s="6"/>
      <c r="O39" s="5" t="s">
        <v>224</v>
      </c>
      <c r="P39" s="6">
        <v>0.7480951463151605</v>
      </c>
      <c r="Q39" s="6">
        <v>0.44154573075347825</v>
      </c>
      <c r="R39" s="5">
        <v>0.61048757209755733</v>
      </c>
      <c r="S39" s="5">
        <v>0.11396210841396659</v>
      </c>
      <c r="T39" s="5" t="s">
        <v>225</v>
      </c>
      <c r="U39" s="4">
        <f t="shared" si="0"/>
        <v>-0.26283680614807209</v>
      </c>
      <c r="V39" s="3">
        <f t="shared" si="1"/>
        <v>-2.3226867691948452</v>
      </c>
      <c r="W39" s="3">
        <f t="shared" si="2"/>
        <v>-0.36741354072183818</v>
      </c>
      <c r="X39" s="2">
        <f t="shared" si="3"/>
        <v>1.0220325809408499</v>
      </c>
      <c r="Y39" s="2">
        <f t="shared" si="4"/>
        <v>-1.3894461216626888</v>
      </c>
    </row>
    <row r="40" spans="1:25" x14ac:dyDescent="0.25">
      <c r="A40" s="52"/>
      <c r="B40" s="43"/>
      <c r="C40" s="8" t="s">
        <v>66</v>
      </c>
      <c r="D40" s="7">
        <v>44424</v>
      </c>
      <c r="E40" s="7">
        <v>44430</v>
      </c>
      <c r="F40" s="5" t="s">
        <v>222</v>
      </c>
      <c r="G40" s="6">
        <v>2.124025588641687E-2</v>
      </c>
      <c r="H40" s="5" t="s">
        <v>223</v>
      </c>
      <c r="I40" s="6">
        <v>0.32444633008578372</v>
      </c>
      <c r="J40" s="5" t="s">
        <v>224</v>
      </c>
      <c r="K40" s="6">
        <v>0.62107773509247344</v>
      </c>
      <c r="L40" s="6">
        <v>0.31437966001185402</v>
      </c>
      <c r="M40" s="6">
        <v>0.25344874675417584</v>
      </c>
      <c r="N40" s="6"/>
      <c r="O40" s="5" t="s">
        <v>225</v>
      </c>
      <c r="P40" s="6">
        <v>0.83474655073096327</v>
      </c>
      <c r="Q40" s="6">
        <v>8.2831733119350326E-2</v>
      </c>
      <c r="R40" s="5">
        <v>0.28817380555189342</v>
      </c>
      <c r="S40" s="5">
        <v>0.10571884187895753</v>
      </c>
      <c r="T40" s="5" t="s">
        <v>226</v>
      </c>
      <c r="U40" s="4">
        <f t="shared" si="0"/>
        <v>-0.10974317031893878</v>
      </c>
      <c r="V40" s="3">
        <f t="shared" si="1"/>
        <v>-2.6258928433942117</v>
      </c>
      <c r="W40" s="3">
        <f t="shared" si="2"/>
        <v>-0.34953442946782431</v>
      </c>
      <c r="X40" s="2">
        <f t="shared" si="3"/>
        <v>0.80836376530236009</v>
      </c>
      <c r="Y40" s="2">
        <f t="shared" si="4"/>
        <v>-1.1578981947701852</v>
      </c>
    </row>
    <row r="41" spans="1:25" x14ac:dyDescent="0.25">
      <c r="A41" s="52"/>
      <c r="B41" s="43"/>
      <c r="C41" s="8" t="s">
        <v>67</v>
      </c>
      <c r="D41" s="7">
        <v>44431</v>
      </c>
      <c r="E41" s="7">
        <v>44437</v>
      </c>
      <c r="F41" s="5" t="s">
        <v>223</v>
      </c>
      <c r="G41" s="6">
        <v>0.46690866815569798</v>
      </c>
      <c r="H41" s="5" t="s">
        <v>224</v>
      </c>
      <c r="I41" s="6">
        <v>0.10133137943069614</v>
      </c>
      <c r="J41" s="5" t="s">
        <v>225</v>
      </c>
      <c r="K41" s="6">
        <v>0.74155594329988828</v>
      </c>
      <c r="L41" s="6">
        <v>0.54836099118972292</v>
      </c>
      <c r="M41" s="6">
        <v>0.10785839680004317</v>
      </c>
      <c r="N41" s="6"/>
      <c r="O41" s="5" t="s">
        <v>226</v>
      </c>
      <c r="P41" s="6">
        <v>0.58291067925847007</v>
      </c>
      <c r="Q41" s="6">
        <v>0.68303679925491811</v>
      </c>
      <c r="R41" s="5">
        <v>0.21092691711208411</v>
      </c>
      <c r="S41" s="5">
        <v>0.83243194878405791</v>
      </c>
      <c r="T41" s="5" t="s">
        <v>227</v>
      </c>
      <c r="U41" s="4">
        <f t="shared" si="0"/>
        <v>-9.3317464756797017E-2</v>
      </c>
      <c r="V41" s="3">
        <f t="shared" si="1"/>
        <v>-2.26031555466921</v>
      </c>
      <c r="W41" s="3">
        <f t="shared" si="2"/>
        <v>-0.32556497349160118</v>
      </c>
      <c r="X41" s="2">
        <f t="shared" si="3"/>
        <v>0.96700902934377841</v>
      </c>
      <c r="Y41" s="2">
        <f t="shared" si="4"/>
        <v>-1.2925740028353805</v>
      </c>
    </row>
    <row r="42" spans="1:25" x14ac:dyDescent="0.25">
      <c r="A42" s="52"/>
      <c r="B42" s="43"/>
      <c r="C42" s="8" t="s">
        <v>68</v>
      </c>
      <c r="D42" s="7">
        <v>44438</v>
      </c>
      <c r="E42" s="7">
        <v>44444</v>
      </c>
      <c r="F42" s="5" t="s">
        <v>224</v>
      </c>
      <c r="G42" s="6">
        <v>0.68489357812320939</v>
      </c>
      <c r="H42" s="5" t="s">
        <v>225</v>
      </c>
      <c r="I42" s="6">
        <v>0.85576068114839698</v>
      </c>
      <c r="J42" s="5" t="s">
        <v>226</v>
      </c>
      <c r="K42" s="6">
        <v>0.42765519929301699</v>
      </c>
      <c r="L42" s="6">
        <v>0.16379343606945407</v>
      </c>
      <c r="M42" s="6">
        <v>5.2480027339069979E-2</v>
      </c>
      <c r="N42" s="6"/>
      <c r="O42" s="5" t="s">
        <v>227</v>
      </c>
      <c r="P42" s="6">
        <v>0.21722626588242344</v>
      </c>
      <c r="Q42" s="6">
        <v>0.44901411278568726</v>
      </c>
      <c r="R42" s="5">
        <v>0.81755358267833411</v>
      </c>
      <c r="S42" s="5">
        <v>0.31383269696912108</v>
      </c>
      <c r="T42" s="5" t="s">
        <v>228</v>
      </c>
      <c r="U42" s="4">
        <f t="shared" si="0"/>
        <v>-0.33627814022565378</v>
      </c>
      <c r="V42" s="3">
        <f t="shared" si="1"/>
        <v>-2.4311826576943973</v>
      </c>
      <c r="W42" s="3">
        <f t="shared" si="2"/>
        <v>-0.40035671679724083</v>
      </c>
      <c r="X42" s="2">
        <f t="shared" si="3"/>
        <v>1.1774379627543721</v>
      </c>
      <c r="Y42" s="2">
        <f t="shared" si="4"/>
        <v>-1.5777946795516138</v>
      </c>
    </row>
    <row r="43" spans="1:25" ht="15" customHeight="1" x14ac:dyDescent="0.25">
      <c r="A43" s="52"/>
      <c r="B43" s="42" t="s">
        <v>69</v>
      </c>
      <c r="C43" s="2" t="s">
        <v>70</v>
      </c>
      <c r="D43" s="12">
        <v>44445</v>
      </c>
      <c r="E43" s="12">
        <v>44451</v>
      </c>
      <c r="F43" s="5" t="s">
        <v>225</v>
      </c>
      <c r="G43" s="6">
        <v>0.58272438911353519</v>
      </c>
      <c r="H43" s="5" t="s">
        <v>226</v>
      </c>
      <c r="I43" s="6">
        <v>3.8332816233442313E-2</v>
      </c>
      <c r="J43" s="5" t="s">
        <v>227</v>
      </c>
      <c r="K43" s="6">
        <v>0.45974229579215176</v>
      </c>
      <c r="L43" s="6">
        <v>0.9022268401784993</v>
      </c>
      <c r="M43" s="6">
        <v>0.38842464711716529</v>
      </c>
      <c r="N43" s="6"/>
      <c r="O43" s="5" t="s">
        <v>228</v>
      </c>
      <c r="P43" s="6">
        <v>0.78356718611574283</v>
      </c>
      <c r="Q43" s="6">
        <v>0.59623309673563218</v>
      </c>
      <c r="R43" s="5">
        <v>0.11702633377283711</v>
      </c>
      <c r="S43" s="5">
        <v>0.69831927199449328</v>
      </c>
      <c r="T43" s="5" t="s">
        <v>229</v>
      </c>
      <c r="U43" s="4">
        <f t="shared" si="0"/>
        <v>-6.2024001870008137E-2</v>
      </c>
      <c r="V43" s="3">
        <f t="shared" si="1"/>
        <v>-1.8867910848143046</v>
      </c>
      <c r="W43" s="3">
        <f t="shared" si="2"/>
        <v>-0.41818786367796501</v>
      </c>
      <c r="X43" s="2">
        <f t="shared" si="3"/>
        <v>0.85361307243078099</v>
      </c>
      <c r="Y43" s="2">
        <f t="shared" si="4"/>
        <v>-1.2718009361087468</v>
      </c>
    </row>
    <row r="44" spans="1:25" ht="15" customHeight="1" x14ac:dyDescent="0.25">
      <c r="A44" s="52"/>
      <c r="B44" s="42"/>
      <c r="C44" s="2" t="s">
        <v>71</v>
      </c>
      <c r="D44" s="12">
        <v>44452</v>
      </c>
      <c r="E44" s="12">
        <v>44458</v>
      </c>
      <c r="F44" s="5" t="s">
        <v>226</v>
      </c>
      <c r="G44" s="6">
        <v>4.1870378591191026E-2</v>
      </c>
      <c r="H44" s="5" t="s">
        <v>227</v>
      </c>
      <c r="I44" s="6">
        <v>0.25584298587382381</v>
      </c>
      <c r="J44" s="5" t="s">
        <v>228</v>
      </c>
      <c r="K44" s="6">
        <v>0.27349563583918657</v>
      </c>
      <c r="L44" s="6">
        <v>0.23273491329991058</v>
      </c>
      <c r="M44" s="6">
        <v>6.7537427841892206E-2</v>
      </c>
      <c r="N44" s="6"/>
      <c r="O44" s="5" t="s">
        <v>229</v>
      </c>
      <c r="P44" s="6">
        <v>0.26254556217688652</v>
      </c>
      <c r="Q44" s="6">
        <v>0.80069106579297211</v>
      </c>
      <c r="R44" s="5">
        <v>0.99537207547091222</v>
      </c>
      <c r="S44" s="5">
        <v>0.97219503584196698</v>
      </c>
      <c r="T44" s="5" t="s">
        <v>230</v>
      </c>
      <c r="U44" s="4">
        <f t="shared" si="0"/>
        <v>-0.47381439388708835</v>
      </c>
      <c r="V44" s="3">
        <f t="shared" si="1"/>
        <v>-2.1007636920969373</v>
      </c>
      <c r="W44" s="3">
        <f t="shared" si="2"/>
        <v>-0.97519394250872649</v>
      </c>
      <c r="X44" s="2">
        <f t="shared" si="3"/>
        <v>0.86456314609308105</v>
      </c>
      <c r="Y44" s="2">
        <f t="shared" si="4"/>
        <v>-1.8397570886018082</v>
      </c>
    </row>
    <row r="45" spans="1:25" x14ac:dyDescent="0.25">
      <c r="A45" s="52"/>
      <c r="B45" s="42"/>
      <c r="C45" s="2" t="s">
        <v>72</v>
      </c>
      <c r="D45" s="12">
        <v>44459</v>
      </c>
      <c r="E45" s="12">
        <v>44465</v>
      </c>
      <c r="F45" s="5" t="s">
        <v>227</v>
      </c>
      <c r="G45" s="6">
        <v>0.29416394758526609</v>
      </c>
      <c r="H45" s="5" t="s">
        <v>228</v>
      </c>
      <c r="I45" s="6">
        <v>0.21863631204408707</v>
      </c>
      <c r="J45" s="5" t="s">
        <v>229</v>
      </c>
      <c r="K45" s="6">
        <v>0.64586824402244536</v>
      </c>
      <c r="L45" s="6">
        <v>0.55151776805568231</v>
      </c>
      <c r="M45" s="6">
        <v>0.22185111046658812</v>
      </c>
      <c r="N45" s="6"/>
      <c r="O45" s="5" t="s">
        <v>230</v>
      </c>
      <c r="P45" s="6">
        <v>0.9317624471121041</v>
      </c>
      <c r="Q45" s="6">
        <v>0.32019232512836338</v>
      </c>
      <c r="R45" s="5">
        <v>0.97456683276014655</v>
      </c>
      <c r="S45" s="5">
        <v>3.740992475874394E-2</v>
      </c>
      <c r="T45" s="5" t="s">
        <v>231</v>
      </c>
      <c r="U45" s="4">
        <f t="shared" si="0"/>
        <v>-0.48121147636367645</v>
      </c>
      <c r="V45" s="3">
        <f t="shared" si="1"/>
        <v>-2.0252360565557583</v>
      </c>
      <c r="W45" s="3">
        <f t="shared" si="2"/>
        <v>-1.0297627026710665</v>
      </c>
      <c r="X45" s="2">
        <f t="shared" si="3"/>
        <v>0.57866894300342231</v>
      </c>
      <c r="Y45" s="2">
        <f t="shared" si="4"/>
        <v>-1.6084316456744894</v>
      </c>
    </row>
    <row r="46" spans="1:25" ht="15" customHeight="1" x14ac:dyDescent="0.25">
      <c r="A46" s="52"/>
      <c r="B46" s="42"/>
      <c r="C46" s="2" t="s">
        <v>73</v>
      </c>
      <c r="D46" s="12">
        <v>44466</v>
      </c>
      <c r="E46" s="12">
        <v>44472</v>
      </c>
      <c r="F46" s="5" t="s">
        <v>228</v>
      </c>
      <c r="G46" s="6">
        <v>0.18525529804840957</v>
      </c>
      <c r="H46" s="5" t="s">
        <v>229</v>
      </c>
      <c r="I46" s="6">
        <v>0.29836643884273106</v>
      </c>
      <c r="J46" s="5" t="s">
        <v>230</v>
      </c>
      <c r="K46" s="6">
        <v>0.71637972819290063</v>
      </c>
      <c r="L46" s="6">
        <v>0.56499210159775548</v>
      </c>
      <c r="M46" s="6">
        <v>0.98349700679866858</v>
      </c>
      <c r="N46" s="6"/>
      <c r="O46" s="5" t="s">
        <v>231</v>
      </c>
      <c r="P46" s="6">
        <v>0.55488718293900152</v>
      </c>
      <c r="Q46" s="6">
        <v>0.79728447669669233</v>
      </c>
      <c r="R46" s="5">
        <v>0.46513154263441114</v>
      </c>
      <c r="S46" s="5">
        <v>0.1550318005010477</v>
      </c>
      <c r="T46" s="5" t="s">
        <v>232</v>
      </c>
      <c r="U46" s="4">
        <f t="shared" si="0"/>
        <v>-0.21751918641220641</v>
      </c>
      <c r="V46" s="3">
        <f t="shared" si="1"/>
        <v>-2.1383471973500798</v>
      </c>
      <c r="W46" s="3">
        <f t="shared" si="2"/>
        <v>-1.1005625325161041</v>
      </c>
      <c r="X46" s="2">
        <f t="shared" si="3"/>
        <v>0.74016148825732142</v>
      </c>
      <c r="Y46" s="2">
        <f t="shared" si="4"/>
        <v>-1.8407240207734263</v>
      </c>
    </row>
    <row r="47" spans="1:25" ht="15" customHeight="1" x14ac:dyDescent="0.25">
      <c r="A47" s="52"/>
      <c r="B47" s="43" t="s">
        <v>74</v>
      </c>
      <c r="C47" s="8" t="s">
        <v>75</v>
      </c>
      <c r="D47" s="7">
        <v>44473</v>
      </c>
      <c r="E47" s="7">
        <v>44479</v>
      </c>
      <c r="F47" s="5" t="s">
        <v>229</v>
      </c>
      <c r="G47" s="6">
        <v>0.35173392405709247</v>
      </c>
      <c r="H47" s="5" t="s">
        <v>230</v>
      </c>
      <c r="I47" s="6">
        <v>0.82605529211262962</v>
      </c>
      <c r="J47" s="5" t="s">
        <v>231</v>
      </c>
      <c r="K47" s="6">
        <v>0.94776520324636238</v>
      </c>
      <c r="L47" s="6">
        <v>0.28670806287042339</v>
      </c>
      <c r="M47" s="6">
        <v>0.55834491509620887</v>
      </c>
      <c r="N47" s="6"/>
      <c r="O47" s="5" t="s">
        <v>232</v>
      </c>
      <c r="P47" s="6">
        <v>0.27603765513142031</v>
      </c>
      <c r="Q47" s="6">
        <v>0.66525080905754952</v>
      </c>
      <c r="R47" s="5">
        <v>0.96305327177129629</v>
      </c>
      <c r="S47" s="5">
        <v>7.9118952209564886E-2</v>
      </c>
      <c r="T47" s="5" t="s">
        <v>233</v>
      </c>
      <c r="U47" s="4">
        <f t="shared" si="0"/>
        <v>-0.36860904766991842</v>
      </c>
      <c r="V47" s="3">
        <f t="shared" si="1"/>
        <v>-2.6126685654056168</v>
      </c>
      <c r="W47" s="3">
        <f t="shared" si="2"/>
        <v>-0.8073777305882881</v>
      </c>
      <c r="X47" s="2">
        <f t="shared" si="3"/>
        <v>1.4118890363722634</v>
      </c>
      <c r="Y47" s="2">
        <f t="shared" si="4"/>
        <v>-2.2192667669605521</v>
      </c>
    </row>
    <row r="48" spans="1:25" x14ac:dyDescent="0.25">
      <c r="A48" s="52"/>
      <c r="B48" s="43"/>
      <c r="C48" s="8" t="s">
        <v>76</v>
      </c>
      <c r="D48" s="7">
        <v>44480</v>
      </c>
      <c r="E48" s="7">
        <v>44486</v>
      </c>
      <c r="F48" s="5" t="s">
        <v>230</v>
      </c>
      <c r="G48" s="6">
        <v>0.37083689500958372</v>
      </c>
      <c r="H48" s="5" t="s">
        <v>231</v>
      </c>
      <c r="I48" s="6">
        <v>0.29913106070789397</v>
      </c>
      <c r="J48" s="5" t="s">
        <v>232</v>
      </c>
      <c r="K48" s="6">
        <v>0.80616431788227028</v>
      </c>
      <c r="L48" s="6">
        <v>2.0220563061664754E-3</v>
      </c>
      <c r="M48" s="6">
        <v>0.18671729625377997</v>
      </c>
      <c r="N48" s="6"/>
      <c r="O48" s="5" t="s">
        <v>233</v>
      </c>
      <c r="P48" s="6">
        <v>4.7091782181770792E-2</v>
      </c>
      <c r="Q48" s="6">
        <v>0.49701471305318523</v>
      </c>
      <c r="R48" s="5">
        <v>0.66426641091238481</v>
      </c>
      <c r="S48" s="5">
        <v>0.80652387287913052</v>
      </c>
      <c r="T48" s="5" t="s">
        <v>234</v>
      </c>
      <c r="U48" s="4">
        <f t="shared" si="0"/>
        <v>-0.26142312233906428</v>
      </c>
      <c r="V48" s="3">
        <f t="shared" si="1"/>
        <v>-2.5409627311039271</v>
      </c>
      <c r="W48" s="3">
        <f t="shared" si="2"/>
        <v>-0.54329785163480737</v>
      </c>
      <c r="X48" s="2">
        <f t="shared" si="3"/>
        <v>2.1709615720727626</v>
      </c>
      <c r="Y48" s="2">
        <f t="shared" si="4"/>
        <v>-2.7142594237075706</v>
      </c>
    </row>
    <row r="49" spans="1:25" x14ac:dyDescent="0.25">
      <c r="A49" s="52"/>
      <c r="B49" s="43"/>
      <c r="C49" s="8" t="s">
        <v>77</v>
      </c>
      <c r="D49" s="7">
        <v>44487</v>
      </c>
      <c r="E49" s="7">
        <v>44493</v>
      </c>
      <c r="F49" s="5" t="s">
        <v>231</v>
      </c>
      <c r="G49" s="6">
        <v>0.91281758289782544</v>
      </c>
      <c r="H49" s="5" t="s">
        <v>232</v>
      </c>
      <c r="I49" s="6">
        <v>0.82475538251654235</v>
      </c>
      <c r="J49" s="5" t="s">
        <v>233</v>
      </c>
      <c r="K49" s="6">
        <v>0.91070746641107436</v>
      </c>
      <c r="L49" s="6">
        <v>0.99670927385521979</v>
      </c>
      <c r="M49" s="6">
        <v>0.81965244331390386</v>
      </c>
      <c r="N49" s="6"/>
      <c r="O49" s="5" t="s">
        <v>234</v>
      </c>
      <c r="P49" s="6">
        <v>0.85534866363308648</v>
      </c>
      <c r="Q49" s="6">
        <v>0.82428091407308091</v>
      </c>
      <c r="R49" s="5">
        <v>0.24544187238117776</v>
      </c>
      <c r="S49" s="5">
        <v>0.91863528472977585</v>
      </c>
      <c r="T49" s="5" t="s">
        <v>235</v>
      </c>
      <c r="U49" s="4">
        <f t="shared" si="0"/>
        <v>-0.10006189378941861</v>
      </c>
      <c r="V49" s="3">
        <f t="shared" si="1"/>
        <v>-2.4529005307226441</v>
      </c>
      <c r="W49" s="3">
        <f t="shared" si="2"/>
        <v>-0.31551068907468083</v>
      </c>
      <c r="X49" s="2">
        <f t="shared" si="3"/>
        <v>2.2263203748507507</v>
      </c>
      <c r="Y49" s="2">
        <f t="shared" si="4"/>
        <v>-2.5418310639254313</v>
      </c>
    </row>
    <row r="50" spans="1:25" x14ac:dyDescent="0.25">
      <c r="A50" s="52"/>
      <c r="B50" s="43"/>
      <c r="C50" s="8" t="s">
        <v>78</v>
      </c>
      <c r="D50" s="7">
        <v>44494</v>
      </c>
      <c r="E50" s="7">
        <v>44500</v>
      </c>
      <c r="F50" s="5" t="s">
        <v>232</v>
      </c>
      <c r="G50" s="6">
        <v>0.77769971196964927</v>
      </c>
      <c r="H50" s="5" t="s">
        <v>233</v>
      </c>
      <c r="I50" s="6">
        <v>0.62313652956472865</v>
      </c>
      <c r="J50" s="5" t="s">
        <v>234</v>
      </c>
      <c r="K50" s="6">
        <v>0.83369159173881979</v>
      </c>
      <c r="L50" s="6">
        <v>0.65566067357596414</v>
      </c>
      <c r="M50" s="6">
        <v>0.6730513371244069</v>
      </c>
      <c r="N50" s="6"/>
      <c r="O50" s="5" t="s">
        <v>235</v>
      </c>
      <c r="P50" s="6">
        <v>0.33891535878801637</v>
      </c>
      <c r="Q50" s="6">
        <v>0.9799197561156352</v>
      </c>
      <c r="R50" s="5">
        <v>0.26427110645190743</v>
      </c>
      <c r="S50" s="5">
        <v>0.44716502609542119</v>
      </c>
      <c r="T50" s="5" t="s">
        <v>236</v>
      </c>
      <c r="U50" s="4">
        <f t="shared" si="0"/>
        <v>-0.11498360179602948</v>
      </c>
      <c r="V50" s="3">
        <f t="shared" si="1"/>
        <v>-2.2983373483177236</v>
      </c>
      <c r="W50" s="3">
        <f t="shared" si="2"/>
        <v>-0.14499353866354836</v>
      </c>
      <c r="X50" s="2">
        <f t="shared" si="3"/>
        <v>2.7210966078015542</v>
      </c>
      <c r="Y50" s="2">
        <f t="shared" si="4"/>
        <v>-2.8660901464651025</v>
      </c>
    </row>
    <row r="51" spans="1:25" x14ac:dyDescent="0.25">
      <c r="A51" s="44"/>
      <c r="B51" s="45"/>
      <c r="C51" s="45"/>
      <c r="D51" s="45"/>
      <c r="E51" s="46"/>
      <c r="F51" s="50" t="s">
        <v>6</v>
      </c>
      <c r="G51" s="41">
        <f>SUM(G4:G50)</f>
        <v>20.280536315270915</v>
      </c>
      <c r="H51" s="50" t="s">
        <v>7</v>
      </c>
      <c r="I51" s="41">
        <f>SUM(I4:I50)</f>
        <v>22.578873663588642</v>
      </c>
      <c r="J51" s="50" t="s">
        <v>8</v>
      </c>
      <c r="K51" s="32">
        <f>SUM(K4:K50)</f>
        <v>25.057968041482773</v>
      </c>
      <c r="L51" s="32">
        <f>SUM(L4:L50)</f>
        <v>21.837350132110505</v>
      </c>
      <c r="M51" s="6">
        <f t="shared" ref="M51:M52" ca="1" si="5">RAND()</f>
        <v>0.95682933664997027</v>
      </c>
      <c r="N51" s="6"/>
      <c r="O51" s="50" t="s">
        <v>79</v>
      </c>
      <c r="P51" s="32">
        <f>SUM(P4:P50)</f>
        <v>22.336871433681225</v>
      </c>
      <c r="Q51" s="32">
        <f>SUM(Q4:Q50)</f>
        <v>24.703440278575599</v>
      </c>
      <c r="R51" s="35"/>
      <c r="S51" s="36"/>
      <c r="T51" s="36"/>
      <c r="U51" s="36"/>
      <c r="V51" s="36"/>
      <c r="W51" s="36"/>
      <c r="X51" s="36"/>
      <c r="Y51" s="37"/>
    </row>
    <row r="52" spans="1:25" x14ac:dyDescent="0.25">
      <c r="A52" s="47"/>
      <c r="B52" s="48"/>
      <c r="C52" s="48"/>
      <c r="D52" s="48"/>
      <c r="E52" s="49"/>
      <c r="F52" s="50"/>
      <c r="G52" s="41"/>
      <c r="H52" s="50"/>
      <c r="I52" s="41"/>
      <c r="J52" s="50"/>
      <c r="K52" s="41">
        <f>K51+L51</f>
        <v>46.895318173593282</v>
      </c>
      <c r="L52" s="41"/>
      <c r="M52" s="6">
        <f t="shared" ca="1" si="5"/>
        <v>0.34523881004187618</v>
      </c>
      <c r="N52" s="6"/>
      <c r="O52" s="50"/>
      <c r="P52" s="41">
        <f>P51+Q51</f>
        <v>47.040311712256823</v>
      </c>
      <c r="Q52" s="41"/>
      <c r="R52" s="38"/>
      <c r="S52" s="39"/>
      <c r="T52" s="39"/>
      <c r="U52" s="39"/>
      <c r="V52" s="39"/>
      <c r="W52" s="39"/>
      <c r="X52" s="39"/>
      <c r="Y52" s="40"/>
    </row>
    <row r="54" spans="1:25" x14ac:dyDescent="0.25">
      <c r="B54"/>
      <c r="C54" s="26"/>
      <c r="D54" s="26"/>
      <c r="E54" s="26"/>
      <c r="F54" s="26"/>
    </row>
    <row r="55" spans="1:25" x14ac:dyDescent="0.25">
      <c r="C55" s="30"/>
      <c r="D55" s="30"/>
      <c r="E55" s="30"/>
    </row>
  </sheetData>
  <protectedRanges>
    <protectedRange password="80C2" sqref="R3:S3 X2:Y2 V2 R1:U2 U3:W3 V1:Y1 AA3:AB3" name="Plage1_4" securityDescriptor="O:WDG:WDD:(A;;CC;;;S-1-5-21-1692476324-2877007225-1761495876-23542)"/>
    <protectedRange password="80C2" sqref="R4:T50" name="Plage1_2_1" securityDescriptor="O:WDG:WDD:(A;;CC;;;S-1-5-21-1692476324-2877007225-1761495876-23542)"/>
    <protectedRange password="80C2" sqref="W2" name="Plage1_1_1" securityDescriptor="O:WDG:WDD:(A;;CC;;;S-1-5-21-1692476324-2877007225-1761495876-23542)"/>
    <protectedRange password="80C2" sqref="AC4:AD4 U4:Y50" name="Plage1_1_9_1" securityDescriptor="O:WDG:WDD:(A;;CC;;;S-1-5-21-1692476324-2877007225-1761495876-23542)"/>
    <protectedRange password="80C2" sqref="AA4:AB4" name="Plage1_1_1_3_1" securityDescriptor="O:WDG:WDD:(A;;CC;;;S-1-5-21-1692476324-2877007225-1761495876-23542)"/>
  </protectedRanges>
  <mergeCells count="34">
    <mergeCell ref="AA1:AD2"/>
    <mergeCell ref="A2:E3"/>
    <mergeCell ref="F2:G2"/>
    <mergeCell ref="H2:I2"/>
    <mergeCell ref="J2:M2"/>
    <mergeCell ref="A1:E1"/>
    <mergeCell ref="F1:I1"/>
    <mergeCell ref="J1:Q1"/>
    <mergeCell ref="R1:U2"/>
    <mergeCell ref="V1:Y2"/>
    <mergeCell ref="O2:Q2"/>
    <mergeCell ref="A4:A7"/>
    <mergeCell ref="B4:B7"/>
    <mergeCell ref="A8:A50"/>
    <mergeCell ref="B8:B11"/>
    <mergeCell ref="B12:B15"/>
    <mergeCell ref="B16:B20"/>
    <mergeCell ref="B21:B24"/>
    <mergeCell ref="B25:B28"/>
    <mergeCell ref="B29:B33"/>
    <mergeCell ref="R51:Y52"/>
    <mergeCell ref="K52:L52"/>
    <mergeCell ref="P52:Q52"/>
    <mergeCell ref="B34:B37"/>
    <mergeCell ref="B38:B42"/>
    <mergeCell ref="B43:B46"/>
    <mergeCell ref="B47:B50"/>
    <mergeCell ref="A51:E52"/>
    <mergeCell ref="F51:F52"/>
    <mergeCell ref="G51:G52"/>
    <mergeCell ref="H51:H52"/>
    <mergeCell ref="I51:I52"/>
    <mergeCell ref="J51:J52"/>
    <mergeCell ref="O51:O52"/>
  </mergeCells>
  <conditionalFormatting sqref="U4:Y50 AA4:AD4 R4:S50">
    <cfRule type="expression" dxfId="0" priority="1">
      <formula>$A$2=($C4)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D6" sqref="D6"/>
    </sheetView>
  </sheetViews>
  <sheetFormatPr baseColWidth="10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consolide">
                <anchor moveWithCells="1" sizeWithCells="1">
                  <from>
                    <xdr:col>2</xdr:col>
                    <xdr:colOff>28575</xdr:colOff>
                    <xdr:row>1</xdr:row>
                    <xdr:rowOff>9525</xdr:rowOff>
                  </from>
                  <to>
                    <xdr:col>3</xdr:col>
                    <xdr:colOff>657225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CE6F53E4D9CE44285F426E22FB43F05" ma:contentTypeVersion="12" ma:contentTypeDescription="Crée un document." ma:contentTypeScope="" ma:versionID="c54f577cfebdcde24adbab3bfee91ed3">
  <xsd:schema xmlns:xsd="http://www.w3.org/2001/XMLSchema" xmlns:xs="http://www.w3.org/2001/XMLSchema" xmlns:p="http://schemas.microsoft.com/office/2006/metadata/properties" xmlns:ns2="c98348a8-301e-49f2-aa92-c880047acd6c" xmlns:ns3="edbb1db4-3296-420c-a828-7379a1d7cd69" targetNamespace="http://schemas.microsoft.com/office/2006/metadata/properties" ma:root="true" ma:fieldsID="9704160d6863e9d580207eb7e7455c89" ns2:_="" ns3:_="">
    <xsd:import namespace="c98348a8-301e-49f2-aa92-c880047acd6c"/>
    <xsd:import namespace="edbb1db4-3296-420c-a828-7379a1d7cd6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AutoKeyPoints" minOccurs="0"/>
                <xsd:element ref="ns3:MediaServiceKeyPoint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98348a8-301e-49f2-aa92-c880047acd6c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bb1db4-3296-420c-a828-7379a1d7cd6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A59FB5D-D1D7-4025-BF79-1A6303F14F16}">
  <ds:schemaRefs>
    <ds:schemaRef ds:uri="c98348a8-301e-49f2-aa92-c880047acd6c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schemas.microsoft.com/office/infopath/2007/PartnerControls"/>
    <ds:schemaRef ds:uri="http://purl.org/dc/terms/"/>
    <ds:schemaRef ds:uri="edbb1db4-3296-420c-a828-7379a1d7cd69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F04A2BB-B471-4BC9-8692-069DEBD71E4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5C8ED93-1D9C-4027-B1E4-A94687A2F31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98348a8-301e-49f2-aa92-c880047acd6c"/>
    <ds:schemaRef ds:uri="edbb1db4-3296-420c-a828-7379a1d7cd6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BU MTP</vt:lpstr>
      <vt:lpstr>FTD</vt:lpstr>
      <vt:lpstr>FBR</vt:lpstr>
      <vt:lpstr>STO</vt:lpstr>
      <vt:lpstr>liste feuilles</vt:lpstr>
      <vt:lpstr>pl_MU_MTP</vt:lpstr>
    </vt:vector>
  </TitlesOfParts>
  <Company>ALTEN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BRUNEL</dc:creator>
  <cp:lastModifiedBy>yal</cp:lastModifiedBy>
  <cp:revision/>
  <dcterms:created xsi:type="dcterms:W3CDTF">2021-04-02T15:04:54Z</dcterms:created>
  <dcterms:modified xsi:type="dcterms:W3CDTF">2021-08-09T12:19:12Z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0x010100ACE6F53E4D9CE44285F426E22FB43F05</vt:lpwstr>
  </property>
</Properties>
</file>