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Calcul" sheetId="1" r:id="rId1"/>
    <sheet name="Circuits" sheetId="2" r:id="rId2"/>
    <sheet name="Feuil1" sheetId="3" r:id="rId3"/>
    <sheet name="Feuil2" sheetId="4" r:id="rId4"/>
  </sheets>
  <definedNames>
    <definedName name="CHPD02">Circuits!$B$3:$J$3</definedName>
    <definedName name="CHPD03">Circuits!$B$4:$J$4</definedName>
    <definedName name="CHPD08">Circuits!$B$5:$K$5</definedName>
    <definedName name="CHPD09">Circuits!$B$6:$K$6</definedName>
    <definedName name="CHPD24">Circuits!$B$7:$K$7</definedName>
    <definedName name="CHPD25">Circuits!$B$8:$K$8</definedName>
    <definedName name="CHPD26">Circuits!$B$9:$K$9</definedName>
    <definedName name="CHPD27">Circuits!$B$10:$K$10</definedName>
    <definedName name="CHPD28">Circuits!$B$11:$K$11</definedName>
    <definedName name="CHPD29">Circuits!$B$12:$K$12</definedName>
    <definedName name="CHPD30">Circuits!$B$13:$K$13</definedName>
    <definedName name="CHPD31">Circuits!$B$14:$K$14</definedName>
    <definedName name="CHPD32">Circuits!$B$15:$K$15</definedName>
    <definedName name="CHPD33">Circuits!$B$16:$K$16</definedName>
    <definedName name="CHPD34">Circuits!$B$17:$K$17</definedName>
    <definedName name="CHPD35">Circuits!$B$18:$J$18</definedName>
    <definedName name="CHPD36">Circuits!$B$19:$J$19</definedName>
    <definedName name="CHPD37">Circuits!$B$20:$J$20</definedName>
    <definedName name="CHPD38">Circuits!$B$21:$J$21</definedName>
    <definedName name="CHPD39">Circuits!$B$22:$K$22</definedName>
    <definedName name="CHPD40">Circuits!$B$23:$K$23</definedName>
    <definedName name="CHPD41">Circuits!$B$24:$K$24</definedName>
    <definedName name="CHPD42">Circuits!$B$25:$K$25</definedName>
    <definedName name="CHPD43">Circuits!$B$26:$K$26</definedName>
    <definedName name="CHPD50">Circuits!$B$27:$K$27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" i="1"/>
  <c r="J4" i="1"/>
  <c r="J5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</calcChain>
</file>

<file path=xl/sharedStrings.xml><?xml version="1.0" encoding="utf-8"?>
<sst xmlns="http://schemas.openxmlformats.org/spreadsheetml/2006/main" count="3296" uniqueCount="1196">
  <si>
    <t>Ville</t>
  </si>
  <si>
    <t>Conventions</t>
  </si>
  <si>
    <t>Kms</t>
  </si>
  <si>
    <t>M.</t>
  </si>
  <si>
    <t>63000</t>
  </si>
  <si>
    <t>CLERMONT-FERRANDS</t>
  </si>
  <si>
    <t>i</t>
  </si>
  <si>
    <t>ITI0031</t>
  </si>
  <si>
    <t>Chaîne des Puys et Limagne</t>
  </si>
  <si>
    <t>Les Cheires Hautes</t>
  </si>
  <si>
    <t>SAINT-GENES-CHAMPANELLE</t>
  </si>
  <si>
    <t/>
  </si>
  <si>
    <t>04h30</t>
  </si>
  <si>
    <t>15.5 Kms</t>
  </si>
  <si>
    <t>VERT</t>
  </si>
  <si>
    <t>2019</t>
  </si>
  <si>
    <t>ITI0109</t>
  </si>
  <si>
    <t>Sancy</t>
  </si>
  <si>
    <t>La chapelle de Granges</t>
  </si>
  <si>
    <t>TAUVES</t>
  </si>
  <si>
    <t>02h45</t>
  </si>
  <si>
    <t>9.5 Kms</t>
  </si>
  <si>
    <t>JAUNE</t>
  </si>
  <si>
    <t>63160</t>
  </si>
  <si>
    <t>SAINT-JULIEN-DE-COPPEL</t>
  </si>
  <si>
    <t>ITI0208</t>
  </si>
  <si>
    <t>Bois de Rochemave</t>
  </si>
  <si>
    <t>CROS</t>
  </si>
  <si>
    <t>02h00</t>
  </si>
  <si>
    <t>6.0 Kms</t>
  </si>
  <si>
    <t>BLEU</t>
  </si>
  <si>
    <t>2017</t>
  </si>
  <si>
    <t>63500</t>
  </si>
  <si>
    <t>ISSOIRE</t>
  </si>
  <si>
    <t>c</t>
  </si>
  <si>
    <t>ITI0157</t>
  </si>
  <si>
    <t>Val d'Allier</t>
  </si>
  <si>
    <t>Le puy des Plattes et le Bourgeassou</t>
  </si>
  <si>
    <t>VERRIERES</t>
  </si>
  <si>
    <t>ITI0134</t>
  </si>
  <si>
    <t>Cézalier</t>
  </si>
  <si>
    <t>Le signal du Luguet</t>
  </si>
  <si>
    <t>ANZAT-LE-LUGUET</t>
  </si>
  <si>
    <t>14.0 Kms</t>
  </si>
  <si>
    <t>2018</t>
  </si>
  <si>
    <t>MARSAT</t>
  </si>
  <si>
    <t>63200</t>
  </si>
  <si>
    <t>MOZAC</t>
  </si>
  <si>
    <t>ITI0200</t>
  </si>
  <si>
    <t>Combrailles</t>
  </si>
  <si>
    <t xml:space="preserve">Le chemin de César </t>
  </si>
  <si>
    <t>FERNOEL</t>
  </si>
  <si>
    <t>03h00</t>
  </si>
  <si>
    <t>11.5 Kms</t>
  </si>
  <si>
    <t>63540</t>
  </si>
  <si>
    <t>ROMAGNAT</t>
  </si>
  <si>
    <t>ITI0185</t>
  </si>
  <si>
    <t>Le Plan d'eau</t>
  </si>
  <si>
    <t>LAPEYROUSE</t>
  </si>
  <si>
    <t>03h30</t>
  </si>
  <si>
    <t>12.0 Kms</t>
  </si>
  <si>
    <t>ITI0126</t>
  </si>
  <si>
    <t>Vallée de la Graille</t>
  </si>
  <si>
    <t>PERPEZAT</t>
  </si>
  <si>
    <t>01h30</t>
  </si>
  <si>
    <t>4.0 Kms</t>
  </si>
  <si>
    <t>63800</t>
  </si>
  <si>
    <t>COURNON D'AUVERGNE</t>
  </si>
  <si>
    <t>ITI0616</t>
  </si>
  <si>
    <t>De Machal à Cortal</t>
  </si>
  <si>
    <t>PONT-DU-CHÂTEAU</t>
  </si>
  <si>
    <t>7.0 Kms</t>
  </si>
  <si>
    <t>ITI0067</t>
  </si>
  <si>
    <t>Busséol</t>
  </si>
  <si>
    <t>MIREFLEURS</t>
  </si>
  <si>
    <t>10.5 Kms</t>
  </si>
  <si>
    <t>ITI0580</t>
  </si>
  <si>
    <t>La Chaux et le Bois de Jaby</t>
  </si>
  <si>
    <t>MAREUGHEOL</t>
  </si>
  <si>
    <t>03h15</t>
  </si>
  <si>
    <t>63520</t>
  </si>
  <si>
    <t>ESTANDEUILLE</t>
  </si>
  <si>
    <t>ITI0027</t>
  </si>
  <si>
    <t>Les rives de la Sioule</t>
  </si>
  <si>
    <t>SAINT-BONNET-PRÈS-ORCIVAL</t>
  </si>
  <si>
    <t>02h30</t>
  </si>
  <si>
    <t>ITI0365</t>
  </si>
  <si>
    <t>Les vergers de Tallende</t>
  </si>
  <si>
    <t>TALLENDE</t>
  </si>
  <si>
    <t>8.5 Kms</t>
  </si>
  <si>
    <t>63370</t>
  </si>
  <si>
    <t>LEMPDES</t>
  </si>
  <si>
    <t>Les Cheires</t>
  </si>
  <si>
    <t>VOLVIC</t>
  </si>
  <si>
    <t>STE DES EAUX DE VOLVIC</t>
  </si>
  <si>
    <t>01h00</t>
  </si>
  <si>
    <t>3.0 Kms</t>
  </si>
  <si>
    <t>Bleu</t>
  </si>
  <si>
    <t>2021</t>
  </si>
  <si>
    <t>HPD0077</t>
  </si>
  <si>
    <t>Sur les traces d'Adélaïde d'Orléans</t>
  </si>
  <si>
    <t>RANDAN</t>
  </si>
  <si>
    <t>CC PLAINE DE LIMAGNE</t>
  </si>
  <si>
    <t>10.0 Kms</t>
  </si>
  <si>
    <t>ITI0018</t>
  </si>
  <si>
    <t>La narse de Beaunit</t>
  </si>
  <si>
    <t>CHARBONNIERES-LES-VARENNES</t>
  </si>
  <si>
    <t>8.0 Kms</t>
  </si>
  <si>
    <t>Sentier du Dr Moity</t>
  </si>
  <si>
    <t>63960</t>
  </si>
  <si>
    <t>VEYRE-MONTON</t>
  </si>
  <si>
    <t>ITI0357</t>
  </si>
  <si>
    <t>Notre-Dame de Mailhat</t>
  </si>
  <si>
    <t>ORSONNETTE</t>
  </si>
  <si>
    <t>ITI0155</t>
  </si>
  <si>
    <t>Le puy de la Rodde</t>
  </si>
  <si>
    <t>MONTAIGUT-LE-BLANC</t>
  </si>
  <si>
    <t>9.0 Kms</t>
  </si>
  <si>
    <t>63170</t>
  </si>
  <si>
    <t>AUBIERE</t>
  </si>
  <si>
    <t>ITI0009</t>
  </si>
  <si>
    <t>La côte de Pégnu</t>
  </si>
  <si>
    <t>DURTOL</t>
  </si>
  <si>
    <t>PROMPSAT</t>
  </si>
  <si>
    <t>HPD0053</t>
  </si>
  <si>
    <t>De la source à la pierre branlante</t>
  </si>
  <si>
    <t>MONTCEL</t>
  </si>
  <si>
    <t>CC COMBRAILLES SIOULE MORGE</t>
  </si>
  <si>
    <t>11.0 Kms</t>
  </si>
  <si>
    <t>2020</t>
  </si>
  <si>
    <t>ITI0016</t>
  </si>
  <si>
    <t>Les moulins de la Morge</t>
  </si>
  <si>
    <t>CHARBONNIERES-LES-VIEILLES</t>
  </si>
  <si>
    <t>63240</t>
  </si>
  <si>
    <t>LE MONT-DORE</t>
  </si>
  <si>
    <t>ITI0141</t>
  </si>
  <si>
    <t>Sur les hauteurs de l'Allagnon</t>
  </si>
  <si>
    <t>APCHAT</t>
  </si>
  <si>
    <t>03h45</t>
  </si>
  <si>
    <t>13.0 Kms</t>
  </si>
  <si>
    <t xml:space="preserve">HPD0051 </t>
  </si>
  <si>
    <t>Chaîne des puys et Limagne</t>
  </si>
  <si>
    <t>Le sentier du Gour</t>
  </si>
  <si>
    <t>COMBRONDE</t>
  </si>
  <si>
    <t>06h00</t>
  </si>
  <si>
    <t>20.0 Kms</t>
  </si>
  <si>
    <t>ITI0023</t>
  </si>
  <si>
    <t>Le tour du puy de Neuffont</t>
  </si>
  <si>
    <t>BROMONT-LAMOTHE</t>
  </si>
  <si>
    <t>ITI0115</t>
  </si>
  <si>
    <t>Le lac de la Crégut</t>
  </si>
  <si>
    <t>SAINT-GENES-CHAMPESPE</t>
  </si>
  <si>
    <t>04h15</t>
  </si>
  <si>
    <t>14.5 Kms</t>
  </si>
  <si>
    <t>ITI0054</t>
  </si>
  <si>
    <t>Montaclier</t>
  </si>
  <si>
    <t>CHATEL-GUYON</t>
  </si>
  <si>
    <t>HPD0042</t>
  </si>
  <si>
    <t>Chez Bort</t>
  </si>
  <si>
    <t>LARODDE</t>
  </si>
  <si>
    <t>MAIRIE LARODDE</t>
  </si>
  <si>
    <t>ITI0390</t>
  </si>
  <si>
    <t>Livradois-Forez</t>
  </si>
  <si>
    <t>La ronde des Suquets</t>
  </si>
  <si>
    <t>SAINT-ETIENNE-SUR-USSON</t>
  </si>
  <si>
    <t>ITI0386</t>
  </si>
  <si>
    <t>La Renaudie</t>
  </si>
  <si>
    <t>ITI0059</t>
  </si>
  <si>
    <t>Le Crest</t>
  </si>
  <si>
    <t>CHANONAT</t>
  </si>
  <si>
    <t>ITI0072</t>
  </si>
  <si>
    <t>La chapelle de Vassivière</t>
  </si>
  <si>
    <t>BESSE-ET-SAINT-ANASTAISE</t>
  </si>
  <si>
    <t>ITI0602</t>
  </si>
  <si>
    <t>Le plateau du Guéry</t>
  </si>
  <si>
    <t>ORCIVAL (LAC DU GUÉRY)</t>
  </si>
  <si>
    <t>HPD0028</t>
  </si>
  <si>
    <t>Le puy de la Poule</t>
  </si>
  <si>
    <t>MEZEL</t>
  </si>
  <si>
    <t>CC BILLOM COMMUNAUTE</t>
  </si>
  <si>
    <t>ITI0604</t>
  </si>
  <si>
    <t>Les coteaux de Chauriat</t>
  </si>
  <si>
    <t>CHAURIAT</t>
  </si>
  <si>
    <t>ITI0554</t>
  </si>
  <si>
    <t>Le tour du lac Chambon</t>
  </si>
  <si>
    <t>CHAMBON-SUR-LAC</t>
  </si>
  <si>
    <t>3.7 Kms</t>
  </si>
  <si>
    <t>L &amp; T</t>
  </si>
  <si>
    <t>ITI0345</t>
  </si>
  <si>
    <t>Le puy de Paugnat</t>
  </si>
  <si>
    <t>BLANZAT</t>
  </si>
  <si>
    <t>ITI0184</t>
  </si>
  <si>
    <t>La forêt du Quartier</t>
  </si>
  <si>
    <t>SAINT-ELOY-LES-MINES</t>
  </si>
  <si>
    <t>04h45</t>
  </si>
  <si>
    <t>16.0 Kms</t>
  </si>
  <si>
    <t>ITI0209</t>
  </si>
  <si>
    <t>Autour de Cisternes-La-Forêt</t>
  </si>
  <si>
    <t>CISTERNES</t>
  </si>
  <si>
    <t>ITI0640</t>
  </si>
  <si>
    <t>Le puy de Chazelle</t>
  </si>
  <si>
    <t>ESPINASSE</t>
  </si>
  <si>
    <t>12.5 Kms</t>
  </si>
  <si>
    <t>HPD0052</t>
  </si>
  <si>
    <t>Le tour du puy Murat</t>
  </si>
  <si>
    <t>JOZERAND</t>
  </si>
  <si>
    <t>ITI0223</t>
  </si>
  <si>
    <t>Lisseuil</t>
  </si>
  <si>
    <t>LISSEUIL</t>
  </si>
  <si>
    <t>ITI0014</t>
  </si>
  <si>
    <t>La vallée des Prades</t>
  </si>
  <si>
    <t>ITI0378</t>
  </si>
  <si>
    <t>Les côtes de Clermont</t>
  </si>
  <si>
    <t>CLERMONT</t>
  </si>
  <si>
    <t>6.5 Kms</t>
  </si>
  <si>
    <t>SAYAT</t>
  </si>
  <si>
    <t>ITI0077</t>
  </si>
  <si>
    <t>La roche de Vendeix</t>
  </si>
  <si>
    <t>LA BOURBOULE</t>
  </si>
  <si>
    <t>RIOM</t>
  </si>
  <si>
    <t>HPD0034</t>
  </si>
  <si>
    <t>Entre Limagne et Combrailles</t>
  </si>
  <si>
    <t>SAINT-AGOULIN</t>
  </si>
  <si>
    <t>HPD0057</t>
  </si>
  <si>
    <t>La cathédrale des Montagnes</t>
  </si>
  <si>
    <t>LOUBEYRAT</t>
  </si>
  <si>
    <t>HPD0040</t>
  </si>
  <si>
    <t>Aulhat-le-Mont</t>
  </si>
  <si>
    <t>ITI0191</t>
  </si>
  <si>
    <t>La Résistance</t>
  </si>
  <si>
    <t>SAINT-JULIEN-LA-GENESTE</t>
  </si>
  <si>
    <t>ITI0028</t>
  </si>
  <si>
    <t>La haute vallée de la Sioule</t>
  </si>
  <si>
    <t>VERNINES</t>
  </si>
  <si>
    <t>04h00</t>
  </si>
  <si>
    <t>ITI0073</t>
  </si>
  <si>
    <t>Le lac Chauvet</t>
  </si>
  <si>
    <t>PICHERANDE</t>
  </si>
  <si>
    <t>ITI0158</t>
  </si>
  <si>
    <t>Les caves de Saint-Julien</t>
  </si>
  <si>
    <t>CHAMPEIX</t>
  </si>
  <si>
    <t>ITI0172</t>
  </si>
  <si>
    <t>Vodable et Colamine</t>
  </si>
  <si>
    <t>ITI0375</t>
  </si>
  <si>
    <t>Châtel Guyon</t>
  </si>
  <si>
    <t>02h15</t>
  </si>
  <si>
    <t>ITI0238</t>
  </si>
  <si>
    <t xml:space="preserve">Le sentier des trois clochers  </t>
  </si>
  <si>
    <t>7.5 Kms</t>
  </si>
  <si>
    <t>ITI0112</t>
  </si>
  <si>
    <t>Ponchet</t>
  </si>
  <si>
    <t>BAGNOLS</t>
  </si>
  <si>
    <t>ITI0178</t>
  </si>
  <si>
    <t>Saint-Gervazy</t>
  </si>
  <si>
    <t>VICHEL</t>
  </si>
  <si>
    <t>ITI0122</t>
  </si>
  <si>
    <t>Heume- L'Eglise</t>
  </si>
  <si>
    <t>HEUME-L'EGLISE</t>
  </si>
  <si>
    <t>ITI0568</t>
  </si>
  <si>
    <t>La butte de Nonette</t>
  </si>
  <si>
    <t>NONETTE</t>
  </si>
  <si>
    <t>01h15</t>
  </si>
  <si>
    <t>2.7 Kms</t>
  </si>
  <si>
    <t>ITI0570</t>
  </si>
  <si>
    <t>Le sentier de la reine Margot</t>
  </si>
  <si>
    <t>USSON</t>
  </si>
  <si>
    <t>2.5 Kms</t>
  </si>
  <si>
    <t>ITI0137</t>
  </si>
  <si>
    <t>Les gorges de Leyvaux et d'Apcher</t>
  </si>
  <si>
    <t>LEYVAUX, ANZAT-LE-LUGUET</t>
  </si>
  <si>
    <t>CHATEAUGAY</t>
  </si>
  <si>
    <t>ITI0199</t>
  </si>
  <si>
    <t>L'étang du Vernet</t>
  </si>
  <si>
    <t>LA CELLE</t>
  </si>
  <si>
    <t>ITI0217</t>
  </si>
  <si>
    <t>Chartreuse de Port-Sainte-Marie</t>
  </si>
  <si>
    <t>LES ANCIZES-COMPS</t>
  </si>
  <si>
    <t>ITI0588</t>
  </si>
  <si>
    <t>L'étang de Gasserot</t>
  </si>
  <si>
    <t>SAINT-AVIT</t>
  </si>
  <si>
    <t>ITI0346</t>
  </si>
  <si>
    <t>L'impluvium de Volvic</t>
  </si>
  <si>
    <t>ITI0355</t>
  </si>
  <si>
    <t>Les Croix-Basses</t>
  </si>
  <si>
    <t>CHADELEUF</t>
  </si>
  <si>
    <t>ITI0615</t>
  </si>
  <si>
    <t>De l'Allier au puy de Mur</t>
  </si>
  <si>
    <t>DALLET</t>
  </si>
  <si>
    <t>01h45</t>
  </si>
  <si>
    <t>ITI0382</t>
  </si>
  <si>
    <t>Les Plantades</t>
  </si>
  <si>
    <t>AVEZE</t>
  </si>
  <si>
    <t>ITI0179</t>
  </si>
  <si>
    <t>La Chaux de Caure</t>
  </si>
  <si>
    <t>AUGNAT</t>
  </si>
  <si>
    <t>ITI0211</t>
  </si>
  <si>
    <t>La Saunade</t>
  </si>
  <si>
    <t>LANDOGNE</t>
  </si>
  <si>
    <t>13.5 Kms</t>
  </si>
  <si>
    <t>ITI0171</t>
  </si>
  <si>
    <t>Le plateau d'Ussel</t>
  </si>
  <si>
    <t>CHASSAGNE</t>
  </si>
  <si>
    <t>ITI0552</t>
  </si>
  <si>
    <t>Montfermy-La Sioule</t>
  </si>
  <si>
    <t>MONTFERMY</t>
  </si>
  <si>
    <t>2.6 Kms</t>
  </si>
  <si>
    <t>ITI0032</t>
  </si>
  <si>
    <t>Nadaillat</t>
  </si>
  <si>
    <t>ITI0617</t>
  </si>
  <si>
    <t>Les bacs de Ceyssat et de Montmeyre</t>
  </si>
  <si>
    <t>CEYSSAT MONTMEYRE</t>
  </si>
  <si>
    <t>02h40</t>
  </si>
  <si>
    <t>ITI0011</t>
  </si>
  <si>
    <t>La Croix de Ternant</t>
  </si>
  <si>
    <t>CHANAT- LA-MOUTEYRE</t>
  </si>
  <si>
    <t>ITI0556</t>
  </si>
  <si>
    <t>Le sentier du Guéry</t>
  </si>
  <si>
    <t>ITI0088</t>
  </si>
  <si>
    <t>La forêt de Courbanges</t>
  </si>
  <si>
    <t>SAINT-VICTOR- LA-RIVIERE</t>
  </si>
  <si>
    <t>ITI0207</t>
  </si>
  <si>
    <t>Forêt de la Chartreuse</t>
  </si>
  <si>
    <t>ITI0364</t>
  </si>
  <si>
    <t>Les forts de La Sauvetat</t>
  </si>
  <si>
    <t>AUTHEZAT</t>
  </si>
  <si>
    <t>ITI0569</t>
  </si>
  <si>
    <t>Autour de Montpeyroux</t>
  </si>
  <si>
    <t>MONTPEYROUX</t>
  </si>
  <si>
    <t>5.0 Kms</t>
  </si>
  <si>
    <t>ITI0008</t>
  </si>
  <si>
    <t>Le puy de Montrodeix</t>
  </si>
  <si>
    <t>ORCINES   MONTRODEIX</t>
  </si>
  <si>
    <t>ITI0060</t>
  </si>
  <si>
    <t>Les Cirques de Longevette et des Côtes</t>
  </si>
  <si>
    <t>SAINT SATURNIN</t>
  </si>
  <si>
    <t>5.5 Kms</t>
  </si>
  <si>
    <t>ITI0053</t>
  </si>
  <si>
    <t>Le tour du puy Grammont</t>
  </si>
  <si>
    <t>TEILHEDE</t>
  </si>
  <si>
    <t>ITI0182</t>
  </si>
  <si>
    <t>Entre béal et pigeonniers</t>
  </si>
  <si>
    <t>SAINT-GERMAIN-LEMBRON</t>
  </si>
  <si>
    <t>ITI0035</t>
  </si>
  <si>
    <t>Le puy de Montenard</t>
  </si>
  <si>
    <t>SAULZET-LE-FROID</t>
  </si>
  <si>
    <t>ITI0159</t>
  </si>
  <si>
    <t>La Pierre-Fichade</t>
  </si>
  <si>
    <t>ITI0070</t>
  </si>
  <si>
    <t>La citadelle de Buron</t>
  </si>
  <si>
    <t>PARENT</t>
  </si>
  <si>
    <t>ITI0370</t>
  </si>
  <si>
    <t>Le tour du puy de Mur</t>
  </si>
  <si>
    <t>VERTAIZON</t>
  </si>
  <si>
    <t>ITI0068</t>
  </si>
  <si>
    <t>Le puy Saint-Romain</t>
  </si>
  <si>
    <t>SAINT-MAURICE-ÈS-ALLIER</t>
  </si>
  <si>
    <t>HPD0029</t>
  </si>
  <si>
    <t>Sur les traces des lavandières</t>
  </si>
  <si>
    <t>EFFIAT</t>
  </si>
  <si>
    <t>15.0 Kms</t>
  </si>
  <si>
    <t>ROYAT</t>
  </si>
  <si>
    <t>HPD0033</t>
  </si>
  <si>
    <t>La Morge et ses moulins</t>
  </si>
  <si>
    <t>AUBIAT</t>
  </si>
  <si>
    <t>ITI0129</t>
  </si>
  <si>
    <t>Les villages de Saint-Pierre-Roche</t>
  </si>
  <si>
    <t>SAINT-PIERRE-ROCHE</t>
  </si>
  <si>
    <t>ITI0189</t>
  </si>
  <si>
    <t>Le bois de la Garde</t>
  </si>
  <si>
    <t>PIONSAT</t>
  </si>
  <si>
    <t>ITI0127</t>
  </si>
  <si>
    <t>Les Roches Tuilière et Sanadoire</t>
  </si>
  <si>
    <t>ROCHEFORT-MONTAGNE</t>
  </si>
  <si>
    <t>ITI0584</t>
  </si>
  <si>
    <t>Les crêtes du Sancy</t>
  </si>
  <si>
    <t>07h00</t>
  </si>
  <si>
    <t>18.0 Kms</t>
  </si>
  <si>
    <t>ITI0162</t>
  </si>
  <si>
    <t>La Chaubasse</t>
  </si>
  <si>
    <t>SAINT-FLORET</t>
  </si>
  <si>
    <t>ITI0275</t>
  </si>
  <si>
    <t>La Chaux-Montgros</t>
  </si>
  <si>
    <t>PIGNOLS</t>
  </si>
  <si>
    <t>ITI0645</t>
  </si>
  <si>
    <t>Butte du puy Saint-Gulmier</t>
  </si>
  <si>
    <t xml:space="preserve"> SAINT-GULMIER</t>
  </si>
  <si>
    <t>ITI0202</t>
  </si>
  <si>
    <t>La croix de Milan</t>
  </si>
  <si>
    <t>VILLOSANGES</t>
  </si>
  <si>
    <t>ITI0131</t>
  </si>
  <si>
    <t>La chapelle-Marcousse</t>
  </si>
  <si>
    <t>RENTIERES</t>
  </si>
  <si>
    <t>19.0 Kms</t>
  </si>
  <si>
    <t>ITI0174</t>
  </si>
  <si>
    <t>La vallée des Saints</t>
  </si>
  <si>
    <t>BOUDES</t>
  </si>
  <si>
    <t>HPD0026</t>
  </si>
  <si>
    <t>Circuit du petit patrimoine</t>
  </si>
  <si>
    <t>MONTGACON</t>
  </si>
  <si>
    <t>ITI0361</t>
  </si>
  <si>
    <t>L'Abbaye du Bouschet</t>
  </si>
  <si>
    <t>YRONDE-ET-BURON</t>
  </si>
  <si>
    <t>ITI0061</t>
  </si>
  <si>
    <t>Randol</t>
  </si>
  <si>
    <t>ITI0034</t>
  </si>
  <si>
    <t>Puy de la Combegrasse et narse d'Espinasse</t>
  </si>
  <si>
    <t xml:space="preserve">AYDAT     </t>
  </si>
  <si>
    <t>ITI0563</t>
  </si>
  <si>
    <t>Le château de Tournoël</t>
  </si>
  <si>
    <t>3.5 Kms</t>
  </si>
  <si>
    <t>ITI0551</t>
  </si>
  <si>
    <t>Le plan d'eau des Fades-Besserve</t>
  </si>
  <si>
    <t>MIREMONT</t>
  </si>
  <si>
    <t>COURNON</t>
  </si>
  <si>
    <t>ITI0130</t>
  </si>
  <si>
    <t>Apchat</t>
  </si>
  <si>
    <t>ARDES-SUR-COUZE</t>
  </si>
  <si>
    <t>ITI0136</t>
  </si>
  <si>
    <t>La tour de Besse</t>
  </si>
  <si>
    <t>ITI0609</t>
  </si>
  <si>
    <t>Puy de Lavelle</t>
  </si>
  <si>
    <t>SAINT-VINCENT</t>
  </si>
  <si>
    <t>ITI0579</t>
  </si>
  <si>
    <t>Le puy Neyrand</t>
  </si>
  <si>
    <t>SAUVAGNAT-SAINTE-MARTHE</t>
  </si>
  <si>
    <t>ITI0601</t>
  </si>
  <si>
    <t>De la Dordogne aux volcans</t>
  </si>
  <si>
    <t>SAINT-SAUVES</t>
  </si>
  <si>
    <t>05h00</t>
  </si>
  <si>
    <t>17.0 Kms</t>
  </si>
  <si>
    <t>ITI0550</t>
  </si>
  <si>
    <t>La cascade de St-Priest-des-Champs</t>
  </si>
  <si>
    <t>SAINT-PRIEST-DES-CHAMPS</t>
  </si>
  <si>
    <t>ITI0203</t>
  </si>
  <si>
    <t>L'allée des chênes</t>
  </si>
  <si>
    <t>ITI0123</t>
  </si>
  <si>
    <t>La borne des quatre seigneurs</t>
  </si>
  <si>
    <t>LAQUEUILLE</t>
  </si>
  <si>
    <t>05h30</t>
  </si>
  <si>
    <t>ITI0613</t>
  </si>
  <si>
    <t>Autour du lac d'Aydat</t>
  </si>
  <si>
    <t>AYDAT</t>
  </si>
  <si>
    <t>ITI0348</t>
  </si>
  <si>
    <t>Le chemin des écoliers</t>
  </si>
  <si>
    <t>HPD0039</t>
  </si>
  <si>
    <t>Fouroux</t>
  </si>
  <si>
    <t>AUZAT-LA-COMBELLE</t>
  </si>
  <si>
    <t>HPD0008</t>
  </si>
  <si>
    <t>Autour du puy de Joux</t>
  </si>
  <si>
    <t>LE BREUIL-SUR-COUZE</t>
  </si>
  <si>
    <t>MAIRIE LE BREUIL</t>
  </si>
  <si>
    <t>HPD0002</t>
  </si>
  <si>
    <t>Sur les pas des mineurs</t>
  </si>
  <si>
    <t>BRASSAC-LES-MINES</t>
  </si>
  <si>
    <t>MAIRIE BRASSAC</t>
  </si>
  <si>
    <t>ITI0565</t>
  </si>
  <si>
    <t>Le vallon de Mirabel</t>
  </si>
  <si>
    <t>00h45</t>
  </si>
  <si>
    <t>2.3 Kms</t>
  </si>
  <si>
    <t>LE CENDRE</t>
  </si>
  <si>
    <t>ITI0607</t>
  </si>
  <si>
    <t>De l'Auzon à Gondole</t>
  </si>
  <si>
    <t>ITI0030</t>
  </si>
  <si>
    <t>Le puy de Mercoeur</t>
  </si>
  <si>
    <t>ITI0017</t>
  </si>
  <si>
    <t>Aux sources de la Morge</t>
  </si>
  <si>
    <t>MANZAT</t>
  </si>
  <si>
    <t>16.5 Kms</t>
  </si>
  <si>
    <t>ITI0040</t>
  </si>
  <si>
    <t>Les gorges de l'Artière</t>
  </si>
  <si>
    <t>CEYRAT</t>
  </si>
  <si>
    <t>HPD0027</t>
  </si>
  <si>
    <t>Circuit paysager</t>
  </si>
  <si>
    <t>VENDEGRE</t>
  </si>
  <si>
    <t>ITI0614</t>
  </si>
  <si>
    <t>La Cime des Prés</t>
  </si>
  <si>
    <t>EGLISENEUVE-D'ENTRAIGUES</t>
  </si>
  <si>
    <t>ITI0610</t>
  </si>
  <si>
    <t>Aulnay</t>
  </si>
  <si>
    <t>ITI0379</t>
  </si>
  <si>
    <t>Le puy de Sancy</t>
  </si>
  <si>
    <t>HPD0058</t>
  </si>
  <si>
    <t>Le barrage de la Sep</t>
  </si>
  <si>
    <t>SAINT PARDOUX</t>
  </si>
  <si>
    <t>HPD0061</t>
  </si>
  <si>
    <t>Le val de Sioule</t>
  </si>
  <si>
    <t>SAINT GAL SUR SIOULE</t>
  </si>
  <si>
    <t>ITI0099</t>
  </si>
  <si>
    <t>Le puy de Baladou</t>
  </si>
  <si>
    <t>LE VERNET-SAINTE-MARGUERITE (MAREUGE)</t>
  </si>
  <si>
    <t>05h45</t>
  </si>
  <si>
    <t>18.5 Kms</t>
  </si>
  <si>
    <t>ITI0198</t>
  </si>
  <si>
    <t>Ruisseau du Tyx</t>
  </si>
  <si>
    <t>CONDAT-EN-COMBRAILLE</t>
  </si>
  <si>
    <t>ITI0175</t>
  </si>
  <si>
    <t>Bard et Letz</t>
  </si>
  <si>
    <t>MADRIAT</t>
  </si>
  <si>
    <t>ITI0069</t>
  </si>
  <si>
    <t>Le bassin de Vic-le-Comte</t>
  </si>
  <si>
    <t>VIC-LE-COMTE</t>
  </si>
  <si>
    <t>ITI0387</t>
  </si>
  <si>
    <t>La Grange Haute</t>
  </si>
  <si>
    <t>LABESETTE</t>
  </si>
  <si>
    <t>ITI0049</t>
  </si>
  <si>
    <t>Le château de la Roche</t>
  </si>
  <si>
    <t>AIGUEPERSE</t>
  </si>
  <si>
    <t>HPD0024</t>
  </si>
  <si>
    <t>Au fil des villages</t>
  </si>
  <si>
    <t>VENSAT</t>
  </si>
  <si>
    <t>ITI0600</t>
  </si>
  <si>
    <t>La Visade</t>
  </si>
  <si>
    <t>ITI0353</t>
  </si>
  <si>
    <t>Le puy de Gourdon</t>
  </si>
  <si>
    <t>LUDESSE</t>
  </si>
  <si>
    <t>ITI0277</t>
  </si>
  <si>
    <t>La vallée du Civadoux</t>
  </si>
  <si>
    <t>SAUXILLANGES</t>
  </si>
  <si>
    <t>Ourcière</t>
  </si>
  <si>
    <t>ITI0113</t>
  </si>
  <si>
    <t>Bertinet</t>
  </si>
  <si>
    <t>SAINT-DONAT</t>
  </si>
  <si>
    <t>ITI0024</t>
  </si>
  <si>
    <t>L'étang de Banson</t>
  </si>
  <si>
    <t>GELLES</t>
  </si>
  <si>
    <t>ITI0165</t>
  </si>
  <si>
    <t>Le Cheix</t>
  </si>
  <si>
    <t>SAINT-DIERY</t>
  </si>
  <si>
    <t>ITI0190</t>
  </si>
  <si>
    <t>La Roche d'Agoux</t>
  </si>
  <si>
    <t>VERGHEAS</t>
  </si>
  <si>
    <t>05h15</t>
  </si>
  <si>
    <t>ITI0180</t>
  </si>
  <si>
    <t>Mercoeur, Gorges et site de Rentières</t>
  </si>
  <si>
    <t>ITI0225</t>
  </si>
  <si>
    <t>Servant</t>
  </si>
  <si>
    <t>MENAT</t>
  </si>
  <si>
    <t>17.5 Kms</t>
  </si>
  <si>
    <t>ITI0559</t>
  </si>
  <si>
    <t>Le chemin des bateliers</t>
  </si>
  <si>
    <t>ITI0091</t>
  </si>
  <si>
    <t>La chapelle Saint-Gorgon</t>
  </si>
  <si>
    <t>COMPAINS</t>
  </si>
  <si>
    <t>ITI0289</t>
  </si>
  <si>
    <t>Les trois vallées</t>
  </si>
  <si>
    <t>CHAMPAGNAT-LE-JEUNE</t>
  </si>
  <si>
    <t>ITI0102</t>
  </si>
  <si>
    <t>La roche branlante d'Orcival</t>
  </si>
  <si>
    <t>ITI0224</t>
  </si>
  <si>
    <t>Le Pont de Menat</t>
  </si>
  <si>
    <t>ITI0025</t>
  </si>
  <si>
    <t>Saint-Pierre-le-Chastel</t>
  </si>
  <si>
    <t>MAZAYE</t>
  </si>
  <si>
    <t>SAINT-MYON</t>
  </si>
  <si>
    <t>ITI0210</t>
  </si>
  <si>
    <t>Forêt de Bunlay</t>
  </si>
  <si>
    <t>SAINT-HILAIRE-LES-MONGES</t>
  </si>
  <si>
    <t>ITI0239</t>
  </si>
  <si>
    <t xml:space="preserve">La vallée de Lacot </t>
  </si>
  <si>
    <t>ITI0548</t>
  </si>
  <si>
    <t>Le gour de Tazenat</t>
  </si>
  <si>
    <t>HPD0059</t>
  </si>
  <si>
    <t>Le circuit de Montatraux</t>
  </si>
  <si>
    <t>ITI0161</t>
  </si>
  <si>
    <t>Les cinq villages</t>
  </si>
  <si>
    <t>SAINT-CIRGUES-SUR-COUZE</t>
  </si>
  <si>
    <t>ITI0007</t>
  </si>
  <si>
    <t>Le tour du Puy de Dôme</t>
  </si>
  <si>
    <t>CEYSSAT</t>
  </si>
  <si>
    <t>ITI0553</t>
  </si>
  <si>
    <t>Les sources  de la Dordogne</t>
  </si>
  <si>
    <t>ITI0013</t>
  </si>
  <si>
    <t>Tournoël</t>
  </si>
  <si>
    <t>ITI0646</t>
  </si>
  <si>
    <t>La ronde du méandre au viaduc</t>
  </si>
  <si>
    <t>QUEUILLE</t>
  </si>
  <si>
    <t>ITI0010</t>
  </si>
  <si>
    <t>Le repaire des Gaulois</t>
  </si>
  <si>
    <t>ITI0359</t>
  </si>
  <si>
    <t>Le domaine de Vort</t>
  </si>
  <si>
    <t>ORBEIL</t>
  </si>
  <si>
    <t>HPD0009</t>
  </si>
  <si>
    <t>Bartriers et mariniers</t>
  </si>
  <si>
    <t>MAIRIE PONT DU CHÂTEAU</t>
  </si>
  <si>
    <t>ITI0567</t>
  </si>
  <si>
    <t>Les gorges d'Enval</t>
  </si>
  <si>
    <t>ENVAL</t>
  </si>
  <si>
    <t>ITI0075</t>
  </si>
  <si>
    <t>Bois de la Masse</t>
  </si>
  <si>
    <t>CHASTREIX</t>
  </si>
  <si>
    <t>ITI0605</t>
  </si>
  <si>
    <t>La vallée des Parcelles</t>
  </si>
  <si>
    <t>SAINT-MARTIN-DES-PLAINS</t>
  </si>
  <si>
    <t>SAVENNES</t>
  </si>
  <si>
    <t>ITI0383</t>
  </si>
  <si>
    <t>Saint-Jean du Désert</t>
  </si>
  <si>
    <t>ITI0050</t>
  </si>
  <si>
    <t>La croix des Rameaux et le puy Saint-Jean</t>
  </si>
  <si>
    <t>ARTONNE</t>
  </si>
  <si>
    <t>ITI0046</t>
  </si>
  <si>
    <t xml:space="preserve">Autour de Bane et d'Anzelle </t>
  </si>
  <si>
    <t>ITI0173</t>
  </si>
  <si>
    <t>Villeneuve, Boudes et Chalus</t>
  </si>
  <si>
    <t>VILLENEUVE-LEMBRON</t>
  </si>
  <si>
    <t>ITI0160</t>
  </si>
  <si>
    <t>Chaux de Pardines et grottes de Perrier</t>
  </si>
  <si>
    <t>PERRIER</t>
  </si>
  <si>
    <t>ITI0343</t>
  </si>
  <si>
    <t>De la Faye à la Sep</t>
  </si>
  <si>
    <t>BLOT-L'EGLISE</t>
  </si>
  <si>
    <t>ITI0222</t>
  </si>
  <si>
    <t>Château Rocher</t>
  </si>
  <si>
    <t>SAINT-REMY-DE-BLOT</t>
  </si>
  <si>
    <t>HPD0043</t>
  </si>
  <si>
    <t>Le Bal des Fées</t>
  </si>
  <si>
    <t>MAIRIE MONTAIGUT LE BLANC</t>
  </si>
  <si>
    <t>ITI0298</t>
  </si>
  <si>
    <t>La chapelle sur Usson</t>
  </si>
  <si>
    <t>LA CHAPELLE-SUR-USSON</t>
  </si>
  <si>
    <t>ITI0170</t>
  </si>
  <si>
    <t>Le puy d'Ysson</t>
  </si>
  <si>
    <t>SOLIGNAT-LEMBRON</t>
  </si>
  <si>
    <t>HPD0055</t>
  </si>
  <si>
    <t>La fontaine de Juilles</t>
  </si>
  <si>
    <t>BAGNOLS(LE PONCHET)</t>
  </si>
  <si>
    <t>MAIRIE BAGNOLS</t>
  </si>
  <si>
    <t>ITI0358</t>
  </si>
  <si>
    <t>Le puy de Céveloux</t>
  </si>
  <si>
    <t>MANGLIEU</t>
  </si>
  <si>
    <t>ITI0156</t>
  </si>
  <si>
    <t>Le ravin de Quinsat</t>
  </si>
  <si>
    <t>GRANDEYROLLES</t>
  </si>
  <si>
    <t>ITI0356</t>
  </si>
  <si>
    <t>La croix d'Auzat</t>
  </si>
  <si>
    <t>ITI0187</t>
  </si>
  <si>
    <t>Ruisseau de Bort</t>
  </si>
  <si>
    <t>NEUF-EGLISE</t>
  </si>
  <si>
    <t>ITI0589</t>
  </si>
  <si>
    <t>Le chemin Fais Art</t>
  </si>
  <si>
    <t>CHAPDES-BEAUFORT</t>
  </si>
  <si>
    <t>ITI0586</t>
  </si>
  <si>
    <t>Le puy de Vichatel</t>
  </si>
  <si>
    <t>ITI0236</t>
  </si>
  <si>
    <t>Les Peytoux</t>
  </si>
  <si>
    <t>ITI0587</t>
  </si>
  <si>
    <t>Le moulin de Combas</t>
  </si>
  <si>
    <t>BRIFFONS</t>
  </si>
  <si>
    <t>ITI0219</t>
  </si>
  <si>
    <t>Besserve et Sioule</t>
  </si>
  <si>
    <t>SAURET-BESSERVE</t>
  </si>
  <si>
    <t>ITI0101</t>
  </si>
  <si>
    <t>Bois des Bourelles</t>
  </si>
  <si>
    <t>ORCIVAL</t>
  </si>
  <si>
    <t>ITI0063</t>
  </si>
  <si>
    <t>Le puy de Saint-Sandoux</t>
  </si>
  <si>
    <t>SAINT-SANDOUX</t>
  </si>
  <si>
    <t>ITI0233</t>
  </si>
  <si>
    <t xml:space="preserve">Le circuit de Bellaigues  </t>
  </si>
  <si>
    <t>HPD0064</t>
  </si>
  <si>
    <t>Tableix</t>
  </si>
  <si>
    <t>BLOT L'EGLISE</t>
  </si>
  <si>
    <t>ITI0057</t>
  </si>
  <si>
    <t>Le puy Giroux</t>
  </si>
  <si>
    <t>ITI0132</t>
  </si>
  <si>
    <t>La chapelle de Roche-Charles</t>
  </si>
  <si>
    <t>ROCHE-CHARLES-LA-MAYRAND</t>
  </si>
  <si>
    <t>ITI0216</t>
  </si>
  <si>
    <t>Bois de Motaillas</t>
  </si>
  <si>
    <t>VITRAC</t>
  </si>
  <si>
    <t>4.5 Kms</t>
  </si>
  <si>
    <t>CORENT</t>
  </si>
  <si>
    <t>ITI0092</t>
  </si>
  <si>
    <t>Le lac de Bourdouze</t>
  </si>
  <si>
    <t>ITI0093</t>
  </si>
  <si>
    <t>Le sentier aux Loups</t>
  </si>
  <si>
    <t xml:space="preserve">VALBELEIX </t>
  </si>
  <si>
    <t>ITI0094</t>
  </si>
  <si>
    <t>Cotteuge</t>
  </si>
  <si>
    <t>ITI0653</t>
  </si>
  <si>
    <t>Les chapelles de Pérol et de l'Eclache</t>
  </si>
  <si>
    <t>PRONDINES</t>
  </si>
  <si>
    <t>ITI0163</t>
  </si>
  <si>
    <t>Clémensat</t>
  </si>
  <si>
    <t>ITI0564</t>
  </si>
  <si>
    <t>Saint-Sylvestre-Pragoulin</t>
  </si>
  <si>
    <t>SAINT-SYLVESTRE-PRAGOULIN</t>
  </si>
  <si>
    <t>ITI0374</t>
  </si>
  <si>
    <t>Le val de Morge</t>
  </si>
  <si>
    <t>SAINT-IGNAT</t>
  </si>
  <si>
    <t>ITI0140</t>
  </si>
  <si>
    <t>Bogon</t>
  </si>
  <si>
    <t>HPD0056</t>
  </si>
  <si>
    <t>Fatima et le gour de Pierrot</t>
  </si>
  <si>
    <t>SAINT DONAT</t>
  </si>
  <si>
    <t>MAIRIE SAINT DONAT</t>
  </si>
  <si>
    <t>ITI0103</t>
  </si>
  <si>
    <t>Le puy d'Ebert</t>
  </si>
  <si>
    <t>ITI0076</t>
  </si>
  <si>
    <t>Chambourguet</t>
  </si>
  <si>
    <t>LA TOUR D'AUVERGNE</t>
  </si>
  <si>
    <t>ITI0362</t>
  </si>
  <si>
    <t>La forêt du puy Saint-Romain</t>
  </si>
  <si>
    <t>ITI0642</t>
  </si>
  <si>
    <t>La vigne du puy de Loule</t>
  </si>
  <si>
    <t>BEAUREGARD VENDON</t>
  </si>
  <si>
    <t>ITI0051</t>
  </si>
  <si>
    <t>La Pierre Branlante</t>
  </si>
  <si>
    <t>ITI0006</t>
  </si>
  <si>
    <t>Cheire de Côme</t>
  </si>
  <si>
    <t xml:space="preserve">SAINT-OURS-LES- ROCHES </t>
  </si>
  <si>
    <t>HPD0054</t>
  </si>
  <si>
    <t>Château Jaloux</t>
  </si>
  <si>
    <t>CHAMPS</t>
  </si>
  <si>
    <t>ITI0205</t>
  </si>
  <si>
    <t>Les gorges du Sioulet</t>
  </si>
  <si>
    <t>Le cirque de la Fontaine Salée</t>
  </si>
  <si>
    <t>Jaune</t>
  </si>
  <si>
    <t>ITI0578</t>
  </si>
  <si>
    <t>Le Puy de Dôme</t>
  </si>
  <si>
    <t>ITI0349</t>
  </si>
  <si>
    <t>Le Rocher du Salut</t>
  </si>
  <si>
    <t>ROYAT (CHARADE)</t>
  </si>
  <si>
    <t>ITI0019</t>
  </si>
  <si>
    <t>Vierge de Beaufort</t>
  </si>
  <si>
    <t>ITI0654</t>
  </si>
  <si>
    <t>La vallée de la Clidane</t>
  </si>
  <si>
    <t>BOURG-LASTIC</t>
  </si>
  <si>
    <t>ITI0106</t>
  </si>
  <si>
    <t>Les mines de la Guinguette</t>
  </si>
  <si>
    <t>SINGLE</t>
  </si>
  <si>
    <t>ITI0641</t>
  </si>
  <si>
    <t>Etang de Chancelade</t>
  </si>
  <si>
    <t>CHARENSAT</t>
  </si>
  <si>
    <t>ITI0083</t>
  </si>
  <si>
    <t>La vallée de Chaudefour</t>
  </si>
  <si>
    <t>ITI0078</t>
  </si>
  <si>
    <t>Charlannes et la Roche des Fées</t>
  </si>
  <si>
    <t>ITI0213</t>
  </si>
  <si>
    <t>Sur les pas des Chartreux</t>
  </si>
  <si>
    <t>06h30</t>
  </si>
  <si>
    <t>22.0 Kms</t>
  </si>
  <si>
    <t>ITI0043</t>
  </si>
  <si>
    <t>La butte de Montgacon</t>
  </si>
  <si>
    <t>MARINGUES</t>
  </si>
  <si>
    <t>ITI0590</t>
  </si>
  <si>
    <t>Les gorges de la Sioule</t>
  </si>
  <si>
    <t>SAINT-GERVAIS-D'AUVERGNE</t>
  </si>
  <si>
    <t>ITI0571</t>
  </si>
  <si>
    <t>La roche Nité</t>
  </si>
  <si>
    <t>VALBELEIX</t>
  </si>
  <si>
    <t>1.9 Kms</t>
  </si>
  <si>
    <t>ITI0347</t>
  </si>
  <si>
    <t>Egaules</t>
  </si>
  <si>
    <t>ITI0351</t>
  </si>
  <si>
    <t>Redon</t>
  </si>
  <si>
    <t>ITI0082</t>
  </si>
  <si>
    <t>Les cascades</t>
  </si>
  <si>
    <t>06h15</t>
  </si>
  <si>
    <t>HPD0035</t>
  </si>
  <si>
    <t>Forêt de Drouille</t>
  </si>
  <si>
    <t>DONTREIX</t>
  </si>
  <si>
    <t>CHARENSAT/DONTREIX/MONTEL</t>
  </si>
  <si>
    <t>ITI0394</t>
  </si>
  <si>
    <t>Saint-Jean Saint-Gervais</t>
  </si>
  <si>
    <t>JUMEAUX</t>
  </si>
  <si>
    <t>ITI0237</t>
  </si>
  <si>
    <t xml:space="preserve">La voie d'Agrippa </t>
  </si>
  <si>
    <t>VOINGT</t>
  </si>
  <si>
    <t>HPD0062</t>
  </si>
  <si>
    <t>Péry</t>
  </si>
  <si>
    <t>ITI0114</t>
  </si>
  <si>
    <t>Le bois de Caux</t>
  </si>
  <si>
    <t>ITI0274</t>
  </si>
  <si>
    <t>Le bois de Bord</t>
  </si>
  <si>
    <t>SAUXILLANGES (SUGÈRES)</t>
  </si>
  <si>
    <t>ITI0098</t>
  </si>
  <si>
    <t>Le puy D'Alou</t>
  </si>
  <si>
    <t>LE VERNET-SAINTE-MARGUERITE</t>
  </si>
  <si>
    <t>ITI0176</t>
  </si>
  <si>
    <t>Dauzat-sur-Vodable</t>
  </si>
  <si>
    <t>TERNANT-LES-EAUX</t>
  </si>
  <si>
    <t>HPD0060</t>
  </si>
  <si>
    <t>Les méandres</t>
  </si>
  <si>
    <t>SAINT GEORGES DE MONS</t>
  </si>
  <si>
    <t>ITI0214</t>
  </si>
  <si>
    <t>Vallon de la Viouze</t>
  </si>
  <si>
    <t>SAINT-GEORGES-DE-MONS</t>
  </si>
  <si>
    <t>ITI0212</t>
  </si>
  <si>
    <t>Gorges du Sioulet</t>
  </si>
  <si>
    <t>PONTAUMUR</t>
  </si>
  <si>
    <t>HPD0063</t>
  </si>
  <si>
    <t>L'étang Magaud</t>
  </si>
  <si>
    <t>SAINT ANGEL</t>
  </si>
  <si>
    <t>ITI0058</t>
  </si>
  <si>
    <t>Le puy de Jussat</t>
  </si>
  <si>
    <t>ITI0037</t>
  </si>
  <si>
    <t>Les gorges de la Monne</t>
  </si>
  <si>
    <t>OLLOIX</t>
  </si>
  <si>
    <t>ITI0561</t>
  </si>
  <si>
    <t>Le plateau de Champ Griaud</t>
  </si>
  <si>
    <t>4.1 Kms</t>
  </si>
  <si>
    <t>ITI0549</t>
  </si>
  <si>
    <t>La Roche de Sauterre</t>
  </si>
  <si>
    <t>ITI0074</t>
  </si>
  <si>
    <t>La Fontaine Salée</t>
  </si>
  <si>
    <t>ITI0095</t>
  </si>
  <si>
    <t>Le tour de la Pinière</t>
  </si>
  <si>
    <t>ITI0183</t>
  </si>
  <si>
    <t>Montaigut médiéval</t>
  </si>
  <si>
    <t>MONTAIGUT- EN- COMBRAILLE</t>
  </si>
  <si>
    <t>ITI0177</t>
  </si>
  <si>
    <t>Les Chaux</t>
  </si>
  <si>
    <t>SAINT-GERVAZY</t>
  </si>
  <si>
    <t>ITI0651</t>
  </si>
  <si>
    <t>L'étang de Farges</t>
  </si>
  <si>
    <t>HERMENT</t>
  </si>
  <si>
    <t>ITI0560</t>
  </si>
  <si>
    <t>Les puys de Lassolas et de la Vache</t>
  </si>
  <si>
    <t>ITI0033</t>
  </si>
  <si>
    <t>Le lac d'Aydat</t>
  </si>
  <si>
    <t>ITI0056</t>
  </si>
  <si>
    <t>Le Paradis</t>
  </si>
  <si>
    <t>ITI0366</t>
  </si>
  <si>
    <t>Le plateau de Gergovie</t>
  </si>
  <si>
    <t>ITI0376</t>
  </si>
  <si>
    <t>Le plateau de La Bade</t>
  </si>
  <si>
    <t>ITI0206</t>
  </si>
  <si>
    <t>La Chazotte et les Sapins de Martinéche</t>
  </si>
  <si>
    <t>SAINT-JACQUES-D'AMBUR</t>
  </si>
  <si>
    <t>ITI0169</t>
  </si>
  <si>
    <t>Les Coteaux et la Chaux</t>
  </si>
  <si>
    <t>LE BROC</t>
  </si>
  <si>
    <t>ITI0111</t>
  </si>
  <si>
    <t>Le chemin de la reine Margot</t>
  </si>
  <si>
    <t>ITI0026</t>
  </si>
  <si>
    <t>Le sentier du Glavin</t>
  </si>
  <si>
    <t>ITI0062</t>
  </si>
  <si>
    <t>Le mont Redon</t>
  </si>
  <si>
    <t>AYDAT - PONTEIX</t>
  </si>
  <si>
    <t>ITI0218</t>
  </si>
  <si>
    <t>Eglise de Comps</t>
  </si>
  <si>
    <t>ITI0003</t>
  </si>
  <si>
    <t>Les puys de: Jumes, Coquille, Chopine</t>
  </si>
  <si>
    <t>ITI0004</t>
  </si>
  <si>
    <t>Le puy de Louchadière</t>
  </si>
  <si>
    <t>ITI0081</t>
  </si>
  <si>
    <t>Le puy Gros</t>
  </si>
  <si>
    <t>ITI0585</t>
  </si>
  <si>
    <t>Notre-Dame de Natzy</t>
  </si>
  <si>
    <t>LA TOUR-D'AUVERGNE</t>
  </si>
  <si>
    <t>ITI0229</t>
  </si>
  <si>
    <t>Entre la Sep et la Morge</t>
  </si>
  <si>
    <t>SAINT-HILAIRE-LA-CROIX</t>
  </si>
  <si>
    <t>HPD0031</t>
  </si>
  <si>
    <t>Art roman et terres noires</t>
  </si>
  <si>
    <t>THURET</t>
  </si>
  <si>
    <t>25.0 Kms</t>
  </si>
  <si>
    <t>VTT</t>
  </si>
  <si>
    <t>HPD0025</t>
  </si>
  <si>
    <t>Architecture religieuse</t>
  </si>
  <si>
    <t>SAINT-DENIS-COMBARNAZAT</t>
  </si>
  <si>
    <t>HPD0030</t>
  </si>
  <si>
    <t>Le Marais</t>
  </si>
  <si>
    <t>ITI0029</t>
  </si>
  <si>
    <t>Le puy de Pourcharet</t>
  </si>
  <si>
    <t>NEBOUZAT</t>
  </si>
  <si>
    <t>ITI0164</t>
  </si>
  <si>
    <t>Le pic de Brionnet</t>
  </si>
  <si>
    <t>SAURIER</t>
  </si>
  <si>
    <t>ITI0021</t>
  </si>
  <si>
    <t>La cheire de Pontgibaud</t>
  </si>
  <si>
    <t>PONTGIBAUD</t>
  </si>
  <si>
    <t>ITI0085</t>
  </si>
  <si>
    <t>Voissière</t>
  </si>
  <si>
    <t>ITI0138</t>
  </si>
  <si>
    <t>Le bois de Play</t>
  </si>
  <si>
    <t>ESPINCHAL</t>
  </si>
  <si>
    <t>ITI0080</t>
  </si>
  <si>
    <t>Banne d'Ordanche</t>
  </si>
  <si>
    <t>MURAT-LE-QUAIRE</t>
  </si>
  <si>
    <t>ITI0648</t>
  </si>
  <si>
    <t>Saint-Maigner</t>
  </si>
  <si>
    <t>SAINT-MAIGNER</t>
  </si>
  <si>
    <t>ITI0221</t>
  </si>
  <si>
    <t>La chapelle Saint-Valentin</t>
  </si>
  <si>
    <t>CHÂTEAUNEUF-LES-BAINS</t>
  </si>
  <si>
    <t>ITI0234</t>
  </si>
  <si>
    <t>Voie dite Romaine et le bois de Régheat</t>
  </si>
  <si>
    <t>ITI0038</t>
  </si>
  <si>
    <t>Le puy de Peyronère</t>
  </si>
  <si>
    <t>SAINT-AMAND-TALLENDE</t>
  </si>
  <si>
    <t>ITI0278</t>
  </si>
  <si>
    <t>Le pic d'Usson</t>
  </si>
  <si>
    <t>HPD0003</t>
  </si>
  <si>
    <t>Mémoire de la batellerie</t>
  </si>
  <si>
    <t>ITI0360</t>
  </si>
  <si>
    <t>L'éperon de Pierre Ancize</t>
  </si>
  <si>
    <t>SAINT-YVOINE</t>
  </si>
  <si>
    <t>ITI0603</t>
  </si>
  <si>
    <t>De fontaines en lavoirs</t>
  </si>
  <si>
    <t>SAINT-BABEL</t>
  </si>
  <si>
    <t>HPD0076</t>
  </si>
  <si>
    <t>Pierre sanglante</t>
  </si>
  <si>
    <t>MONTPENSIER</t>
  </si>
  <si>
    <t>HPD0050</t>
  </si>
  <si>
    <t>De la Morge au puy de Loule</t>
  </si>
  <si>
    <t>ITI0352</t>
  </si>
  <si>
    <t>Les Pierres Levées</t>
  </si>
  <si>
    <t>COURNOLS</t>
  </si>
  <si>
    <t>ITI0192</t>
  </si>
  <si>
    <t>La Cascade</t>
  </si>
  <si>
    <t>ITI0133</t>
  </si>
  <si>
    <t>La chapelle Sainte-Pezade</t>
  </si>
  <si>
    <t>MAZOIRES</t>
  </si>
  <si>
    <t>ITI0139</t>
  </si>
  <si>
    <t>Jassy</t>
  </si>
  <si>
    <t>LA GODIVELLE</t>
  </si>
  <si>
    <t>ITI0168</t>
  </si>
  <si>
    <t>Le plateau de la Chavade et la Roche Nité</t>
  </si>
  <si>
    <t>ITI0193</t>
  </si>
  <si>
    <t>La Mazière</t>
  </si>
  <si>
    <t>ITI0166</t>
  </si>
  <si>
    <t>Le tour du pic de Cluzel</t>
  </si>
  <si>
    <t>COURGOUL</t>
  </si>
  <si>
    <t>ITI0167</t>
  </si>
  <si>
    <t>Le chemin des bergères</t>
  </si>
  <si>
    <t>ITI0288</t>
  </si>
  <si>
    <t>Le moulin de la Rode</t>
  </si>
  <si>
    <t>LE VERNET-LA-VARENNE</t>
  </si>
  <si>
    <t>ITI0350</t>
  </si>
  <si>
    <t>Autour de Chatrat</t>
  </si>
  <si>
    <t>ITI0048</t>
  </si>
  <si>
    <t>Les coteaux du plateau de Lachaud</t>
  </si>
  <si>
    <t>ITI0084</t>
  </si>
  <si>
    <t>La Couze de Surains</t>
  </si>
  <si>
    <t>ITI0086</t>
  </si>
  <si>
    <t>Le lac Chambon</t>
  </si>
  <si>
    <t>MUROL</t>
  </si>
  <si>
    <t>ITI0220</t>
  </si>
  <si>
    <t>Les Côtes</t>
  </si>
  <si>
    <t>AYAT-SUR-SIOULE</t>
  </si>
  <si>
    <t>ITI0194</t>
  </si>
  <si>
    <t>Etang Philippe</t>
  </si>
  <si>
    <t>ITI0047</t>
  </si>
  <si>
    <t>Le puy de Corent</t>
  </si>
  <si>
    <t>ITI0367</t>
  </si>
  <si>
    <t>Le quartier des caves</t>
  </si>
  <si>
    <t>5.6 Kms</t>
  </si>
  <si>
    <t>ITI0096</t>
  </si>
  <si>
    <t>Les grottes de Châteauneuf</t>
  </si>
  <si>
    <t>SAINT-NECTAIRE</t>
  </si>
  <si>
    <t>ITI0572</t>
  </si>
  <si>
    <t>Entre saules et pailhats</t>
  </si>
  <si>
    <t>ITI0583</t>
  </si>
  <si>
    <t>La Couze et le lac Pavin</t>
  </si>
  <si>
    <t>ITI0363</t>
  </si>
  <si>
    <t>Sur le chemin de l'Arkose</t>
  </si>
  <si>
    <t>ITI0647</t>
  </si>
  <si>
    <t>La source de Charponne</t>
  </si>
  <si>
    <t>SAINT-QUINTIN-SUR-SIOULE</t>
  </si>
  <si>
    <t>La Vallée de Sans-Souci</t>
  </si>
  <si>
    <t>ITI0566</t>
  </si>
  <si>
    <t>MARINGUES  VENSAT</t>
  </si>
  <si>
    <t>4.6 Kms</t>
  </si>
  <si>
    <t>ITI0652</t>
  </si>
  <si>
    <t>Les trois tourtes du Sioulet</t>
  </si>
  <si>
    <t>ITI0606</t>
  </si>
  <si>
    <t>Le tour du lac de Servières</t>
  </si>
  <si>
    <t>ORCIVAL (LAC DE SERVIÈRES)</t>
  </si>
  <si>
    <t>00h40</t>
  </si>
  <si>
    <t>2.0 Kms</t>
  </si>
  <si>
    <t>ITI0608</t>
  </si>
  <si>
    <t>Des gueules noires aux bateliers</t>
  </si>
  <si>
    <t>ITI0644</t>
  </si>
  <si>
    <t>Le puy du Faux</t>
  </si>
  <si>
    <t>ITI0110</t>
  </si>
  <si>
    <t>Le Burandou</t>
  </si>
  <si>
    <t>ITI0090</t>
  </si>
  <si>
    <t>Le lac Pavin</t>
  </si>
  <si>
    <t>HPD0032</t>
  </si>
  <si>
    <t>Butte de Montpensier</t>
  </si>
  <si>
    <t>ITI0204</t>
  </si>
  <si>
    <t>Pont du Bouchet</t>
  </si>
  <si>
    <t>ITI0240</t>
  </si>
  <si>
    <t xml:space="preserve">L'étang de Malganne  </t>
  </si>
  <si>
    <t>VERNEUGHEOL</t>
  </si>
  <si>
    <t>ITI0015</t>
  </si>
  <si>
    <t>Gour de Tazenat</t>
  </si>
  <si>
    <t>ITI0097</t>
  </si>
  <si>
    <t>Le puy d'Eraigne</t>
  </si>
  <si>
    <t>ITI0201</t>
  </si>
  <si>
    <t>La Ramade</t>
  </si>
  <si>
    <t>GIAT</t>
  </si>
  <si>
    <t>ITI0611</t>
  </si>
  <si>
    <t>De manoirs en châteaux</t>
  </si>
  <si>
    <t>ITI0188</t>
  </si>
  <si>
    <t>Chez Sagouix</t>
  </si>
  <si>
    <t>TEILHET</t>
  </si>
  <si>
    <t>ITI0643</t>
  </si>
  <si>
    <t>Etang Neuf</t>
  </si>
  <si>
    <t>MONTEL-DE-GELAT</t>
  </si>
  <si>
    <t>ITI0557</t>
  </si>
  <si>
    <t>Le plateau de Tauves</t>
  </si>
  <si>
    <t>6.2 Kms</t>
  </si>
  <si>
    <t>HPD0041</t>
  </si>
  <si>
    <t>Le moulin de Persil</t>
  </si>
  <si>
    <t>Numero</t>
  </si>
  <si>
    <t>Civilite</t>
  </si>
  <si>
    <t>Nom_adhe</t>
  </si>
  <si>
    <t>prenom</t>
  </si>
  <si>
    <t>Adresse</t>
  </si>
  <si>
    <t>Adresse2</t>
  </si>
  <si>
    <t>Code_postal</t>
  </si>
  <si>
    <t>CoAdh</t>
  </si>
  <si>
    <t>Code_PR</t>
  </si>
  <si>
    <t>Secteur_balirando</t>
  </si>
  <si>
    <t>Nom_PR</t>
  </si>
  <si>
    <t>Depart</t>
  </si>
  <si>
    <t>Duree</t>
  </si>
  <si>
    <t>Balisage</t>
  </si>
  <si>
    <t>Annee_attribution</t>
  </si>
  <si>
    <t>GoogleMaps</t>
  </si>
  <si>
    <t>Distance_aller</t>
  </si>
  <si>
    <t>Distance_AR</t>
  </si>
  <si>
    <t>Total</t>
  </si>
  <si>
    <t>Nbr_PR</t>
  </si>
  <si>
    <t>Commune de Départ</t>
  </si>
  <si>
    <t>Année d'attribution</t>
  </si>
  <si>
    <t>Code</t>
  </si>
  <si>
    <t>Secteur Balirando</t>
  </si>
  <si>
    <t>Nom PR</t>
  </si>
  <si>
    <t>Durée</t>
  </si>
  <si>
    <t>Couleur balisage</t>
  </si>
  <si>
    <t>HPD0036</t>
  </si>
  <si>
    <t>Etangs des Combrailles - Etape 1</t>
  </si>
  <si>
    <t>WE</t>
  </si>
  <si>
    <t>MONTEL DE GELAT</t>
  </si>
  <si>
    <t>HPD0037</t>
  </si>
  <si>
    <t>Etangs des Combrailles - Etape 2</t>
  </si>
  <si>
    <t>HPD0038</t>
  </si>
  <si>
    <t>Etangs des Combrailles - Etape 3</t>
  </si>
  <si>
    <t>SERVANT</t>
  </si>
  <si>
    <t>HPD0070</t>
  </si>
  <si>
    <t>Boucle du Pays de Menat 1</t>
  </si>
  <si>
    <t>CC PAYS DE SAINT ELOY</t>
  </si>
  <si>
    <t>21.0 Kms</t>
  </si>
  <si>
    <t>B/V</t>
  </si>
  <si>
    <t>HPD0071</t>
  </si>
  <si>
    <t>Boucle du Pays de Menat 2</t>
  </si>
  <si>
    <t>07h30</t>
  </si>
  <si>
    <t>HPD0072</t>
  </si>
  <si>
    <t>Boucle du Pays de Menat 3</t>
  </si>
  <si>
    <t>21.5 Kms</t>
  </si>
  <si>
    <t>HPD0073</t>
  </si>
  <si>
    <t>Boucle du Pays de Menat 4</t>
  </si>
  <si>
    <t>24.5 Kms</t>
  </si>
  <si>
    <t>NEUF-ÉGLISE</t>
  </si>
  <si>
    <t>HPD0074</t>
  </si>
  <si>
    <t>Boucle du Pays de Menat 5</t>
  </si>
  <si>
    <t>HPD0075</t>
  </si>
  <si>
    <t>Boucle du Pays de Menat 6</t>
  </si>
  <si>
    <t>06h45</t>
  </si>
  <si>
    <t>23.0 Kms</t>
  </si>
  <si>
    <t>hpd0078</t>
  </si>
  <si>
    <t>hpd0079</t>
  </si>
  <si>
    <t>ITI0002</t>
  </si>
  <si>
    <t>Les puys Chopine et des Gouttes</t>
  </si>
  <si>
    <t>iti0071</t>
  </si>
  <si>
    <t>ITI0087</t>
  </si>
  <si>
    <t>La roche Romaine</t>
  </si>
  <si>
    <t>iti0089</t>
  </si>
  <si>
    <t>SAINT-PIERRE-LE_CHASTEL</t>
  </si>
  <si>
    <t>iti0107</t>
  </si>
  <si>
    <t>Du marais à la coulée de lave</t>
  </si>
  <si>
    <t>iti0344</t>
  </si>
  <si>
    <t>Nbr PR</t>
  </si>
  <si>
    <t>E.</t>
  </si>
  <si>
    <t>D.</t>
  </si>
  <si>
    <t>JBNJQG</t>
  </si>
  <si>
    <t>Vdpgqkf</t>
  </si>
  <si>
    <t>5, Hbh Nmqafuc</t>
  </si>
  <si>
    <t>CXZNTF</t>
  </si>
  <si>
    <t>Lydvpcg</t>
  </si>
  <si>
    <t>4, Fcq Cgrvhpn</t>
  </si>
  <si>
    <t>Sqd</t>
  </si>
  <si>
    <t>NSRCOQO</t>
  </si>
  <si>
    <t>Faxuvszl</t>
  </si>
  <si>
    <t>Ss Chqyp</t>
  </si>
  <si>
    <t>Jto</t>
  </si>
  <si>
    <t>ZTOEIEM</t>
  </si>
  <si>
    <t>Xmqjlisr</t>
  </si>
  <si>
    <t>Dm Wvokm</t>
  </si>
  <si>
    <t>X. dw Ldm</t>
  </si>
  <si>
    <t>DTOBNB</t>
  </si>
  <si>
    <t>Pmqjpwus pw Gdtesvwe</t>
  </si>
  <si>
    <t>83, Ldsqa gg Lanlgfpgcfn</t>
  </si>
  <si>
    <t>W. jf Rvh</t>
  </si>
  <si>
    <t>PTMLQF</t>
  </si>
  <si>
    <t>Godflwhq kk Icvwzsns</t>
  </si>
  <si>
    <t>92, Pshjx wb Wnanbnecrlk</t>
  </si>
  <si>
    <t>O.</t>
  </si>
  <si>
    <t>QTHYTA</t>
  </si>
  <si>
    <t>gssb-Dantp</t>
  </si>
  <si>
    <t>7, Zgssw cwj Qbliutmjknh</t>
  </si>
  <si>
    <t>I.</t>
  </si>
  <si>
    <t>QAFVEK</t>
  </si>
  <si>
    <t>unob-Vnqbv</t>
  </si>
  <si>
    <t>7, Jtevp ypr Fiwpyasceoi</t>
  </si>
  <si>
    <t>F.</t>
  </si>
  <si>
    <t>JEEWJJ</t>
  </si>
  <si>
    <t>fkas-Vxklw</t>
  </si>
  <si>
    <t>1, Pakuh xjt Ocblqhskvsg</t>
  </si>
  <si>
    <t>D. qk Iic</t>
  </si>
  <si>
    <t>AKAVL</t>
  </si>
  <si>
    <t>Nefxvxfl aw Hevrooawd</t>
  </si>
  <si>
    <t>64, Azs Pt Oxxng</t>
  </si>
  <si>
    <t>V. np Pfc</t>
  </si>
  <si>
    <t>CZISP</t>
  </si>
  <si>
    <t>Pimtpahs jw Pdxavuocs</t>
  </si>
  <si>
    <t>37, Sgw Vu Hwoaa</t>
  </si>
  <si>
    <t>B.</t>
  </si>
  <si>
    <t>YRJKHG</t>
  </si>
  <si>
    <t>Wwon</t>
  </si>
  <si>
    <t>29, Quk hyz Xiddqzk</t>
  </si>
  <si>
    <t>VLSOOO</t>
  </si>
  <si>
    <t>Bdjq</t>
  </si>
  <si>
    <t>43, Tgr dly Vyaikqn</t>
  </si>
  <si>
    <t>L.</t>
  </si>
  <si>
    <t>CWEJMT</t>
  </si>
  <si>
    <t>Hbwq</t>
  </si>
  <si>
    <t>50, Gzq zas Ytwuhbr</t>
  </si>
  <si>
    <t>U. am Uou</t>
  </si>
  <si>
    <t>EQKWCNYQ-SQRMLJRRK</t>
  </si>
  <si>
    <t>Xrlrehllk xp Ensdaz</t>
  </si>
  <si>
    <t>Axftk</t>
  </si>
  <si>
    <t>X. rp Rwq</t>
  </si>
  <si>
    <t>LDVYGGWY-AAYTRQAOQ</t>
  </si>
  <si>
    <t>Plfrdhoqh ga Pgwxgf</t>
  </si>
  <si>
    <t>Yeuzx</t>
  </si>
  <si>
    <t>S. vh Olf</t>
  </si>
  <si>
    <t>CARKQKFDEEB</t>
  </si>
  <si>
    <t>Sgxdrnc hl Qmiiileig</t>
  </si>
  <si>
    <t>22, Arh cg Ibyhiii h'hex</t>
  </si>
  <si>
    <t>D. cb Ufp</t>
  </si>
  <si>
    <t>PTBJXLNEJXE</t>
  </si>
  <si>
    <t>Ugpydwo dd Llbxdseeq</t>
  </si>
  <si>
    <t>20, Mkf wk Juqgofv k'uql</t>
  </si>
  <si>
    <t>E. du Mpg</t>
  </si>
  <si>
    <t>VNJQYPNLXYZ</t>
  </si>
  <si>
    <t>Lqmzkkx jh Ubmwseevt</t>
  </si>
  <si>
    <t>52, Jsi ww Cojvcdn q'yub</t>
  </si>
  <si>
    <t>M. ze Ckq</t>
  </si>
  <si>
    <t>OXZNCCUFCZX</t>
  </si>
  <si>
    <t>Sbkcybq mi Iuzykfvsv</t>
  </si>
  <si>
    <t>51, Zhc uy Oqjcxit j'osk</t>
  </si>
  <si>
    <t>J. do Dcb</t>
  </si>
  <si>
    <t>KZWLIZD</t>
  </si>
  <si>
    <t>ypvg zj Wiazms</t>
  </si>
  <si>
    <t>84, Jub Eimd Xaqlqf</t>
  </si>
  <si>
    <t>U. ig Lxn</t>
  </si>
  <si>
    <t>NJHWROI</t>
  </si>
  <si>
    <t>qxhb nl Rrrccq</t>
  </si>
  <si>
    <t>93, Rao Mowh Liwnja</t>
  </si>
  <si>
    <t>H.</t>
  </si>
  <si>
    <t>YLOMCWNJ</t>
  </si>
  <si>
    <t>Krwpq</t>
  </si>
  <si>
    <t>83, Nmdwr exdt Fywpnm</t>
  </si>
  <si>
    <t>Yra</t>
  </si>
  <si>
    <t>PRHLYXHDJ</t>
  </si>
  <si>
    <t>Rocwo</t>
  </si>
  <si>
    <t>1 sqi, Upb tm Fwazsik</t>
  </si>
  <si>
    <t>Brhzaq</t>
  </si>
  <si>
    <t>Iwx</t>
  </si>
  <si>
    <t>TRWCAEELJ</t>
  </si>
  <si>
    <t>Dueuk</t>
  </si>
  <si>
    <t>9 qlg, Bjf xk Qxmyvzq</t>
  </si>
  <si>
    <t>Xscsri</t>
  </si>
  <si>
    <t>T. pe Tpj</t>
  </si>
  <si>
    <t>LNJLU</t>
  </si>
  <si>
    <t>Usqlkhp xb Uvlrb-Ffpniu</t>
  </si>
  <si>
    <t>99, Lnyroh um Svvuaemm</t>
  </si>
  <si>
    <t>T. ym Paz</t>
  </si>
  <si>
    <t>CCRCB</t>
  </si>
  <si>
    <t>Fuklhwk qg Obuih-Lstxop</t>
  </si>
  <si>
    <t>25, Qkjwyq sz Xchhgpun</t>
  </si>
  <si>
    <t>M. cw Bdp</t>
  </si>
  <si>
    <t>TYBIG</t>
  </si>
  <si>
    <t>Hkpgwsn zp Cehtu-Zmlsue</t>
  </si>
  <si>
    <t>76, Rxcbta pf Kpvluprl</t>
  </si>
  <si>
    <t>V. ad Evp</t>
  </si>
  <si>
    <t>CTBNO</t>
  </si>
  <si>
    <t>Xzehaos vr Yvceq-Tbyzfg</t>
  </si>
  <si>
    <t>90, Iuvnah wh Qdykdblr</t>
  </si>
  <si>
    <t>T. rg Afd</t>
  </si>
  <si>
    <t>NRVYL</t>
  </si>
  <si>
    <t xml:space="preserve">Sqyrhom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</si>
</sst>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 Kms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double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1" fillId="0" borderId="0" xfId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/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Border="1"/>
  </cellXfs>
  <cellStyles count="2">
    <cellStyle name="Lien hypertexte" xfId="1" builtinId="8"/>
    <cellStyle name="Normal" xfId="0" builtinId="0"/>
  </cellStyles>
  <dxfs count="1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00&quot; Kms&quot;"/>
    </dxf>
    <dxf>
      <numFmt numFmtId="164" formatCode="00&quot; Kms&quot;"/>
      <border diagonalUp="0" diagonalDown="0">
        <left/>
        <right style="double">
          <color auto="1"/>
        </right>
        <top/>
        <bottom/>
        <vertical/>
        <horizontal/>
      </border>
    </dxf>
    <dxf>
      <numFmt numFmtId="164" formatCode="00&quot; Kms&quot;"/>
    </dxf>
    <dxf>
      <numFmt numFmtId="164" formatCode="00&quot; Kms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161925</xdr:rowOff>
        </xdr:from>
        <xdr:to>
          <xdr:col>14</xdr:col>
          <xdr:colOff>2181225</xdr:colOff>
          <xdr:row>0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circuit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2333625</xdr:colOff>
          <xdr:row>0</xdr:row>
          <xdr:rowOff>142875</xdr:rowOff>
        </xdr:from>
        <xdr:to>
          <xdr:col>15</xdr:col>
          <xdr:colOff>1047750</xdr:colOff>
          <xdr:row>0</xdr:row>
          <xdr:rowOff>504825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circuit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457200</xdr:colOff>
          <xdr:row>0</xdr:row>
          <xdr:rowOff>142875</xdr:rowOff>
        </xdr:from>
        <xdr:to>
          <xdr:col>5</xdr:col>
          <xdr:colOff>247650</xdr:colOff>
          <xdr:row>0</xdr:row>
          <xdr:rowOff>428625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1 ligne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0</xdr:row>
          <xdr:rowOff>114300</xdr:rowOff>
        </xdr:from>
        <xdr:to>
          <xdr:col>7</xdr:col>
          <xdr:colOff>342900</xdr:colOff>
          <xdr:row>0</xdr:row>
          <xdr:rowOff>428625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adhérent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114300</xdr:rowOff>
        </xdr:from>
        <xdr:to>
          <xdr:col>2</xdr:col>
          <xdr:colOff>1295400</xdr:colOff>
          <xdr:row>0</xdr:row>
          <xdr:rowOff>361950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ligne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W33" totalsRowShown="0" headerRowDxfId="13">
  <autoFilter ref="A2:W33"/>
  <tableColumns count="23">
    <tableColumn id="1" name="Numero"/>
    <tableColumn id="2" name="Civilite"/>
    <tableColumn id="3" name="Nom_adhe"/>
    <tableColumn id="4" name="prenom"/>
    <tableColumn id="5" name="Adresse"/>
    <tableColumn id="6" name="Adresse2"/>
    <tableColumn id="7" name="Code_postal"/>
    <tableColumn id="8" name="Ville"/>
    <tableColumn id="9" name="CoAdh"/>
    <tableColumn id="10" name="GoogleMaps" dataCellStyle="Lien hypertexte">
      <calculatedColumnFormula>HYPERLINK("https://www.google.fr/maps/dir/" &amp; E3&amp;" "&amp;F3&amp;" "&amp;G3&amp;" "&amp;H3&amp; "/" &amp;O3,"Distance entre " &amp; I3 &amp; " et " &amp;O3)</calculatedColumnFormula>
    </tableColumn>
    <tableColumn id="11" name="Distance_AR" dataDxfId="12">
      <calculatedColumnFormula>M3*2</calculatedColumnFormula>
    </tableColumn>
    <tableColumn id="12" name="Total" dataDxfId="11"/>
    <tableColumn id="13" name="Distance_aller" dataDxfId="10"/>
    <tableColumn id="14" name="Code_PR" dataDxfId="9"/>
    <tableColumn id="15" name="Depart" dataDxfId="8">
      <calculatedColumnFormula>IFERROR(VLOOKUP(Tableau3[[#This Row],[Code_PR]],tb_circuits[],2,FALSE),"")</calculatedColumnFormula>
    </tableColumn>
    <tableColumn id="16" name="Annee_attribution" dataDxfId="7">
      <calculatedColumnFormula>IFERROR(VLOOKUP(Tableau3[[#This Row],[Code_PR]],tb_circuits[],3,FALSE),"")</calculatedColumnFormula>
    </tableColumn>
    <tableColumn id="17" name="Nbr_PR" dataDxfId="6">
      <calculatedColumnFormula>IFERROR(VLOOKUP(Tableau3[[#This Row],[Code_PR]],tb_circuits[],4,FALSE),"")</calculatedColumnFormula>
    </tableColumn>
    <tableColumn id="19" name="Secteur_balirando" dataDxfId="5">
      <calculatedColumnFormula>IFERROR(VLOOKUP(Tableau3[[#This Row],[Code_PR]],tb_circuits[],5,FALSE),"")</calculatedColumnFormula>
    </tableColumn>
    <tableColumn id="20" name="Nom_PR" dataDxfId="4">
      <calculatedColumnFormula>IFERROR(VLOOKUP(Tableau3[[#This Row],[Code_PR]],tb_circuits[],6,FALSE),"")</calculatedColumnFormula>
    </tableColumn>
    <tableColumn id="21" name="Conventions" dataDxfId="3">
      <calculatedColumnFormula>IFERROR(VLOOKUP(Tableau3[[#This Row],[Code_PR]],tb_circuits[],7,FALSE),"")</calculatedColumnFormula>
    </tableColumn>
    <tableColumn id="22" name="Duree" dataDxfId="2">
      <calculatedColumnFormula>IFERROR(VLOOKUP(Tableau3[[#This Row],[Code_PR]],tb_circuits[],8,FALSE),"")</calculatedColumnFormula>
    </tableColumn>
    <tableColumn id="23" name="Kms" dataDxfId="1">
      <calculatedColumnFormula>IFERROR(VLOOKUP(Tableau3[[#This Row],[Code_PR]],tb_circuits[],9,FALSE),"")</calculatedColumnFormula>
    </tableColumn>
    <tableColumn id="24" name="Balisage" dataDxfId="0">
      <calculatedColumnFormula>IFERROR(VLOOKUP(Tableau3[[#This Row],[Code_PR]],tb_circuits[],10,FALSE),"")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b_circuits" displayName="tb_circuits" ref="A2:J341" totalsRowShown="0" headerRowDxfId="14">
  <autoFilter ref="A2:J341"/>
  <tableColumns count="10">
    <tableColumn id="11" name="Code"/>
    <tableColumn id="1" name="Commune de Départ"/>
    <tableColumn id="2" name="Année d'attribution"/>
    <tableColumn id="3" name="Nbr PR"/>
    <tableColumn id="5" name="Secteur Balirando"/>
    <tableColumn id="6" name="Nom PR"/>
    <tableColumn id="7" name="Conventions"/>
    <tableColumn id="8" name="Durée"/>
    <tableColumn id="9" name="Kms"/>
    <tableColumn id="10" name="Couleur balisag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33"/>
  <sheetViews>
    <sheetView tabSelected="1" topLeftCell="E1" workbookViewId="0">
      <selection activeCell="J16" sqref="J16"/>
    </sheetView>
  </sheetViews>
  <sheetFormatPr baseColWidth="10" defaultRowHeight="15" x14ac:dyDescent="0.25"/>
  <cols>
    <col min="1" max="1" width="11.140625" customWidth="1"/>
    <col min="2" max="2" width="10.5703125" bestFit="1" customWidth="1"/>
    <col min="3" max="3" width="21.28515625" bestFit="1" customWidth="1"/>
    <col min="4" max="4" width="29.28515625" bestFit="1" customWidth="1"/>
    <col min="5" max="5" width="29.42578125" bestFit="1" customWidth="1"/>
    <col min="6" max="6" width="18.42578125" bestFit="1" customWidth="1"/>
    <col min="7" max="7" width="15.140625" customWidth="1"/>
    <col min="8" max="8" width="30.28515625" bestFit="1" customWidth="1"/>
    <col min="9" max="9" width="13.42578125" bestFit="1" customWidth="1"/>
    <col min="10" max="10" width="15.28515625" customWidth="1"/>
    <col min="11" max="11" width="15.28515625" style="1" customWidth="1"/>
    <col min="12" max="12" width="13.42578125" style="1" customWidth="1"/>
    <col min="13" max="13" width="16.85546875" style="9" customWidth="1"/>
    <col min="14" max="14" width="14.140625" style="10" bestFit="1" customWidth="1"/>
    <col min="15" max="15" width="27.28515625" bestFit="1" customWidth="1"/>
    <col min="16" max="16" width="24" bestFit="1" customWidth="1"/>
    <col min="17" max="17" width="13" bestFit="1" customWidth="1"/>
    <col min="18" max="18" width="25.5703125" bestFit="1" customWidth="1"/>
    <col min="19" max="20" width="21.5703125" bestFit="1" customWidth="1"/>
    <col min="21" max="21" width="11.42578125" bestFit="1" customWidth="1"/>
    <col min="22" max="22" width="9.5703125" bestFit="1" customWidth="1"/>
    <col min="23" max="23" width="13.42578125" bestFit="1" customWidth="1"/>
    <col min="24" max="24" width="18" bestFit="1" customWidth="1"/>
    <col min="25" max="31" width="11.42578125" style="6"/>
  </cols>
  <sheetData>
    <row r="1" spans="1:31" ht="45.75" customHeight="1" x14ac:dyDescent="0.25"/>
    <row r="2" spans="1:31" s="3" customFormat="1" ht="15.75" x14ac:dyDescent="0.25">
      <c r="A2" s="3" t="s">
        <v>1006</v>
      </c>
      <c r="B2" s="3" t="s">
        <v>1007</v>
      </c>
      <c r="C2" s="3" t="s">
        <v>1008</v>
      </c>
      <c r="D2" s="3" t="s">
        <v>1009</v>
      </c>
      <c r="E2" s="3" t="s">
        <v>1010</v>
      </c>
      <c r="F2" s="3" t="s">
        <v>1011</v>
      </c>
      <c r="G2" s="3" t="s">
        <v>1012</v>
      </c>
      <c r="H2" s="3" t="s">
        <v>0</v>
      </c>
      <c r="I2" s="3" t="s">
        <v>1013</v>
      </c>
      <c r="J2" s="3" t="s">
        <v>1021</v>
      </c>
      <c r="K2" s="4" t="s">
        <v>1023</v>
      </c>
      <c r="L2" s="4" t="s">
        <v>1024</v>
      </c>
      <c r="M2" s="8" t="s">
        <v>1022</v>
      </c>
      <c r="N2" s="3" t="s">
        <v>1014</v>
      </c>
      <c r="O2" s="3" t="s">
        <v>1017</v>
      </c>
      <c r="P2" s="3" t="s">
        <v>1020</v>
      </c>
      <c r="Q2" s="4" t="s">
        <v>1025</v>
      </c>
      <c r="R2" s="3" t="s">
        <v>1015</v>
      </c>
      <c r="S2" s="3" t="s">
        <v>1016</v>
      </c>
      <c r="T2" s="3" t="s">
        <v>1</v>
      </c>
      <c r="U2" s="3" t="s">
        <v>1018</v>
      </c>
      <c r="V2" s="3" t="s">
        <v>2</v>
      </c>
      <c r="W2" s="3" t="s">
        <v>1019</v>
      </c>
      <c r="X2" s="5"/>
      <c r="Y2" s="5"/>
      <c r="Z2" s="5"/>
      <c r="AA2" s="5"/>
      <c r="AB2" s="5"/>
      <c r="AC2" s="5"/>
      <c r="AD2" s="5"/>
    </row>
    <row r="3" spans="1:31" x14ac:dyDescent="0.25">
      <c r="A3">
        <v>5</v>
      </c>
      <c r="B3" t="s">
        <v>1077</v>
      </c>
      <c r="C3" t="s">
        <v>1078</v>
      </c>
      <c r="D3" t="s">
        <v>1079</v>
      </c>
      <c r="E3" t="s">
        <v>1080</v>
      </c>
      <c r="G3" t="s">
        <v>4</v>
      </c>
      <c r="H3" t="s">
        <v>5</v>
      </c>
      <c r="I3" t="s">
        <v>6</v>
      </c>
      <c r="J3" s="2" t="str">
        <f>HYPERLINK("https://www.google.fr/maps/dir/" &amp; E3&amp;" "&amp;F3&amp;" "&amp;G3&amp;" "&amp;H3&amp; "/" &amp;O3,"Distance entre " &amp; I3 &amp; " et " &amp;O3)</f>
        <v>Distance entre i et AYDAT</v>
      </c>
      <c r="K3" s="1">
        <f>M3*2</f>
        <v>0</v>
      </c>
      <c r="M3" s="9">
        <v>0</v>
      </c>
      <c r="N3" s="10" t="s">
        <v>306</v>
      </c>
      <c r="O3" t="str">
        <f>IFERROR(VLOOKUP(Tableau3[[#This Row],[Code_PR]],tb_circuits[],2,FALSE),"")</f>
        <v>AYDAT</v>
      </c>
      <c r="P3" t="str">
        <f>IFERROR(VLOOKUP(Tableau3[[#This Row],[Code_PR]],tb_circuits[],3,FALSE),"")</f>
        <v>2019</v>
      </c>
      <c r="Q3">
        <f>IFERROR(VLOOKUP(Tableau3[[#This Row],[Code_PR]],tb_circuits[],4,FALSE),"")</f>
        <v>0</v>
      </c>
      <c r="R3" t="str">
        <f>IFERROR(VLOOKUP(Tableau3[[#This Row],[Code_PR]],tb_circuits[],5,FALSE),"")</f>
        <v>Chaîne des Puys et Limagne</v>
      </c>
      <c r="S3" t="str">
        <f>IFERROR(VLOOKUP(Tableau3[[#This Row],[Code_PR]],tb_circuits[],6,FALSE),"")</f>
        <v>Le lac d'Aydat</v>
      </c>
      <c r="T3" t="str">
        <f>IFERROR(VLOOKUP(Tableau3[[#This Row],[Code_PR]],tb_circuits[],7,FALSE),"")</f>
        <v/>
      </c>
      <c r="U3" t="str">
        <f>IFERROR(VLOOKUP(Tableau3[[#This Row],[Code_PR]],tb_circuits[],8,FALSE),"")</f>
        <v>03h45</v>
      </c>
      <c r="V3" t="str">
        <f>IFERROR(VLOOKUP(Tableau3[[#This Row],[Code_PR]],tb_circuits[],9,FALSE),"")</f>
        <v>13.0 Kms</v>
      </c>
      <c r="W3" t="str">
        <f>IFERROR(VLOOKUP(Tableau3[[#This Row],[Code_PR]],tb_circuits[],10,FALSE),"")</f>
        <v>JAUNE</v>
      </c>
      <c r="AE3"/>
    </row>
    <row r="4" spans="1:31" x14ac:dyDescent="0.25">
      <c r="A4">
        <v>7.9</v>
      </c>
      <c r="B4" t="s">
        <v>3</v>
      </c>
      <c r="C4" t="s">
        <v>1081</v>
      </c>
      <c r="D4" t="s">
        <v>1082</v>
      </c>
      <c r="E4" t="s">
        <v>1083</v>
      </c>
      <c r="G4" t="s">
        <v>4</v>
      </c>
      <c r="H4" t="s">
        <v>5</v>
      </c>
      <c r="I4" t="s">
        <v>6</v>
      </c>
      <c r="J4" s="2" t="str">
        <f>HYPERLINK("https://www.google.fr/maps/dir/" &amp; E4&amp;" "&amp;F4&amp;" "&amp;G4&amp;" "&amp;H4&amp; "/" &amp;O4,"Distance entre " &amp; I4 &amp; " et " &amp;O4)</f>
        <v>Distance entre i et SAINT-DENIS-COMBARNAZAT</v>
      </c>
      <c r="K4" s="1">
        <f>M4*2</f>
        <v>0</v>
      </c>
      <c r="M4" s="9">
        <v>0</v>
      </c>
      <c r="N4" s="10" t="s">
        <v>507</v>
      </c>
      <c r="O4" t="str">
        <f>IFERROR(VLOOKUP(Tableau3[[#This Row],[Code_PR]],tb_circuits[],2,FALSE),"")</f>
        <v>SAINT-DENIS-COMBARNAZAT</v>
      </c>
      <c r="P4" t="str">
        <f>IFERROR(VLOOKUP(Tableau3[[#This Row],[Code_PR]],tb_circuits[],3,FALSE),"")</f>
        <v>2021</v>
      </c>
      <c r="Q4">
        <f>IFERROR(VLOOKUP(Tableau3[[#This Row],[Code_PR]],tb_circuits[],4,FALSE),"")</f>
        <v>0</v>
      </c>
      <c r="R4" t="str">
        <f>IFERROR(VLOOKUP(Tableau3[[#This Row],[Code_PR]],tb_circuits[],5,FALSE),"")</f>
        <v>Chaîne des Puys et Limagne</v>
      </c>
      <c r="S4" t="str">
        <f>IFERROR(VLOOKUP(Tableau3[[#This Row],[Code_PR]],tb_circuits[],6,FALSE),"")</f>
        <v>Architecture religieuse</v>
      </c>
      <c r="T4" t="str">
        <f>IFERROR(VLOOKUP(Tableau3[[#This Row],[Code_PR]],tb_circuits[],7,FALSE),"")</f>
        <v>CC PLAINE DE LIMAGNE</v>
      </c>
      <c r="U4" t="str">
        <f>IFERROR(VLOOKUP(Tableau3[[#This Row],[Code_PR]],tb_circuits[],8,FALSE),"")</f>
        <v>07h00</v>
      </c>
      <c r="V4" t="str">
        <f>IFERROR(VLOOKUP(Tableau3[[#This Row],[Code_PR]],tb_circuits[],9,FALSE),"")</f>
        <v>25.0 Kms</v>
      </c>
      <c r="W4" t="str">
        <f>IFERROR(VLOOKUP(Tableau3[[#This Row],[Code_PR]],tb_circuits[],10,FALSE),"")</f>
        <v>VTT</v>
      </c>
      <c r="AE4"/>
    </row>
    <row r="5" spans="1:31" x14ac:dyDescent="0.25">
      <c r="A5">
        <v>5</v>
      </c>
      <c r="B5" t="s">
        <v>1077</v>
      </c>
      <c r="C5" t="s">
        <v>1078</v>
      </c>
      <c r="D5" t="s">
        <v>1079</v>
      </c>
      <c r="E5" t="s">
        <v>1080</v>
      </c>
      <c r="G5" t="s">
        <v>4</v>
      </c>
      <c r="H5" t="s">
        <v>5</v>
      </c>
      <c r="I5" t="s">
        <v>6</v>
      </c>
      <c r="J5" s="2" t="str">
        <f>HYPERLINK("https://www.google.fr/maps/dir/" &amp; E5&amp;" "&amp;F5&amp;" "&amp;G5&amp;" "&amp;H5&amp; "/" &amp;O5,"Distance entre " &amp; I5 &amp; " et " &amp;O5)</f>
        <v xml:space="preserve">Distance entre i et </v>
      </c>
      <c r="K5" s="1">
        <f>M5*2</f>
        <v>0</v>
      </c>
      <c r="M5" s="9">
        <v>0</v>
      </c>
      <c r="O5" t="str">
        <f>IFERROR(VLOOKUP(Tableau3[[#This Row],[Code_PR]],tb_circuits[],2,FALSE),"")</f>
        <v/>
      </c>
      <c r="P5" t="str">
        <f>IFERROR(VLOOKUP(Tableau3[[#This Row],[Code_PR]],tb_circuits[],3,FALSE),"")</f>
        <v/>
      </c>
      <c r="Q5" t="str">
        <f>IFERROR(VLOOKUP(Tableau3[[#This Row],[Code_PR]],tb_circuits[],4,FALSE),"")</f>
        <v/>
      </c>
      <c r="R5" t="str">
        <f>IFERROR(VLOOKUP(Tableau3[[#This Row],[Code_PR]],tb_circuits[],5,FALSE),"")</f>
        <v/>
      </c>
      <c r="S5" t="str">
        <f>IFERROR(VLOOKUP(Tableau3[[#This Row],[Code_PR]],tb_circuits[],6,FALSE),"")</f>
        <v/>
      </c>
      <c r="T5" t="str">
        <f>IFERROR(VLOOKUP(Tableau3[[#This Row],[Code_PR]],tb_circuits[],7,FALSE),"")</f>
        <v/>
      </c>
      <c r="U5" t="str">
        <f>IFERROR(VLOOKUP(Tableau3[[#This Row],[Code_PR]],tb_circuits[],8,FALSE),"")</f>
        <v/>
      </c>
      <c r="V5" t="str">
        <f>IFERROR(VLOOKUP(Tableau3[[#This Row],[Code_PR]],tb_circuits[],9,FALSE),"")</f>
        <v/>
      </c>
      <c r="W5" t="str">
        <f>IFERROR(VLOOKUP(Tableau3[[#This Row],[Code_PR]],tb_circuits[],10,FALSE),"")</f>
        <v/>
      </c>
      <c r="X5" s="6"/>
      <c r="AE5"/>
    </row>
    <row r="6" spans="1:31" x14ac:dyDescent="0.25">
      <c r="A6">
        <v>76.7</v>
      </c>
      <c r="B6" t="s">
        <v>1084</v>
      </c>
      <c r="C6" t="s">
        <v>1085</v>
      </c>
      <c r="D6" t="s">
        <v>1086</v>
      </c>
      <c r="E6" t="s">
        <v>1087</v>
      </c>
      <c r="G6" t="s">
        <v>23</v>
      </c>
      <c r="H6" t="s">
        <v>24</v>
      </c>
      <c r="I6" t="s">
        <v>6</v>
      </c>
      <c r="J6" s="2" t="str">
        <f>HYPERLINK("https://www.google.fr/maps/dir/" &amp; E6&amp;" "&amp;F6&amp;" "&amp;G6&amp;" "&amp;H6&amp; "/" &amp;O6,"Distance entre " &amp; I6 &amp; " et " &amp;O6)</f>
        <v xml:space="preserve">Distance entre i et </v>
      </c>
      <c r="K6" s="1">
        <f>M6*2</f>
        <v>0</v>
      </c>
      <c r="M6" s="9">
        <v>0</v>
      </c>
      <c r="O6" t="str">
        <f>IFERROR(VLOOKUP(Tableau3[[#This Row],[Code_PR]],tb_circuits[],2,FALSE),"")</f>
        <v/>
      </c>
      <c r="P6" t="str">
        <f>IFERROR(VLOOKUP(Tableau3[[#This Row],[Code_PR]],tb_circuits[],3,FALSE),"")</f>
        <v/>
      </c>
      <c r="Q6" t="str">
        <f>IFERROR(VLOOKUP(Tableau3[[#This Row],[Code_PR]],tb_circuits[],4,FALSE),"")</f>
        <v/>
      </c>
      <c r="R6" t="str">
        <f>IFERROR(VLOOKUP(Tableau3[[#This Row],[Code_PR]],tb_circuits[],5,FALSE),"")</f>
        <v/>
      </c>
      <c r="S6" t="str">
        <f>IFERROR(VLOOKUP(Tableau3[[#This Row],[Code_PR]],tb_circuits[],6,FALSE),"")</f>
        <v/>
      </c>
      <c r="T6" t="str">
        <f>IFERROR(VLOOKUP(Tableau3[[#This Row],[Code_PR]],tb_circuits[],7,FALSE),"")</f>
        <v/>
      </c>
      <c r="U6" t="str">
        <f>IFERROR(VLOOKUP(Tableau3[[#This Row],[Code_PR]],tb_circuits[],8,FALSE),"")</f>
        <v/>
      </c>
      <c r="V6" t="str">
        <f>IFERROR(VLOOKUP(Tableau3[[#This Row],[Code_PR]],tb_circuits[],9,FALSE),"")</f>
        <v/>
      </c>
      <c r="W6" t="str">
        <f>IFERROR(VLOOKUP(Tableau3[[#This Row],[Code_PR]],tb_circuits[],10,FALSE),"")</f>
        <v/>
      </c>
      <c r="X6" s="6"/>
      <c r="AE6"/>
    </row>
    <row r="7" spans="1:31" x14ac:dyDescent="0.25">
      <c r="A7">
        <v>57.6</v>
      </c>
      <c r="B7" t="s">
        <v>1088</v>
      </c>
      <c r="C7" t="s">
        <v>1089</v>
      </c>
      <c r="D7" t="s">
        <v>1090</v>
      </c>
      <c r="E7" t="s">
        <v>1091</v>
      </c>
      <c r="G7" t="s">
        <v>23</v>
      </c>
      <c r="H7" t="s">
        <v>24</v>
      </c>
      <c r="I7" t="s">
        <v>6</v>
      </c>
      <c r="J7" s="2" t="str">
        <f>HYPERLINK("https://www.google.fr/maps/dir/" &amp; E7&amp;" "&amp;F7&amp;" "&amp;G7&amp;" "&amp;H7&amp; "/" &amp;O7,"Distance entre " &amp; I7 &amp; " et " &amp;O7)</f>
        <v>Distance entre i et BOURG-LASTIC</v>
      </c>
      <c r="K7" s="1">
        <f>M7*2</f>
        <v>0</v>
      </c>
      <c r="M7" s="9">
        <v>0</v>
      </c>
      <c r="N7" s="10" t="s">
        <v>678</v>
      </c>
      <c r="O7" t="str">
        <f>IFERROR(VLOOKUP(Tableau3[[#This Row],[Code_PR]],tb_circuits[],2,FALSE),"")</f>
        <v>BOURG-LASTIC</v>
      </c>
      <c r="P7" t="str">
        <f>IFERROR(VLOOKUP(Tableau3[[#This Row],[Code_PR]],tb_circuits[],3,FALSE),"")</f>
        <v>2020</v>
      </c>
      <c r="Q7">
        <f>IFERROR(VLOOKUP(Tableau3[[#This Row],[Code_PR]],tb_circuits[],4,FALSE),"")</f>
        <v>0</v>
      </c>
      <c r="R7" t="str">
        <f>IFERROR(VLOOKUP(Tableau3[[#This Row],[Code_PR]],tb_circuits[],5,FALSE),"")</f>
        <v>Combrailles</v>
      </c>
      <c r="S7" t="str">
        <f>IFERROR(VLOOKUP(Tableau3[[#This Row],[Code_PR]],tb_circuits[],6,FALSE),"")</f>
        <v>La vallée de la Clidane</v>
      </c>
      <c r="T7" t="str">
        <f>IFERROR(VLOOKUP(Tableau3[[#This Row],[Code_PR]],tb_circuits[],7,FALSE),"")</f>
        <v/>
      </c>
      <c r="U7" t="str">
        <f>IFERROR(VLOOKUP(Tableau3[[#This Row],[Code_PR]],tb_circuits[],8,FALSE),"")</f>
        <v>03h00</v>
      </c>
      <c r="V7" t="str">
        <f>IFERROR(VLOOKUP(Tableau3[[#This Row],[Code_PR]],tb_circuits[],9,FALSE),"")</f>
        <v>10.0 Kms</v>
      </c>
      <c r="W7" t="str">
        <f>IFERROR(VLOOKUP(Tableau3[[#This Row],[Code_PR]],tb_circuits[],10,FALSE),"")</f>
        <v>JAUNE</v>
      </c>
      <c r="AE7"/>
    </row>
    <row r="8" spans="1:31" x14ac:dyDescent="0.25">
      <c r="A8">
        <v>78.900000000000006</v>
      </c>
      <c r="B8" t="s">
        <v>1092</v>
      </c>
      <c r="C8" t="s">
        <v>1093</v>
      </c>
      <c r="D8" t="s">
        <v>1094</v>
      </c>
      <c r="E8" t="s">
        <v>1095</v>
      </c>
      <c r="G8" t="s">
        <v>32</v>
      </c>
      <c r="H8" t="s">
        <v>33</v>
      </c>
      <c r="I8" t="s">
        <v>34</v>
      </c>
      <c r="J8" s="2" t="str">
        <f>HYPERLINK("https://www.google.fr/maps/dir/" &amp; E8&amp;" "&amp;F8&amp;" "&amp;G8&amp;" "&amp;H8&amp; "/" &amp;O8,"Distance entre " &amp; I8 &amp; " et " &amp;O8)</f>
        <v xml:space="preserve">Distance entre c et </v>
      </c>
      <c r="K8" s="1">
        <f>M8*2</f>
        <v>0</v>
      </c>
      <c r="M8" s="9">
        <v>0</v>
      </c>
      <c r="O8" t="str">
        <f>IFERROR(VLOOKUP(Tableau3[[#This Row],[Code_PR]],tb_circuits[],2,FALSE),"")</f>
        <v/>
      </c>
      <c r="P8" t="str">
        <f>IFERROR(VLOOKUP(Tableau3[[#This Row],[Code_PR]],tb_circuits[],3,FALSE),"")</f>
        <v/>
      </c>
      <c r="Q8" t="str">
        <f>IFERROR(VLOOKUP(Tableau3[[#This Row],[Code_PR]],tb_circuits[],4,FALSE),"")</f>
        <v/>
      </c>
      <c r="R8" t="str">
        <f>IFERROR(VLOOKUP(Tableau3[[#This Row],[Code_PR]],tb_circuits[],5,FALSE),"")</f>
        <v/>
      </c>
      <c r="S8" t="str">
        <f>IFERROR(VLOOKUP(Tableau3[[#This Row],[Code_PR]],tb_circuits[],6,FALSE),"")</f>
        <v/>
      </c>
      <c r="T8" t="str">
        <f>IFERROR(VLOOKUP(Tableau3[[#This Row],[Code_PR]],tb_circuits[],7,FALSE),"")</f>
        <v/>
      </c>
      <c r="U8" t="str">
        <f>IFERROR(VLOOKUP(Tableau3[[#This Row],[Code_PR]],tb_circuits[],8,FALSE),"")</f>
        <v/>
      </c>
      <c r="V8" t="str">
        <f>IFERROR(VLOOKUP(Tableau3[[#This Row],[Code_PR]],tb_circuits[],9,FALSE),"")</f>
        <v/>
      </c>
      <c r="W8" t="str">
        <f>IFERROR(VLOOKUP(Tableau3[[#This Row],[Code_PR]],tb_circuits[],10,FALSE),"")</f>
        <v/>
      </c>
      <c r="X8" s="6"/>
      <c r="AE8"/>
    </row>
    <row r="9" spans="1:31" x14ac:dyDescent="0.25">
      <c r="A9">
        <v>12.5</v>
      </c>
      <c r="B9" t="s">
        <v>1096</v>
      </c>
      <c r="C9" t="s">
        <v>1097</v>
      </c>
      <c r="D9" t="s">
        <v>1098</v>
      </c>
      <c r="E9" t="s">
        <v>1099</v>
      </c>
      <c r="G9" t="s">
        <v>32</v>
      </c>
      <c r="H9" t="s">
        <v>33</v>
      </c>
      <c r="I9" t="s">
        <v>34</v>
      </c>
      <c r="J9" s="2" t="str">
        <f>HYPERLINK("https://www.google.fr/maps/dir/" &amp; E9&amp;" "&amp;F9&amp;" "&amp;G9&amp;" "&amp;H9&amp; "/" &amp;O9,"Distance entre " &amp; I9 &amp; " et " &amp;O9)</f>
        <v xml:space="preserve">Distance entre c et </v>
      </c>
      <c r="K9" s="1">
        <f>M9*2</f>
        <v>0</v>
      </c>
      <c r="M9" s="9">
        <v>0</v>
      </c>
      <c r="O9" t="str">
        <f>IFERROR(VLOOKUP(Tableau3[[#This Row],[Code_PR]],tb_circuits[],2,FALSE),"")</f>
        <v/>
      </c>
      <c r="P9" t="str">
        <f>IFERROR(VLOOKUP(Tableau3[[#This Row],[Code_PR]],tb_circuits[],3,FALSE),"")</f>
        <v/>
      </c>
      <c r="Q9" t="str">
        <f>IFERROR(VLOOKUP(Tableau3[[#This Row],[Code_PR]],tb_circuits[],4,FALSE),"")</f>
        <v/>
      </c>
      <c r="R9" t="str">
        <f>IFERROR(VLOOKUP(Tableau3[[#This Row],[Code_PR]],tb_circuits[],5,FALSE),"")</f>
        <v/>
      </c>
      <c r="S9" t="str">
        <f>IFERROR(VLOOKUP(Tableau3[[#This Row],[Code_PR]],tb_circuits[],6,FALSE),"")</f>
        <v/>
      </c>
      <c r="T9" t="str">
        <f>IFERROR(VLOOKUP(Tableau3[[#This Row],[Code_PR]],tb_circuits[],7,FALSE),"")</f>
        <v/>
      </c>
      <c r="U9" t="str">
        <f>IFERROR(VLOOKUP(Tableau3[[#This Row],[Code_PR]],tb_circuits[],8,FALSE),"")</f>
        <v/>
      </c>
      <c r="V9" t="str">
        <f>IFERROR(VLOOKUP(Tableau3[[#This Row],[Code_PR]],tb_circuits[],9,FALSE),"")</f>
        <v/>
      </c>
      <c r="W9" t="str">
        <f>IFERROR(VLOOKUP(Tableau3[[#This Row],[Code_PR]],tb_circuits[],10,FALSE),"")</f>
        <v/>
      </c>
      <c r="X9" s="6"/>
      <c r="AE9"/>
    </row>
    <row r="10" spans="1:31" x14ac:dyDescent="0.25">
      <c r="A10">
        <v>77.2</v>
      </c>
      <c r="B10" t="s">
        <v>1100</v>
      </c>
      <c r="C10" t="s">
        <v>1101</v>
      </c>
      <c r="D10" t="s">
        <v>1102</v>
      </c>
      <c r="E10" t="s">
        <v>1103</v>
      </c>
      <c r="G10" t="s">
        <v>46</v>
      </c>
      <c r="H10" t="s">
        <v>47</v>
      </c>
      <c r="I10" t="s">
        <v>6</v>
      </c>
      <c r="J10" s="2" t="str">
        <f>HYPERLINK("https://www.google.fr/maps/dir/" &amp; E10&amp;" "&amp;F10&amp;" "&amp;G10&amp;" "&amp;H10&amp; "/" &amp;O10,"Distance entre " &amp; I10 &amp; " et " &amp;O10)</f>
        <v xml:space="preserve">Distance entre i et </v>
      </c>
      <c r="K10" s="1">
        <f>M10*2</f>
        <v>0</v>
      </c>
      <c r="M10" s="9">
        <v>0</v>
      </c>
      <c r="O10" t="str">
        <f>IFERROR(VLOOKUP(Tableau3[[#This Row],[Code_PR]],tb_circuits[],2,FALSE),"")</f>
        <v/>
      </c>
      <c r="P10" t="str">
        <f>IFERROR(VLOOKUP(Tableau3[[#This Row],[Code_PR]],tb_circuits[],3,FALSE),"")</f>
        <v/>
      </c>
      <c r="Q10" t="str">
        <f>IFERROR(VLOOKUP(Tableau3[[#This Row],[Code_PR]],tb_circuits[],4,FALSE),"")</f>
        <v/>
      </c>
      <c r="R10" t="str">
        <f>IFERROR(VLOOKUP(Tableau3[[#This Row],[Code_PR]],tb_circuits[],5,FALSE),"")</f>
        <v/>
      </c>
      <c r="S10" t="str">
        <f>IFERROR(VLOOKUP(Tableau3[[#This Row],[Code_PR]],tb_circuits[],6,FALSE),"")</f>
        <v/>
      </c>
      <c r="T10" t="str">
        <f>IFERROR(VLOOKUP(Tableau3[[#This Row],[Code_PR]],tb_circuits[],7,FALSE),"")</f>
        <v/>
      </c>
      <c r="U10" t="str">
        <f>IFERROR(VLOOKUP(Tableau3[[#This Row],[Code_PR]],tb_circuits[],8,FALSE),"")</f>
        <v/>
      </c>
      <c r="V10" t="str">
        <f>IFERROR(VLOOKUP(Tableau3[[#This Row],[Code_PR]],tb_circuits[],9,FALSE),"")</f>
        <v/>
      </c>
      <c r="W10" t="str">
        <f>IFERROR(VLOOKUP(Tableau3[[#This Row],[Code_PR]],tb_circuits[],10,FALSE),"")</f>
        <v/>
      </c>
      <c r="X10" s="6"/>
      <c r="AE10"/>
    </row>
    <row r="11" spans="1:31" x14ac:dyDescent="0.25">
      <c r="A11">
        <v>47</v>
      </c>
      <c r="B11" t="s">
        <v>1104</v>
      </c>
      <c r="C11" t="s">
        <v>1105</v>
      </c>
      <c r="D11" t="s">
        <v>1106</v>
      </c>
      <c r="E11" t="s">
        <v>1107</v>
      </c>
      <c r="G11" t="s">
        <v>46</v>
      </c>
      <c r="H11" t="s">
        <v>47</v>
      </c>
      <c r="I11" t="s">
        <v>6</v>
      </c>
      <c r="J11" s="2" t="str">
        <f>HYPERLINK("https://www.google.fr/maps/dir/" &amp; E11&amp;" "&amp;F11&amp;" "&amp;G11&amp;" "&amp;H11&amp; "/" &amp;O11,"Distance entre " &amp; I11 &amp; " et " &amp;O11)</f>
        <v xml:space="preserve">Distance entre i et </v>
      </c>
      <c r="K11" s="1">
        <f>M11*2</f>
        <v>0</v>
      </c>
      <c r="M11" s="9">
        <v>0</v>
      </c>
      <c r="O11" t="str">
        <f>IFERROR(VLOOKUP(Tableau3[[#This Row],[Code_PR]],tb_circuits[],2,FALSE),"")</f>
        <v/>
      </c>
      <c r="P11" t="str">
        <f>IFERROR(VLOOKUP(Tableau3[[#This Row],[Code_PR]],tb_circuits[],3,FALSE),"")</f>
        <v/>
      </c>
      <c r="Q11" t="str">
        <f>IFERROR(VLOOKUP(Tableau3[[#This Row],[Code_PR]],tb_circuits[],4,FALSE),"")</f>
        <v/>
      </c>
      <c r="R11" t="str">
        <f>IFERROR(VLOOKUP(Tableau3[[#This Row],[Code_PR]],tb_circuits[],5,FALSE),"")</f>
        <v/>
      </c>
      <c r="S11" t="str">
        <f>IFERROR(VLOOKUP(Tableau3[[#This Row],[Code_PR]],tb_circuits[],6,FALSE),"")</f>
        <v/>
      </c>
      <c r="T11" t="str">
        <f>IFERROR(VLOOKUP(Tableau3[[#This Row],[Code_PR]],tb_circuits[],7,FALSE),"")</f>
        <v/>
      </c>
      <c r="U11" t="str">
        <f>IFERROR(VLOOKUP(Tableau3[[#This Row],[Code_PR]],tb_circuits[],8,FALSE),"")</f>
        <v/>
      </c>
      <c r="V11" t="str">
        <f>IFERROR(VLOOKUP(Tableau3[[#This Row],[Code_PR]],tb_circuits[],9,FALSE),"")</f>
        <v/>
      </c>
      <c r="W11" t="str">
        <f>IFERROR(VLOOKUP(Tableau3[[#This Row],[Code_PR]],tb_circuits[],10,FALSE),"")</f>
        <v/>
      </c>
      <c r="X11" s="6"/>
      <c r="AE11"/>
    </row>
    <row r="12" spans="1:31" x14ac:dyDescent="0.25">
      <c r="A12">
        <v>58.2</v>
      </c>
      <c r="B12" t="s">
        <v>1108</v>
      </c>
      <c r="C12" t="s">
        <v>1109</v>
      </c>
      <c r="D12" t="s">
        <v>1110</v>
      </c>
      <c r="E12" t="s">
        <v>1111</v>
      </c>
      <c r="G12" t="s">
        <v>46</v>
      </c>
      <c r="H12" t="s">
        <v>47</v>
      </c>
      <c r="I12" t="s">
        <v>6</v>
      </c>
      <c r="J12" s="2" t="str">
        <f>HYPERLINK("https://www.google.fr/maps/dir/" &amp; E12&amp;" "&amp;F12&amp;" "&amp;G12&amp;" "&amp;H12&amp; "/" &amp;O12,"Distance entre " &amp; I12 &amp; " et " &amp;O12)</f>
        <v xml:space="preserve">Distance entre i et </v>
      </c>
      <c r="K12" s="1">
        <f>M12*2</f>
        <v>0</v>
      </c>
      <c r="M12" s="9">
        <v>0</v>
      </c>
      <c r="O12" t="str">
        <f>IFERROR(VLOOKUP(Tableau3[[#This Row],[Code_PR]],tb_circuits[],2,FALSE),"")</f>
        <v/>
      </c>
      <c r="P12" t="str">
        <f>IFERROR(VLOOKUP(Tableau3[[#This Row],[Code_PR]],tb_circuits[],3,FALSE),"")</f>
        <v/>
      </c>
      <c r="Q12" t="str">
        <f>IFERROR(VLOOKUP(Tableau3[[#This Row],[Code_PR]],tb_circuits[],4,FALSE),"")</f>
        <v/>
      </c>
      <c r="R12" t="str">
        <f>IFERROR(VLOOKUP(Tableau3[[#This Row],[Code_PR]],tb_circuits[],5,FALSE),"")</f>
        <v/>
      </c>
      <c r="S12" t="str">
        <f>IFERROR(VLOOKUP(Tableau3[[#This Row],[Code_PR]],tb_circuits[],6,FALSE),"")</f>
        <v/>
      </c>
      <c r="T12" t="str">
        <f>IFERROR(VLOOKUP(Tableau3[[#This Row],[Code_PR]],tb_circuits[],7,FALSE),"")</f>
        <v/>
      </c>
      <c r="U12" t="str">
        <f>IFERROR(VLOOKUP(Tableau3[[#This Row],[Code_PR]],tb_circuits[],8,FALSE),"")</f>
        <v/>
      </c>
      <c r="V12" t="str">
        <f>IFERROR(VLOOKUP(Tableau3[[#This Row],[Code_PR]],tb_circuits[],9,FALSE),"")</f>
        <v/>
      </c>
      <c r="W12" t="str">
        <f>IFERROR(VLOOKUP(Tableau3[[#This Row],[Code_PR]],tb_circuits[],10,FALSE),"")</f>
        <v/>
      </c>
      <c r="X12" s="6"/>
      <c r="AE12"/>
    </row>
    <row r="13" spans="1:31" x14ac:dyDescent="0.25">
      <c r="A13">
        <v>123.8</v>
      </c>
      <c r="B13" t="s">
        <v>1112</v>
      </c>
      <c r="C13" t="s">
        <v>1113</v>
      </c>
      <c r="D13" t="s">
        <v>1114</v>
      </c>
      <c r="E13" t="s">
        <v>1115</v>
      </c>
      <c r="G13" t="s">
        <v>54</v>
      </c>
      <c r="H13" t="s">
        <v>55</v>
      </c>
      <c r="I13" t="s">
        <v>34</v>
      </c>
      <c r="J13" s="2" t="str">
        <f>HYPERLINK("https://www.google.fr/maps/dir/" &amp; E13&amp;" "&amp;F13&amp;" "&amp;G13&amp;" "&amp;H13&amp; "/" &amp;O13,"Distance entre " &amp; I13 &amp; " et " &amp;O13)</f>
        <v xml:space="preserve">Distance entre c et </v>
      </c>
      <c r="K13" s="1">
        <f>M13*2</f>
        <v>0</v>
      </c>
      <c r="M13" s="9">
        <v>0</v>
      </c>
      <c r="O13" t="str">
        <f>IFERROR(VLOOKUP(Tableau3[[#This Row],[Code_PR]],tb_circuits[],2,FALSE),"")</f>
        <v/>
      </c>
      <c r="P13" t="str">
        <f>IFERROR(VLOOKUP(Tableau3[[#This Row],[Code_PR]],tb_circuits[],3,FALSE),"")</f>
        <v/>
      </c>
      <c r="Q13" t="str">
        <f>IFERROR(VLOOKUP(Tableau3[[#This Row],[Code_PR]],tb_circuits[],4,FALSE),"")</f>
        <v/>
      </c>
      <c r="R13" t="str">
        <f>IFERROR(VLOOKUP(Tableau3[[#This Row],[Code_PR]],tb_circuits[],5,FALSE),"")</f>
        <v/>
      </c>
      <c r="S13" t="str">
        <f>IFERROR(VLOOKUP(Tableau3[[#This Row],[Code_PR]],tb_circuits[],6,FALSE),"")</f>
        <v/>
      </c>
      <c r="T13" t="str">
        <f>IFERROR(VLOOKUP(Tableau3[[#This Row],[Code_PR]],tb_circuits[],7,FALSE),"")</f>
        <v/>
      </c>
      <c r="U13" t="str">
        <f>IFERROR(VLOOKUP(Tableau3[[#This Row],[Code_PR]],tb_circuits[],8,FALSE),"")</f>
        <v/>
      </c>
      <c r="V13" t="str">
        <f>IFERROR(VLOOKUP(Tableau3[[#This Row],[Code_PR]],tb_circuits[],9,FALSE),"")</f>
        <v/>
      </c>
      <c r="W13" t="str">
        <f>IFERROR(VLOOKUP(Tableau3[[#This Row],[Code_PR]],tb_circuits[],10,FALSE),"")</f>
        <v/>
      </c>
      <c r="X13" s="6"/>
      <c r="AE13"/>
    </row>
    <row r="14" spans="1:31" x14ac:dyDescent="0.25">
      <c r="A14">
        <v>177.7</v>
      </c>
      <c r="B14" t="s">
        <v>1116</v>
      </c>
      <c r="C14" t="s">
        <v>1117</v>
      </c>
      <c r="D14" t="s">
        <v>1118</v>
      </c>
      <c r="E14" t="s">
        <v>1119</v>
      </c>
      <c r="G14" t="s">
        <v>54</v>
      </c>
      <c r="H14" t="s">
        <v>55</v>
      </c>
      <c r="I14" t="s">
        <v>34</v>
      </c>
      <c r="J14" s="2" t="str">
        <f>HYPERLINK("https://www.google.fr/maps/dir/" &amp; E14&amp;" "&amp;F14&amp;" "&amp;G14&amp;" "&amp;H14&amp; "/" &amp;O14,"Distance entre " &amp; I14 &amp; " et " &amp;O14)</f>
        <v xml:space="preserve">Distance entre c et </v>
      </c>
      <c r="K14" s="1">
        <f>M14*2</f>
        <v>0</v>
      </c>
      <c r="M14" s="9">
        <v>0</v>
      </c>
      <c r="O14" t="str">
        <f>IFERROR(VLOOKUP(Tableau3[[#This Row],[Code_PR]],tb_circuits[],2,FALSE),"")</f>
        <v/>
      </c>
      <c r="P14" t="str">
        <f>IFERROR(VLOOKUP(Tableau3[[#This Row],[Code_PR]],tb_circuits[],3,FALSE),"")</f>
        <v/>
      </c>
      <c r="Q14" t="str">
        <f>IFERROR(VLOOKUP(Tableau3[[#This Row],[Code_PR]],tb_circuits[],4,FALSE),"")</f>
        <v/>
      </c>
      <c r="R14" t="str">
        <f>IFERROR(VLOOKUP(Tableau3[[#This Row],[Code_PR]],tb_circuits[],5,FALSE),"")</f>
        <v/>
      </c>
      <c r="S14" t="str">
        <f>IFERROR(VLOOKUP(Tableau3[[#This Row],[Code_PR]],tb_circuits[],6,FALSE),"")</f>
        <v/>
      </c>
      <c r="T14" t="str">
        <f>IFERROR(VLOOKUP(Tableau3[[#This Row],[Code_PR]],tb_circuits[],7,FALSE),"")</f>
        <v/>
      </c>
      <c r="U14" t="str">
        <f>IFERROR(VLOOKUP(Tableau3[[#This Row],[Code_PR]],tb_circuits[],8,FALSE),"")</f>
        <v/>
      </c>
      <c r="V14" t="str">
        <f>IFERROR(VLOOKUP(Tableau3[[#This Row],[Code_PR]],tb_circuits[],9,FALSE),"")</f>
        <v/>
      </c>
      <c r="W14" t="str">
        <f>IFERROR(VLOOKUP(Tableau3[[#This Row],[Code_PR]],tb_circuits[],10,FALSE),"")</f>
        <v/>
      </c>
      <c r="X14" s="6"/>
      <c r="AE14"/>
    </row>
    <row r="15" spans="1:31" x14ac:dyDescent="0.25">
      <c r="A15">
        <v>574.70000000000005</v>
      </c>
      <c r="B15" t="s">
        <v>1120</v>
      </c>
      <c r="C15" t="s">
        <v>1121</v>
      </c>
      <c r="D15" t="s">
        <v>1122</v>
      </c>
      <c r="E15" t="s">
        <v>1123</v>
      </c>
      <c r="G15" t="s">
        <v>66</v>
      </c>
      <c r="H15" t="s">
        <v>67</v>
      </c>
      <c r="I15" t="s">
        <v>6</v>
      </c>
      <c r="J15" s="2" t="str">
        <f>HYPERLINK("https://www.google.fr/maps/dir/" &amp; E15&amp;" "&amp;F15&amp;" "&amp;G15&amp;" "&amp;H15&amp; "/" &amp;O15,"Distance entre " &amp; I15 &amp; " et " &amp;O15)</f>
        <v xml:space="preserve">Distance entre i et </v>
      </c>
      <c r="K15" s="1">
        <f>M15*2</f>
        <v>0</v>
      </c>
      <c r="M15" s="9">
        <v>0</v>
      </c>
      <c r="O15" t="str">
        <f>IFERROR(VLOOKUP(Tableau3[[#This Row],[Code_PR]],tb_circuits[],2,FALSE),"")</f>
        <v/>
      </c>
      <c r="P15" t="str">
        <f>IFERROR(VLOOKUP(Tableau3[[#This Row],[Code_PR]],tb_circuits[],3,FALSE),"")</f>
        <v/>
      </c>
      <c r="Q15" t="str">
        <f>IFERROR(VLOOKUP(Tableau3[[#This Row],[Code_PR]],tb_circuits[],4,FALSE),"")</f>
        <v/>
      </c>
      <c r="R15" t="str">
        <f>IFERROR(VLOOKUP(Tableau3[[#This Row],[Code_PR]],tb_circuits[],5,FALSE),"")</f>
        <v/>
      </c>
      <c r="S15" t="str">
        <f>IFERROR(VLOOKUP(Tableau3[[#This Row],[Code_PR]],tb_circuits[],6,FALSE),"")</f>
        <v/>
      </c>
      <c r="T15" t="str">
        <f>IFERROR(VLOOKUP(Tableau3[[#This Row],[Code_PR]],tb_circuits[],7,FALSE),"")</f>
        <v/>
      </c>
      <c r="U15" t="str">
        <f>IFERROR(VLOOKUP(Tableau3[[#This Row],[Code_PR]],tb_circuits[],8,FALSE),"")</f>
        <v/>
      </c>
      <c r="V15" t="str">
        <f>IFERROR(VLOOKUP(Tableau3[[#This Row],[Code_PR]],tb_circuits[],9,FALSE),"")</f>
        <v/>
      </c>
      <c r="W15" t="str">
        <f>IFERROR(VLOOKUP(Tableau3[[#This Row],[Code_PR]],tb_circuits[],10,FALSE),"")</f>
        <v/>
      </c>
      <c r="X15" s="6"/>
      <c r="AE15"/>
    </row>
    <row r="16" spans="1:31" x14ac:dyDescent="0.25">
      <c r="A16">
        <v>140.5</v>
      </c>
      <c r="B16" t="s">
        <v>1076</v>
      </c>
      <c r="C16" t="s">
        <v>1124</v>
      </c>
      <c r="D16" t="s">
        <v>1125</v>
      </c>
      <c r="E16" t="s">
        <v>1126</v>
      </c>
      <c r="G16" t="s">
        <v>66</v>
      </c>
      <c r="H16" t="s">
        <v>67</v>
      </c>
      <c r="I16" t="s">
        <v>6</v>
      </c>
      <c r="J16" s="2" t="str">
        <f>HYPERLINK("https://www.google.fr/maps/dir/" &amp; E16&amp;" "&amp;F16&amp;" "&amp;G16&amp;" "&amp;H16&amp; "/" &amp;O16,"Distance entre " &amp; I16 &amp; " et " &amp;O16)</f>
        <v xml:space="preserve">Distance entre i et </v>
      </c>
      <c r="K16" s="1">
        <f>M16*2</f>
        <v>0</v>
      </c>
      <c r="M16" s="9">
        <v>0</v>
      </c>
      <c r="O16" t="str">
        <f>IFERROR(VLOOKUP(Tableau3[[#This Row],[Code_PR]],tb_circuits[],2,FALSE),"")</f>
        <v/>
      </c>
      <c r="P16" t="str">
        <f>IFERROR(VLOOKUP(Tableau3[[#This Row],[Code_PR]],tb_circuits[],3,FALSE),"")</f>
        <v/>
      </c>
      <c r="Q16" t="str">
        <f>IFERROR(VLOOKUP(Tableau3[[#This Row],[Code_PR]],tb_circuits[],4,FALSE),"")</f>
        <v/>
      </c>
      <c r="R16" t="str">
        <f>IFERROR(VLOOKUP(Tableau3[[#This Row],[Code_PR]],tb_circuits[],5,FALSE),"")</f>
        <v/>
      </c>
      <c r="S16" t="str">
        <f>IFERROR(VLOOKUP(Tableau3[[#This Row],[Code_PR]],tb_circuits[],6,FALSE),"")</f>
        <v/>
      </c>
      <c r="T16" t="str">
        <f>IFERROR(VLOOKUP(Tableau3[[#This Row],[Code_PR]],tb_circuits[],7,FALSE),"")</f>
        <v/>
      </c>
      <c r="U16" t="str">
        <f>IFERROR(VLOOKUP(Tableau3[[#This Row],[Code_PR]],tb_circuits[],8,FALSE),"")</f>
        <v/>
      </c>
      <c r="V16" t="str">
        <f>IFERROR(VLOOKUP(Tableau3[[#This Row],[Code_PR]],tb_circuits[],9,FALSE),"")</f>
        <v/>
      </c>
      <c r="W16" t="str">
        <f>IFERROR(VLOOKUP(Tableau3[[#This Row],[Code_PR]],tb_circuits[],10,FALSE),"")</f>
        <v/>
      </c>
      <c r="X16" s="6"/>
      <c r="AE16"/>
    </row>
    <row r="17" spans="1:31" x14ac:dyDescent="0.25">
      <c r="A17">
        <v>239.7</v>
      </c>
      <c r="B17" t="s">
        <v>1127</v>
      </c>
      <c r="C17" t="s">
        <v>1128</v>
      </c>
      <c r="D17" t="s">
        <v>1129</v>
      </c>
      <c r="E17" t="s">
        <v>1130</v>
      </c>
      <c r="G17" t="s">
        <v>66</v>
      </c>
      <c r="H17" t="s">
        <v>67</v>
      </c>
      <c r="I17" t="s">
        <v>6</v>
      </c>
      <c r="J17" s="2" t="str">
        <f>HYPERLINK("https://www.google.fr/maps/dir/" &amp; E17&amp;" "&amp;F17&amp;" "&amp;G17&amp;" "&amp;H17&amp; "/" &amp;O17,"Distance entre " &amp; I17 &amp; " et " &amp;O17)</f>
        <v xml:space="preserve">Distance entre i et </v>
      </c>
      <c r="K17" s="1">
        <f>M17*2</f>
        <v>0</v>
      </c>
      <c r="M17" s="9">
        <v>0</v>
      </c>
      <c r="O17" t="str">
        <f>IFERROR(VLOOKUP(Tableau3[[#This Row],[Code_PR]],tb_circuits[],2,FALSE),"")</f>
        <v/>
      </c>
      <c r="P17" t="str">
        <f>IFERROR(VLOOKUP(Tableau3[[#This Row],[Code_PR]],tb_circuits[],3,FALSE),"")</f>
        <v/>
      </c>
      <c r="Q17" t="str">
        <f>IFERROR(VLOOKUP(Tableau3[[#This Row],[Code_PR]],tb_circuits[],4,FALSE),"")</f>
        <v/>
      </c>
      <c r="R17" t="str">
        <f>IFERROR(VLOOKUP(Tableau3[[#This Row],[Code_PR]],tb_circuits[],5,FALSE),"")</f>
        <v/>
      </c>
      <c r="S17" t="str">
        <f>IFERROR(VLOOKUP(Tableau3[[#This Row],[Code_PR]],tb_circuits[],6,FALSE),"")</f>
        <v/>
      </c>
      <c r="T17" t="str">
        <f>IFERROR(VLOOKUP(Tableau3[[#This Row],[Code_PR]],tb_circuits[],7,FALSE),"")</f>
        <v/>
      </c>
      <c r="U17" t="str">
        <f>IFERROR(VLOOKUP(Tableau3[[#This Row],[Code_PR]],tb_circuits[],8,FALSE),"")</f>
        <v/>
      </c>
      <c r="V17" t="str">
        <f>IFERROR(VLOOKUP(Tableau3[[#This Row],[Code_PR]],tb_circuits[],9,FALSE),"")</f>
        <v/>
      </c>
      <c r="W17" t="str">
        <f>IFERROR(VLOOKUP(Tableau3[[#This Row],[Code_PR]],tb_circuits[],10,FALSE),"")</f>
        <v/>
      </c>
      <c r="X17" s="6"/>
      <c r="AE17"/>
    </row>
    <row r="18" spans="1:31" x14ac:dyDescent="0.25">
      <c r="A18">
        <v>678.1</v>
      </c>
      <c r="B18" t="s">
        <v>1131</v>
      </c>
      <c r="C18" t="s">
        <v>1132</v>
      </c>
      <c r="D18" t="s">
        <v>1133</v>
      </c>
      <c r="E18" t="s">
        <v>1134</v>
      </c>
      <c r="G18" t="s">
        <v>80</v>
      </c>
      <c r="H18" t="s">
        <v>81</v>
      </c>
      <c r="I18" t="s">
        <v>34</v>
      </c>
      <c r="J18" s="2" t="str">
        <f>HYPERLINK("https://www.google.fr/maps/dir/" &amp; E18&amp;" "&amp;F18&amp;" "&amp;G18&amp;" "&amp;H18&amp; "/" &amp;O18,"Distance entre " &amp; I18 &amp; " et " &amp;O18)</f>
        <v xml:space="preserve">Distance entre c et </v>
      </c>
      <c r="K18" s="1">
        <f>M18*2</f>
        <v>0</v>
      </c>
      <c r="M18" s="9">
        <v>0</v>
      </c>
      <c r="O18" t="str">
        <f>IFERROR(VLOOKUP(Tableau3[[#This Row],[Code_PR]],tb_circuits[],2,FALSE),"")</f>
        <v/>
      </c>
      <c r="P18" t="str">
        <f>IFERROR(VLOOKUP(Tableau3[[#This Row],[Code_PR]],tb_circuits[],3,FALSE),"")</f>
        <v/>
      </c>
      <c r="Q18" t="str">
        <f>IFERROR(VLOOKUP(Tableau3[[#This Row],[Code_PR]],tb_circuits[],4,FALSE),"")</f>
        <v/>
      </c>
      <c r="R18" t="str">
        <f>IFERROR(VLOOKUP(Tableau3[[#This Row],[Code_PR]],tb_circuits[],5,FALSE),"")</f>
        <v/>
      </c>
      <c r="S18" t="str">
        <f>IFERROR(VLOOKUP(Tableau3[[#This Row],[Code_PR]],tb_circuits[],6,FALSE),"")</f>
        <v/>
      </c>
      <c r="T18" t="str">
        <f>IFERROR(VLOOKUP(Tableau3[[#This Row],[Code_PR]],tb_circuits[],7,FALSE),"")</f>
        <v/>
      </c>
      <c r="U18" t="str">
        <f>IFERROR(VLOOKUP(Tableau3[[#This Row],[Code_PR]],tb_circuits[],8,FALSE),"")</f>
        <v/>
      </c>
      <c r="V18" t="str">
        <f>IFERROR(VLOOKUP(Tableau3[[#This Row],[Code_PR]],tb_circuits[],9,FALSE),"")</f>
        <v/>
      </c>
      <c r="W18" t="str">
        <f>IFERROR(VLOOKUP(Tableau3[[#This Row],[Code_PR]],tb_circuits[],10,FALSE),"")</f>
        <v/>
      </c>
      <c r="X18" s="6"/>
      <c r="AE18"/>
    </row>
    <row r="19" spans="1:31" x14ac:dyDescent="0.25">
      <c r="A19">
        <v>927.7</v>
      </c>
      <c r="B19" t="s">
        <v>1135</v>
      </c>
      <c r="C19" t="s">
        <v>1136</v>
      </c>
      <c r="D19" t="s">
        <v>1137</v>
      </c>
      <c r="E19" t="s">
        <v>1138</v>
      </c>
      <c r="G19" t="s">
        <v>80</v>
      </c>
      <c r="H19" t="s">
        <v>81</v>
      </c>
      <c r="I19" t="s">
        <v>34</v>
      </c>
      <c r="J19" s="2" t="str">
        <f>HYPERLINK("https://www.google.fr/maps/dir/" &amp; E19&amp;" "&amp;F19&amp;" "&amp;G19&amp;" "&amp;H19&amp; "/" &amp;O19,"Distance entre " &amp; I19 &amp; " et " &amp;O19)</f>
        <v xml:space="preserve">Distance entre c et </v>
      </c>
      <c r="K19" s="1">
        <f>M19*2</f>
        <v>0</v>
      </c>
      <c r="M19" s="9">
        <v>0</v>
      </c>
      <c r="O19" t="str">
        <f>IFERROR(VLOOKUP(Tableau3[[#This Row],[Code_PR]],tb_circuits[],2,FALSE),"")</f>
        <v/>
      </c>
      <c r="P19" t="str">
        <f>IFERROR(VLOOKUP(Tableau3[[#This Row],[Code_PR]],tb_circuits[],3,FALSE),"")</f>
        <v/>
      </c>
      <c r="Q19" t="str">
        <f>IFERROR(VLOOKUP(Tableau3[[#This Row],[Code_PR]],tb_circuits[],4,FALSE),"")</f>
        <v/>
      </c>
      <c r="R19" t="str">
        <f>IFERROR(VLOOKUP(Tableau3[[#This Row],[Code_PR]],tb_circuits[],5,FALSE),"")</f>
        <v/>
      </c>
      <c r="S19" t="str">
        <f>IFERROR(VLOOKUP(Tableau3[[#This Row],[Code_PR]],tb_circuits[],6,FALSE),"")</f>
        <v/>
      </c>
      <c r="T19" t="str">
        <f>IFERROR(VLOOKUP(Tableau3[[#This Row],[Code_PR]],tb_circuits[],7,FALSE),"")</f>
        <v/>
      </c>
      <c r="U19" t="str">
        <f>IFERROR(VLOOKUP(Tableau3[[#This Row],[Code_PR]],tb_circuits[],8,FALSE),"")</f>
        <v/>
      </c>
      <c r="V19" t="str">
        <f>IFERROR(VLOOKUP(Tableau3[[#This Row],[Code_PR]],tb_circuits[],9,FALSE),"")</f>
        <v/>
      </c>
      <c r="W19" t="str">
        <f>IFERROR(VLOOKUP(Tableau3[[#This Row],[Code_PR]],tb_circuits[],10,FALSE),"")</f>
        <v/>
      </c>
      <c r="X19" s="6"/>
      <c r="AE19"/>
    </row>
    <row r="20" spans="1:31" x14ac:dyDescent="0.25">
      <c r="A20">
        <v>825.1</v>
      </c>
      <c r="B20" t="s">
        <v>1139</v>
      </c>
      <c r="C20" t="s">
        <v>1140</v>
      </c>
      <c r="D20" t="s">
        <v>1141</v>
      </c>
      <c r="E20" t="s">
        <v>1142</v>
      </c>
      <c r="G20" t="s">
        <v>90</v>
      </c>
      <c r="H20" t="s">
        <v>91</v>
      </c>
      <c r="I20" t="s">
        <v>34</v>
      </c>
      <c r="J20" s="2" t="str">
        <f>HYPERLINK("https://www.google.fr/maps/dir/" &amp; E20&amp;" "&amp;F20&amp;" "&amp;G20&amp;" "&amp;H20&amp; "/" &amp;O20,"Distance entre " &amp; I20 &amp; " et " &amp;O20)</f>
        <v xml:space="preserve">Distance entre c et </v>
      </c>
      <c r="K20" s="1">
        <f>M20*2</f>
        <v>0</v>
      </c>
      <c r="M20" s="9">
        <v>0</v>
      </c>
      <c r="O20" t="str">
        <f>IFERROR(VLOOKUP(Tableau3[[#This Row],[Code_PR]],tb_circuits[],2,FALSE),"")</f>
        <v/>
      </c>
      <c r="P20" t="str">
        <f>IFERROR(VLOOKUP(Tableau3[[#This Row],[Code_PR]],tb_circuits[],3,FALSE),"")</f>
        <v/>
      </c>
      <c r="Q20" t="str">
        <f>IFERROR(VLOOKUP(Tableau3[[#This Row],[Code_PR]],tb_circuits[],4,FALSE),"")</f>
        <v/>
      </c>
      <c r="R20" t="str">
        <f>IFERROR(VLOOKUP(Tableau3[[#This Row],[Code_PR]],tb_circuits[],5,FALSE),"")</f>
        <v/>
      </c>
      <c r="S20" t="str">
        <f>IFERROR(VLOOKUP(Tableau3[[#This Row],[Code_PR]],tb_circuits[],6,FALSE),"")</f>
        <v/>
      </c>
      <c r="T20" t="str">
        <f>IFERROR(VLOOKUP(Tableau3[[#This Row],[Code_PR]],tb_circuits[],7,FALSE),"")</f>
        <v/>
      </c>
      <c r="U20" t="str">
        <f>IFERROR(VLOOKUP(Tableau3[[#This Row],[Code_PR]],tb_circuits[],8,FALSE),"")</f>
        <v/>
      </c>
      <c r="V20" t="str">
        <f>IFERROR(VLOOKUP(Tableau3[[#This Row],[Code_PR]],tb_circuits[],9,FALSE),"")</f>
        <v/>
      </c>
      <c r="W20" t="str">
        <f>IFERROR(VLOOKUP(Tableau3[[#This Row],[Code_PR]],tb_circuits[],10,FALSE),"")</f>
        <v/>
      </c>
      <c r="X20" s="6"/>
      <c r="AE20"/>
    </row>
    <row r="21" spans="1:31" x14ac:dyDescent="0.25">
      <c r="A21">
        <v>596.29999999999995</v>
      </c>
      <c r="B21" t="s">
        <v>1143</v>
      </c>
      <c r="C21" t="s">
        <v>1144</v>
      </c>
      <c r="D21" t="s">
        <v>1145</v>
      </c>
      <c r="E21" t="s">
        <v>1146</v>
      </c>
      <c r="G21" t="s">
        <v>90</v>
      </c>
      <c r="H21" t="s">
        <v>91</v>
      </c>
      <c r="I21" t="s">
        <v>34</v>
      </c>
      <c r="J21" s="2" t="str">
        <f>HYPERLINK("https://www.google.fr/maps/dir/" &amp; E21&amp;" "&amp;F21&amp;" "&amp;G21&amp;" "&amp;H21&amp; "/" &amp;O21,"Distance entre " &amp; I21 &amp; " et " &amp;O21)</f>
        <v xml:space="preserve">Distance entre c et </v>
      </c>
      <c r="K21" s="1">
        <f>M21*2</f>
        <v>0</v>
      </c>
      <c r="M21" s="9">
        <v>0</v>
      </c>
      <c r="O21" t="str">
        <f>IFERROR(VLOOKUP(Tableau3[[#This Row],[Code_PR]],tb_circuits[],2,FALSE),"")</f>
        <v/>
      </c>
      <c r="P21" t="str">
        <f>IFERROR(VLOOKUP(Tableau3[[#This Row],[Code_PR]],tb_circuits[],3,FALSE),"")</f>
        <v/>
      </c>
      <c r="Q21" t="str">
        <f>IFERROR(VLOOKUP(Tableau3[[#This Row],[Code_PR]],tb_circuits[],4,FALSE),"")</f>
        <v/>
      </c>
      <c r="R21" t="str">
        <f>IFERROR(VLOOKUP(Tableau3[[#This Row],[Code_PR]],tb_circuits[],5,FALSE),"")</f>
        <v/>
      </c>
      <c r="S21" t="str">
        <f>IFERROR(VLOOKUP(Tableau3[[#This Row],[Code_PR]],tb_circuits[],6,FALSE),"")</f>
        <v/>
      </c>
      <c r="T21" t="str">
        <f>IFERROR(VLOOKUP(Tableau3[[#This Row],[Code_PR]],tb_circuits[],7,FALSE),"")</f>
        <v/>
      </c>
      <c r="U21" t="str">
        <f>IFERROR(VLOOKUP(Tableau3[[#This Row],[Code_PR]],tb_circuits[],8,FALSE),"")</f>
        <v/>
      </c>
      <c r="V21" t="str">
        <f>IFERROR(VLOOKUP(Tableau3[[#This Row],[Code_PR]],tb_circuits[],9,FALSE),"")</f>
        <v/>
      </c>
      <c r="W21" t="str">
        <f>IFERROR(VLOOKUP(Tableau3[[#This Row],[Code_PR]],tb_circuits[],10,FALSE),"")</f>
        <v/>
      </c>
      <c r="X21" s="6"/>
      <c r="AE21"/>
    </row>
    <row r="22" spans="1:31" x14ac:dyDescent="0.25">
      <c r="A22">
        <v>985.8</v>
      </c>
      <c r="B22" t="s">
        <v>1147</v>
      </c>
      <c r="C22" t="s">
        <v>1148</v>
      </c>
      <c r="D22" t="s">
        <v>1149</v>
      </c>
      <c r="E22" t="s">
        <v>1150</v>
      </c>
      <c r="G22" t="s">
        <v>90</v>
      </c>
      <c r="H22" t="s">
        <v>91</v>
      </c>
      <c r="I22" t="s">
        <v>34</v>
      </c>
      <c r="J22" s="2" t="str">
        <f>HYPERLINK("https://www.google.fr/maps/dir/" &amp; E22&amp;" "&amp;F22&amp;" "&amp;G22&amp;" "&amp;H22&amp; "/" &amp;O22,"Distance entre " &amp; I22 &amp; " et " &amp;O22)</f>
        <v xml:space="preserve">Distance entre c et </v>
      </c>
      <c r="K22" s="1">
        <f>M22*2</f>
        <v>0</v>
      </c>
      <c r="M22" s="9">
        <v>0</v>
      </c>
      <c r="O22" t="str">
        <f>IFERROR(VLOOKUP(Tableau3[[#This Row],[Code_PR]],tb_circuits[],2,FALSE),"")</f>
        <v/>
      </c>
      <c r="P22" t="str">
        <f>IFERROR(VLOOKUP(Tableau3[[#This Row],[Code_PR]],tb_circuits[],3,FALSE),"")</f>
        <v/>
      </c>
      <c r="Q22" t="str">
        <f>IFERROR(VLOOKUP(Tableau3[[#This Row],[Code_PR]],tb_circuits[],4,FALSE),"")</f>
        <v/>
      </c>
      <c r="R22" t="str">
        <f>IFERROR(VLOOKUP(Tableau3[[#This Row],[Code_PR]],tb_circuits[],5,FALSE),"")</f>
        <v/>
      </c>
      <c r="S22" t="str">
        <f>IFERROR(VLOOKUP(Tableau3[[#This Row],[Code_PR]],tb_circuits[],6,FALSE),"")</f>
        <v/>
      </c>
      <c r="T22" t="str">
        <f>IFERROR(VLOOKUP(Tableau3[[#This Row],[Code_PR]],tb_circuits[],7,FALSE),"")</f>
        <v/>
      </c>
      <c r="U22" t="str">
        <f>IFERROR(VLOOKUP(Tableau3[[#This Row],[Code_PR]],tb_circuits[],8,FALSE),"")</f>
        <v/>
      </c>
      <c r="V22" t="str">
        <f>IFERROR(VLOOKUP(Tableau3[[#This Row],[Code_PR]],tb_circuits[],9,FALSE),"")</f>
        <v/>
      </c>
      <c r="W22" t="str">
        <f>IFERROR(VLOOKUP(Tableau3[[#This Row],[Code_PR]],tb_circuits[],10,FALSE),"")</f>
        <v/>
      </c>
      <c r="X22" s="6"/>
      <c r="AE22"/>
    </row>
    <row r="23" spans="1:31" x14ac:dyDescent="0.25">
      <c r="A23">
        <v>598.9</v>
      </c>
      <c r="B23" t="s">
        <v>1151</v>
      </c>
      <c r="C23" t="s">
        <v>1152</v>
      </c>
      <c r="D23" t="s">
        <v>1153</v>
      </c>
      <c r="E23" t="s">
        <v>1154</v>
      </c>
      <c r="G23" t="s">
        <v>90</v>
      </c>
      <c r="H23" t="s">
        <v>91</v>
      </c>
      <c r="I23" t="s">
        <v>34</v>
      </c>
      <c r="J23" s="2" t="str">
        <f>HYPERLINK("https://www.google.fr/maps/dir/" &amp; E23&amp;" "&amp;F23&amp;" "&amp;G23&amp;" "&amp;H23&amp; "/" &amp;O23,"Distance entre " &amp; I23 &amp; " et " &amp;O23)</f>
        <v xml:space="preserve">Distance entre c et </v>
      </c>
      <c r="K23" s="1">
        <f>M23*2</f>
        <v>0</v>
      </c>
      <c r="M23" s="9">
        <v>0</v>
      </c>
      <c r="O23" t="str">
        <f>IFERROR(VLOOKUP(Tableau3[[#This Row],[Code_PR]],tb_circuits[],2,FALSE),"")</f>
        <v/>
      </c>
      <c r="P23" t="str">
        <f>IFERROR(VLOOKUP(Tableau3[[#This Row],[Code_PR]],tb_circuits[],3,FALSE),"")</f>
        <v/>
      </c>
      <c r="Q23" t="str">
        <f>IFERROR(VLOOKUP(Tableau3[[#This Row],[Code_PR]],tb_circuits[],4,FALSE),"")</f>
        <v/>
      </c>
      <c r="R23" t="str">
        <f>IFERROR(VLOOKUP(Tableau3[[#This Row],[Code_PR]],tb_circuits[],5,FALSE),"")</f>
        <v/>
      </c>
      <c r="S23" t="str">
        <f>IFERROR(VLOOKUP(Tableau3[[#This Row],[Code_PR]],tb_circuits[],6,FALSE),"")</f>
        <v/>
      </c>
      <c r="T23" t="str">
        <f>IFERROR(VLOOKUP(Tableau3[[#This Row],[Code_PR]],tb_circuits[],7,FALSE),"")</f>
        <v/>
      </c>
      <c r="U23" t="str">
        <f>IFERROR(VLOOKUP(Tableau3[[#This Row],[Code_PR]],tb_circuits[],8,FALSE),"")</f>
        <v/>
      </c>
      <c r="V23" t="str">
        <f>IFERROR(VLOOKUP(Tableau3[[#This Row],[Code_PR]],tb_circuits[],9,FALSE),"")</f>
        <v/>
      </c>
      <c r="W23" t="str">
        <f>IFERROR(VLOOKUP(Tableau3[[#This Row],[Code_PR]],tb_circuits[],10,FALSE),"")</f>
        <v/>
      </c>
      <c r="X23" s="6"/>
      <c r="AE23"/>
    </row>
    <row r="24" spans="1:31" x14ac:dyDescent="0.25">
      <c r="A24">
        <v>841.9</v>
      </c>
      <c r="B24" t="s">
        <v>1155</v>
      </c>
      <c r="C24" t="s">
        <v>1156</v>
      </c>
      <c r="D24" t="s">
        <v>1157</v>
      </c>
      <c r="E24" t="s">
        <v>1158</v>
      </c>
      <c r="G24" t="s">
        <v>109</v>
      </c>
      <c r="H24" t="s">
        <v>110</v>
      </c>
      <c r="I24" t="s">
        <v>34</v>
      </c>
      <c r="J24" s="2" t="str">
        <f>HYPERLINK("https://www.google.fr/maps/dir/" &amp; E24&amp;" "&amp;F24&amp;" "&amp;G24&amp;" "&amp;H24&amp; "/" &amp;O24,"Distance entre " &amp; I24 &amp; " et " &amp;O24)</f>
        <v xml:space="preserve">Distance entre c et </v>
      </c>
      <c r="K24" s="1">
        <f>M24*2</f>
        <v>0</v>
      </c>
      <c r="M24" s="9">
        <v>0</v>
      </c>
      <c r="O24" t="str">
        <f>IFERROR(VLOOKUP(Tableau3[[#This Row],[Code_PR]],tb_circuits[],2,FALSE),"")</f>
        <v/>
      </c>
      <c r="P24" t="str">
        <f>IFERROR(VLOOKUP(Tableau3[[#This Row],[Code_PR]],tb_circuits[],3,FALSE),"")</f>
        <v/>
      </c>
      <c r="Q24" t="str">
        <f>IFERROR(VLOOKUP(Tableau3[[#This Row],[Code_PR]],tb_circuits[],4,FALSE),"")</f>
        <v/>
      </c>
      <c r="R24" t="str">
        <f>IFERROR(VLOOKUP(Tableau3[[#This Row],[Code_PR]],tb_circuits[],5,FALSE),"")</f>
        <v/>
      </c>
      <c r="S24" t="str">
        <f>IFERROR(VLOOKUP(Tableau3[[#This Row],[Code_PR]],tb_circuits[],6,FALSE),"")</f>
        <v/>
      </c>
      <c r="T24" t="str">
        <f>IFERROR(VLOOKUP(Tableau3[[#This Row],[Code_PR]],tb_circuits[],7,FALSE),"")</f>
        <v/>
      </c>
      <c r="U24" t="str">
        <f>IFERROR(VLOOKUP(Tableau3[[#This Row],[Code_PR]],tb_circuits[],8,FALSE),"")</f>
        <v/>
      </c>
      <c r="V24" t="str">
        <f>IFERROR(VLOOKUP(Tableau3[[#This Row],[Code_PR]],tb_circuits[],9,FALSE),"")</f>
        <v/>
      </c>
      <c r="W24" t="str">
        <f>IFERROR(VLOOKUP(Tableau3[[#This Row],[Code_PR]],tb_circuits[],10,FALSE),"")</f>
        <v/>
      </c>
      <c r="X24" s="6"/>
      <c r="AE24"/>
    </row>
    <row r="25" spans="1:31" x14ac:dyDescent="0.25">
      <c r="A25">
        <v>936.2</v>
      </c>
      <c r="B25" t="s">
        <v>1159</v>
      </c>
      <c r="C25" t="s">
        <v>1160</v>
      </c>
      <c r="D25" t="s">
        <v>1161</v>
      </c>
      <c r="E25" t="s">
        <v>1162</v>
      </c>
      <c r="G25" t="s">
        <v>109</v>
      </c>
      <c r="H25" t="s">
        <v>110</v>
      </c>
      <c r="I25" t="s">
        <v>34</v>
      </c>
      <c r="J25" s="2" t="str">
        <f>HYPERLINK("https://www.google.fr/maps/dir/" &amp; E25&amp;" "&amp;F25&amp;" "&amp;G25&amp;" "&amp;H25&amp; "/" &amp;O25,"Distance entre " &amp; I25 &amp; " et " &amp;O25)</f>
        <v xml:space="preserve">Distance entre c et </v>
      </c>
      <c r="K25" s="1">
        <f>M25*2</f>
        <v>0</v>
      </c>
      <c r="M25" s="9">
        <v>0</v>
      </c>
      <c r="O25" t="str">
        <f>IFERROR(VLOOKUP(Tableau3[[#This Row],[Code_PR]],tb_circuits[],2,FALSE),"")</f>
        <v/>
      </c>
      <c r="P25" t="str">
        <f>IFERROR(VLOOKUP(Tableau3[[#This Row],[Code_PR]],tb_circuits[],3,FALSE),"")</f>
        <v/>
      </c>
      <c r="Q25" t="str">
        <f>IFERROR(VLOOKUP(Tableau3[[#This Row],[Code_PR]],tb_circuits[],4,FALSE),"")</f>
        <v/>
      </c>
      <c r="R25" t="str">
        <f>IFERROR(VLOOKUP(Tableau3[[#This Row],[Code_PR]],tb_circuits[],5,FALSE),"")</f>
        <v/>
      </c>
      <c r="S25" t="str">
        <f>IFERROR(VLOOKUP(Tableau3[[#This Row],[Code_PR]],tb_circuits[],6,FALSE),"")</f>
        <v/>
      </c>
      <c r="T25" t="str">
        <f>IFERROR(VLOOKUP(Tableau3[[#This Row],[Code_PR]],tb_circuits[],7,FALSE),"")</f>
        <v/>
      </c>
      <c r="U25" t="str">
        <f>IFERROR(VLOOKUP(Tableau3[[#This Row],[Code_PR]],tb_circuits[],8,FALSE),"")</f>
        <v/>
      </c>
      <c r="V25" t="str">
        <f>IFERROR(VLOOKUP(Tableau3[[#This Row],[Code_PR]],tb_circuits[],9,FALSE),"")</f>
        <v/>
      </c>
      <c r="W25" t="str">
        <f>IFERROR(VLOOKUP(Tableau3[[#This Row],[Code_PR]],tb_circuits[],10,FALSE),"")</f>
        <v/>
      </c>
      <c r="X25" s="6"/>
      <c r="AE25"/>
    </row>
    <row r="26" spans="1:31" x14ac:dyDescent="0.25">
      <c r="A26">
        <v>543.4</v>
      </c>
      <c r="B26" t="s">
        <v>1163</v>
      </c>
      <c r="C26" t="s">
        <v>1164</v>
      </c>
      <c r="D26" t="s">
        <v>1165</v>
      </c>
      <c r="E26" t="s">
        <v>1166</v>
      </c>
      <c r="G26" t="s">
        <v>118</v>
      </c>
      <c r="H26" t="s">
        <v>119</v>
      </c>
      <c r="I26" t="s">
        <v>6</v>
      </c>
      <c r="J26" s="2" t="str">
        <f>HYPERLINK("https://www.google.fr/maps/dir/" &amp; E26&amp;" "&amp;F26&amp;" "&amp;G26&amp;" "&amp;H26&amp; "/" &amp;O26,"Distance entre " &amp; I26 &amp; " et " &amp;O26)</f>
        <v xml:space="preserve">Distance entre i et </v>
      </c>
      <c r="K26" s="1">
        <f>M26*2</f>
        <v>0</v>
      </c>
      <c r="M26" s="9">
        <v>0</v>
      </c>
      <c r="O26" t="str">
        <f>IFERROR(VLOOKUP(Tableau3[[#This Row],[Code_PR]],tb_circuits[],2,FALSE),"")</f>
        <v/>
      </c>
      <c r="P26" t="str">
        <f>IFERROR(VLOOKUP(Tableau3[[#This Row],[Code_PR]],tb_circuits[],3,FALSE),"")</f>
        <v/>
      </c>
      <c r="Q26" t="str">
        <f>IFERROR(VLOOKUP(Tableau3[[#This Row],[Code_PR]],tb_circuits[],4,FALSE),"")</f>
        <v/>
      </c>
      <c r="R26" t="str">
        <f>IFERROR(VLOOKUP(Tableau3[[#This Row],[Code_PR]],tb_circuits[],5,FALSE),"")</f>
        <v/>
      </c>
      <c r="S26" t="str">
        <f>IFERROR(VLOOKUP(Tableau3[[#This Row],[Code_PR]],tb_circuits[],6,FALSE),"")</f>
        <v/>
      </c>
      <c r="T26" t="str">
        <f>IFERROR(VLOOKUP(Tableau3[[#This Row],[Code_PR]],tb_circuits[],7,FALSE),"")</f>
        <v/>
      </c>
      <c r="U26" t="str">
        <f>IFERROR(VLOOKUP(Tableau3[[#This Row],[Code_PR]],tb_circuits[],8,FALSE),"")</f>
        <v/>
      </c>
      <c r="V26" t="str">
        <f>IFERROR(VLOOKUP(Tableau3[[#This Row],[Code_PR]],tb_circuits[],9,FALSE),"")</f>
        <v/>
      </c>
      <c r="W26" t="str">
        <f>IFERROR(VLOOKUP(Tableau3[[#This Row],[Code_PR]],tb_circuits[],10,FALSE),"")</f>
        <v/>
      </c>
      <c r="X26" s="6"/>
      <c r="AE26"/>
    </row>
    <row r="27" spans="1:31" x14ac:dyDescent="0.25">
      <c r="A27">
        <v>328.7</v>
      </c>
      <c r="B27" t="s">
        <v>1167</v>
      </c>
      <c r="C27" t="s">
        <v>1168</v>
      </c>
      <c r="D27" t="s">
        <v>1169</v>
      </c>
      <c r="E27" t="s">
        <v>1170</v>
      </c>
      <c r="F27" t="s">
        <v>1171</v>
      </c>
      <c r="G27" t="s">
        <v>46</v>
      </c>
      <c r="H27" t="s">
        <v>123</v>
      </c>
      <c r="I27" t="s">
        <v>6</v>
      </c>
      <c r="J27" s="2" t="str">
        <f>HYPERLINK("https://www.google.fr/maps/dir/" &amp; E27&amp;" "&amp;F27&amp;" "&amp;G27&amp;" "&amp;H27&amp; "/" &amp;O27,"Distance entre " &amp; I27 &amp; " et " &amp;O27)</f>
        <v xml:space="preserve">Distance entre i et </v>
      </c>
      <c r="K27" s="1">
        <f>M27*2</f>
        <v>0</v>
      </c>
      <c r="M27" s="9">
        <v>0</v>
      </c>
      <c r="O27" t="str">
        <f>IFERROR(VLOOKUP(Tableau3[[#This Row],[Code_PR]],tb_circuits[],2,FALSE),"")</f>
        <v/>
      </c>
      <c r="P27" t="str">
        <f>IFERROR(VLOOKUP(Tableau3[[#This Row],[Code_PR]],tb_circuits[],3,FALSE),"")</f>
        <v/>
      </c>
      <c r="Q27" t="str">
        <f>IFERROR(VLOOKUP(Tableau3[[#This Row],[Code_PR]],tb_circuits[],4,FALSE),"")</f>
        <v/>
      </c>
      <c r="R27" t="str">
        <f>IFERROR(VLOOKUP(Tableau3[[#This Row],[Code_PR]],tb_circuits[],5,FALSE),"")</f>
        <v/>
      </c>
      <c r="S27" t="str">
        <f>IFERROR(VLOOKUP(Tableau3[[#This Row],[Code_PR]],tb_circuits[],6,FALSE),"")</f>
        <v/>
      </c>
      <c r="T27" t="str">
        <f>IFERROR(VLOOKUP(Tableau3[[#This Row],[Code_PR]],tb_circuits[],7,FALSE),"")</f>
        <v/>
      </c>
      <c r="U27" t="str">
        <f>IFERROR(VLOOKUP(Tableau3[[#This Row],[Code_PR]],tb_circuits[],8,FALSE),"")</f>
        <v/>
      </c>
      <c r="V27" t="str">
        <f>IFERROR(VLOOKUP(Tableau3[[#This Row],[Code_PR]],tb_circuits[],9,FALSE),"")</f>
        <v/>
      </c>
      <c r="W27" t="str">
        <f>IFERROR(VLOOKUP(Tableau3[[#This Row],[Code_PR]],tb_circuits[],10,FALSE),"")</f>
        <v/>
      </c>
      <c r="X27" s="6"/>
      <c r="AE27"/>
    </row>
    <row r="28" spans="1:31" x14ac:dyDescent="0.25">
      <c r="A28">
        <v>728.5</v>
      </c>
      <c r="B28" t="s">
        <v>1172</v>
      </c>
      <c r="C28" t="s">
        <v>1173</v>
      </c>
      <c r="D28" t="s">
        <v>1174</v>
      </c>
      <c r="E28" t="s">
        <v>1175</v>
      </c>
      <c r="F28" t="s">
        <v>1176</v>
      </c>
      <c r="G28" t="s">
        <v>46</v>
      </c>
      <c r="H28" t="s">
        <v>123</v>
      </c>
      <c r="I28" t="s">
        <v>6</v>
      </c>
      <c r="J28" s="2" t="str">
        <f>HYPERLINK("https://www.google.fr/maps/dir/" &amp; E28&amp;" "&amp;F28&amp;" "&amp;G28&amp;" "&amp;H28&amp; "/" &amp;O28,"Distance entre " &amp; I28 &amp; " et " &amp;O28)</f>
        <v xml:space="preserve">Distance entre i et </v>
      </c>
      <c r="K28" s="1">
        <f>M28*2</f>
        <v>0</v>
      </c>
      <c r="M28" s="9">
        <v>0</v>
      </c>
      <c r="O28" t="str">
        <f>IFERROR(VLOOKUP(Tableau3[[#This Row],[Code_PR]],tb_circuits[],2,FALSE),"")</f>
        <v/>
      </c>
      <c r="P28" t="str">
        <f>IFERROR(VLOOKUP(Tableau3[[#This Row],[Code_PR]],tb_circuits[],3,FALSE),"")</f>
        <v/>
      </c>
      <c r="Q28" t="str">
        <f>IFERROR(VLOOKUP(Tableau3[[#This Row],[Code_PR]],tb_circuits[],4,FALSE),"")</f>
        <v/>
      </c>
      <c r="R28" t="str">
        <f>IFERROR(VLOOKUP(Tableau3[[#This Row],[Code_PR]],tb_circuits[],5,FALSE),"")</f>
        <v/>
      </c>
      <c r="S28" t="str">
        <f>IFERROR(VLOOKUP(Tableau3[[#This Row],[Code_PR]],tb_circuits[],6,FALSE),"")</f>
        <v/>
      </c>
      <c r="T28" t="str">
        <f>IFERROR(VLOOKUP(Tableau3[[#This Row],[Code_PR]],tb_circuits[],7,FALSE),"")</f>
        <v/>
      </c>
      <c r="U28" t="str">
        <f>IFERROR(VLOOKUP(Tableau3[[#This Row],[Code_PR]],tb_circuits[],8,FALSE),"")</f>
        <v/>
      </c>
      <c r="V28" t="str">
        <f>IFERROR(VLOOKUP(Tableau3[[#This Row],[Code_PR]],tb_circuits[],9,FALSE),"")</f>
        <v/>
      </c>
      <c r="W28" t="str">
        <f>IFERROR(VLOOKUP(Tableau3[[#This Row],[Code_PR]],tb_circuits[],10,FALSE),"")</f>
        <v/>
      </c>
      <c r="X28" s="6"/>
      <c r="AE28"/>
    </row>
    <row r="29" spans="1:31" x14ac:dyDescent="0.25">
      <c r="A29">
        <v>239.4</v>
      </c>
      <c r="B29" t="s">
        <v>1177</v>
      </c>
      <c r="C29" t="s">
        <v>1178</v>
      </c>
      <c r="D29" t="s">
        <v>1179</v>
      </c>
      <c r="E29" t="s">
        <v>1180</v>
      </c>
      <c r="G29" t="s">
        <v>133</v>
      </c>
      <c r="H29" t="s">
        <v>134</v>
      </c>
      <c r="I29" t="s">
        <v>34</v>
      </c>
      <c r="J29" s="2" t="str">
        <f>HYPERLINK("https://www.google.fr/maps/dir/" &amp; E29&amp;" "&amp;F29&amp;" "&amp;G29&amp;" "&amp;H29&amp; "/" &amp;O29,"Distance entre " &amp; I29 &amp; " et " &amp;O29)</f>
        <v xml:space="preserve">Distance entre c et </v>
      </c>
      <c r="K29" s="1">
        <f>M29*2</f>
        <v>0</v>
      </c>
      <c r="M29" s="9">
        <v>0</v>
      </c>
      <c r="O29" t="str">
        <f>IFERROR(VLOOKUP(Tableau3[[#This Row],[Code_PR]],tb_circuits[],2,FALSE),"")</f>
        <v/>
      </c>
      <c r="P29" t="str">
        <f>IFERROR(VLOOKUP(Tableau3[[#This Row],[Code_PR]],tb_circuits[],3,FALSE),"")</f>
        <v/>
      </c>
      <c r="Q29" t="str">
        <f>IFERROR(VLOOKUP(Tableau3[[#This Row],[Code_PR]],tb_circuits[],4,FALSE),"")</f>
        <v/>
      </c>
      <c r="R29" t="str">
        <f>IFERROR(VLOOKUP(Tableau3[[#This Row],[Code_PR]],tb_circuits[],5,FALSE),"")</f>
        <v/>
      </c>
      <c r="S29" t="str">
        <f>IFERROR(VLOOKUP(Tableau3[[#This Row],[Code_PR]],tb_circuits[],6,FALSE),"")</f>
        <v/>
      </c>
      <c r="T29" t="str">
        <f>IFERROR(VLOOKUP(Tableau3[[#This Row],[Code_PR]],tb_circuits[],7,FALSE),"")</f>
        <v/>
      </c>
      <c r="U29" t="str">
        <f>IFERROR(VLOOKUP(Tableau3[[#This Row],[Code_PR]],tb_circuits[],8,FALSE),"")</f>
        <v/>
      </c>
      <c r="V29" t="str">
        <f>IFERROR(VLOOKUP(Tableau3[[#This Row],[Code_PR]],tb_circuits[],9,FALSE),"")</f>
        <v/>
      </c>
      <c r="W29" t="str">
        <f>IFERROR(VLOOKUP(Tableau3[[#This Row],[Code_PR]],tb_circuits[],10,FALSE),"")</f>
        <v/>
      </c>
      <c r="X29" s="6"/>
      <c r="AE29"/>
    </row>
    <row r="30" spans="1:31" x14ac:dyDescent="0.25">
      <c r="A30">
        <v>271.89999999999998</v>
      </c>
      <c r="B30" t="s">
        <v>1181</v>
      </c>
      <c r="C30" t="s">
        <v>1182</v>
      </c>
      <c r="D30" t="s">
        <v>1183</v>
      </c>
      <c r="E30" t="s">
        <v>1184</v>
      </c>
      <c r="G30" t="s">
        <v>133</v>
      </c>
      <c r="H30" t="s">
        <v>134</v>
      </c>
      <c r="I30" t="s">
        <v>34</v>
      </c>
      <c r="J30" s="2" t="str">
        <f>HYPERLINK("https://www.google.fr/maps/dir/" &amp; E30&amp;" "&amp;F30&amp;" "&amp;G30&amp;" "&amp;H30&amp; "/" &amp;O30,"Distance entre " &amp; I30 &amp; " et " &amp;O30)</f>
        <v xml:space="preserve">Distance entre c et </v>
      </c>
      <c r="K30" s="1">
        <f>M30*2</f>
        <v>0</v>
      </c>
      <c r="M30" s="9">
        <v>0</v>
      </c>
      <c r="O30" t="str">
        <f>IFERROR(VLOOKUP(Tableau3[[#This Row],[Code_PR]],tb_circuits[],2,FALSE),"")</f>
        <v/>
      </c>
      <c r="P30" t="str">
        <f>IFERROR(VLOOKUP(Tableau3[[#This Row],[Code_PR]],tb_circuits[],3,FALSE),"")</f>
        <v/>
      </c>
      <c r="Q30" t="str">
        <f>IFERROR(VLOOKUP(Tableau3[[#This Row],[Code_PR]],tb_circuits[],4,FALSE),"")</f>
        <v/>
      </c>
      <c r="R30" t="str">
        <f>IFERROR(VLOOKUP(Tableau3[[#This Row],[Code_PR]],tb_circuits[],5,FALSE),"")</f>
        <v/>
      </c>
      <c r="S30" t="str">
        <f>IFERROR(VLOOKUP(Tableau3[[#This Row],[Code_PR]],tb_circuits[],6,FALSE),"")</f>
        <v/>
      </c>
      <c r="T30" t="str">
        <f>IFERROR(VLOOKUP(Tableau3[[#This Row],[Code_PR]],tb_circuits[],7,FALSE),"")</f>
        <v/>
      </c>
      <c r="U30" t="str">
        <f>IFERROR(VLOOKUP(Tableau3[[#This Row],[Code_PR]],tb_circuits[],8,FALSE),"")</f>
        <v/>
      </c>
      <c r="V30" t="str">
        <f>IFERROR(VLOOKUP(Tableau3[[#This Row],[Code_PR]],tb_circuits[],9,FALSE),"")</f>
        <v/>
      </c>
      <c r="W30" t="str">
        <f>IFERROR(VLOOKUP(Tableau3[[#This Row],[Code_PR]],tb_circuits[],10,FALSE),"")</f>
        <v/>
      </c>
      <c r="X30" s="6"/>
      <c r="AE30"/>
    </row>
    <row r="31" spans="1:31" x14ac:dyDescent="0.25">
      <c r="A31">
        <v>911.8</v>
      </c>
      <c r="B31" t="s">
        <v>1185</v>
      </c>
      <c r="C31" t="s">
        <v>1186</v>
      </c>
      <c r="D31" t="s">
        <v>1187</v>
      </c>
      <c r="E31" t="s">
        <v>1188</v>
      </c>
      <c r="G31" t="s">
        <v>133</v>
      </c>
      <c r="H31" t="s">
        <v>134</v>
      </c>
      <c r="I31" t="s">
        <v>34</v>
      </c>
      <c r="J31" s="2" t="str">
        <f>HYPERLINK("https://www.google.fr/maps/dir/" &amp; E31&amp;" "&amp;F31&amp;" "&amp;G31&amp;" "&amp;H31&amp; "/" &amp;O31,"Distance entre " &amp; I31 &amp; " et " &amp;O31)</f>
        <v xml:space="preserve">Distance entre c et </v>
      </c>
      <c r="K31" s="1">
        <f>M31*2</f>
        <v>0</v>
      </c>
      <c r="M31" s="9">
        <v>0</v>
      </c>
      <c r="O31" t="str">
        <f>IFERROR(VLOOKUP(Tableau3[[#This Row],[Code_PR]],tb_circuits[],2,FALSE),"")</f>
        <v/>
      </c>
      <c r="P31" t="str">
        <f>IFERROR(VLOOKUP(Tableau3[[#This Row],[Code_PR]],tb_circuits[],3,FALSE),"")</f>
        <v/>
      </c>
      <c r="Q31" t="str">
        <f>IFERROR(VLOOKUP(Tableau3[[#This Row],[Code_PR]],tb_circuits[],4,FALSE),"")</f>
        <v/>
      </c>
      <c r="R31" t="str">
        <f>IFERROR(VLOOKUP(Tableau3[[#This Row],[Code_PR]],tb_circuits[],5,FALSE),"")</f>
        <v/>
      </c>
      <c r="S31" t="str">
        <f>IFERROR(VLOOKUP(Tableau3[[#This Row],[Code_PR]],tb_circuits[],6,FALSE),"")</f>
        <v/>
      </c>
      <c r="T31" t="str">
        <f>IFERROR(VLOOKUP(Tableau3[[#This Row],[Code_PR]],tb_circuits[],7,FALSE),"")</f>
        <v/>
      </c>
      <c r="U31" t="str">
        <f>IFERROR(VLOOKUP(Tableau3[[#This Row],[Code_PR]],tb_circuits[],8,FALSE),"")</f>
        <v/>
      </c>
      <c r="V31" t="str">
        <f>IFERROR(VLOOKUP(Tableau3[[#This Row],[Code_PR]],tb_circuits[],9,FALSE),"")</f>
        <v/>
      </c>
      <c r="W31" t="str">
        <f>IFERROR(VLOOKUP(Tableau3[[#This Row],[Code_PR]],tb_circuits[],10,FALSE),"")</f>
        <v/>
      </c>
      <c r="X31" s="6"/>
      <c r="AE31"/>
    </row>
    <row r="32" spans="1:31" x14ac:dyDescent="0.25">
      <c r="A32">
        <v>617.5</v>
      </c>
      <c r="B32" t="s">
        <v>1189</v>
      </c>
      <c r="C32" t="s">
        <v>1190</v>
      </c>
      <c r="D32" t="s">
        <v>1191</v>
      </c>
      <c r="E32" t="s">
        <v>1192</v>
      </c>
      <c r="G32" t="s">
        <v>133</v>
      </c>
      <c r="H32" t="s">
        <v>134</v>
      </c>
      <c r="I32" t="s">
        <v>34</v>
      </c>
      <c r="J32" s="2" t="str">
        <f>HYPERLINK("https://www.google.fr/maps/dir/" &amp; E32&amp;" "&amp;F32&amp;" "&amp;G32&amp;" "&amp;H32&amp; "/" &amp;O32,"Distance entre " &amp; I32 &amp; " et " &amp;O32)</f>
        <v xml:space="preserve">Distance entre c et </v>
      </c>
      <c r="K32" s="1">
        <f>M32*2</f>
        <v>0</v>
      </c>
      <c r="M32" s="9">
        <v>0</v>
      </c>
      <c r="O32" t="str">
        <f>IFERROR(VLOOKUP(Tableau3[[#This Row],[Code_PR]],tb_circuits[],2,FALSE),"")</f>
        <v/>
      </c>
      <c r="P32" t="str">
        <f>IFERROR(VLOOKUP(Tableau3[[#This Row],[Code_PR]],tb_circuits[],3,FALSE),"")</f>
        <v/>
      </c>
      <c r="Q32" t="str">
        <f>IFERROR(VLOOKUP(Tableau3[[#This Row],[Code_PR]],tb_circuits[],4,FALSE),"")</f>
        <v/>
      </c>
      <c r="R32" t="str">
        <f>IFERROR(VLOOKUP(Tableau3[[#This Row],[Code_PR]],tb_circuits[],5,FALSE),"")</f>
        <v/>
      </c>
      <c r="S32" t="str">
        <f>IFERROR(VLOOKUP(Tableau3[[#This Row],[Code_PR]],tb_circuits[],6,FALSE),"")</f>
        <v/>
      </c>
      <c r="T32" t="str">
        <f>IFERROR(VLOOKUP(Tableau3[[#This Row],[Code_PR]],tb_circuits[],7,FALSE),"")</f>
        <v/>
      </c>
      <c r="U32" t="str">
        <f>IFERROR(VLOOKUP(Tableau3[[#This Row],[Code_PR]],tb_circuits[],8,FALSE),"")</f>
        <v/>
      </c>
      <c r="V32" t="str">
        <f>IFERROR(VLOOKUP(Tableau3[[#This Row],[Code_PR]],tb_circuits[],9,FALSE),"")</f>
        <v/>
      </c>
      <c r="W32" t="str">
        <f>IFERROR(VLOOKUP(Tableau3[[#This Row],[Code_PR]],tb_circuits[],10,FALSE),"")</f>
        <v/>
      </c>
      <c r="X32" s="6"/>
      <c r="AE32"/>
    </row>
    <row r="33" spans="1:31" x14ac:dyDescent="0.25">
      <c r="A33">
        <v>732.1</v>
      </c>
      <c r="B33" t="s">
        <v>1193</v>
      </c>
      <c r="C33" t="s">
        <v>1194</v>
      </c>
      <c r="D33" t="s">
        <v>1195</v>
      </c>
      <c r="G33" t="s">
        <v>133</v>
      </c>
      <c r="H33" t="s">
        <v>134</v>
      </c>
      <c r="I33" t="s">
        <v>34</v>
      </c>
      <c r="J33" s="2" t="str">
        <f>HYPERLINK("https://www.google.fr/maps/dir/" &amp; E33&amp;" "&amp;F33&amp;" "&amp;G33&amp;" "&amp;H33&amp; "/" &amp;O33,"Distance entre " &amp; I33 &amp; " et " &amp;O33)</f>
        <v xml:space="preserve">Distance entre c et </v>
      </c>
      <c r="K33" s="1">
        <f>M33*2</f>
        <v>0</v>
      </c>
      <c r="M33" s="9">
        <v>0</v>
      </c>
      <c r="O33" t="str">
        <f>IFERROR(VLOOKUP(Tableau3[[#This Row],[Code_PR]],tb_circuits[],2,FALSE),"")</f>
        <v/>
      </c>
      <c r="P33" t="str">
        <f>IFERROR(VLOOKUP(Tableau3[[#This Row],[Code_PR]],tb_circuits[],3,FALSE),"")</f>
        <v/>
      </c>
      <c r="Q33" t="str">
        <f>IFERROR(VLOOKUP(Tableau3[[#This Row],[Code_PR]],tb_circuits[],4,FALSE),"")</f>
        <v/>
      </c>
      <c r="R33" t="str">
        <f>IFERROR(VLOOKUP(Tableau3[[#This Row],[Code_PR]],tb_circuits[],5,FALSE),"")</f>
        <v/>
      </c>
      <c r="S33" t="str">
        <f>IFERROR(VLOOKUP(Tableau3[[#This Row],[Code_PR]],tb_circuits[],6,FALSE),"")</f>
        <v/>
      </c>
      <c r="T33" t="str">
        <f>IFERROR(VLOOKUP(Tableau3[[#This Row],[Code_PR]],tb_circuits[],7,FALSE),"")</f>
        <v/>
      </c>
      <c r="U33" t="str">
        <f>IFERROR(VLOOKUP(Tableau3[[#This Row],[Code_PR]],tb_circuits[],8,FALSE),"")</f>
        <v/>
      </c>
      <c r="V33" t="str">
        <f>IFERROR(VLOOKUP(Tableau3[[#This Row],[Code_PR]],tb_circuits[],9,FALSE),"")</f>
        <v/>
      </c>
      <c r="W33" t="str">
        <f>IFERROR(VLOOKUP(Tableau3[[#This Row],[Code_PR]],tb_circuits[],10,FALSE),"")</f>
        <v/>
      </c>
      <c r="X33" s="6"/>
      <c r="AE3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14</xdr:col>
                    <xdr:colOff>695325</xdr:colOff>
                    <xdr:row>0</xdr:row>
                    <xdr:rowOff>161925</xdr:rowOff>
                  </from>
                  <to>
                    <xdr:col>15</xdr:col>
                    <xdr:colOff>0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15</xdr:col>
                    <xdr:colOff>0</xdr:colOff>
                    <xdr:row>0</xdr:row>
                    <xdr:rowOff>142875</xdr:rowOff>
                  </from>
                  <to>
                    <xdr:col>15</xdr:col>
                    <xdr:colOff>1047750</xdr:colOff>
                    <xdr:row>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>
                <anchor moveWithCells="1" sizeWithCells="1">
                  <from>
                    <xdr:col>4</xdr:col>
                    <xdr:colOff>457200</xdr:colOff>
                    <xdr:row>0</xdr:row>
                    <xdr:rowOff>142875</xdr:rowOff>
                  </from>
                  <to>
                    <xdr:col>5</xdr:col>
                    <xdr:colOff>247650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>
                <anchor moveWithCells="1" sizeWithCells="1">
                  <from>
                    <xdr:col>5</xdr:col>
                    <xdr:colOff>485775</xdr:colOff>
                    <xdr:row>0</xdr:row>
                    <xdr:rowOff>114300</xdr:rowOff>
                  </from>
                  <to>
                    <xdr:col>7</xdr:col>
                    <xdr:colOff>342900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Circuits!$A$3:$A$341</xm:f>
          </x14:formula1>
          <xm:sqref>N3:N33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41"/>
  <sheetViews>
    <sheetView workbookViewId="0">
      <pane ySplit="2" topLeftCell="A7" activePane="bottomLeft" state="frozen"/>
      <selection pane="bottomLeft" activeCell="B10" sqref="B10"/>
    </sheetView>
  </sheetViews>
  <sheetFormatPr baseColWidth="10" defaultRowHeight="15" x14ac:dyDescent="0.25"/>
  <cols>
    <col min="1" max="1" width="9.140625" bestFit="1" customWidth="1"/>
    <col min="2" max="2" width="40.5703125" bestFit="1" customWidth="1"/>
    <col min="3" max="3" width="23" bestFit="1" customWidth="1"/>
    <col min="4" max="4" width="10.140625" bestFit="1" customWidth="1"/>
    <col min="5" max="5" width="25.5703125" bestFit="1" customWidth="1"/>
    <col min="6" max="6" width="40.140625" bestFit="1" customWidth="1"/>
    <col min="7" max="7" width="30.140625" bestFit="1" customWidth="1"/>
    <col min="8" max="8" width="9.140625" bestFit="1" customWidth="1"/>
    <col min="9" max="9" width="8.7109375" bestFit="1" customWidth="1"/>
    <col min="10" max="10" width="19.42578125" bestFit="1" customWidth="1"/>
  </cols>
  <sheetData>
    <row r="1" spans="1:10" ht="48.75" customHeight="1" x14ac:dyDescent="0.25"/>
    <row r="2" spans="1:10" s="7" customFormat="1" ht="15.75" x14ac:dyDescent="0.25">
      <c r="A2" s="7" t="s">
        <v>1028</v>
      </c>
      <c r="B2" s="7" t="s">
        <v>1026</v>
      </c>
      <c r="C2" s="7" t="s">
        <v>1027</v>
      </c>
      <c r="D2" s="7" t="s">
        <v>1075</v>
      </c>
      <c r="E2" s="7" t="s">
        <v>1029</v>
      </c>
      <c r="F2" s="7" t="s">
        <v>1030</v>
      </c>
      <c r="G2" s="7" t="s">
        <v>1</v>
      </c>
      <c r="H2" s="7" t="s">
        <v>1031</v>
      </c>
      <c r="I2" s="7" t="s">
        <v>2</v>
      </c>
      <c r="J2" s="7" t="s">
        <v>1032</v>
      </c>
    </row>
    <row r="3" spans="1:10" x14ac:dyDescent="0.25">
      <c r="B3" t="s">
        <v>453</v>
      </c>
      <c r="C3" t="s">
        <v>31</v>
      </c>
      <c r="E3" t="s">
        <v>36</v>
      </c>
      <c r="F3" t="s">
        <v>452</v>
      </c>
      <c r="G3" t="s">
        <v>454</v>
      </c>
      <c r="H3" t="s">
        <v>59</v>
      </c>
      <c r="I3" t="s">
        <v>53</v>
      </c>
      <c r="J3" t="s">
        <v>22</v>
      </c>
    </row>
    <row r="4" spans="1:10" x14ac:dyDescent="0.25">
      <c r="A4" t="s">
        <v>451</v>
      </c>
      <c r="B4" t="s">
        <v>764</v>
      </c>
      <c r="C4" t="s">
        <v>98</v>
      </c>
      <c r="E4" t="s">
        <v>36</v>
      </c>
      <c r="F4" t="s">
        <v>894</v>
      </c>
      <c r="G4" t="s">
        <v>454</v>
      </c>
      <c r="H4" t="s">
        <v>234</v>
      </c>
      <c r="I4" t="s">
        <v>43</v>
      </c>
      <c r="J4" t="s">
        <v>14</v>
      </c>
    </row>
    <row r="5" spans="1:10" x14ac:dyDescent="0.25">
      <c r="A5" t="s">
        <v>893</v>
      </c>
      <c r="B5" t="s">
        <v>449</v>
      </c>
      <c r="C5" t="s">
        <v>129</v>
      </c>
      <c r="E5" t="s">
        <v>36</v>
      </c>
      <c r="F5" t="s">
        <v>448</v>
      </c>
      <c r="G5" t="s">
        <v>450</v>
      </c>
      <c r="H5" t="s">
        <v>245</v>
      </c>
      <c r="I5" t="s">
        <v>248</v>
      </c>
      <c r="J5" t="s">
        <v>22</v>
      </c>
    </row>
    <row r="6" spans="1:10" x14ac:dyDescent="0.25">
      <c r="A6" t="s">
        <v>447</v>
      </c>
      <c r="B6" t="s">
        <v>70</v>
      </c>
      <c r="C6" t="s">
        <v>15</v>
      </c>
      <c r="E6" t="s">
        <v>36</v>
      </c>
      <c r="F6" t="s">
        <v>582</v>
      </c>
      <c r="G6" t="s">
        <v>583</v>
      </c>
      <c r="H6" t="s">
        <v>85</v>
      </c>
      <c r="I6" t="s">
        <v>89</v>
      </c>
      <c r="J6" t="s">
        <v>22</v>
      </c>
    </row>
    <row r="7" spans="1:10" x14ac:dyDescent="0.25">
      <c r="A7" t="s">
        <v>581</v>
      </c>
      <c r="B7" t="s">
        <v>509</v>
      </c>
      <c r="C7" t="s">
        <v>129</v>
      </c>
      <c r="E7" t="s">
        <v>8</v>
      </c>
      <c r="F7" t="s">
        <v>508</v>
      </c>
      <c r="G7" t="s">
        <v>102</v>
      </c>
      <c r="H7" t="s">
        <v>28</v>
      </c>
      <c r="I7" t="s">
        <v>71</v>
      </c>
      <c r="J7" t="s">
        <v>30</v>
      </c>
    </row>
    <row r="8" spans="1:10" x14ac:dyDescent="0.25">
      <c r="A8" t="s">
        <v>507</v>
      </c>
      <c r="B8" t="s">
        <v>860</v>
      </c>
      <c r="C8" t="s">
        <v>98</v>
      </c>
      <c r="E8" t="s">
        <v>8</v>
      </c>
      <c r="F8" t="s">
        <v>859</v>
      </c>
      <c r="G8" t="s">
        <v>102</v>
      </c>
      <c r="H8" t="s">
        <v>375</v>
      </c>
      <c r="I8" t="s">
        <v>856</v>
      </c>
      <c r="J8" t="s">
        <v>857</v>
      </c>
    </row>
    <row r="9" spans="1:10" x14ac:dyDescent="0.25">
      <c r="A9" t="s">
        <v>858</v>
      </c>
      <c r="B9" t="s">
        <v>398</v>
      </c>
      <c r="C9" t="s">
        <v>31</v>
      </c>
      <c r="E9" t="s">
        <v>8</v>
      </c>
      <c r="F9" t="s">
        <v>397</v>
      </c>
      <c r="G9" t="s">
        <v>102</v>
      </c>
      <c r="H9" t="s">
        <v>85</v>
      </c>
      <c r="I9" t="s">
        <v>117</v>
      </c>
      <c r="J9" t="s">
        <v>22</v>
      </c>
    </row>
    <row r="10" spans="1:10" x14ac:dyDescent="0.25">
      <c r="A10" t="s">
        <v>396</v>
      </c>
      <c r="B10" t="s">
        <v>473</v>
      </c>
      <c r="C10" t="s">
        <v>31</v>
      </c>
      <c r="E10" t="s">
        <v>8</v>
      </c>
      <c r="F10" t="s">
        <v>472</v>
      </c>
      <c r="G10" t="s">
        <v>102</v>
      </c>
      <c r="H10" t="s">
        <v>85</v>
      </c>
      <c r="I10" t="s">
        <v>89</v>
      </c>
      <c r="J10" t="s">
        <v>22</v>
      </c>
    </row>
    <row r="11" spans="1:10" x14ac:dyDescent="0.25">
      <c r="A11" t="s">
        <v>471</v>
      </c>
      <c r="B11" t="s">
        <v>178</v>
      </c>
      <c r="C11" t="s">
        <v>15</v>
      </c>
      <c r="E11" t="s">
        <v>36</v>
      </c>
      <c r="F11" t="s">
        <v>177</v>
      </c>
      <c r="G11" t="s">
        <v>179</v>
      </c>
      <c r="H11" t="s">
        <v>59</v>
      </c>
      <c r="I11" t="s">
        <v>53</v>
      </c>
      <c r="J11" t="s">
        <v>22</v>
      </c>
    </row>
    <row r="12" spans="1:10" x14ac:dyDescent="0.25">
      <c r="A12" t="s">
        <v>176</v>
      </c>
      <c r="B12" t="s">
        <v>358</v>
      </c>
      <c r="C12" t="s">
        <v>15</v>
      </c>
      <c r="E12" t="s">
        <v>8</v>
      </c>
      <c r="F12" t="s">
        <v>357</v>
      </c>
      <c r="G12" t="s">
        <v>102</v>
      </c>
      <c r="H12" t="s">
        <v>152</v>
      </c>
      <c r="I12" t="s">
        <v>359</v>
      </c>
      <c r="J12" t="s">
        <v>14</v>
      </c>
    </row>
    <row r="13" spans="1:10" x14ac:dyDescent="0.25">
      <c r="A13" t="s">
        <v>356</v>
      </c>
      <c r="B13" t="s">
        <v>506</v>
      </c>
      <c r="C13" t="s">
        <v>15</v>
      </c>
      <c r="E13" t="s">
        <v>8</v>
      </c>
      <c r="F13" t="s">
        <v>862</v>
      </c>
      <c r="G13" t="s">
        <v>102</v>
      </c>
      <c r="H13" t="s">
        <v>85</v>
      </c>
      <c r="I13" t="s">
        <v>856</v>
      </c>
      <c r="J13" t="s">
        <v>857</v>
      </c>
    </row>
    <row r="14" spans="1:10" x14ac:dyDescent="0.25">
      <c r="A14" t="s">
        <v>861</v>
      </c>
      <c r="B14" t="s">
        <v>855</v>
      </c>
      <c r="C14" t="s">
        <v>15</v>
      </c>
      <c r="E14" t="s">
        <v>8</v>
      </c>
      <c r="F14" t="s">
        <v>854</v>
      </c>
      <c r="G14" t="s">
        <v>102</v>
      </c>
      <c r="H14" t="s">
        <v>85</v>
      </c>
      <c r="I14" t="s">
        <v>856</v>
      </c>
      <c r="J14" t="s">
        <v>857</v>
      </c>
    </row>
    <row r="15" spans="1:10" x14ac:dyDescent="0.25">
      <c r="A15" t="s">
        <v>853</v>
      </c>
      <c r="B15" t="s">
        <v>903</v>
      </c>
      <c r="C15" t="s">
        <v>98</v>
      </c>
      <c r="E15" t="s">
        <v>8</v>
      </c>
      <c r="F15" t="s">
        <v>980</v>
      </c>
      <c r="G15" t="s">
        <v>102</v>
      </c>
      <c r="H15" t="s">
        <v>28</v>
      </c>
      <c r="I15" t="s">
        <v>248</v>
      </c>
      <c r="J15" t="s">
        <v>30</v>
      </c>
    </row>
    <row r="16" spans="1:10" x14ac:dyDescent="0.25">
      <c r="A16" t="s">
        <v>979</v>
      </c>
      <c r="B16" t="s">
        <v>363</v>
      </c>
      <c r="C16" t="s">
        <v>129</v>
      </c>
      <c r="E16" t="s">
        <v>8</v>
      </c>
      <c r="F16" t="s">
        <v>362</v>
      </c>
      <c r="G16" t="s">
        <v>102</v>
      </c>
      <c r="H16" t="s">
        <v>28</v>
      </c>
      <c r="I16" t="s">
        <v>71</v>
      </c>
      <c r="J16" t="s">
        <v>30</v>
      </c>
    </row>
    <row r="17" spans="1:10" x14ac:dyDescent="0.25">
      <c r="A17" t="s">
        <v>361</v>
      </c>
      <c r="B17" t="s">
        <v>222</v>
      </c>
      <c r="C17" t="s">
        <v>31</v>
      </c>
      <c r="E17" t="s">
        <v>8</v>
      </c>
      <c r="F17" t="s">
        <v>221</v>
      </c>
      <c r="G17" t="s">
        <v>102</v>
      </c>
      <c r="H17" t="s">
        <v>138</v>
      </c>
      <c r="I17" t="s">
        <v>202</v>
      </c>
      <c r="J17" t="s">
        <v>22</v>
      </c>
    </row>
    <row r="18" spans="1:10" x14ac:dyDescent="0.25">
      <c r="A18" t="s">
        <v>220</v>
      </c>
      <c r="B18" t="s">
        <v>760</v>
      </c>
      <c r="C18" t="s">
        <v>44</v>
      </c>
      <c r="E18" t="s">
        <v>49</v>
      </c>
      <c r="F18" t="s">
        <v>759</v>
      </c>
      <c r="G18" t="s">
        <v>761</v>
      </c>
      <c r="H18" t="s">
        <v>428</v>
      </c>
      <c r="I18" t="s">
        <v>195</v>
      </c>
      <c r="J18" t="s">
        <v>14</v>
      </c>
    </row>
    <row r="19" spans="1:10" x14ac:dyDescent="0.25">
      <c r="A19" t="s">
        <v>758</v>
      </c>
      <c r="B19" t="s">
        <v>732</v>
      </c>
      <c r="C19" t="s">
        <v>31</v>
      </c>
      <c r="E19" t="s">
        <v>49</v>
      </c>
      <c r="F19" t="s">
        <v>1034</v>
      </c>
      <c r="G19" t="s">
        <v>761</v>
      </c>
      <c r="H19" t="s">
        <v>438</v>
      </c>
      <c r="I19" t="s">
        <v>491</v>
      </c>
      <c r="J19" t="s">
        <v>1035</v>
      </c>
    </row>
    <row r="20" spans="1:10" x14ac:dyDescent="0.25">
      <c r="A20" t="s">
        <v>1033</v>
      </c>
      <c r="B20" t="s">
        <v>1036</v>
      </c>
      <c r="C20" t="s">
        <v>31</v>
      </c>
      <c r="E20" t="s">
        <v>49</v>
      </c>
      <c r="F20" t="s">
        <v>1038</v>
      </c>
      <c r="G20" t="s">
        <v>761</v>
      </c>
      <c r="H20" t="s">
        <v>79</v>
      </c>
      <c r="I20" t="s">
        <v>53</v>
      </c>
      <c r="J20" t="s">
        <v>1035</v>
      </c>
    </row>
    <row r="21" spans="1:10" x14ac:dyDescent="0.25">
      <c r="A21" t="s">
        <v>1037</v>
      </c>
      <c r="B21" t="s">
        <v>760</v>
      </c>
      <c r="C21" t="s">
        <v>31</v>
      </c>
      <c r="E21" t="s">
        <v>49</v>
      </c>
      <c r="F21" t="s">
        <v>1040</v>
      </c>
      <c r="G21" t="s">
        <v>761</v>
      </c>
      <c r="H21" t="s">
        <v>52</v>
      </c>
      <c r="I21" t="s">
        <v>128</v>
      </c>
      <c r="J21" t="s">
        <v>1035</v>
      </c>
    </row>
    <row r="22" spans="1:10" x14ac:dyDescent="0.25">
      <c r="A22" t="s">
        <v>1039</v>
      </c>
      <c r="B22" t="s">
        <v>159</v>
      </c>
      <c r="C22" t="s">
        <v>15</v>
      </c>
      <c r="E22" t="s">
        <v>17</v>
      </c>
      <c r="F22" t="s">
        <v>445</v>
      </c>
      <c r="G22" t="s">
        <v>160</v>
      </c>
      <c r="H22" t="s">
        <v>20</v>
      </c>
      <c r="I22" t="s">
        <v>117</v>
      </c>
      <c r="J22" t="s">
        <v>22</v>
      </c>
    </row>
    <row r="23" spans="1:10" x14ac:dyDescent="0.25">
      <c r="A23" t="s">
        <v>444</v>
      </c>
      <c r="B23" t="s">
        <v>159</v>
      </c>
      <c r="C23" t="s">
        <v>31</v>
      </c>
      <c r="E23" t="s">
        <v>17</v>
      </c>
      <c r="F23" t="s">
        <v>227</v>
      </c>
      <c r="G23" t="s">
        <v>160</v>
      </c>
      <c r="H23" t="s">
        <v>85</v>
      </c>
      <c r="I23" t="s">
        <v>107</v>
      </c>
      <c r="J23" t="s">
        <v>22</v>
      </c>
    </row>
    <row r="24" spans="1:10" x14ac:dyDescent="0.25">
      <c r="A24" t="s">
        <v>226</v>
      </c>
      <c r="B24" t="s">
        <v>159</v>
      </c>
      <c r="C24" t="s">
        <v>98</v>
      </c>
      <c r="E24" t="s">
        <v>17</v>
      </c>
      <c r="F24" t="s">
        <v>1005</v>
      </c>
      <c r="G24" t="s">
        <v>160</v>
      </c>
      <c r="H24" t="s">
        <v>457</v>
      </c>
      <c r="I24" t="s">
        <v>970</v>
      </c>
      <c r="J24" t="s">
        <v>30</v>
      </c>
    </row>
    <row r="25" spans="1:10" x14ac:dyDescent="0.25">
      <c r="A25" t="s">
        <v>1004</v>
      </c>
      <c r="B25" t="s">
        <v>159</v>
      </c>
      <c r="C25" t="s">
        <v>98</v>
      </c>
      <c r="E25" t="s">
        <v>17</v>
      </c>
      <c r="F25" t="s">
        <v>158</v>
      </c>
      <c r="G25" t="s">
        <v>160</v>
      </c>
      <c r="H25" t="s">
        <v>20</v>
      </c>
      <c r="I25" t="s">
        <v>117</v>
      </c>
      <c r="J25" t="s">
        <v>22</v>
      </c>
    </row>
    <row r="26" spans="1:10" x14ac:dyDescent="0.25">
      <c r="A26" t="s">
        <v>157</v>
      </c>
      <c r="B26" t="s">
        <v>116</v>
      </c>
      <c r="C26" t="s">
        <v>15</v>
      </c>
      <c r="E26" t="s">
        <v>36</v>
      </c>
      <c r="F26" t="s">
        <v>614</v>
      </c>
      <c r="G26" t="s">
        <v>615</v>
      </c>
      <c r="H26" t="s">
        <v>28</v>
      </c>
      <c r="I26" t="s">
        <v>29</v>
      </c>
      <c r="J26" t="s">
        <v>30</v>
      </c>
    </row>
    <row r="27" spans="1:10" x14ac:dyDescent="0.25">
      <c r="A27" t="s">
        <v>613</v>
      </c>
      <c r="B27" t="s">
        <v>553</v>
      </c>
      <c r="C27" t="s">
        <v>129</v>
      </c>
      <c r="E27" t="s">
        <v>141</v>
      </c>
      <c r="F27" t="s">
        <v>905</v>
      </c>
      <c r="G27" t="s">
        <v>127</v>
      </c>
      <c r="H27" t="s">
        <v>20</v>
      </c>
      <c r="I27" t="s">
        <v>21</v>
      </c>
      <c r="J27" t="s">
        <v>22</v>
      </c>
    </row>
    <row r="28" spans="1:10" x14ac:dyDescent="0.25">
      <c r="A28" t="s">
        <v>904</v>
      </c>
      <c r="B28" t="s">
        <v>143</v>
      </c>
      <c r="C28" t="s">
        <v>129</v>
      </c>
      <c r="E28" t="s">
        <v>141</v>
      </c>
      <c r="F28" t="s">
        <v>142</v>
      </c>
      <c r="G28" t="s">
        <v>127</v>
      </c>
      <c r="H28" t="s">
        <v>144</v>
      </c>
      <c r="I28" t="s">
        <v>145</v>
      </c>
      <c r="J28" t="s">
        <v>14</v>
      </c>
    </row>
    <row r="29" spans="1:10" x14ac:dyDescent="0.25">
      <c r="A29" t="s">
        <v>140</v>
      </c>
      <c r="B29" t="s">
        <v>205</v>
      </c>
      <c r="C29" t="s">
        <v>129</v>
      </c>
      <c r="E29" t="s">
        <v>49</v>
      </c>
      <c r="F29" t="s">
        <v>204</v>
      </c>
      <c r="G29" t="s">
        <v>127</v>
      </c>
      <c r="H29" t="s">
        <v>20</v>
      </c>
      <c r="I29" t="s">
        <v>21</v>
      </c>
      <c r="J29" t="s">
        <v>22</v>
      </c>
    </row>
    <row r="30" spans="1:10" x14ac:dyDescent="0.25">
      <c r="A30" t="s">
        <v>203</v>
      </c>
      <c r="B30" t="s">
        <v>126</v>
      </c>
      <c r="C30" t="s">
        <v>129</v>
      </c>
      <c r="E30" t="s">
        <v>49</v>
      </c>
      <c r="F30" t="s">
        <v>125</v>
      </c>
      <c r="G30" t="s">
        <v>127</v>
      </c>
      <c r="H30" t="s">
        <v>79</v>
      </c>
      <c r="I30" t="s">
        <v>128</v>
      </c>
      <c r="J30" t="s">
        <v>22</v>
      </c>
    </row>
    <row r="31" spans="1:10" x14ac:dyDescent="0.25">
      <c r="A31" t="s">
        <v>124</v>
      </c>
      <c r="B31" t="s">
        <v>712</v>
      </c>
      <c r="C31" t="s">
        <v>129</v>
      </c>
      <c r="E31" t="s">
        <v>49</v>
      </c>
      <c r="F31" t="s">
        <v>711</v>
      </c>
      <c r="G31" t="s">
        <v>127</v>
      </c>
      <c r="H31" t="s">
        <v>59</v>
      </c>
      <c r="I31" t="s">
        <v>139</v>
      </c>
      <c r="J31" t="s">
        <v>22</v>
      </c>
    </row>
    <row r="32" spans="1:10" x14ac:dyDescent="0.25">
      <c r="A32" t="s">
        <v>710</v>
      </c>
      <c r="B32" t="s">
        <v>624</v>
      </c>
      <c r="C32" t="s">
        <v>44</v>
      </c>
      <c r="E32" t="s">
        <v>17</v>
      </c>
      <c r="F32" t="s">
        <v>623</v>
      </c>
      <c r="G32" t="s">
        <v>625</v>
      </c>
      <c r="H32" t="s">
        <v>28</v>
      </c>
      <c r="I32" t="s">
        <v>71</v>
      </c>
      <c r="J32" t="s">
        <v>30</v>
      </c>
    </row>
    <row r="33" spans="1:10" x14ac:dyDescent="0.25">
      <c r="A33" t="s">
        <v>622</v>
      </c>
      <c r="B33" t="s">
        <v>693</v>
      </c>
      <c r="C33" t="s">
        <v>44</v>
      </c>
      <c r="E33" t="s">
        <v>17</v>
      </c>
      <c r="F33" t="s">
        <v>692</v>
      </c>
      <c r="G33" t="s">
        <v>694</v>
      </c>
      <c r="H33" t="s">
        <v>28</v>
      </c>
      <c r="I33" t="s">
        <v>214</v>
      </c>
      <c r="J33" t="s">
        <v>30</v>
      </c>
    </row>
    <row r="34" spans="1:10" x14ac:dyDescent="0.25">
      <c r="A34" t="s">
        <v>691</v>
      </c>
      <c r="B34" t="s">
        <v>225</v>
      </c>
      <c r="C34" t="s">
        <v>15</v>
      </c>
      <c r="E34" t="s">
        <v>8</v>
      </c>
      <c r="F34" t="s">
        <v>224</v>
      </c>
      <c r="G34" t="s">
        <v>127</v>
      </c>
      <c r="H34" t="s">
        <v>59</v>
      </c>
      <c r="I34" t="s">
        <v>53</v>
      </c>
      <c r="J34" t="s">
        <v>22</v>
      </c>
    </row>
    <row r="35" spans="1:10" x14ac:dyDescent="0.25">
      <c r="A35" t="s">
        <v>223</v>
      </c>
      <c r="B35" t="s">
        <v>483</v>
      </c>
      <c r="C35" t="s">
        <v>44</v>
      </c>
      <c r="E35" t="s">
        <v>49</v>
      </c>
      <c r="F35" t="s">
        <v>482</v>
      </c>
      <c r="G35" t="s">
        <v>127</v>
      </c>
      <c r="H35" t="s">
        <v>52</v>
      </c>
      <c r="I35" t="s">
        <v>128</v>
      </c>
      <c r="J35" t="s">
        <v>22</v>
      </c>
    </row>
    <row r="36" spans="1:10" x14ac:dyDescent="0.25">
      <c r="A36" t="s">
        <v>481</v>
      </c>
      <c r="B36" t="s">
        <v>483</v>
      </c>
      <c r="C36" t="s">
        <v>15</v>
      </c>
      <c r="E36" t="s">
        <v>49</v>
      </c>
      <c r="F36" t="s">
        <v>562</v>
      </c>
      <c r="G36" t="s">
        <v>127</v>
      </c>
      <c r="H36" t="s">
        <v>59</v>
      </c>
      <c r="I36" t="s">
        <v>53</v>
      </c>
      <c r="J36" t="s">
        <v>22</v>
      </c>
    </row>
    <row r="37" spans="1:10" x14ac:dyDescent="0.25">
      <c r="A37" t="s">
        <v>561</v>
      </c>
      <c r="B37" t="s">
        <v>783</v>
      </c>
      <c r="C37" t="s">
        <v>44</v>
      </c>
      <c r="E37" t="s">
        <v>49</v>
      </c>
      <c r="F37" t="s">
        <v>782</v>
      </c>
      <c r="G37" t="s">
        <v>127</v>
      </c>
      <c r="H37" t="s">
        <v>234</v>
      </c>
      <c r="I37" t="s">
        <v>60</v>
      </c>
      <c r="J37" t="s">
        <v>14</v>
      </c>
    </row>
    <row r="38" spans="1:10" x14ac:dyDescent="0.25">
      <c r="A38" t="s">
        <v>781</v>
      </c>
      <c r="B38" t="s">
        <v>486</v>
      </c>
      <c r="C38" t="s">
        <v>15</v>
      </c>
      <c r="E38" t="s">
        <v>49</v>
      </c>
      <c r="F38" t="s">
        <v>485</v>
      </c>
      <c r="G38" t="s">
        <v>127</v>
      </c>
      <c r="H38" t="s">
        <v>288</v>
      </c>
      <c r="I38" t="s">
        <v>214</v>
      </c>
      <c r="J38" t="s">
        <v>30</v>
      </c>
    </row>
    <row r="39" spans="1:10" x14ac:dyDescent="0.25">
      <c r="A39" t="s">
        <v>484</v>
      </c>
      <c r="B39" t="s">
        <v>660</v>
      </c>
      <c r="C39" t="s">
        <v>44</v>
      </c>
      <c r="E39" t="s">
        <v>49</v>
      </c>
      <c r="F39" t="s">
        <v>769</v>
      </c>
      <c r="G39" t="s">
        <v>127</v>
      </c>
      <c r="H39" t="s">
        <v>20</v>
      </c>
      <c r="I39" t="s">
        <v>128</v>
      </c>
      <c r="J39" t="s">
        <v>22</v>
      </c>
    </row>
    <row r="40" spans="1:10" x14ac:dyDescent="0.25">
      <c r="A40" t="s">
        <v>768</v>
      </c>
      <c r="B40" t="s">
        <v>792</v>
      </c>
      <c r="C40" t="s">
        <v>44</v>
      </c>
      <c r="E40" t="s">
        <v>49</v>
      </c>
      <c r="F40" t="s">
        <v>791</v>
      </c>
      <c r="G40" t="s">
        <v>127</v>
      </c>
      <c r="H40" t="s">
        <v>152</v>
      </c>
      <c r="I40" t="s">
        <v>153</v>
      </c>
      <c r="J40" t="s">
        <v>14</v>
      </c>
    </row>
    <row r="41" spans="1:10" x14ac:dyDescent="0.25">
      <c r="A41" t="s">
        <v>790</v>
      </c>
      <c r="B41" t="s">
        <v>660</v>
      </c>
      <c r="C41" t="s">
        <v>15</v>
      </c>
      <c r="E41" t="s">
        <v>49</v>
      </c>
      <c r="F41" t="s">
        <v>659</v>
      </c>
      <c r="G41" t="s">
        <v>127</v>
      </c>
      <c r="H41" t="s">
        <v>194</v>
      </c>
      <c r="I41" t="s">
        <v>467</v>
      </c>
      <c r="J41" t="s">
        <v>14</v>
      </c>
    </row>
    <row r="42" spans="1:10" x14ac:dyDescent="0.25">
      <c r="A42" t="s">
        <v>658</v>
      </c>
      <c r="B42" t="s">
        <v>1041</v>
      </c>
      <c r="C42" t="s">
        <v>44</v>
      </c>
      <c r="E42" t="s">
        <v>49</v>
      </c>
      <c r="F42" t="s">
        <v>1043</v>
      </c>
      <c r="G42" t="s">
        <v>1044</v>
      </c>
      <c r="H42" t="s">
        <v>144</v>
      </c>
      <c r="I42" t="s">
        <v>1045</v>
      </c>
      <c r="J42" t="s">
        <v>1046</v>
      </c>
    </row>
    <row r="43" spans="1:10" x14ac:dyDescent="0.25">
      <c r="A43" t="s">
        <v>1042</v>
      </c>
      <c r="B43" t="s">
        <v>486</v>
      </c>
      <c r="C43" t="s">
        <v>44</v>
      </c>
      <c r="E43" t="s">
        <v>49</v>
      </c>
      <c r="F43" t="s">
        <v>1048</v>
      </c>
      <c r="G43" t="s">
        <v>127</v>
      </c>
      <c r="H43" t="s">
        <v>1049</v>
      </c>
      <c r="I43" t="s">
        <v>856</v>
      </c>
      <c r="J43" t="s">
        <v>1046</v>
      </c>
    </row>
    <row r="44" spans="1:10" x14ac:dyDescent="0.25">
      <c r="A44" t="s">
        <v>1047</v>
      </c>
      <c r="B44" t="s">
        <v>483</v>
      </c>
      <c r="C44" t="s">
        <v>44</v>
      </c>
      <c r="E44" t="s">
        <v>49</v>
      </c>
      <c r="F44" t="s">
        <v>1051</v>
      </c>
      <c r="G44" t="s">
        <v>127</v>
      </c>
      <c r="H44" t="s">
        <v>757</v>
      </c>
      <c r="I44" t="s">
        <v>1052</v>
      </c>
      <c r="J44" t="s">
        <v>1046</v>
      </c>
    </row>
    <row r="45" spans="1:10" x14ac:dyDescent="0.25">
      <c r="A45" t="s">
        <v>1050</v>
      </c>
      <c r="B45" t="s">
        <v>660</v>
      </c>
      <c r="C45" t="s">
        <v>44</v>
      </c>
      <c r="E45" t="s">
        <v>49</v>
      </c>
      <c r="F45" t="s">
        <v>1054</v>
      </c>
      <c r="G45" t="s">
        <v>127</v>
      </c>
      <c r="H45" t="s">
        <v>375</v>
      </c>
      <c r="I45" t="s">
        <v>1055</v>
      </c>
      <c r="J45" t="s">
        <v>1046</v>
      </c>
    </row>
    <row r="46" spans="1:10" x14ac:dyDescent="0.25">
      <c r="A46" t="s">
        <v>1053</v>
      </c>
      <c r="B46" t="s">
        <v>1056</v>
      </c>
      <c r="C46" t="s">
        <v>44</v>
      </c>
      <c r="E46" t="s">
        <v>49</v>
      </c>
      <c r="F46" t="s">
        <v>1058</v>
      </c>
      <c r="G46" t="s">
        <v>1044</v>
      </c>
      <c r="H46" t="s">
        <v>234</v>
      </c>
      <c r="I46" t="s">
        <v>153</v>
      </c>
      <c r="J46" t="s">
        <v>1046</v>
      </c>
    </row>
    <row r="47" spans="1:10" x14ac:dyDescent="0.25">
      <c r="A47" t="s">
        <v>1057</v>
      </c>
      <c r="B47" t="s">
        <v>997</v>
      </c>
      <c r="C47" t="s">
        <v>44</v>
      </c>
      <c r="E47" t="s">
        <v>49</v>
      </c>
      <c r="F47" t="s">
        <v>1060</v>
      </c>
      <c r="G47" t="s">
        <v>1044</v>
      </c>
      <c r="H47" t="s">
        <v>1061</v>
      </c>
      <c r="I47" t="s">
        <v>1062</v>
      </c>
      <c r="J47" t="s">
        <v>1046</v>
      </c>
    </row>
    <row r="48" spans="1:10" x14ac:dyDescent="0.25">
      <c r="A48" t="s">
        <v>1059</v>
      </c>
      <c r="B48" t="s">
        <v>903</v>
      </c>
      <c r="C48" t="s">
        <v>129</v>
      </c>
      <c r="E48" t="s">
        <v>8</v>
      </c>
      <c r="F48" t="s">
        <v>902</v>
      </c>
      <c r="G48" t="s">
        <v>102</v>
      </c>
      <c r="H48" t="s">
        <v>20</v>
      </c>
      <c r="I48" t="s">
        <v>21</v>
      </c>
      <c r="J48" t="s">
        <v>22</v>
      </c>
    </row>
    <row r="49" spans="1:10" x14ac:dyDescent="0.25">
      <c r="A49" t="s">
        <v>901</v>
      </c>
      <c r="B49" t="s">
        <v>101</v>
      </c>
      <c r="C49" t="s">
        <v>15</v>
      </c>
      <c r="E49" t="s">
        <v>8</v>
      </c>
      <c r="F49" t="s">
        <v>100</v>
      </c>
      <c r="G49" t="s">
        <v>102</v>
      </c>
      <c r="H49" t="s">
        <v>52</v>
      </c>
      <c r="I49" t="s">
        <v>103</v>
      </c>
      <c r="J49" t="s">
        <v>22</v>
      </c>
    </row>
    <row r="50" spans="1:10" x14ac:dyDescent="0.25">
      <c r="A50" t="s">
        <v>99</v>
      </c>
      <c r="B50" t="s">
        <v>93</v>
      </c>
      <c r="C50" t="s">
        <v>98</v>
      </c>
      <c r="E50" t="s">
        <v>8</v>
      </c>
      <c r="F50" t="s">
        <v>108</v>
      </c>
      <c r="G50" t="s">
        <v>94</v>
      </c>
      <c r="H50" t="s">
        <v>28</v>
      </c>
      <c r="I50" t="s">
        <v>71</v>
      </c>
      <c r="J50" t="s">
        <v>97</v>
      </c>
    </row>
    <row r="51" spans="1:10" x14ac:dyDescent="0.25">
      <c r="A51" t="s">
        <v>1063</v>
      </c>
      <c r="B51" t="s">
        <v>93</v>
      </c>
      <c r="C51" t="s">
        <v>98</v>
      </c>
      <c r="E51" t="s">
        <v>8</v>
      </c>
      <c r="F51" t="s">
        <v>92</v>
      </c>
      <c r="G51" t="s">
        <v>94</v>
      </c>
      <c r="H51" t="s">
        <v>95</v>
      </c>
      <c r="I51" t="s">
        <v>96</v>
      </c>
      <c r="J51" t="s">
        <v>97</v>
      </c>
    </row>
    <row r="52" spans="1:10" x14ac:dyDescent="0.25">
      <c r="A52" t="s">
        <v>1064</v>
      </c>
      <c r="B52" t="s">
        <v>709</v>
      </c>
      <c r="C52" t="s">
        <v>98</v>
      </c>
      <c r="E52" t="s">
        <v>8</v>
      </c>
      <c r="F52" t="s">
        <v>1066</v>
      </c>
      <c r="G52" t="s">
        <v>11</v>
      </c>
      <c r="H52" t="s">
        <v>28</v>
      </c>
      <c r="I52" t="s">
        <v>29</v>
      </c>
      <c r="J52" t="s">
        <v>30</v>
      </c>
    </row>
    <row r="53" spans="1:10" x14ac:dyDescent="0.25">
      <c r="A53" t="s">
        <v>1065</v>
      </c>
      <c r="B53" t="s">
        <v>709</v>
      </c>
      <c r="C53" t="s">
        <v>129</v>
      </c>
      <c r="E53" t="s">
        <v>8</v>
      </c>
      <c r="F53" t="s">
        <v>842</v>
      </c>
      <c r="G53" t="s">
        <v>11</v>
      </c>
      <c r="H53" t="s">
        <v>428</v>
      </c>
      <c r="I53" t="s">
        <v>13</v>
      </c>
      <c r="J53" t="s">
        <v>14</v>
      </c>
    </row>
    <row r="54" spans="1:10" x14ac:dyDescent="0.25">
      <c r="A54" t="s">
        <v>841</v>
      </c>
      <c r="B54" t="s">
        <v>709</v>
      </c>
      <c r="C54" t="s">
        <v>15</v>
      </c>
      <c r="E54" t="s">
        <v>8</v>
      </c>
      <c r="F54" t="s">
        <v>844</v>
      </c>
      <c r="G54" t="s">
        <v>11</v>
      </c>
      <c r="H54" t="s">
        <v>138</v>
      </c>
      <c r="I54" t="s">
        <v>53</v>
      </c>
      <c r="J54" t="s">
        <v>22</v>
      </c>
    </row>
    <row r="55" spans="1:10" x14ac:dyDescent="0.25">
      <c r="A55" t="s">
        <v>843</v>
      </c>
      <c r="B55" t="s">
        <v>709</v>
      </c>
      <c r="C55" t="s">
        <v>31</v>
      </c>
      <c r="E55" t="s">
        <v>8</v>
      </c>
      <c r="F55" t="s">
        <v>708</v>
      </c>
      <c r="G55" t="s">
        <v>11</v>
      </c>
      <c r="H55" t="s">
        <v>52</v>
      </c>
      <c r="I55" t="s">
        <v>117</v>
      </c>
      <c r="J55" t="s">
        <v>22</v>
      </c>
    </row>
    <row r="56" spans="1:10" x14ac:dyDescent="0.25">
      <c r="A56" t="s">
        <v>707</v>
      </c>
      <c r="B56" t="s">
        <v>568</v>
      </c>
      <c r="C56" t="s">
        <v>129</v>
      </c>
      <c r="E56" t="s">
        <v>8</v>
      </c>
      <c r="F56" t="s">
        <v>567</v>
      </c>
      <c r="G56" t="s">
        <v>11</v>
      </c>
      <c r="H56" t="s">
        <v>52</v>
      </c>
      <c r="I56" t="s">
        <v>103</v>
      </c>
      <c r="J56" t="s">
        <v>22</v>
      </c>
    </row>
    <row r="57" spans="1:10" x14ac:dyDescent="0.25">
      <c r="A57" t="s">
        <v>566</v>
      </c>
      <c r="B57" t="s">
        <v>331</v>
      </c>
      <c r="C57" t="s">
        <v>129</v>
      </c>
      <c r="E57" t="s">
        <v>8</v>
      </c>
      <c r="F57" t="s">
        <v>330</v>
      </c>
      <c r="G57" t="s">
        <v>11</v>
      </c>
      <c r="H57" t="s">
        <v>152</v>
      </c>
      <c r="I57" t="s">
        <v>43</v>
      </c>
      <c r="J57" t="s">
        <v>14</v>
      </c>
    </row>
    <row r="58" spans="1:10" x14ac:dyDescent="0.25">
      <c r="A58" t="s">
        <v>329</v>
      </c>
      <c r="B58" t="s">
        <v>122</v>
      </c>
      <c r="C58" t="s">
        <v>44</v>
      </c>
      <c r="E58" t="s">
        <v>8</v>
      </c>
      <c r="F58" t="s">
        <v>121</v>
      </c>
      <c r="G58" t="s">
        <v>11</v>
      </c>
      <c r="H58" t="s">
        <v>28</v>
      </c>
      <c r="I58" t="s">
        <v>71</v>
      </c>
      <c r="J58" t="s">
        <v>30</v>
      </c>
    </row>
    <row r="59" spans="1:10" x14ac:dyDescent="0.25">
      <c r="A59" t="s">
        <v>120</v>
      </c>
      <c r="B59" t="s">
        <v>215</v>
      </c>
      <c r="C59" t="s">
        <v>129</v>
      </c>
      <c r="E59" t="s">
        <v>8</v>
      </c>
      <c r="F59" t="s">
        <v>577</v>
      </c>
      <c r="G59" t="s">
        <v>11</v>
      </c>
      <c r="H59" t="s">
        <v>28</v>
      </c>
      <c r="I59" t="s">
        <v>29</v>
      </c>
      <c r="J59" t="s">
        <v>30</v>
      </c>
    </row>
    <row r="60" spans="1:10" x14ac:dyDescent="0.25">
      <c r="A60" t="s">
        <v>576</v>
      </c>
      <c r="B60" t="s">
        <v>314</v>
      </c>
      <c r="C60" t="s">
        <v>98</v>
      </c>
      <c r="E60" t="s">
        <v>8</v>
      </c>
      <c r="F60" t="s">
        <v>313</v>
      </c>
      <c r="G60" t="s">
        <v>11</v>
      </c>
      <c r="H60" t="s">
        <v>234</v>
      </c>
      <c r="I60" t="s">
        <v>298</v>
      </c>
      <c r="J60" t="s">
        <v>22</v>
      </c>
    </row>
    <row r="61" spans="1:10" x14ac:dyDescent="0.25">
      <c r="A61" t="s">
        <v>312</v>
      </c>
      <c r="B61" t="s">
        <v>93</v>
      </c>
      <c r="C61" t="s">
        <v>129</v>
      </c>
      <c r="E61" t="s">
        <v>8</v>
      </c>
      <c r="F61" t="s">
        <v>572</v>
      </c>
      <c r="G61" t="s">
        <v>11</v>
      </c>
      <c r="H61" t="s">
        <v>28</v>
      </c>
      <c r="I61" t="s">
        <v>29</v>
      </c>
      <c r="J61" t="s">
        <v>30</v>
      </c>
    </row>
    <row r="62" spans="1:10" x14ac:dyDescent="0.25">
      <c r="A62" t="s">
        <v>571</v>
      </c>
      <c r="B62" t="s">
        <v>156</v>
      </c>
      <c r="C62" t="s">
        <v>15</v>
      </c>
      <c r="E62" t="s">
        <v>8</v>
      </c>
      <c r="F62" t="s">
        <v>210</v>
      </c>
      <c r="G62" t="s">
        <v>11</v>
      </c>
      <c r="H62" t="s">
        <v>59</v>
      </c>
      <c r="I62" t="s">
        <v>53</v>
      </c>
      <c r="J62" t="s">
        <v>22</v>
      </c>
    </row>
    <row r="63" spans="1:10" x14ac:dyDescent="0.25">
      <c r="A63" t="s">
        <v>209</v>
      </c>
      <c r="B63" t="s">
        <v>132</v>
      </c>
      <c r="C63" t="s">
        <v>98</v>
      </c>
      <c r="E63" t="s">
        <v>8</v>
      </c>
      <c r="F63" t="s">
        <v>987</v>
      </c>
      <c r="G63" t="s">
        <v>11</v>
      </c>
      <c r="H63" t="s">
        <v>28</v>
      </c>
      <c r="I63" t="s">
        <v>71</v>
      </c>
      <c r="J63" t="s">
        <v>30</v>
      </c>
    </row>
    <row r="64" spans="1:10" x14ac:dyDescent="0.25">
      <c r="A64" t="s">
        <v>986</v>
      </c>
      <c r="B64" t="s">
        <v>132</v>
      </c>
      <c r="C64" t="s">
        <v>129</v>
      </c>
      <c r="E64" t="s">
        <v>49</v>
      </c>
      <c r="F64" t="s">
        <v>131</v>
      </c>
      <c r="G64" t="s">
        <v>11</v>
      </c>
      <c r="H64" t="s">
        <v>52</v>
      </c>
      <c r="I64" t="s">
        <v>128</v>
      </c>
      <c r="J64" t="s">
        <v>22</v>
      </c>
    </row>
    <row r="65" spans="1:10" x14ac:dyDescent="0.25">
      <c r="A65" t="s">
        <v>130</v>
      </c>
      <c r="B65" t="s">
        <v>466</v>
      </c>
      <c r="C65" t="s">
        <v>15</v>
      </c>
      <c r="E65" t="s">
        <v>8</v>
      </c>
      <c r="F65" t="s">
        <v>465</v>
      </c>
      <c r="G65" t="s">
        <v>11</v>
      </c>
      <c r="H65" t="s">
        <v>428</v>
      </c>
      <c r="I65" t="s">
        <v>467</v>
      </c>
      <c r="J65" t="s">
        <v>14</v>
      </c>
    </row>
    <row r="66" spans="1:10" x14ac:dyDescent="0.25">
      <c r="A66" t="s">
        <v>464</v>
      </c>
      <c r="B66" t="s">
        <v>106</v>
      </c>
      <c r="C66" t="s">
        <v>44</v>
      </c>
      <c r="E66" t="s">
        <v>8</v>
      </c>
      <c r="F66" t="s">
        <v>105</v>
      </c>
      <c r="G66" t="s">
        <v>11</v>
      </c>
      <c r="H66" t="s">
        <v>20</v>
      </c>
      <c r="I66" t="s">
        <v>107</v>
      </c>
      <c r="J66" t="s">
        <v>22</v>
      </c>
    </row>
    <row r="67" spans="1:10" x14ac:dyDescent="0.25">
      <c r="A67" t="s">
        <v>104</v>
      </c>
      <c r="B67" t="s">
        <v>639</v>
      </c>
      <c r="C67" t="s">
        <v>31</v>
      </c>
      <c r="E67" t="s">
        <v>49</v>
      </c>
      <c r="F67" t="s">
        <v>723</v>
      </c>
      <c r="G67" t="s">
        <v>11</v>
      </c>
      <c r="H67" t="s">
        <v>79</v>
      </c>
      <c r="I67" t="s">
        <v>75</v>
      </c>
      <c r="J67" t="s">
        <v>22</v>
      </c>
    </row>
    <row r="68" spans="1:10" x14ac:dyDescent="0.25">
      <c r="A68" t="s">
        <v>722</v>
      </c>
      <c r="B68" t="s">
        <v>871</v>
      </c>
      <c r="C68" t="s">
        <v>15</v>
      </c>
      <c r="E68" t="s">
        <v>8</v>
      </c>
      <c r="F68" t="s">
        <v>870</v>
      </c>
      <c r="G68" t="s">
        <v>11</v>
      </c>
      <c r="H68" t="s">
        <v>28</v>
      </c>
      <c r="I68" t="s">
        <v>248</v>
      </c>
      <c r="J68" t="s">
        <v>30</v>
      </c>
    </row>
    <row r="69" spans="1:10" x14ac:dyDescent="0.25">
      <c r="A69" t="s">
        <v>869</v>
      </c>
      <c r="B69" t="s">
        <v>148</v>
      </c>
      <c r="C69" t="s">
        <v>44</v>
      </c>
      <c r="E69" t="s">
        <v>8</v>
      </c>
      <c r="F69" t="s">
        <v>147</v>
      </c>
      <c r="G69" t="s">
        <v>11</v>
      </c>
      <c r="H69" t="s">
        <v>59</v>
      </c>
      <c r="I69" t="s">
        <v>43</v>
      </c>
      <c r="J69" t="s">
        <v>22</v>
      </c>
    </row>
    <row r="70" spans="1:10" x14ac:dyDescent="0.25">
      <c r="A70" t="s">
        <v>146</v>
      </c>
      <c r="B70" t="s">
        <v>524</v>
      </c>
      <c r="C70" t="s">
        <v>15</v>
      </c>
      <c r="E70" t="s">
        <v>49</v>
      </c>
      <c r="F70" t="s">
        <v>523</v>
      </c>
      <c r="G70" t="s">
        <v>11</v>
      </c>
      <c r="H70" t="s">
        <v>59</v>
      </c>
      <c r="I70" t="s">
        <v>202</v>
      </c>
      <c r="J70" t="s">
        <v>22</v>
      </c>
    </row>
    <row r="71" spans="1:10" x14ac:dyDescent="0.25">
      <c r="A71" t="s">
        <v>522</v>
      </c>
      <c r="B71" t="s">
        <v>552</v>
      </c>
      <c r="C71" t="s">
        <v>31</v>
      </c>
      <c r="E71" t="s">
        <v>8</v>
      </c>
      <c r="F71" t="s">
        <v>551</v>
      </c>
      <c r="G71" t="s">
        <v>11</v>
      </c>
      <c r="H71" t="s">
        <v>28</v>
      </c>
      <c r="I71" t="s">
        <v>248</v>
      </c>
      <c r="J71" t="s">
        <v>30</v>
      </c>
    </row>
    <row r="72" spans="1:10" x14ac:dyDescent="0.25">
      <c r="A72" t="s">
        <v>550</v>
      </c>
      <c r="B72" t="s">
        <v>552</v>
      </c>
      <c r="C72" t="s">
        <v>44</v>
      </c>
      <c r="E72" t="s">
        <v>8</v>
      </c>
      <c r="F72" t="s">
        <v>835</v>
      </c>
      <c r="G72" t="s">
        <v>11</v>
      </c>
      <c r="H72" t="s">
        <v>95</v>
      </c>
      <c r="I72" t="s">
        <v>409</v>
      </c>
      <c r="J72" t="s">
        <v>30</v>
      </c>
    </row>
    <row r="73" spans="1:10" x14ac:dyDescent="0.25">
      <c r="A73" t="s">
        <v>834</v>
      </c>
      <c r="B73" t="s">
        <v>84</v>
      </c>
      <c r="C73" t="s">
        <v>31</v>
      </c>
      <c r="E73" t="s">
        <v>8</v>
      </c>
      <c r="F73" t="s">
        <v>83</v>
      </c>
      <c r="G73" t="s">
        <v>11</v>
      </c>
      <c r="H73" t="s">
        <v>85</v>
      </c>
      <c r="I73" t="s">
        <v>21</v>
      </c>
      <c r="J73" t="s">
        <v>22</v>
      </c>
    </row>
    <row r="74" spans="1:10" x14ac:dyDescent="0.25">
      <c r="A74" t="s">
        <v>82</v>
      </c>
      <c r="B74" t="s">
        <v>233</v>
      </c>
      <c r="C74" t="s">
        <v>31</v>
      </c>
      <c r="E74" t="s">
        <v>17</v>
      </c>
      <c r="F74" t="s">
        <v>232</v>
      </c>
      <c r="G74" t="s">
        <v>11</v>
      </c>
      <c r="H74" t="s">
        <v>234</v>
      </c>
      <c r="I74" t="s">
        <v>139</v>
      </c>
      <c r="J74" t="s">
        <v>14</v>
      </c>
    </row>
    <row r="75" spans="1:10" x14ac:dyDescent="0.25">
      <c r="A75" t="s">
        <v>231</v>
      </c>
      <c r="B75" t="s">
        <v>865</v>
      </c>
      <c r="C75" t="s">
        <v>15</v>
      </c>
      <c r="E75" t="s">
        <v>8</v>
      </c>
      <c r="F75" t="s">
        <v>864</v>
      </c>
      <c r="G75" t="s">
        <v>11</v>
      </c>
      <c r="H75" t="s">
        <v>438</v>
      </c>
      <c r="I75" t="s">
        <v>392</v>
      </c>
      <c r="J75" t="s">
        <v>14</v>
      </c>
    </row>
    <row r="76" spans="1:10" x14ac:dyDescent="0.25">
      <c r="A76" t="s">
        <v>863</v>
      </c>
      <c r="B76" t="s">
        <v>10</v>
      </c>
      <c r="C76" t="s">
        <v>44</v>
      </c>
      <c r="E76" t="s">
        <v>8</v>
      </c>
      <c r="F76" t="s">
        <v>463</v>
      </c>
      <c r="G76" t="s">
        <v>11</v>
      </c>
      <c r="H76" t="s">
        <v>59</v>
      </c>
      <c r="I76" t="s">
        <v>128</v>
      </c>
      <c r="J76" t="s">
        <v>22</v>
      </c>
    </row>
    <row r="77" spans="1:10" x14ac:dyDescent="0.25">
      <c r="A77" t="s">
        <v>462</v>
      </c>
      <c r="B77" t="s">
        <v>10</v>
      </c>
      <c r="C77" t="s">
        <v>15</v>
      </c>
      <c r="E77" t="s">
        <v>8</v>
      </c>
      <c r="F77" t="s">
        <v>9</v>
      </c>
      <c r="G77" t="s">
        <v>11</v>
      </c>
      <c r="H77" t="s">
        <v>12</v>
      </c>
      <c r="I77" t="s">
        <v>13</v>
      </c>
      <c r="J77" t="s">
        <v>14</v>
      </c>
    </row>
    <row r="78" spans="1:10" x14ac:dyDescent="0.25">
      <c r="A78" t="s">
        <v>7</v>
      </c>
      <c r="B78" t="s">
        <v>10</v>
      </c>
      <c r="C78" t="s">
        <v>31</v>
      </c>
      <c r="E78" t="s">
        <v>8</v>
      </c>
      <c r="F78" t="s">
        <v>307</v>
      </c>
      <c r="G78" t="s">
        <v>11</v>
      </c>
      <c r="H78" t="s">
        <v>28</v>
      </c>
      <c r="I78" t="s">
        <v>71</v>
      </c>
      <c r="J78" t="s">
        <v>30</v>
      </c>
    </row>
    <row r="79" spans="1:10" x14ac:dyDescent="0.25">
      <c r="A79" t="s">
        <v>306</v>
      </c>
      <c r="B79" t="s">
        <v>441</v>
      </c>
      <c r="C79" t="s">
        <v>15</v>
      </c>
      <c r="E79" t="s">
        <v>8</v>
      </c>
      <c r="F79" t="s">
        <v>819</v>
      </c>
      <c r="G79" t="s">
        <v>11</v>
      </c>
      <c r="H79" t="s">
        <v>138</v>
      </c>
      <c r="I79" t="s">
        <v>139</v>
      </c>
      <c r="J79" t="s">
        <v>22</v>
      </c>
    </row>
    <row r="80" spans="1:10" x14ac:dyDescent="0.25">
      <c r="A80" t="s">
        <v>818</v>
      </c>
      <c r="B80" t="s">
        <v>406</v>
      </c>
      <c r="C80" t="s">
        <v>44</v>
      </c>
      <c r="E80" t="s">
        <v>8</v>
      </c>
      <c r="F80" t="s">
        <v>405</v>
      </c>
      <c r="G80" t="s">
        <v>11</v>
      </c>
      <c r="H80" t="s">
        <v>52</v>
      </c>
      <c r="I80" t="s">
        <v>103</v>
      </c>
      <c r="J80" t="s">
        <v>22</v>
      </c>
    </row>
    <row r="81" spans="1:10" x14ac:dyDescent="0.25">
      <c r="A81" t="s">
        <v>404</v>
      </c>
      <c r="B81" t="s">
        <v>344</v>
      </c>
      <c r="C81" t="s">
        <v>129</v>
      </c>
      <c r="E81" t="s">
        <v>8</v>
      </c>
      <c r="F81" t="s">
        <v>343</v>
      </c>
      <c r="G81" t="s">
        <v>11</v>
      </c>
      <c r="H81" t="s">
        <v>64</v>
      </c>
      <c r="I81" t="s">
        <v>328</v>
      </c>
      <c r="J81" t="s">
        <v>30</v>
      </c>
    </row>
    <row r="82" spans="1:10" x14ac:dyDescent="0.25">
      <c r="A82" t="s">
        <v>342</v>
      </c>
      <c r="B82" t="s">
        <v>797</v>
      </c>
      <c r="C82" t="s">
        <v>44</v>
      </c>
      <c r="E82" t="s">
        <v>8</v>
      </c>
      <c r="F82" t="s">
        <v>796</v>
      </c>
      <c r="G82" t="s">
        <v>11</v>
      </c>
      <c r="H82" t="s">
        <v>64</v>
      </c>
      <c r="I82" t="s">
        <v>335</v>
      </c>
      <c r="J82" t="s">
        <v>30</v>
      </c>
    </row>
    <row r="83" spans="1:10" x14ac:dyDescent="0.25">
      <c r="A83" t="s">
        <v>795</v>
      </c>
      <c r="B83" t="s">
        <v>890</v>
      </c>
      <c r="C83" t="s">
        <v>129</v>
      </c>
      <c r="E83" t="s">
        <v>8</v>
      </c>
      <c r="F83" t="s">
        <v>889</v>
      </c>
      <c r="G83" t="s">
        <v>11</v>
      </c>
      <c r="H83" t="s">
        <v>79</v>
      </c>
      <c r="I83" t="s">
        <v>103</v>
      </c>
      <c r="J83" t="s">
        <v>22</v>
      </c>
    </row>
    <row r="84" spans="1:10" x14ac:dyDescent="0.25">
      <c r="A84" t="s">
        <v>888</v>
      </c>
      <c r="B84" t="s">
        <v>470</v>
      </c>
      <c r="C84" t="s">
        <v>44</v>
      </c>
      <c r="E84" t="s">
        <v>8</v>
      </c>
      <c r="F84" t="s">
        <v>469</v>
      </c>
      <c r="G84" t="s">
        <v>11</v>
      </c>
      <c r="H84" t="s">
        <v>85</v>
      </c>
      <c r="I84" t="s">
        <v>107</v>
      </c>
      <c r="J84" t="s">
        <v>22</v>
      </c>
    </row>
    <row r="85" spans="1:10" x14ac:dyDescent="0.25">
      <c r="A85" t="s">
        <v>468</v>
      </c>
      <c r="B85" t="s">
        <v>743</v>
      </c>
      <c r="C85" t="s">
        <v>98</v>
      </c>
      <c r="E85" t="s">
        <v>8</v>
      </c>
      <c r="F85" t="s">
        <v>742</v>
      </c>
      <c r="G85" t="s">
        <v>11</v>
      </c>
      <c r="H85" t="s">
        <v>194</v>
      </c>
      <c r="I85" t="s">
        <v>467</v>
      </c>
      <c r="J85" t="s">
        <v>14</v>
      </c>
    </row>
    <row r="86" spans="1:10" x14ac:dyDescent="0.25">
      <c r="A86" t="s">
        <v>741</v>
      </c>
      <c r="B86" t="s">
        <v>413</v>
      </c>
      <c r="C86" t="s">
        <v>31</v>
      </c>
      <c r="E86" t="s">
        <v>36</v>
      </c>
      <c r="F86" t="s">
        <v>600</v>
      </c>
      <c r="G86" t="s">
        <v>11</v>
      </c>
      <c r="H86" t="s">
        <v>138</v>
      </c>
      <c r="I86" t="s">
        <v>139</v>
      </c>
      <c r="J86" t="s">
        <v>22</v>
      </c>
    </row>
    <row r="87" spans="1:10" x14ac:dyDescent="0.25">
      <c r="A87" t="s">
        <v>599</v>
      </c>
      <c r="B87" t="s">
        <v>670</v>
      </c>
      <c r="C87" t="s">
        <v>129</v>
      </c>
      <c r="E87" t="s">
        <v>36</v>
      </c>
      <c r="F87" t="s">
        <v>944</v>
      </c>
      <c r="G87" t="s">
        <v>11</v>
      </c>
      <c r="H87" t="s">
        <v>288</v>
      </c>
      <c r="I87" t="s">
        <v>29</v>
      </c>
      <c r="J87" t="s">
        <v>30</v>
      </c>
    </row>
    <row r="88" spans="1:10" x14ac:dyDescent="0.25">
      <c r="A88" t="s">
        <v>943</v>
      </c>
      <c r="B88" t="s">
        <v>270</v>
      </c>
      <c r="C88" t="s">
        <v>129</v>
      </c>
      <c r="E88" t="s">
        <v>8</v>
      </c>
      <c r="F88" t="s">
        <v>932</v>
      </c>
      <c r="G88" t="s">
        <v>11</v>
      </c>
      <c r="H88" t="s">
        <v>138</v>
      </c>
      <c r="I88" t="s">
        <v>13</v>
      </c>
      <c r="J88" t="s">
        <v>22</v>
      </c>
    </row>
    <row r="89" spans="1:10" x14ac:dyDescent="0.25">
      <c r="A89" t="s">
        <v>931</v>
      </c>
      <c r="B89" t="s">
        <v>506</v>
      </c>
      <c r="C89" t="s">
        <v>31</v>
      </c>
      <c r="E89" t="s">
        <v>8</v>
      </c>
      <c r="F89" t="s">
        <v>505</v>
      </c>
      <c r="G89" t="s">
        <v>11</v>
      </c>
      <c r="H89" t="s">
        <v>20</v>
      </c>
      <c r="I89" t="s">
        <v>21</v>
      </c>
      <c r="J89" t="s">
        <v>22</v>
      </c>
    </row>
    <row r="90" spans="1:10" x14ac:dyDescent="0.25">
      <c r="A90" t="s">
        <v>504</v>
      </c>
      <c r="B90" t="s">
        <v>598</v>
      </c>
      <c r="C90" t="s">
        <v>31</v>
      </c>
      <c r="E90" t="s">
        <v>8</v>
      </c>
      <c r="F90" t="s">
        <v>597</v>
      </c>
      <c r="G90" t="s">
        <v>11</v>
      </c>
      <c r="H90" t="s">
        <v>52</v>
      </c>
      <c r="I90" t="s">
        <v>75</v>
      </c>
      <c r="J90" t="s">
        <v>22</v>
      </c>
    </row>
    <row r="91" spans="1:10" x14ac:dyDescent="0.25">
      <c r="A91" t="s">
        <v>596</v>
      </c>
      <c r="B91" t="s">
        <v>143</v>
      </c>
      <c r="C91" t="s">
        <v>129</v>
      </c>
      <c r="E91" t="s">
        <v>8</v>
      </c>
      <c r="F91" t="s">
        <v>706</v>
      </c>
      <c r="G91" t="s">
        <v>11</v>
      </c>
      <c r="H91" t="s">
        <v>52</v>
      </c>
      <c r="I91" t="s">
        <v>75</v>
      </c>
      <c r="J91" t="s">
        <v>22</v>
      </c>
    </row>
    <row r="92" spans="1:10" x14ac:dyDescent="0.25">
      <c r="A92" t="s">
        <v>705</v>
      </c>
      <c r="B92" t="s">
        <v>338</v>
      </c>
      <c r="C92" t="s">
        <v>15</v>
      </c>
      <c r="E92" t="s">
        <v>8</v>
      </c>
      <c r="F92" t="s">
        <v>337</v>
      </c>
      <c r="G92" t="s">
        <v>11</v>
      </c>
      <c r="H92" t="s">
        <v>20</v>
      </c>
      <c r="I92" t="s">
        <v>21</v>
      </c>
      <c r="J92" t="s">
        <v>22</v>
      </c>
    </row>
    <row r="93" spans="1:10" x14ac:dyDescent="0.25">
      <c r="A93" t="s">
        <v>336</v>
      </c>
      <c r="B93" t="s">
        <v>156</v>
      </c>
      <c r="C93" t="s">
        <v>129</v>
      </c>
      <c r="E93" t="s">
        <v>8</v>
      </c>
      <c r="F93" t="s">
        <v>155</v>
      </c>
      <c r="G93" t="s">
        <v>11</v>
      </c>
      <c r="H93" t="s">
        <v>138</v>
      </c>
      <c r="I93" t="s">
        <v>43</v>
      </c>
      <c r="J93" t="s">
        <v>22</v>
      </c>
    </row>
    <row r="94" spans="1:10" x14ac:dyDescent="0.25">
      <c r="A94" t="s">
        <v>154</v>
      </c>
      <c r="B94" t="s">
        <v>360</v>
      </c>
      <c r="C94" t="s">
        <v>44</v>
      </c>
      <c r="E94" t="s">
        <v>8</v>
      </c>
      <c r="F94" t="s">
        <v>821</v>
      </c>
      <c r="G94" t="s">
        <v>11</v>
      </c>
      <c r="H94" t="s">
        <v>85</v>
      </c>
      <c r="I94" t="s">
        <v>248</v>
      </c>
      <c r="J94" t="s">
        <v>22</v>
      </c>
    </row>
    <row r="95" spans="1:10" x14ac:dyDescent="0.25">
      <c r="A95" t="s">
        <v>820</v>
      </c>
      <c r="B95" t="s">
        <v>55</v>
      </c>
      <c r="C95" t="s">
        <v>129</v>
      </c>
      <c r="E95" t="s">
        <v>8</v>
      </c>
      <c r="F95" t="s">
        <v>662</v>
      </c>
      <c r="G95" t="s">
        <v>11</v>
      </c>
      <c r="H95" t="s">
        <v>288</v>
      </c>
      <c r="I95" t="s">
        <v>29</v>
      </c>
      <c r="J95" t="s">
        <v>30</v>
      </c>
    </row>
    <row r="96" spans="1:10" x14ac:dyDescent="0.25">
      <c r="A96" t="s">
        <v>661</v>
      </c>
      <c r="B96" t="s">
        <v>169</v>
      </c>
      <c r="C96" t="s">
        <v>44</v>
      </c>
      <c r="E96" t="s">
        <v>36</v>
      </c>
      <c r="F96" t="s">
        <v>794</v>
      </c>
      <c r="G96" t="s">
        <v>11</v>
      </c>
      <c r="H96" t="s">
        <v>64</v>
      </c>
      <c r="I96" t="s">
        <v>328</v>
      </c>
      <c r="J96" t="s">
        <v>30</v>
      </c>
    </row>
    <row r="97" spans="1:10" x14ac:dyDescent="0.25">
      <c r="A97" t="s">
        <v>793</v>
      </c>
      <c r="B97" t="s">
        <v>169</v>
      </c>
      <c r="C97" t="s">
        <v>31</v>
      </c>
      <c r="E97" t="s">
        <v>36</v>
      </c>
      <c r="F97" t="s">
        <v>168</v>
      </c>
      <c r="G97" t="s">
        <v>11</v>
      </c>
      <c r="H97" t="s">
        <v>79</v>
      </c>
      <c r="I97" t="s">
        <v>128</v>
      </c>
      <c r="J97" t="s">
        <v>22</v>
      </c>
    </row>
    <row r="98" spans="1:10" x14ac:dyDescent="0.25">
      <c r="A98" t="s">
        <v>167</v>
      </c>
      <c r="B98" t="s">
        <v>334</v>
      </c>
      <c r="C98" t="s">
        <v>31</v>
      </c>
      <c r="E98" t="s">
        <v>8</v>
      </c>
      <c r="F98" t="s">
        <v>333</v>
      </c>
      <c r="G98" t="s">
        <v>11</v>
      </c>
      <c r="H98" t="s">
        <v>64</v>
      </c>
      <c r="I98" t="s">
        <v>335</v>
      </c>
      <c r="J98" t="s">
        <v>30</v>
      </c>
    </row>
    <row r="99" spans="1:10" x14ac:dyDescent="0.25">
      <c r="A99" t="s">
        <v>332</v>
      </c>
      <c r="B99" t="s">
        <v>334</v>
      </c>
      <c r="C99" t="s">
        <v>44</v>
      </c>
      <c r="E99" t="s">
        <v>8</v>
      </c>
      <c r="F99" t="s">
        <v>403</v>
      </c>
      <c r="G99" t="s">
        <v>11</v>
      </c>
      <c r="H99" t="s">
        <v>245</v>
      </c>
      <c r="I99" t="s">
        <v>248</v>
      </c>
      <c r="J99" t="s">
        <v>22</v>
      </c>
    </row>
    <row r="100" spans="1:10" x14ac:dyDescent="0.25">
      <c r="A100" t="s">
        <v>402</v>
      </c>
      <c r="B100" t="s">
        <v>838</v>
      </c>
      <c r="C100" t="s">
        <v>44</v>
      </c>
      <c r="E100" t="s">
        <v>8</v>
      </c>
      <c r="F100" t="s">
        <v>837</v>
      </c>
      <c r="G100" t="s">
        <v>11</v>
      </c>
      <c r="H100" t="s">
        <v>52</v>
      </c>
      <c r="I100" t="s">
        <v>21</v>
      </c>
      <c r="J100" t="s">
        <v>22</v>
      </c>
    </row>
    <row r="101" spans="1:10" x14ac:dyDescent="0.25">
      <c r="A101" t="s">
        <v>836</v>
      </c>
      <c r="B101" t="s">
        <v>655</v>
      </c>
      <c r="C101" t="s">
        <v>31</v>
      </c>
      <c r="E101" t="s">
        <v>8</v>
      </c>
      <c r="F101" t="s">
        <v>654</v>
      </c>
      <c r="G101" t="s">
        <v>11</v>
      </c>
      <c r="H101" t="s">
        <v>20</v>
      </c>
      <c r="I101" t="s">
        <v>117</v>
      </c>
      <c r="J101" t="s">
        <v>22</v>
      </c>
    </row>
    <row r="102" spans="1:10" x14ac:dyDescent="0.25">
      <c r="A102" t="s">
        <v>653</v>
      </c>
      <c r="B102" t="s">
        <v>74</v>
      </c>
      <c r="C102" t="s">
        <v>44</v>
      </c>
      <c r="E102" t="s">
        <v>36</v>
      </c>
      <c r="F102" t="s">
        <v>73</v>
      </c>
      <c r="G102" t="s">
        <v>11</v>
      </c>
      <c r="H102" t="s">
        <v>20</v>
      </c>
      <c r="I102" t="s">
        <v>75</v>
      </c>
      <c r="J102" t="s">
        <v>22</v>
      </c>
    </row>
    <row r="103" spans="1:10" x14ac:dyDescent="0.25">
      <c r="A103" t="s">
        <v>72</v>
      </c>
      <c r="B103" t="s">
        <v>355</v>
      </c>
      <c r="C103" t="s">
        <v>15</v>
      </c>
      <c r="E103" t="s">
        <v>36</v>
      </c>
      <c r="F103" t="s">
        <v>354</v>
      </c>
      <c r="G103" t="s">
        <v>11</v>
      </c>
      <c r="H103" t="s">
        <v>28</v>
      </c>
      <c r="I103" t="s">
        <v>29</v>
      </c>
      <c r="J103" t="s">
        <v>30</v>
      </c>
    </row>
    <row r="104" spans="1:10" x14ac:dyDescent="0.25">
      <c r="A104" t="s">
        <v>353</v>
      </c>
      <c r="B104" t="s">
        <v>500</v>
      </c>
      <c r="C104" t="s">
        <v>15</v>
      </c>
      <c r="E104" t="s">
        <v>36</v>
      </c>
      <c r="F104" t="s">
        <v>499</v>
      </c>
      <c r="G104" t="s">
        <v>11</v>
      </c>
      <c r="H104" t="s">
        <v>52</v>
      </c>
      <c r="I104" t="s">
        <v>103</v>
      </c>
      <c r="J104" t="s">
        <v>22</v>
      </c>
    </row>
    <row r="105" spans="1:10" x14ac:dyDescent="0.25">
      <c r="A105" t="s">
        <v>498</v>
      </c>
      <c r="B105" t="s">
        <v>349</v>
      </c>
      <c r="C105" t="s">
        <v>129</v>
      </c>
      <c r="E105" t="s">
        <v>36</v>
      </c>
      <c r="F105" t="s">
        <v>348</v>
      </c>
      <c r="G105" t="s">
        <v>11</v>
      </c>
      <c r="H105" t="s">
        <v>79</v>
      </c>
      <c r="I105" t="s">
        <v>128</v>
      </c>
      <c r="J105" t="s">
        <v>22</v>
      </c>
    </row>
    <row r="106" spans="1:10" x14ac:dyDescent="0.25">
      <c r="A106" t="s">
        <v>347</v>
      </c>
      <c r="B106" t="s">
        <v>589</v>
      </c>
      <c r="C106" t="s">
        <v>98</v>
      </c>
      <c r="E106" t="s">
        <v>17</v>
      </c>
      <c r="F106" t="s">
        <v>715</v>
      </c>
      <c r="G106" t="s">
        <v>11</v>
      </c>
      <c r="H106" t="s">
        <v>245</v>
      </c>
      <c r="I106" t="s">
        <v>107</v>
      </c>
      <c r="J106" t="s">
        <v>716</v>
      </c>
    </row>
    <row r="107" spans="1:10" x14ac:dyDescent="0.25">
      <c r="A107" t="s">
        <v>1067</v>
      </c>
      <c r="B107" t="s">
        <v>172</v>
      </c>
      <c r="C107" t="s">
        <v>129</v>
      </c>
      <c r="E107" t="s">
        <v>17</v>
      </c>
      <c r="F107" t="s">
        <v>171</v>
      </c>
      <c r="G107" t="s">
        <v>11</v>
      </c>
      <c r="H107" t="s">
        <v>138</v>
      </c>
      <c r="I107" t="s">
        <v>75</v>
      </c>
      <c r="J107" t="s">
        <v>22</v>
      </c>
    </row>
    <row r="108" spans="1:10" x14ac:dyDescent="0.25">
      <c r="A108" t="s">
        <v>170</v>
      </c>
      <c r="B108" t="s">
        <v>237</v>
      </c>
      <c r="C108" t="s">
        <v>31</v>
      </c>
      <c r="E108" t="s">
        <v>17</v>
      </c>
      <c r="F108" t="s">
        <v>236</v>
      </c>
      <c r="G108" t="s">
        <v>11</v>
      </c>
      <c r="H108" t="s">
        <v>12</v>
      </c>
      <c r="I108" t="s">
        <v>195</v>
      </c>
      <c r="J108" t="s">
        <v>14</v>
      </c>
    </row>
    <row r="109" spans="1:10" x14ac:dyDescent="0.25">
      <c r="A109" t="s">
        <v>235</v>
      </c>
      <c r="B109" t="s">
        <v>237</v>
      </c>
      <c r="C109" t="s">
        <v>129</v>
      </c>
      <c r="E109" t="s">
        <v>17</v>
      </c>
      <c r="F109" t="s">
        <v>804</v>
      </c>
      <c r="G109" t="s">
        <v>11</v>
      </c>
      <c r="H109" t="s">
        <v>428</v>
      </c>
      <c r="I109" t="s">
        <v>195</v>
      </c>
      <c r="J109" t="s">
        <v>14</v>
      </c>
    </row>
    <row r="110" spans="1:10" x14ac:dyDescent="0.25">
      <c r="A110" t="s">
        <v>803</v>
      </c>
      <c r="B110" t="s">
        <v>589</v>
      </c>
      <c r="C110" t="s">
        <v>15</v>
      </c>
      <c r="E110" t="s">
        <v>17</v>
      </c>
      <c r="F110" t="s">
        <v>588</v>
      </c>
      <c r="G110" t="s">
        <v>11</v>
      </c>
      <c r="H110" t="s">
        <v>59</v>
      </c>
      <c r="I110" t="s">
        <v>202</v>
      </c>
      <c r="J110" t="s">
        <v>22</v>
      </c>
    </row>
    <row r="111" spans="1:10" x14ac:dyDescent="0.25">
      <c r="A111" t="s">
        <v>587</v>
      </c>
      <c r="B111" t="s">
        <v>699</v>
      </c>
      <c r="C111" t="s">
        <v>15</v>
      </c>
      <c r="E111" t="s">
        <v>17</v>
      </c>
      <c r="F111" t="s">
        <v>698</v>
      </c>
      <c r="G111" t="s">
        <v>11</v>
      </c>
      <c r="H111" t="s">
        <v>490</v>
      </c>
      <c r="I111" t="s">
        <v>491</v>
      </c>
      <c r="J111" t="s">
        <v>14</v>
      </c>
    </row>
    <row r="112" spans="1:10" x14ac:dyDescent="0.25">
      <c r="A112" t="s">
        <v>697</v>
      </c>
      <c r="B112" t="s">
        <v>218</v>
      </c>
      <c r="C112" t="s">
        <v>15</v>
      </c>
      <c r="E112" t="s">
        <v>17</v>
      </c>
      <c r="F112" t="s">
        <v>217</v>
      </c>
      <c r="G112" t="s">
        <v>11</v>
      </c>
      <c r="H112" t="s">
        <v>52</v>
      </c>
      <c r="I112" t="s">
        <v>21</v>
      </c>
      <c r="J112" t="s">
        <v>22</v>
      </c>
    </row>
    <row r="113" spans="1:10" x14ac:dyDescent="0.25">
      <c r="A113" t="s">
        <v>216</v>
      </c>
      <c r="B113" t="s">
        <v>218</v>
      </c>
      <c r="C113" t="s">
        <v>31</v>
      </c>
      <c r="E113" t="s">
        <v>17</v>
      </c>
      <c r="F113" t="s">
        <v>736</v>
      </c>
      <c r="G113" t="s">
        <v>11</v>
      </c>
      <c r="H113" t="s">
        <v>85</v>
      </c>
      <c r="I113" t="s">
        <v>89</v>
      </c>
      <c r="J113" t="s">
        <v>22</v>
      </c>
    </row>
    <row r="114" spans="1:10" x14ac:dyDescent="0.25">
      <c r="A114" t="s">
        <v>735</v>
      </c>
      <c r="B114" t="s">
        <v>879</v>
      </c>
      <c r="C114" t="s">
        <v>15</v>
      </c>
      <c r="E114" t="s">
        <v>17</v>
      </c>
      <c r="F114" t="s">
        <v>878</v>
      </c>
      <c r="G114" t="s">
        <v>11</v>
      </c>
      <c r="H114" t="s">
        <v>52</v>
      </c>
      <c r="I114" t="s">
        <v>117</v>
      </c>
      <c r="J114" t="s">
        <v>22</v>
      </c>
    </row>
    <row r="115" spans="1:10" x14ac:dyDescent="0.25">
      <c r="A115" t="s">
        <v>877</v>
      </c>
      <c r="B115" t="s">
        <v>134</v>
      </c>
      <c r="C115" t="s">
        <v>15</v>
      </c>
      <c r="E115" t="s">
        <v>17</v>
      </c>
      <c r="F115" t="s">
        <v>846</v>
      </c>
      <c r="G115" t="s">
        <v>11</v>
      </c>
      <c r="H115" t="s">
        <v>531</v>
      </c>
      <c r="I115" t="s">
        <v>153</v>
      </c>
      <c r="J115" t="s">
        <v>14</v>
      </c>
    </row>
    <row r="116" spans="1:10" x14ac:dyDescent="0.25">
      <c r="A116" t="s">
        <v>845</v>
      </c>
      <c r="B116" t="s">
        <v>134</v>
      </c>
      <c r="C116" t="s">
        <v>31</v>
      </c>
      <c r="E116" t="s">
        <v>17</v>
      </c>
      <c r="F116" t="s">
        <v>756</v>
      </c>
      <c r="G116" t="s">
        <v>11</v>
      </c>
      <c r="H116" t="s">
        <v>757</v>
      </c>
      <c r="I116" t="s">
        <v>392</v>
      </c>
      <c r="J116" t="s">
        <v>14</v>
      </c>
    </row>
    <row r="117" spans="1:10" x14ac:dyDescent="0.25">
      <c r="A117" t="s">
        <v>755</v>
      </c>
      <c r="B117" t="s">
        <v>185</v>
      </c>
      <c r="C117" t="s">
        <v>98</v>
      </c>
      <c r="E117" t="s">
        <v>17</v>
      </c>
      <c r="F117" t="s">
        <v>734</v>
      </c>
      <c r="G117" t="s">
        <v>11</v>
      </c>
      <c r="H117" t="s">
        <v>428</v>
      </c>
      <c r="I117" t="s">
        <v>13</v>
      </c>
      <c r="J117" t="s">
        <v>14</v>
      </c>
    </row>
    <row r="118" spans="1:10" x14ac:dyDescent="0.25">
      <c r="A118" t="s">
        <v>733</v>
      </c>
      <c r="B118" t="s">
        <v>185</v>
      </c>
      <c r="C118" t="s">
        <v>129</v>
      </c>
      <c r="E118" t="s">
        <v>17</v>
      </c>
      <c r="F118" t="s">
        <v>934</v>
      </c>
      <c r="G118" t="s">
        <v>11</v>
      </c>
      <c r="H118" t="s">
        <v>152</v>
      </c>
      <c r="I118" t="s">
        <v>53</v>
      </c>
      <c r="J118" t="s">
        <v>14</v>
      </c>
    </row>
    <row r="119" spans="1:10" x14ac:dyDescent="0.25">
      <c r="A119" t="s">
        <v>933</v>
      </c>
      <c r="B119" t="s">
        <v>185</v>
      </c>
      <c r="C119" t="s">
        <v>15</v>
      </c>
      <c r="E119" t="s">
        <v>17</v>
      </c>
      <c r="F119" t="s">
        <v>873</v>
      </c>
      <c r="G119" t="s">
        <v>11</v>
      </c>
      <c r="H119" t="s">
        <v>20</v>
      </c>
      <c r="I119" t="s">
        <v>103</v>
      </c>
      <c r="J119" t="s">
        <v>22</v>
      </c>
    </row>
    <row r="120" spans="1:10" x14ac:dyDescent="0.25">
      <c r="A120" t="s">
        <v>872</v>
      </c>
      <c r="B120" t="s">
        <v>937</v>
      </c>
      <c r="C120" t="s">
        <v>129</v>
      </c>
      <c r="E120" t="s">
        <v>17</v>
      </c>
      <c r="F120" t="s">
        <v>936</v>
      </c>
      <c r="G120" t="s">
        <v>11</v>
      </c>
      <c r="H120" t="s">
        <v>245</v>
      </c>
      <c r="I120" t="s">
        <v>248</v>
      </c>
      <c r="J120" t="s">
        <v>22</v>
      </c>
    </row>
    <row r="121" spans="1:10" x14ac:dyDescent="0.25">
      <c r="A121" t="s">
        <v>935</v>
      </c>
      <c r="B121" t="s">
        <v>937</v>
      </c>
      <c r="C121" t="s">
        <v>98</v>
      </c>
      <c r="E121" t="s">
        <v>17</v>
      </c>
      <c r="F121" t="s">
        <v>1069</v>
      </c>
      <c r="G121" t="s">
        <v>11</v>
      </c>
      <c r="H121" t="s">
        <v>79</v>
      </c>
      <c r="I121" t="s">
        <v>75</v>
      </c>
      <c r="J121" t="s">
        <v>22</v>
      </c>
    </row>
    <row r="122" spans="1:10" x14ac:dyDescent="0.25">
      <c r="A122" t="s">
        <v>1068</v>
      </c>
      <c r="B122" t="s">
        <v>319</v>
      </c>
      <c r="C122" t="s">
        <v>129</v>
      </c>
      <c r="E122" t="s">
        <v>17</v>
      </c>
      <c r="F122" t="s">
        <v>318</v>
      </c>
      <c r="G122" t="s">
        <v>11</v>
      </c>
      <c r="H122" t="s">
        <v>79</v>
      </c>
      <c r="I122" t="s">
        <v>128</v>
      </c>
      <c r="J122" t="s">
        <v>22</v>
      </c>
    </row>
    <row r="123" spans="1:10" x14ac:dyDescent="0.25">
      <c r="A123" t="s">
        <v>317</v>
      </c>
      <c r="B123" t="s">
        <v>172</v>
      </c>
      <c r="C123" t="s">
        <v>129</v>
      </c>
      <c r="E123" t="s">
        <v>17</v>
      </c>
      <c r="F123" t="s">
        <v>518</v>
      </c>
      <c r="G123" t="s">
        <v>11</v>
      </c>
      <c r="H123" t="s">
        <v>52</v>
      </c>
      <c r="I123" t="s">
        <v>103</v>
      </c>
      <c r="J123" t="s">
        <v>22</v>
      </c>
    </row>
    <row r="124" spans="1:10" x14ac:dyDescent="0.25">
      <c r="A124" t="s">
        <v>1070</v>
      </c>
      <c r="B124" t="s">
        <v>172</v>
      </c>
      <c r="C124" t="s">
        <v>98</v>
      </c>
      <c r="E124" t="s">
        <v>17</v>
      </c>
      <c r="F124" t="s">
        <v>978</v>
      </c>
      <c r="G124" t="s">
        <v>11</v>
      </c>
      <c r="H124" t="s">
        <v>138</v>
      </c>
      <c r="I124" t="s">
        <v>60</v>
      </c>
      <c r="J124" t="s">
        <v>22</v>
      </c>
    </row>
    <row r="125" spans="1:10" x14ac:dyDescent="0.25">
      <c r="A125" t="s">
        <v>977</v>
      </c>
      <c r="B125" t="s">
        <v>542</v>
      </c>
      <c r="C125" t="s">
        <v>129</v>
      </c>
      <c r="E125" t="s">
        <v>17</v>
      </c>
      <c r="F125" t="s">
        <v>541</v>
      </c>
      <c r="G125" t="s">
        <v>11</v>
      </c>
      <c r="H125" t="s">
        <v>28</v>
      </c>
      <c r="I125" t="s">
        <v>29</v>
      </c>
      <c r="J125" t="s">
        <v>30</v>
      </c>
    </row>
    <row r="126" spans="1:10" x14ac:dyDescent="0.25">
      <c r="A126" t="s">
        <v>540</v>
      </c>
      <c r="B126" t="s">
        <v>172</v>
      </c>
      <c r="C126" t="s">
        <v>15</v>
      </c>
      <c r="E126" t="s">
        <v>17</v>
      </c>
      <c r="F126" t="s">
        <v>672</v>
      </c>
      <c r="G126" t="s">
        <v>11</v>
      </c>
      <c r="H126" t="s">
        <v>438</v>
      </c>
      <c r="I126" t="s">
        <v>376</v>
      </c>
      <c r="J126" t="s">
        <v>14</v>
      </c>
    </row>
    <row r="127" spans="1:10" x14ac:dyDescent="0.25">
      <c r="A127" t="s">
        <v>671</v>
      </c>
      <c r="B127" t="s">
        <v>675</v>
      </c>
      <c r="C127" t="s">
        <v>15</v>
      </c>
      <c r="E127" t="s">
        <v>40</v>
      </c>
      <c r="F127" t="s">
        <v>674</v>
      </c>
      <c r="G127" t="s">
        <v>11</v>
      </c>
      <c r="H127" t="s">
        <v>428</v>
      </c>
      <c r="I127" t="s">
        <v>202</v>
      </c>
      <c r="J127" t="s">
        <v>14</v>
      </c>
    </row>
    <row r="128" spans="1:10" x14ac:dyDescent="0.25">
      <c r="A128" t="s">
        <v>673</v>
      </c>
      <c r="B128" t="s">
        <v>527</v>
      </c>
      <c r="C128" t="s">
        <v>15</v>
      </c>
      <c r="E128" t="s">
        <v>17</v>
      </c>
      <c r="F128" t="s">
        <v>677</v>
      </c>
      <c r="G128" t="s">
        <v>11</v>
      </c>
      <c r="H128" t="s">
        <v>79</v>
      </c>
      <c r="I128" t="s">
        <v>103</v>
      </c>
      <c r="J128" t="s">
        <v>22</v>
      </c>
    </row>
    <row r="129" spans="1:10" x14ac:dyDescent="0.25">
      <c r="A129" t="s">
        <v>676</v>
      </c>
      <c r="B129" t="s">
        <v>116</v>
      </c>
      <c r="C129" t="s">
        <v>129</v>
      </c>
      <c r="E129" t="s">
        <v>36</v>
      </c>
      <c r="F129" t="s">
        <v>806</v>
      </c>
      <c r="G129" t="s">
        <v>11</v>
      </c>
      <c r="H129" t="s">
        <v>59</v>
      </c>
      <c r="I129" t="s">
        <v>75</v>
      </c>
      <c r="J129" t="s">
        <v>22</v>
      </c>
    </row>
    <row r="130" spans="1:10" x14ac:dyDescent="0.25">
      <c r="A130" t="s">
        <v>805</v>
      </c>
      <c r="B130" t="s">
        <v>950</v>
      </c>
      <c r="C130" t="s">
        <v>129</v>
      </c>
      <c r="E130" t="s">
        <v>17</v>
      </c>
      <c r="F130" t="s">
        <v>949</v>
      </c>
      <c r="G130" t="s">
        <v>11</v>
      </c>
      <c r="H130" t="s">
        <v>28</v>
      </c>
      <c r="I130" t="s">
        <v>214</v>
      </c>
      <c r="J130" t="s">
        <v>30</v>
      </c>
    </row>
    <row r="131" spans="1:10" x14ac:dyDescent="0.25">
      <c r="A131" t="s">
        <v>948</v>
      </c>
      <c r="B131" t="s">
        <v>950</v>
      </c>
      <c r="C131" t="s">
        <v>98</v>
      </c>
      <c r="E131" t="s">
        <v>17</v>
      </c>
      <c r="F131" t="s">
        <v>989</v>
      </c>
      <c r="G131" t="s">
        <v>11</v>
      </c>
      <c r="H131" t="s">
        <v>245</v>
      </c>
      <c r="I131" t="s">
        <v>71</v>
      </c>
      <c r="J131" t="s">
        <v>22</v>
      </c>
    </row>
    <row r="132" spans="1:10" x14ac:dyDescent="0.25">
      <c r="A132" t="s">
        <v>988</v>
      </c>
      <c r="B132" t="s">
        <v>777</v>
      </c>
      <c r="C132" t="s">
        <v>44</v>
      </c>
      <c r="E132" t="s">
        <v>17</v>
      </c>
      <c r="F132" t="s">
        <v>776</v>
      </c>
      <c r="G132" t="s">
        <v>11</v>
      </c>
      <c r="H132" t="s">
        <v>52</v>
      </c>
      <c r="I132" t="s">
        <v>21</v>
      </c>
      <c r="J132" t="s">
        <v>22</v>
      </c>
    </row>
    <row r="133" spans="1:10" x14ac:dyDescent="0.25">
      <c r="A133" t="s">
        <v>775</v>
      </c>
      <c r="B133" t="s">
        <v>489</v>
      </c>
      <c r="C133" t="s">
        <v>15</v>
      </c>
      <c r="E133" t="s">
        <v>17</v>
      </c>
      <c r="F133" t="s">
        <v>488</v>
      </c>
      <c r="G133" t="s">
        <v>11</v>
      </c>
      <c r="H133" t="s">
        <v>490</v>
      </c>
      <c r="I133" t="s">
        <v>491</v>
      </c>
      <c r="J133" t="s">
        <v>14</v>
      </c>
    </row>
    <row r="134" spans="1:10" x14ac:dyDescent="0.25">
      <c r="A134" t="s">
        <v>487</v>
      </c>
      <c r="B134" t="s">
        <v>652</v>
      </c>
      <c r="C134" t="s">
        <v>31</v>
      </c>
      <c r="E134" t="s">
        <v>17</v>
      </c>
      <c r="F134" t="s">
        <v>651</v>
      </c>
      <c r="G134" t="s">
        <v>11</v>
      </c>
      <c r="H134" t="s">
        <v>288</v>
      </c>
      <c r="I134" t="s">
        <v>71</v>
      </c>
      <c r="J134" t="s">
        <v>30</v>
      </c>
    </row>
    <row r="135" spans="1:10" x14ac:dyDescent="0.25">
      <c r="A135" t="s">
        <v>650</v>
      </c>
      <c r="B135" t="s">
        <v>372</v>
      </c>
      <c r="C135" t="s">
        <v>15</v>
      </c>
      <c r="E135" t="s">
        <v>17</v>
      </c>
      <c r="F135" t="s">
        <v>547</v>
      </c>
      <c r="G135" t="s">
        <v>11</v>
      </c>
      <c r="H135" t="s">
        <v>59</v>
      </c>
      <c r="I135" t="s">
        <v>298</v>
      </c>
      <c r="J135" t="s">
        <v>22</v>
      </c>
    </row>
    <row r="136" spans="1:10" x14ac:dyDescent="0.25">
      <c r="A136" t="s">
        <v>546</v>
      </c>
      <c r="B136" t="s">
        <v>372</v>
      </c>
      <c r="C136" t="s">
        <v>15</v>
      </c>
      <c r="E136" t="s">
        <v>17</v>
      </c>
      <c r="F136" t="s">
        <v>696</v>
      </c>
      <c r="G136" t="s">
        <v>11</v>
      </c>
      <c r="H136" t="s">
        <v>28</v>
      </c>
      <c r="I136" t="s">
        <v>214</v>
      </c>
      <c r="J136" t="s">
        <v>30</v>
      </c>
    </row>
    <row r="137" spans="1:10" x14ac:dyDescent="0.25">
      <c r="A137" t="s">
        <v>695</v>
      </c>
      <c r="B137" t="s">
        <v>729</v>
      </c>
      <c r="C137" t="s">
        <v>31</v>
      </c>
      <c r="E137" t="s">
        <v>17</v>
      </c>
      <c r="F137" t="s">
        <v>728</v>
      </c>
      <c r="G137" t="s">
        <v>11</v>
      </c>
      <c r="H137" t="s">
        <v>261</v>
      </c>
      <c r="I137" t="s">
        <v>669</v>
      </c>
      <c r="J137" t="s">
        <v>30</v>
      </c>
    </row>
    <row r="138" spans="1:10" x14ac:dyDescent="0.25">
      <c r="A138" t="s">
        <v>727</v>
      </c>
      <c r="B138" t="s">
        <v>1071</v>
      </c>
      <c r="C138" t="s">
        <v>98</v>
      </c>
      <c r="E138" t="s">
        <v>8</v>
      </c>
      <c r="F138" t="s">
        <v>1073</v>
      </c>
      <c r="G138" t="s">
        <v>11</v>
      </c>
      <c r="H138" t="s">
        <v>28</v>
      </c>
      <c r="I138" t="s">
        <v>248</v>
      </c>
      <c r="J138" t="s">
        <v>97</v>
      </c>
    </row>
    <row r="139" spans="1:10" x14ac:dyDescent="0.25">
      <c r="A139" t="s">
        <v>1072</v>
      </c>
      <c r="B139" t="s">
        <v>19</v>
      </c>
      <c r="C139" t="s">
        <v>15</v>
      </c>
      <c r="E139" t="s">
        <v>17</v>
      </c>
      <c r="F139" t="s">
        <v>18</v>
      </c>
      <c r="G139" t="s">
        <v>11</v>
      </c>
      <c r="H139" t="s">
        <v>20</v>
      </c>
      <c r="I139" t="s">
        <v>21</v>
      </c>
      <c r="J139" t="s">
        <v>22</v>
      </c>
    </row>
    <row r="140" spans="1:10" x14ac:dyDescent="0.25">
      <c r="A140" t="s">
        <v>16</v>
      </c>
      <c r="B140" t="s">
        <v>19</v>
      </c>
      <c r="C140" t="s">
        <v>98</v>
      </c>
      <c r="E140" t="s">
        <v>17</v>
      </c>
      <c r="F140" t="s">
        <v>976</v>
      </c>
      <c r="G140" t="s">
        <v>11</v>
      </c>
      <c r="H140" t="s">
        <v>52</v>
      </c>
      <c r="I140" t="s">
        <v>75</v>
      </c>
      <c r="J140" t="s">
        <v>22</v>
      </c>
    </row>
    <row r="141" spans="1:10" x14ac:dyDescent="0.25">
      <c r="A141" t="s">
        <v>975</v>
      </c>
      <c r="B141" t="s">
        <v>251</v>
      </c>
      <c r="C141" t="s">
        <v>129</v>
      </c>
      <c r="E141" t="s">
        <v>17</v>
      </c>
      <c r="F141" t="s">
        <v>833</v>
      </c>
      <c r="G141" t="s">
        <v>11</v>
      </c>
      <c r="H141" t="s">
        <v>79</v>
      </c>
      <c r="I141" t="s">
        <v>128</v>
      </c>
      <c r="J141" t="s">
        <v>22</v>
      </c>
    </row>
    <row r="142" spans="1:10" x14ac:dyDescent="0.25">
      <c r="A142" t="s">
        <v>832</v>
      </c>
      <c r="B142" t="s">
        <v>251</v>
      </c>
      <c r="C142" t="s">
        <v>129</v>
      </c>
      <c r="E142" t="s">
        <v>17</v>
      </c>
      <c r="F142" t="s">
        <v>250</v>
      </c>
      <c r="G142" t="s">
        <v>11</v>
      </c>
      <c r="H142" t="s">
        <v>85</v>
      </c>
      <c r="I142" t="s">
        <v>117</v>
      </c>
      <c r="J142" t="s">
        <v>22</v>
      </c>
    </row>
    <row r="143" spans="1:10" x14ac:dyDescent="0.25">
      <c r="A143" t="s">
        <v>249</v>
      </c>
      <c r="B143" t="s">
        <v>521</v>
      </c>
      <c r="C143" t="s">
        <v>129</v>
      </c>
      <c r="E143" t="s">
        <v>17</v>
      </c>
      <c r="F143" t="s">
        <v>520</v>
      </c>
      <c r="G143" t="s">
        <v>11</v>
      </c>
      <c r="H143" t="s">
        <v>52</v>
      </c>
      <c r="I143" t="s">
        <v>103</v>
      </c>
      <c r="J143" t="s">
        <v>22</v>
      </c>
    </row>
    <row r="144" spans="1:10" x14ac:dyDescent="0.25">
      <c r="A144" t="s">
        <v>519</v>
      </c>
      <c r="B144" t="s">
        <v>521</v>
      </c>
      <c r="C144" t="s">
        <v>129</v>
      </c>
      <c r="E144" t="s">
        <v>17</v>
      </c>
      <c r="F144" t="s">
        <v>771</v>
      </c>
      <c r="G144" t="s">
        <v>11</v>
      </c>
      <c r="H144" t="s">
        <v>245</v>
      </c>
      <c r="I144" t="s">
        <v>71</v>
      </c>
      <c r="J144" t="s">
        <v>22</v>
      </c>
    </row>
    <row r="145" spans="1:10" x14ac:dyDescent="0.25">
      <c r="A145" t="s">
        <v>770</v>
      </c>
      <c r="B145" t="s">
        <v>151</v>
      </c>
      <c r="C145" t="s">
        <v>31</v>
      </c>
      <c r="E145" t="s">
        <v>17</v>
      </c>
      <c r="F145" t="s">
        <v>150</v>
      </c>
      <c r="G145" t="s">
        <v>11</v>
      </c>
      <c r="H145" t="s">
        <v>152</v>
      </c>
      <c r="I145" t="s">
        <v>153</v>
      </c>
      <c r="J145" t="s">
        <v>14</v>
      </c>
    </row>
    <row r="146" spans="1:10" x14ac:dyDescent="0.25">
      <c r="A146" t="s">
        <v>149</v>
      </c>
      <c r="B146" t="s">
        <v>257</v>
      </c>
      <c r="C146" t="s">
        <v>129</v>
      </c>
      <c r="E146" t="s">
        <v>17</v>
      </c>
      <c r="F146" t="s">
        <v>256</v>
      </c>
      <c r="G146" t="s">
        <v>11</v>
      </c>
      <c r="H146" t="s">
        <v>85</v>
      </c>
      <c r="I146" t="s">
        <v>89</v>
      </c>
      <c r="J146" t="s">
        <v>22</v>
      </c>
    </row>
    <row r="147" spans="1:10" x14ac:dyDescent="0.25">
      <c r="A147" t="s">
        <v>255</v>
      </c>
      <c r="B147" t="s">
        <v>437</v>
      </c>
      <c r="C147" t="s">
        <v>44</v>
      </c>
      <c r="E147" t="s">
        <v>17</v>
      </c>
      <c r="F147" t="s">
        <v>436</v>
      </c>
      <c r="G147" t="s">
        <v>11</v>
      </c>
      <c r="H147" t="s">
        <v>438</v>
      </c>
      <c r="I147" t="s">
        <v>392</v>
      </c>
      <c r="J147" t="s">
        <v>14</v>
      </c>
    </row>
    <row r="148" spans="1:10" x14ac:dyDescent="0.25">
      <c r="A148" t="s">
        <v>435</v>
      </c>
      <c r="B148" t="s">
        <v>63</v>
      </c>
      <c r="C148" t="s">
        <v>31</v>
      </c>
      <c r="E148" t="s">
        <v>17</v>
      </c>
      <c r="F148" t="s">
        <v>62</v>
      </c>
      <c r="G148" t="s">
        <v>11</v>
      </c>
      <c r="H148" t="s">
        <v>64</v>
      </c>
      <c r="I148" t="s">
        <v>65</v>
      </c>
      <c r="J148" t="s">
        <v>30</v>
      </c>
    </row>
    <row r="149" spans="1:10" x14ac:dyDescent="0.25">
      <c r="A149" t="s">
        <v>61</v>
      </c>
      <c r="B149" t="s">
        <v>372</v>
      </c>
      <c r="C149" t="s">
        <v>129</v>
      </c>
      <c r="E149" t="s">
        <v>17</v>
      </c>
      <c r="F149" t="s">
        <v>371</v>
      </c>
      <c r="G149" t="s">
        <v>11</v>
      </c>
      <c r="H149" t="s">
        <v>52</v>
      </c>
      <c r="I149" t="s">
        <v>117</v>
      </c>
      <c r="J149" t="s">
        <v>22</v>
      </c>
    </row>
    <row r="150" spans="1:10" x14ac:dyDescent="0.25">
      <c r="A150" t="s">
        <v>370</v>
      </c>
      <c r="B150" t="s">
        <v>366</v>
      </c>
      <c r="C150" t="s">
        <v>129</v>
      </c>
      <c r="E150" t="s">
        <v>17</v>
      </c>
      <c r="F150" t="s">
        <v>365</v>
      </c>
      <c r="G150" t="s">
        <v>11</v>
      </c>
      <c r="H150" t="s">
        <v>138</v>
      </c>
      <c r="I150" t="s">
        <v>139</v>
      </c>
      <c r="J150" t="s">
        <v>22</v>
      </c>
    </row>
    <row r="151" spans="1:10" x14ac:dyDescent="0.25">
      <c r="A151" t="s">
        <v>364</v>
      </c>
      <c r="B151" t="s">
        <v>416</v>
      </c>
      <c r="C151" t="s">
        <v>44</v>
      </c>
      <c r="E151" t="s">
        <v>40</v>
      </c>
      <c r="F151" t="s">
        <v>415</v>
      </c>
      <c r="G151" t="s">
        <v>11</v>
      </c>
      <c r="H151" t="s">
        <v>59</v>
      </c>
      <c r="I151" t="s">
        <v>128</v>
      </c>
      <c r="J151" t="s">
        <v>22</v>
      </c>
    </row>
    <row r="152" spans="1:10" x14ac:dyDescent="0.25">
      <c r="A152" t="s">
        <v>414</v>
      </c>
      <c r="B152" t="s">
        <v>391</v>
      </c>
      <c r="C152" t="s">
        <v>15</v>
      </c>
      <c r="E152" t="s">
        <v>40</v>
      </c>
      <c r="F152" t="s">
        <v>390</v>
      </c>
      <c r="G152" t="s">
        <v>11</v>
      </c>
      <c r="H152" t="s">
        <v>144</v>
      </c>
      <c r="I152" t="s">
        <v>392</v>
      </c>
      <c r="J152" t="s">
        <v>14</v>
      </c>
    </row>
    <row r="153" spans="1:10" x14ac:dyDescent="0.25">
      <c r="A153" t="s">
        <v>389</v>
      </c>
      <c r="B153" t="s">
        <v>665</v>
      </c>
      <c r="C153" t="s">
        <v>31</v>
      </c>
      <c r="E153" t="s">
        <v>40</v>
      </c>
      <c r="F153" t="s">
        <v>664</v>
      </c>
      <c r="G153" t="s">
        <v>11</v>
      </c>
      <c r="H153" t="s">
        <v>28</v>
      </c>
      <c r="I153" t="s">
        <v>328</v>
      </c>
      <c r="J153" t="s">
        <v>30</v>
      </c>
    </row>
    <row r="154" spans="1:10" x14ac:dyDescent="0.25">
      <c r="A154" t="s">
        <v>663</v>
      </c>
      <c r="B154" t="s">
        <v>913</v>
      </c>
      <c r="C154" t="s">
        <v>129</v>
      </c>
      <c r="E154" t="s">
        <v>40</v>
      </c>
      <c r="F154" t="s">
        <v>912</v>
      </c>
      <c r="G154" t="s">
        <v>11</v>
      </c>
      <c r="H154" t="s">
        <v>28</v>
      </c>
      <c r="I154" t="s">
        <v>248</v>
      </c>
      <c r="J154" t="s">
        <v>30</v>
      </c>
    </row>
    <row r="155" spans="1:10" x14ac:dyDescent="0.25">
      <c r="A155" t="s">
        <v>911</v>
      </c>
      <c r="B155" t="s">
        <v>42</v>
      </c>
      <c r="C155" t="s">
        <v>44</v>
      </c>
      <c r="E155" t="s">
        <v>40</v>
      </c>
      <c r="F155" t="s">
        <v>41</v>
      </c>
      <c r="G155" t="s">
        <v>11</v>
      </c>
      <c r="H155" t="s">
        <v>12</v>
      </c>
      <c r="I155" t="s">
        <v>43</v>
      </c>
      <c r="J155" t="s">
        <v>14</v>
      </c>
    </row>
    <row r="156" spans="1:10" x14ac:dyDescent="0.25">
      <c r="A156" t="s">
        <v>39</v>
      </c>
      <c r="B156" t="s">
        <v>42</v>
      </c>
      <c r="C156" t="s">
        <v>31</v>
      </c>
      <c r="E156" t="s">
        <v>40</v>
      </c>
      <c r="F156" t="s">
        <v>418</v>
      </c>
      <c r="G156" t="s">
        <v>11</v>
      </c>
      <c r="H156" t="s">
        <v>52</v>
      </c>
      <c r="I156" t="s">
        <v>21</v>
      </c>
      <c r="J156" t="s">
        <v>22</v>
      </c>
    </row>
    <row r="157" spans="1:10" x14ac:dyDescent="0.25">
      <c r="A157" t="s">
        <v>417</v>
      </c>
      <c r="B157" t="s">
        <v>269</v>
      </c>
      <c r="C157" t="s">
        <v>15</v>
      </c>
      <c r="E157" t="s">
        <v>40</v>
      </c>
      <c r="F157" t="s">
        <v>268</v>
      </c>
      <c r="G157" t="s">
        <v>11</v>
      </c>
      <c r="H157" t="s">
        <v>234</v>
      </c>
      <c r="I157" t="s">
        <v>53</v>
      </c>
      <c r="J157" t="s">
        <v>14</v>
      </c>
    </row>
    <row r="158" spans="1:10" x14ac:dyDescent="0.25">
      <c r="A158" t="s">
        <v>267</v>
      </c>
      <c r="B158" t="s">
        <v>876</v>
      </c>
      <c r="C158" t="s">
        <v>15</v>
      </c>
      <c r="E158" t="s">
        <v>40</v>
      </c>
      <c r="F158" t="s">
        <v>875</v>
      </c>
      <c r="G158" t="s">
        <v>11</v>
      </c>
      <c r="H158" t="s">
        <v>64</v>
      </c>
      <c r="I158" t="s">
        <v>65</v>
      </c>
      <c r="J158" t="s">
        <v>30</v>
      </c>
    </row>
    <row r="159" spans="1:10" x14ac:dyDescent="0.25">
      <c r="A159" t="s">
        <v>874</v>
      </c>
      <c r="B159" t="s">
        <v>916</v>
      </c>
      <c r="C159" t="s">
        <v>129</v>
      </c>
      <c r="E159" t="s">
        <v>40</v>
      </c>
      <c r="F159" t="s">
        <v>915</v>
      </c>
      <c r="G159" t="s">
        <v>11</v>
      </c>
      <c r="H159" t="s">
        <v>152</v>
      </c>
      <c r="I159" t="s">
        <v>153</v>
      </c>
      <c r="J159" t="s">
        <v>14</v>
      </c>
    </row>
    <row r="160" spans="1:10" x14ac:dyDescent="0.25">
      <c r="A160" t="s">
        <v>914</v>
      </c>
      <c r="B160" t="s">
        <v>476</v>
      </c>
      <c r="C160" t="s">
        <v>129</v>
      </c>
      <c r="E160" t="s">
        <v>17</v>
      </c>
      <c r="F160" t="s">
        <v>690</v>
      </c>
      <c r="G160" t="s">
        <v>11</v>
      </c>
      <c r="H160" t="s">
        <v>28</v>
      </c>
      <c r="I160" t="s">
        <v>214</v>
      </c>
      <c r="J160" t="s">
        <v>30</v>
      </c>
    </row>
    <row r="161" spans="1:10" x14ac:dyDescent="0.25">
      <c r="A161" t="s">
        <v>689</v>
      </c>
      <c r="B161" t="s">
        <v>137</v>
      </c>
      <c r="C161" t="s">
        <v>129</v>
      </c>
      <c r="E161" t="s">
        <v>40</v>
      </c>
      <c r="F161" t="s">
        <v>136</v>
      </c>
      <c r="G161" t="s">
        <v>11</v>
      </c>
      <c r="H161" t="s">
        <v>138</v>
      </c>
      <c r="I161" t="s">
        <v>139</v>
      </c>
      <c r="J161" t="s">
        <v>22</v>
      </c>
    </row>
    <row r="162" spans="1:10" x14ac:dyDescent="0.25">
      <c r="A162" t="s">
        <v>135</v>
      </c>
      <c r="B162" t="s">
        <v>116</v>
      </c>
      <c r="C162" t="s">
        <v>15</v>
      </c>
      <c r="E162" t="s">
        <v>36</v>
      </c>
      <c r="F162" t="s">
        <v>115</v>
      </c>
      <c r="G162" t="s">
        <v>11</v>
      </c>
      <c r="H162" t="s">
        <v>52</v>
      </c>
      <c r="I162" t="s">
        <v>117</v>
      </c>
      <c r="J162" t="s">
        <v>22</v>
      </c>
    </row>
    <row r="163" spans="1:10" x14ac:dyDescent="0.25">
      <c r="A163" t="s">
        <v>114</v>
      </c>
      <c r="B163" t="s">
        <v>631</v>
      </c>
      <c r="C163" t="s">
        <v>44</v>
      </c>
      <c r="E163" t="s">
        <v>36</v>
      </c>
      <c r="F163" t="s">
        <v>630</v>
      </c>
      <c r="G163" t="s">
        <v>11</v>
      </c>
      <c r="H163" t="s">
        <v>85</v>
      </c>
      <c r="I163" t="s">
        <v>248</v>
      </c>
      <c r="J163" t="s">
        <v>22</v>
      </c>
    </row>
    <row r="164" spans="1:10" x14ac:dyDescent="0.25">
      <c r="A164" t="s">
        <v>629</v>
      </c>
      <c r="B164" t="s">
        <v>38</v>
      </c>
      <c r="C164" t="s">
        <v>15</v>
      </c>
      <c r="E164" t="s">
        <v>36</v>
      </c>
      <c r="F164" t="s">
        <v>37</v>
      </c>
      <c r="G164" t="s">
        <v>11</v>
      </c>
      <c r="H164" t="s">
        <v>28</v>
      </c>
      <c r="I164" t="s">
        <v>29</v>
      </c>
      <c r="J164" t="s">
        <v>30</v>
      </c>
    </row>
    <row r="165" spans="1:10" x14ac:dyDescent="0.25">
      <c r="A165" t="s">
        <v>35</v>
      </c>
      <c r="B165" t="s">
        <v>240</v>
      </c>
      <c r="C165" t="s">
        <v>129</v>
      </c>
      <c r="E165" t="s">
        <v>36</v>
      </c>
      <c r="F165" t="s">
        <v>239</v>
      </c>
      <c r="G165" t="s">
        <v>11</v>
      </c>
      <c r="H165" t="s">
        <v>20</v>
      </c>
      <c r="I165" t="s">
        <v>21</v>
      </c>
      <c r="J165" t="s">
        <v>22</v>
      </c>
    </row>
    <row r="166" spans="1:10" x14ac:dyDescent="0.25">
      <c r="A166" t="s">
        <v>238</v>
      </c>
      <c r="B166" t="s">
        <v>240</v>
      </c>
      <c r="C166" t="s">
        <v>44</v>
      </c>
      <c r="E166" t="s">
        <v>36</v>
      </c>
      <c r="F166" t="s">
        <v>346</v>
      </c>
      <c r="G166" t="s">
        <v>11</v>
      </c>
      <c r="H166" t="s">
        <v>288</v>
      </c>
      <c r="I166" t="s">
        <v>214</v>
      </c>
      <c r="J166" t="s">
        <v>30</v>
      </c>
    </row>
    <row r="167" spans="1:10" x14ac:dyDescent="0.25">
      <c r="A167" t="s">
        <v>345</v>
      </c>
      <c r="B167" t="s">
        <v>606</v>
      </c>
      <c r="C167" t="s">
        <v>31</v>
      </c>
      <c r="E167" t="s">
        <v>36</v>
      </c>
      <c r="F167" t="s">
        <v>605</v>
      </c>
      <c r="G167" t="s">
        <v>11</v>
      </c>
      <c r="H167" t="s">
        <v>59</v>
      </c>
      <c r="I167" t="s">
        <v>128</v>
      </c>
      <c r="J167" t="s">
        <v>22</v>
      </c>
    </row>
    <row r="168" spans="1:10" x14ac:dyDescent="0.25">
      <c r="A168" t="s">
        <v>604</v>
      </c>
      <c r="B168" t="s">
        <v>565</v>
      </c>
      <c r="C168" t="s">
        <v>44</v>
      </c>
      <c r="E168" t="s">
        <v>36</v>
      </c>
      <c r="F168" t="s">
        <v>564</v>
      </c>
      <c r="G168" t="s">
        <v>11</v>
      </c>
      <c r="H168" t="s">
        <v>234</v>
      </c>
      <c r="I168" t="s">
        <v>139</v>
      </c>
      <c r="J168" t="s">
        <v>14</v>
      </c>
    </row>
    <row r="169" spans="1:10" x14ac:dyDescent="0.25">
      <c r="A169" t="s">
        <v>563</v>
      </c>
      <c r="B169" t="s">
        <v>379</v>
      </c>
      <c r="C169" t="s">
        <v>129</v>
      </c>
      <c r="E169" t="s">
        <v>36</v>
      </c>
      <c r="F169" t="s">
        <v>378</v>
      </c>
      <c r="G169" t="s">
        <v>11</v>
      </c>
      <c r="H169" t="s">
        <v>79</v>
      </c>
      <c r="I169" t="s">
        <v>75</v>
      </c>
      <c r="J169" t="s">
        <v>22</v>
      </c>
    </row>
    <row r="170" spans="1:10" x14ac:dyDescent="0.25">
      <c r="A170" t="s">
        <v>377</v>
      </c>
      <c r="B170" t="s">
        <v>379</v>
      </c>
      <c r="C170" t="s">
        <v>129</v>
      </c>
      <c r="E170" t="s">
        <v>36</v>
      </c>
      <c r="F170" t="s">
        <v>682</v>
      </c>
      <c r="G170" t="s">
        <v>11</v>
      </c>
      <c r="H170" t="s">
        <v>28</v>
      </c>
      <c r="I170" t="s">
        <v>29</v>
      </c>
      <c r="J170" t="s">
        <v>30</v>
      </c>
    </row>
    <row r="171" spans="1:10" x14ac:dyDescent="0.25">
      <c r="A171" t="s">
        <v>681</v>
      </c>
      <c r="B171" t="s">
        <v>868</v>
      </c>
      <c r="C171" t="s">
        <v>15</v>
      </c>
      <c r="E171" t="s">
        <v>36</v>
      </c>
      <c r="F171" t="s">
        <v>867</v>
      </c>
      <c r="G171" t="s">
        <v>11</v>
      </c>
      <c r="H171" t="s">
        <v>59</v>
      </c>
      <c r="I171" t="s">
        <v>21</v>
      </c>
      <c r="J171" t="s">
        <v>22</v>
      </c>
    </row>
    <row r="172" spans="1:10" x14ac:dyDescent="0.25">
      <c r="A172" t="s">
        <v>866</v>
      </c>
      <c r="B172" t="s">
        <v>527</v>
      </c>
      <c r="C172" t="s">
        <v>15</v>
      </c>
      <c r="E172" t="s">
        <v>17</v>
      </c>
      <c r="F172" t="s">
        <v>526</v>
      </c>
      <c r="G172" t="s">
        <v>11</v>
      </c>
      <c r="H172" t="s">
        <v>64</v>
      </c>
      <c r="I172" t="s">
        <v>335</v>
      </c>
      <c r="J172" t="s">
        <v>30</v>
      </c>
    </row>
    <row r="173" spans="1:10" x14ac:dyDescent="0.25">
      <c r="A173" t="s">
        <v>525</v>
      </c>
      <c r="B173" t="s">
        <v>923</v>
      </c>
      <c r="C173" t="s">
        <v>129</v>
      </c>
      <c r="E173" t="s">
        <v>36</v>
      </c>
      <c r="F173" t="s">
        <v>922</v>
      </c>
      <c r="G173" t="s">
        <v>11</v>
      </c>
      <c r="H173" t="s">
        <v>20</v>
      </c>
      <c r="I173" t="s">
        <v>117</v>
      </c>
      <c r="J173" t="s">
        <v>22</v>
      </c>
    </row>
    <row r="174" spans="1:10" x14ac:dyDescent="0.25">
      <c r="A174" t="s">
        <v>921</v>
      </c>
      <c r="B174" t="s">
        <v>923</v>
      </c>
      <c r="C174" t="s">
        <v>129</v>
      </c>
      <c r="E174" t="s">
        <v>36</v>
      </c>
      <c r="F174" t="s">
        <v>925</v>
      </c>
      <c r="G174" t="s">
        <v>11</v>
      </c>
      <c r="H174" t="s">
        <v>52</v>
      </c>
      <c r="I174" t="s">
        <v>107</v>
      </c>
      <c r="J174" t="s">
        <v>22</v>
      </c>
    </row>
    <row r="175" spans="1:10" x14ac:dyDescent="0.25">
      <c r="A175" t="s">
        <v>924</v>
      </c>
      <c r="B175" t="s">
        <v>749</v>
      </c>
      <c r="C175" t="s">
        <v>129</v>
      </c>
      <c r="E175" t="s">
        <v>40</v>
      </c>
      <c r="F175" t="s">
        <v>918</v>
      </c>
      <c r="G175" t="s">
        <v>11</v>
      </c>
      <c r="H175" t="s">
        <v>438</v>
      </c>
      <c r="I175" t="s">
        <v>195</v>
      </c>
      <c r="J175" t="s">
        <v>14</v>
      </c>
    </row>
    <row r="176" spans="1:10" x14ac:dyDescent="0.25">
      <c r="A176" t="s">
        <v>917</v>
      </c>
      <c r="B176" t="s">
        <v>831</v>
      </c>
      <c r="C176" t="s">
        <v>129</v>
      </c>
      <c r="E176" t="s">
        <v>36</v>
      </c>
      <c r="F176" t="s">
        <v>830</v>
      </c>
      <c r="G176" t="s">
        <v>11</v>
      </c>
      <c r="H176" t="s">
        <v>152</v>
      </c>
      <c r="I176" t="s">
        <v>195</v>
      </c>
      <c r="J176" t="s">
        <v>14</v>
      </c>
    </row>
    <row r="177" spans="1:10" x14ac:dyDescent="0.25">
      <c r="A177" t="s">
        <v>829</v>
      </c>
      <c r="B177" t="s">
        <v>621</v>
      </c>
      <c r="C177" t="s">
        <v>129</v>
      </c>
      <c r="E177" t="s">
        <v>36</v>
      </c>
      <c r="F177" t="s">
        <v>620</v>
      </c>
      <c r="G177" t="s">
        <v>11</v>
      </c>
      <c r="H177" t="s">
        <v>28</v>
      </c>
      <c r="I177" t="s">
        <v>71</v>
      </c>
      <c r="J177" t="s">
        <v>30</v>
      </c>
    </row>
    <row r="178" spans="1:10" x14ac:dyDescent="0.25">
      <c r="A178" t="s">
        <v>619</v>
      </c>
      <c r="B178" t="s">
        <v>301</v>
      </c>
      <c r="C178" t="s">
        <v>129</v>
      </c>
      <c r="E178" t="s">
        <v>36</v>
      </c>
      <c r="F178" t="s">
        <v>300</v>
      </c>
      <c r="G178" t="s">
        <v>11</v>
      </c>
      <c r="H178" t="s">
        <v>28</v>
      </c>
      <c r="I178" t="s">
        <v>214</v>
      </c>
      <c r="J178" t="s">
        <v>30</v>
      </c>
    </row>
    <row r="179" spans="1:10" x14ac:dyDescent="0.25">
      <c r="A179" t="s">
        <v>299</v>
      </c>
      <c r="B179" t="s">
        <v>78</v>
      </c>
      <c r="C179" t="s">
        <v>31</v>
      </c>
      <c r="E179" t="s">
        <v>36</v>
      </c>
      <c r="F179" t="s">
        <v>242</v>
      </c>
      <c r="G179" t="s">
        <v>11</v>
      </c>
      <c r="H179" t="s">
        <v>79</v>
      </c>
      <c r="I179" t="s">
        <v>128</v>
      </c>
      <c r="J179" t="s">
        <v>22</v>
      </c>
    </row>
    <row r="180" spans="1:10" x14ac:dyDescent="0.25">
      <c r="A180" t="s">
        <v>241</v>
      </c>
      <c r="B180" t="s">
        <v>603</v>
      </c>
      <c r="C180" t="s">
        <v>15</v>
      </c>
      <c r="E180" t="s">
        <v>36</v>
      </c>
      <c r="F180" t="s">
        <v>602</v>
      </c>
      <c r="G180" t="s">
        <v>11</v>
      </c>
      <c r="H180" t="s">
        <v>52</v>
      </c>
      <c r="I180" t="s">
        <v>117</v>
      </c>
      <c r="J180" t="s">
        <v>22</v>
      </c>
    </row>
    <row r="181" spans="1:10" x14ac:dyDescent="0.25">
      <c r="A181" t="s">
        <v>601</v>
      </c>
      <c r="B181" t="s">
        <v>395</v>
      </c>
      <c r="C181" t="s">
        <v>31</v>
      </c>
      <c r="E181" t="s">
        <v>36</v>
      </c>
      <c r="F181" t="s">
        <v>394</v>
      </c>
      <c r="G181" t="s">
        <v>11</v>
      </c>
      <c r="H181" t="s">
        <v>288</v>
      </c>
      <c r="I181" t="s">
        <v>29</v>
      </c>
      <c r="J181" t="s">
        <v>30</v>
      </c>
    </row>
    <row r="182" spans="1:10" x14ac:dyDescent="0.25">
      <c r="A182" t="s">
        <v>393</v>
      </c>
      <c r="B182" t="s">
        <v>497</v>
      </c>
      <c r="C182" t="s">
        <v>31</v>
      </c>
      <c r="E182" t="s">
        <v>36</v>
      </c>
      <c r="F182" t="s">
        <v>496</v>
      </c>
      <c r="G182" t="s">
        <v>11</v>
      </c>
      <c r="H182" t="s">
        <v>52</v>
      </c>
      <c r="I182" t="s">
        <v>103</v>
      </c>
      <c r="J182" t="s">
        <v>22</v>
      </c>
    </row>
    <row r="183" spans="1:10" x14ac:dyDescent="0.25">
      <c r="A183" t="s">
        <v>495</v>
      </c>
      <c r="B183" t="s">
        <v>780</v>
      </c>
      <c r="C183" t="s">
        <v>15</v>
      </c>
      <c r="E183" t="s">
        <v>36</v>
      </c>
      <c r="F183" t="s">
        <v>779</v>
      </c>
      <c r="G183" t="s">
        <v>11</v>
      </c>
      <c r="H183" t="s">
        <v>79</v>
      </c>
      <c r="I183" t="s">
        <v>53</v>
      </c>
      <c r="J183" t="s">
        <v>22</v>
      </c>
    </row>
    <row r="184" spans="1:10" x14ac:dyDescent="0.25">
      <c r="A184" t="s">
        <v>778</v>
      </c>
      <c r="B184" t="s">
        <v>812</v>
      </c>
      <c r="C184" t="s">
        <v>15</v>
      </c>
      <c r="E184" t="s">
        <v>36</v>
      </c>
      <c r="F184" t="s">
        <v>811</v>
      </c>
      <c r="G184" t="s">
        <v>11</v>
      </c>
      <c r="H184" t="s">
        <v>152</v>
      </c>
      <c r="I184" t="s">
        <v>153</v>
      </c>
      <c r="J184" t="s">
        <v>14</v>
      </c>
    </row>
    <row r="185" spans="1:10" x14ac:dyDescent="0.25">
      <c r="A185" t="s">
        <v>810</v>
      </c>
      <c r="B185" t="s">
        <v>254</v>
      </c>
      <c r="C185" t="s">
        <v>15</v>
      </c>
      <c r="E185" t="s">
        <v>36</v>
      </c>
      <c r="F185" t="s">
        <v>253</v>
      </c>
      <c r="G185" t="s">
        <v>11</v>
      </c>
      <c r="H185" t="s">
        <v>79</v>
      </c>
      <c r="I185" t="s">
        <v>21</v>
      </c>
      <c r="J185" t="s">
        <v>22</v>
      </c>
    </row>
    <row r="186" spans="1:10" x14ac:dyDescent="0.25">
      <c r="A186" t="s">
        <v>252</v>
      </c>
      <c r="B186" t="s">
        <v>294</v>
      </c>
      <c r="C186" t="s">
        <v>129</v>
      </c>
      <c r="E186" t="s">
        <v>36</v>
      </c>
      <c r="F186" t="s">
        <v>293</v>
      </c>
      <c r="G186" t="s">
        <v>11</v>
      </c>
      <c r="H186" t="s">
        <v>59</v>
      </c>
      <c r="I186" t="s">
        <v>60</v>
      </c>
      <c r="J186" t="s">
        <v>22</v>
      </c>
    </row>
    <row r="187" spans="1:10" x14ac:dyDescent="0.25">
      <c r="A187" t="s">
        <v>292</v>
      </c>
      <c r="B187" t="s">
        <v>416</v>
      </c>
      <c r="C187" t="s">
        <v>31</v>
      </c>
      <c r="E187" t="s">
        <v>40</v>
      </c>
      <c r="F187" t="s">
        <v>533</v>
      </c>
      <c r="G187" t="s">
        <v>11</v>
      </c>
      <c r="H187" t="s">
        <v>234</v>
      </c>
      <c r="I187" t="s">
        <v>202</v>
      </c>
      <c r="J187" t="s">
        <v>14</v>
      </c>
    </row>
    <row r="188" spans="1:10" x14ac:dyDescent="0.25">
      <c r="A188" t="s">
        <v>532</v>
      </c>
      <c r="B188" t="s">
        <v>341</v>
      </c>
      <c r="C188" t="s">
        <v>44</v>
      </c>
      <c r="E188" t="s">
        <v>36</v>
      </c>
      <c r="F188" t="s">
        <v>340</v>
      </c>
      <c r="G188" t="s">
        <v>11</v>
      </c>
      <c r="H188" t="s">
        <v>20</v>
      </c>
      <c r="I188" t="s">
        <v>103</v>
      </c>
      <c r="J188" t="s">
        <v>22</v>
      </c>
    </row>
    <row r="189" spans="1:10" x14ac:dyDescent="0.25">
      <c r="A189" t="s">
        <v>339</v>
      </c>
      <c r="B189" t="s">
        <v>809</v>
      </c>
      <c r="C189" t="s">
        <v>15</v>
      </c>
      <c r="E189" t="s">
        <v>49</v>
      </c>
      <c r="F189" t="s">
        <v>808</v>
      </c>
      <c r="G189" t="s">
        <v>11</v>
      </c>
      <c r="H189" t="s">
        <v>138</v>
      </c>
      <c r="I189" t="s">
        <v>60</v>
      </c>
      <c r="J189" t="s">
        <v>22</v>
      </c>
    </row>
    <row r="190" spans="1:10" x14ac:dyDescent="0.25">
      <c r="A190" t="s">
        <v>807</v>
      </c>
      <c r="B190" t="s">
        <v>193</v>
      </c>
      <c r="C190" t="s">
        <v>15</v>
      </c>
      <c r="E190" t="s">
        <v>49</v>
      </c>
      <c r="F190" t="s">
        <v>192</v>
      </c>
      <c r="G190" t="s">
        <v>11</v>
      </c>
      <c r="H190" t="s">
        <v>194</v>
      </c>
      <c r="I190" t="s">
        <v>195</v>
      </c>
      <c r="J190" t="s">
        <v>14</v>
      </c>
    </row>
    <row r="191" spans="1:10" x14ac:dyDescent="0.25">
      <c r="A191" t="s">
        <v>191</v>
      </c>
      <c r="B191" t="s">
        <v>58</v>
      </c>
      <c r="C191" t="s">
        <v>44</v>
      </c>
      <c r="E191" t="s">
        <v>49</v>
      </c>
      <c r="F191" t="s">
        <v>57</v>
      </c>
      <c r="G191" t="s">
        <v>11</v>
      </c>
      <c r="H191" t="s">
        <v>59</v>
      </c>
      <c r="I191" t="s">
        <v>60</v>
      </c>
      <c r="J191" t="s">
        <v>22</v>
      </c>
    </row>
    <row r="192" spans="1:10" x14ac:dyDescent="0.25">
      <c r="A192" t="s">
        <v>56</v>
      </c>
      <c r="B192" t="s">
        <v>636</v>
      </c>
      <c r="C192" t="s">
        <v>129</v>
      </c>
      <c r="E192" t="s">
        <v>49</v>
      </c>
      <c r="F192" t="s">
        <v>635</v>
      </c>
      <c r="G192" t="s">
        <v>11</v>
      </c>
      <c r="H192" t="s">
        <v>52</v>
      </c>
      <c r="I192" t="s">
        <v>75</v>
      </c>
      <c r="J192" t="s">
        <v>22</v>
      </c>
    </row>
    <row r="193" spans="1:10" x14ac:dyDescent="0.25">
      <c r="A193" t="s">
        <v>634</v>
      </c>
      <c r="B193" t="s">
        <v>997</v>
      </c>
      <c r="C193" t="s">
        <v>98</v>
      </c>
      <c r="E193" t="s">
        <v>49</v>
      </c>
      <c r="F193" t="s">
        <v>996</v>
      </c>
      <c r="G193" t="s">
        <v>11</v>
      </c>
      <c r="H193" t="s">
        <v>59</v>
      </c>
      <c r="I193" t="s">
        <v>53</v>
      </c>
      <c r="J193" t="s">
        <v>22</v>
      </c>
    </row>
    <row r="194" spans="1:10" x14ac:dyDescent="0.25">
      <c r="A194" t="s">
        <v>995</v>
      </c>
      <c r="B194" t="s">
        <v>369</v>
      </c>
      <c r="C194" t="s">
        <v>98</v>
      </c>
      <c r="E194" t="s">
        <v>49</v>
      </c>
      <c r="F194" t="s">
        <v>368</v>
      </c>
      <c r="G194" t="s">
        <v>11</v>
      </c>
      <c r="H194" t="s">
        <v>152</v>
      </c>
      <c r="I194" t="s">
        <v>153</v>
      </c>
      <c r="J194" t="s">
        <v>14</v>
      </c>
    </row>
    <row r="195" spans="1:10" x14ac:dyDescent="0.25">
      <c r="A195" t="s">
        <v>367</v>
      </c>
      <c r="B195" t="s">
        <v>530</v>
      </c>
      <c r="C195" t="s">
        <v>44</v>
      </c>
      <c r="E195" t="s">
        <v>49</v>
      </c>
      <c r="F195" t="s">
        <v>529</v>
      </c>
      <c r="G195" t="s">
        <v>11</v>
      </c>
      <c r="H195" t="s">
        <v>531</v>
      </c>
      <c r="I195" t="s">
        <v>429</v>
      </c>
      <c r="J195" t="s">
        <v>14</v>
      </c>
    </row>
    <row r="196" spans="1:10" x14ac:dyDescent="0.25">
      <c r="A196" t="s">
        <v>528</v>
      </c>
      <c r="B196" t="s">
        <v>230</v>
      </c>
      <c r="C196" t="s">
        <v>129</v>
      </c>
      <c r="E196" t="s">
        <v>49</v>
      </c>
      <c r="F196" t="s">
        <v>229</v>
      </c>
      <c r="G196" t="s">
        <v>11</v>
      </c>
      <c r="H196" t="s">
        <v>138</v>
      </c>
      <c r="I196" t="s">
        <v>43</v>
      </c>
      <c r="J196" t="s">
        <v>22</v>
      </c>
    </row>
    <row r="197" spans="1:10" x14ac:dyDescent="0.25">
      <c r="A197" t="s">
        <v>228</v>
      </c>
      <c r="B197" t="s">
        <v>432</v>
      </c>
      <c r="C197" t="s">
        <v>31</v>
      </c>
      <c r="E197" t="s">
        <v>49</v>
      </c>
      <c r="F197" t="s">
        <v>910</v>
      </c>
      <c r="G197" t="s">
        <v>11</v>
      </c>
      <c r="H197" t="s">
        <v>52</v>
      </c>
      <c r="I197" t="s">
        <v>21</v>
      </c>
      <c r="J197" t="s">
        <v>22</v>
      </c>
    </row>
    <row r="198" spans="1:10" x14ac:dyDescent="0.25">
      <c r="A198" t="s">
        <v>909</v>
      </c>
      <c r="B198" t="s">
        <v>432</v>
      </c>
      <c r="C198" t="s">
        <v>98</v>
      </c>
      <c r="E198" t="s">
        <v>49</v>
      </c>
      <c r="F198" t="s">
        <v>920</v>
      </c>
      <c r="G198" t="s">
        <v>11</v>
      </c>
      <c r="H198" t="s">
        <v>428</v>
      </c>
      <c r="I198" t="s">
        <v>359</v>
      </c>
      <c r="J198" t="s">
        <v>14</v>
      </c>
    </row>
    <row r="199" spans="1:10" x14ac:dyDescent="0.25">
      <c r="A199" t="s">
        <v>919</v>
      </c>
      <c r="B199" t="s">
        <v>746</v>
      </c>
      <c r="C199" t="s">
        <v>15</v>
      </c>
      <c r="E199" t="s">
        <v>49</v>
      </c>
      <c r="F199" t="s">
        <v>942</v>
      </c>
      <c r="G199" t="s">
        <v>11</v>
      </c>
      <c r="H199" t="s">
        <v>59</v>
      </c>
      <c r="I199" t="s">
        <v>53</v>
      </c>
      <c r="J199" t="s">
        <v>22</v>
      </c>
    </row>
    <row r="200" spans="1:10" x14ac:dyDescent="0.25">
      <c r="A200" t="s">
        <v>941</v>
      </c>
      <c r="B200" t="s">
        <v>494</v>
      </c>
      <c r="C200" t="s">
        <v>15</v>
      </c>
      <c r="E200" t="s">
        <v>49</v>
      </c>
      <c r="F200" t="s">
        <v>493</v>
      </c>
      <c r="G200" t="s">
        <v>11</v>
      </c>
      <c r="H200" t="s">
        <v>28</v>
      </c>
      <c r="I200" t="s">
        <v>248</v>
      </c>
      <c r="J200" t="s">
        <v>30</v>
      </c>
    </row>
    <row r="201" spans="1:10" x14ac:dyDescent="0.25">
      <c r="A201" t="s">
        <v>492</v>
      </c>
      <c r="B201" t="s">
        <v>273</v>
      </c>
      <c r="C201" t="s">
        <v>15</v>
      </c>
      <c r="E201" t="s">
        <v>49</v>
      </c>
      <c r="F201" t="s">
        <v>272</v>
      </c>
      <c r="G201" t="s">
        <v>11</v>
      </c>
      <c r="H201" t="s">
        <v>28</v>
      </c>
      <c r="I201" t="s">
        <v>71</v>
      </c>
      <c r="J201" t="s">
        <v>30</v>
      </c>
    </row>
    <row r="202" spans="1:10" x14ac:dyDescent="0.25">
      <c r="A202" t="s">
        <v>271</v>
      </c>
      <c r="B202" t="s">
        <v>51</v>
      </c>
      <c r="C202" t="s">
        <v>15</v>
      </c>
      <c r="E202" t="s">
        <v>49</v>
      </c>
      <c r="F202" t="s">
        <v>50</v>
      </c>
      <c r="G202" t="s">
        <v>11</v>
      </c>
      <c r="H202" t="s">
        <v>52</v>
      </c>
      <c r="I202" t="s">
        <v>53</v>
      </c>
      <c r="J202" t="s">
        <v>22</v>
      </c>
    </row>
    <row r="203" spans="1:10" x14ac:dyDescent="0.25">
      <c r="A203" t="s">
        <v>48</v>
      </c>
      <c r="B203" t="s">
        <v>992</v>
      </c>
      <c r="C203" t="s">
        <v>98</v>
      </c>
      <c r="E203" t="s">
        <v>49</v>
      </c>
      <c r="F203" t="s">
        <v>991</v>
      </c>
      <c r="G203" t="s">
        <v>11</v>
      </c>
      <c r="H203" t="s">
        <v>138</v>
      </c>
      <c r="I203" t="s">
        <v>153</v>
      </c>
      <c r="J203" t="s">
        <v>22</v>
      </c>
    </row>
    <row r="204" spans="1:10" x14ac:dyDescent="0.25">
      <c r="A204" t="s">
        <v>990</v>
      </c>
      <c r="B204" t="s">
        <v>388</v>
      </c>
      <c r="C204" t="s">
        <v>31</v>
      </c>
      <c r="E204" t="s">
        <v>49</v>
      </c>
      <c r="F204" t="s">
        <v>387</v>
      </c>
      <c r="G204" t="s">
        <v>11</v>
      </c>
      <c r="H204" t="s">
        <v>245</v>
      </c>
      <c r="I204" t="s">
        <v>107</v>
      </c>
      <c r="J204" t="s">
        <v>22</v>
      </c>
    </row>
    <row r="205" spans="1:10" x14ac:dyDescent="0.25">
      <c r="A205" t="s">
        <v>386</v>
      </c>
      <c r="B205" t="s">
        <v>388</v>
      </c>
      <c r="C205" t="s">
        <v>129</v>
      </c>
      <c r="E205" t="s">
        <v>49</v>
      </c>
      <c r="F205" t="s">
        <v>434</v>
      </c>
      <c r="G205" t="s">
        <v>11</v>
      </c>
      <c r="H205" t="s">
        <v>288</v>
      </c>
      <c r="I205" t="s">
        <v>29</v>
      </c>
      <c r="J205" t="s">
        <v>30</v>
      </c>
    </row>
    <row r="206" spans="1:10" x14ac:dyDescent="0.25">
      <c r="A206" t="s">
        <v>433</v>
      </c>
      <c r="B206" t="s">
        <v>412</v>
      </c>
      <c r="C206" t="s">
        <v>98</v>
      </c>
      <c r="E206" t="s">
        <v>49</v>
      </c>
      <c r="F206" t="s">
        <v>982</v>
      </c>
      <c r="G206" t="s">
        <v>11</v>
      </c>
      <c r="H206" t="s">
        <v>52</v>
      </c>
      <c r="I206" t="s">
        <v>21</v>
      </c>
      <c r="J206" t="s">
        <v>22</v>
      </c>
    </row>
    <row r="207" spans="1:10" x14ac:dyDescent="0.25">
      <c r="A207" t="s">
        <v>981</v>
      </c>
      <c r="B207" t="s">
        <v>412</v>
      </c>
      <c r="C207" t="s">
        <v>15</v>
      </c>
      <c r="E207" t="s">
        <v>49</v>
      </c>
      <c r="F207" t="s">
        <v>714</v>
      </c>
      <c r="G207" t="s">
        <v>11</v>
      </c>
      <c r="H207" t="s">
        <v>52</v>
      </c>
      <c r="I207" t="s">
        <v>103</v>
      </c>
      <c r="J207" t="s">
        <v>22</v>
      </c>
    </row>
    <row r="208" spans="1:10" x14ac:dyDescent="0.25">
      <c r="A208" t="s">
        <v>713</v>
      </c>
      <c r="B208" t="s">
        <v>828</v>
      </c>
      <c r="C208" t="s">
        <v>129</v>
      </c>
      <c r="E208" t="s">
        <v>49</v>
      </c>
      <c r="F208" t="s">
        <v>827</v>
      </c>
      <c r="G208" t="s">
        <v>11</v>
      </c>
      <c r="H208" t="s">
        <v>138</v>
      </c>
      <c r="I208" t="s">
        <v>139</v>
      </c>
      <c r="J208" t="s">
        <v>22</v>
      </c>
    </row>
    <row r="209" spans="1:10" x14ac:dyDescent="0.25">
      <c r="A209" t="s">
        <v>826</v>
      </c>
      <c r="B209" t="s">
        <v>304</v>
      </c>
      <c r="C209" t="s">
        <v>129</v>
      </c>
      <c r="E209" t="s">
        <v>49</v>
      </c>
      <c r="F209" t="s">
        <v>321</v>
      </c>
      <c r="G209" t="s">
        <v>11</v>
      </c>
      <c r="H209" t="s">
        <v>12</v>
      </c>
      <c r="I209" t="s">
        <v>195</v>
      </c>
      <c r="J209" t="s">
        <v>14</v>
      </c>
    </row>
    <row r="210" spans="1:10" x14ac:dyDescent="0.25">
      <c r="A210" t="s">
        <v>320</v>
      </c>
      <c r="B210" t="s">
        <v>27</v>
      </c>
      <c r="C210" t="s">
        <v>31</v>
      </c>
      <c r="E210" t="s">
        <v>17</v>
      </c>
      <c r="F210" t="s">
        <v>26</v>
      </c>
      <c r="G210" t="s">
        <v>11</v>
      </c>
      <c r="H210" t="s">
        <v>28</v>
      </c>
      <c r="I210" t="s">
        <v>29</v>
      </c>
      <c r="J210" t="s">
        <v>30</v>
      </c>
    </row>
    <row r="211" spans="1:10" x14ac:dyDescent="0.25">
      <c r="A211" t="s">
        <v>25</v>
      </c>
      <c r="B211" t="s">
        <v>198</v>
      </c>
      <c r="C211" t="s">
        <v>15</v>
      </c>
      <c r="E211" t="s">
        <v>49</v>
      </c>
      <c r="F211" t="s">
        <v>197</v>
      </c>
      <c r="G211" t="s">
        <v>11</v>
      </c>
      <c r="H211" t="s">
        <v>20</v>
      </c>
      <c r="I211" t="s">
        <v>117</v>
      </c>
      <c r="J211" t="s">
        <v>22</v>
      </c>
    </row>
    <row r="212" spans="1:10" x14ac:dyDescent="0.25">
      <c r="A212" t="s">
        <v>196</v>
      </c>
      <c r="B212" t="s">
        <v>556</v>
      </c>
      <c r="C212" t="s">
        <v>44</v>
      </c>
      <c r="E212" t="s">
        <v>49</v>
      </c>
      <c r="F212" t="s">
        <v>555</v>
      </c>
      <c r="G212" t="s">
        <v>11</v>
      </c>
      <c r="H212" t="s">
        <v>288</v>
      </c>
      <c r="I212" t="s">
        <v>29</v>
      </c>
      <c r="J212" t="s">
        <v>30</v>
      </c>
    </row>
    <row r="213" spans="1:10" x14ac:dyDescent="0.25">
      <c r="A213" t="s">
        <v>554</v>
      </c>
      <c r="B213" t="s">
        <v>297</v>
      </c>
      <c r="C213" t="s">
        <v>44</v>
      </c>
      <c r="E213" t="s">
        <v>49</v>
      </c>
      <c r="F213" t="s">
        <v>296</v>
      </c>
      <c r="G213" t="s">
        <v>11</v>
      </c>
      <c r="H213" t="s">
        <v>138</v>
      </c>
      <c r="I213" t="s">
        <v>298</v>
      </c>
      <c r="J213" t="s">
        <v>22</v>
      </c>
    </row>
    <row r="214" spans="1:10" x14ac:dyDescent="0.25">
      <c r="A214" t="s">
        <v>295</v>
      </c>
      <c r="B214" t="s">
        <v>789</v>
      </c>
      <c r="C214" t="s">
        <v>44</v>
      </c>
      <c r="E214" t="s">
        <v>49</v>
      </c>
      <c r="F214" t="s">
        <v>788</v>
      </c>
      <c r="G214" t="s">
        <v>11</v>
      </c>
      <c r="H214" t="s">
        <v>28</v>
      </c>
      <c r="I214" t="s">
        <v>248</v>
      </c>
      <c r="J214" t="s">
        <v>30</v>
      </c>
    </row>
    <row r="215" spans="1:10" x14ac:dyDescent="0.25">
      <c r="A215" t="s">
        <v>787</v>
      </c>
      <c r="B215" t="s">
        <v>639</v>
      </c>
      <c r="C215" t="s">
        <v>15</v>
      </c>
      <c r="E215" t="s">
        <v>49</v>
      </c>
      <c r="F215" t="s">
        <v>738</v>
      </c>
      <c r="G215" t="s">
        <v>11</v>
      </c>
      <c r="H215" t="s">
        <v>739</v>
      </c>
      <c r="I215" t="s">
        <v>740</v>
      </c>
      <c r="J215" t="s">
        <v>14</v>
      </c>
    </row>
    <row r="216" spans="1:10" x14ac:dyDescent="0.25">
      <c r="A216" t="s">
        <v>737</v>
      </c>
      <c r="B216" t="s">
        <v>786</v>
      </c>
      <c r="C216" t="s">
        <v>44</v>
      </c>
      <c r="E216" t="s">
        <v>49</v>
      </c>
      <c r="F216" t="s">
        <v>785</v>
      </c>
      <c r="G216" t="s">
        <v>11</v>
      </c>
      <c r="H216" t="s">
        <v>428</v>
      </c>
      <c r="I216" t="s">
        <v>467</v>
      </c>
      <c r="J216" t="s">
        <v>14</v>
      </c>
    </row>
    <row r="217" spans="1:10" x14ac:dyDescent="0.25">
      <c r="A217" t="s">
        <v>784</v>
      </c>
      <c r="B217" t="s">
        <v>668</v>
      </c>
      <c r="C217" t="s">
        <v>44</v>
      </c>
      <c r="E217" t="s">
        <v>49</v>
      </c>
      <c r="F217" t="s">
        <v>667</v>
      </c>
      <c r="G217" t="s">
        <v>11</v>
      </c>
      <c r="H217" t="s">
        <v>64</v>
      </c>
      <c r="I217" t="s">
        <v>669</v>
      </c>
      <c r="J217" t="s">
        <v>30</v>
      </c>
    </row>
    <row r="218" spans="1:10" x14ac:dyDescent="0.25">
      <c r="A218" t="s">
        <v>666</v>
      </c>
      <c r="B218" t="s">
        <v>276</v>
      </c>
      <c r="C218" t="s">
        <v>44</v>
      </c>
      <c r="E218" t="s">
        <v>49</v>
      </c>
      <c r="F218" t="s">
        <v>275</v>
      </c>
      <c r="G218" t="s">
        <v>11</v>
      </c>
      <c r="H218" t="s">
        <v>28</v>
      </c>
      <c r="I218" t="s">
        <v>71</v>
      </c>
      <c r="J218" t="s">
        <v>30</v>
      </c>
    </row>
    <row r="219" spans="1:10" x14ac:dyDescent="0.25">
      <c r="A219" t="s">
        <v>274</v>
      </c>
      <c r="B219" t="s">
        <v>276</v>
      </c>
      <c r="C219" t="s">
        <v>129</v>
      </c>
      <c r="E219" t="s">
        <v>49</v>
      </c>
      <c r="F219" t="s">
        <v>840</v>
      </c>
      <c r="G219" t="s">
        <v>11</v>
      </c>
      <c r="H219" t="s">
        <v>85</v>
      </c>
      <c r="I219" t="s">
        <v>89</v>
      </c>
      <c r="J219" t="s">
        <v>22</v>
      </c>
    </row>
    <row r="220" spans="1:10" x14ac:dyDescent="0.25">
      <c r="A220" t="s">
        <v>839</v>
      </c>
      <c r="B220" t="s">
        <v>649</v>
      </c>
      <c r="C220" t="s">
        <v>129</v>
      </c>
      <c r="E220" t="s">
        <v>49</v>
      </c>
      <c r="F220" t="s">
        <v>648</v>
      </c>
      <c r="G220" t="s">
        <v>11</v>
      </c>
      <c r="H220" t="s">
        <v>59</v>
      </c>
      <c r="I220" t="s">
        <v>75</v>
      </c>
      <c r="J220" t="s">
        <v>22</v>
      </c>
    </row>
    <row r="221" spans="1:10" x14ac:dyDescent="0.25">
      <c r="A221" t="s">
        <v>647</v>
      </c>
      <c r="B221" t="s">
        <v>940</v>
      </c>
      <c r="C221" t="s">
        <v>129</v>
      </c>
      <c r="E221" t="s">
        <v>49</v>
      </c>
      <c r="F221" t="s">
        <v>939</v>
      </c>
      <c r="G221" t="s">
        <v>11</v>
      </c>
      <c r="H221" t="s">
        <v>28</v>
      </c>
      <c r="I221" t="s">
        <v>214</v>
      </c>
      <c r="J221" t="s">
        <v>30</v>
      </c>
    </row>
    <row r="222" spans="1:10" x14ac:dyDescent="0.25">
      <c r="A222" t="s">
        <v>938</v>
      </c>
      <c r="B222" t="s">
        <v>885</v>
      </c>
      <c r="C222" t="s">
        <v>15</v>
      </c>
      <c r="E222" t="s">
        <v>49</v>
      </c>
      <c r="F222" t="s">
        <v>884</v>
      </c>
      <c r="G222" t="s">
        <v>11</v>
      </c>
      <c r="H222" t="s">
        <v>12</v>
      </c>
      <c r="I222" t="s">
        <v>359</v>
      </c>
      <c r="J222" t="s">
        <v>14</v>
      </c>
    </row>
    <row r="223" spans="1:10" x14ac:dyDescent="0.25">
      <c r="A223" t="s">
        <v>883</v>
      </c>
      <c r="B223" t="s">
        <v>612</v>
      </c>
      <c r="C223" t="s">
        <v>44</v>
      </c>
      <c r="E223" t="s">
        <v>49</v>
      </c>
      <c r="F223" t="s">
        <v>611</v>
      </c>
      <c r="G223" t="s">
        <v>11</v>
      </c>
      <c r="H223" t="s">
        <v>64</v>
      </c>
      <c r="I223" t="s">
        <v>328</v>
      </c>
      <c r="J223" t="s">
        <v>30</v>
      </c>
    </row>
    <row r="224" spans="1:10" x14ac:dyDescent="0.25">
      <c r="A224" t="s">
        <v>610</v>
      </c>
      <c r="B224" t="s">
        <v>208</v>
      </c>
      <c r="C224" t="s">
        <v>31</v>
      </c>
      <c r="E224" t="s">
        <v>49</v>
      </c>
      <c r="F224" t="s">
        <v>207</v>
      </c>
      <c r="G224" t="s">
        <v>11</v>
      </c>
      <c r="H224" t="s">
        <v>79</v>
      </c>
      <c r="I224" t="s">
        <v>75</v>
      </c>
      <c r="J224" t="s">
        <v>22</v>
      </c>
    </row>
    <row r="225" spans="1:10" x14ac:dyDescent="0.25">
      <c r="A225" t="s">
        <v>206</v>
      </c>
      <c r="B225" t="s">
        <v>536</v>
      </c>
      <c r="C225" t="s">
        <v>15</v>
      </c>
      <c r="E225" t="s">
        <v>49</v>
      </c>
      <c r="F225" t="s">
        <v>549</v>
      </c>
      <c r="G225" t="s">
        <v>11</v>
      </c>
      <c r="H225" t="s">
        <v>52</v>
      </c>
      <c r="I225" t="s">
        <v>21</v>
      </c>
      <c r="J225" t="s">
        <v>22</v>
      </c>
    </row>
    <row r="226" spans="1:10" x14ac:dyDescent="0.25">
      <c r="A226" t="s">
        <v>548</v>
      </c>
      <c r="B226" t="s">
        <v>536</v>
      </c>
      <c r="C226" t="s">
        <v>31</v>
      </c>
      <c r="E226" t="s">
        <v>49</v>
      </c>
      <c r="F226" t="s">
        <v>535</v>
      </c>
      <c r="G226" t="s">
        <v>11</v>
      </c>
      <c r="H226" t="s">
        <v>531</v>
      </c>
      <c r="I226" t="s">
        <v>537</v>
      </c>
      <c r="J226" t="s">
        <v>14</v>
      </c>
    </row>
    <row r="227" spans="1:10" x14ac:dyDescent="0.25">
      <c r="A227" t="s">
        <v>534</v>
      </c>
      <c r="B227" t="s">
        <v>852</v>
      </c>
      <c r="C227" t="s">
        <v>15</v>
      </c>
      <c r="E227" t="s">
        <v>49</v>
      </c>
      <c r="F227" t="s">
        <v>851</v>
      </c>
      <c r="G227" t="s">
        <v>11</v>
      </c>
      <c r="H227" t="s">
        <v>234</v>
      </c>
      <c r="I227" t="s">
        <v>153</v>
      </c>
      <c r="J227" t="s">
        <v>14</v>
      </c>
    </row>
    <row r="228" spans="1:10" x14ac:dyDescent="0.25">
      <c r="A228" t="s">
        <v>850</v>
      </c>
      <c r="B228" t="s">
        <v>369</v>
      </c>
      <c r="C228" t="s">
        <v>31</v>
      </c>
      <c r="E228" t="s">
        <v>49</v>
      </c>
      <c r="F228" t="s">
        <v>657</v>
      </c>
      <c r="G228" t="s">
        <v>11</v>
      </c>
      <c r="H228" t="s">
        <v>138</v>
      </c>
      <c r="I228" t="s">
        <v>139</v>
      </c>
      <c r="J228" t="s">
        <v>22</v>
      </c>
    </row>
    <row r="229" spans="1:10" x14ac:dyDescent="0.25">
      <c r="A229" t="s">
        <v>656</v>
      </c>
      <c r="B229" t="s">
        <v>369</v>
      </c>
      <c r="C229" t="s">
        <v>15</v>
      </c>
      <c r="E229" t="s">
        <v>49</v>
      </c>
      <c r="F229" t="s">
        <v>887</v>
      </c>
      <c r="G229" t="s">
        <v>11</v>
      </c>
      <c r="H229" t="s">
        <v>234</v>
      </c>
      <c r="I229" t="s">
        <v>139</v>
      </c>
      <c r="J229" t="s">
        <v>14</v>
      </c>
    </row>
    <row r="230" spans="1:10" x14ac:dyDescent="0.25">
      <c r="A230" t="s">
        <v>886</v>
      </c>
      <c r="B230" t="s">
        <v>609</v>
      </c>
      <c r="C230" t="s">
        <v>129</v>
      </c>
      <c r="E230" t="s">
        <v>49</v>
      </c>
      <c r="F230" t="s">
        <v>643</v>
      </c>
      <c r="G230" t="s">
        <v>11</v>
      </c>
      <c r="H230" t="s">
        <v>194</v>
      </c>
      <c r="I230" t="s">
        <v>195</v>
      </c>
      <c r="J230" t="s">
        <v>14</v>
      </c>
    </row>
    <row r="231" spans="1:10" x14ac:dyDescent="0.25">
      <c r="A231" t="s">
        <v>642</v>
      </c>
      <c r="B231" t="s">
        <v>767</v>
      </c>
      <c r="C231" t="s">
        <v>31</v>
      </c>
      <c r="E231" t="s">
        <v>49</v>
      </c>
      <c r="F231" t="s">
        <v>766</v>
      </c>
      <c r="G231" t="s">
        <v>11</v>
      </c>
      <c r="H231" t="s">
        <v>52</v>
      </c>
      <c r="I231" t="s">
        <v>53</v>
      </c>
      <c r="J231" t="s">
        <v>22</v>
      </c>
    </row>
    <row r="232" spans="1:10" x14ac:dyDescent="0.25">
      <c r="A232" t="s">
        <v>765</v>
      </c>
      <c r="B232" t="s">
        <v>123</v>
      </c>
      <c r="C232" t="s">
        <v>15</v>
      </c>
      <c r="E232" t="s">
        <v>8</v>
      </c>
      <c r="F232" t="s">
        <v>247</v>
      </c>
      <c r="G232" t="s">
        <v>11</v>
      </c>
      <c r="H232" t="s">
        <v>28</v>
      </c>
      <c r="I232" t="s">
        <v>248</v>
      </c>
      <c r="J232" t="s">
        <v>30</v>
      </c>
    </row>
    <row r="233" spans="1:10" x14ac:dyDescent="0.25">
      <c r="A233" t="s">
        <v>246</v>
      </c>
      <c r="B233" t="s">
        <v>369</v>
      </c>
      <c r="C233" t="s">
        <v>44</v>
      </c>
      <c r="E233" t="s">
        <v>49</v>
      </c>
      <c r="F233" t="s">
        <v>558</v>
      </c>
      <c r="G233" t="s">
        <v>11</v>
      </c>
      <c r="H233" t="s">
        <v>138</v>
      </c>
      <c r="I233" t="s">
        <v>202</v>
      </c>
      <c r="J233" t="s">
        <v>22</v>
      </c>
    </row>
    <row r="234" spans="1:10" x14ac:dyDescent="0.25">
      <c r="A234" t="s">
        <v>557</v>
      </c>
      <c r="B234" t="s">
        <v>985</v>
      </c>
      <c r="C234" t="s">
        <v>98</v>
      </c>
      <c r="E234" t="s">
        <v>49</v>
      </c>
      <c r="F234" t="s">
        <v>984</v>
      </c>
      <c r="G234" t="s">
        <v>11</v>
      </c>
      <c r="H234" t="s">
        <v>59</v>
      </c>
      <c r="I234" t="s">
        <v>139</v>
      </c>
      <c r="J234" t="s">
        <v>22</v>
      </c>
    </row>
    <row r="235" spans="1:10" x14ac:dyDescent="0.25">
      <c r="A235" t="s">
        <v>983</v>
      </c>
      <c r="B235" t="s">
        <v>774</v>
      </c>
      <c r="C235" t="s">
        <v>44</v>
      </c>
      <c r="E235" t="s">
        <v>162</v>
      </c>
      <c r="F235" t="s">
        <v>773</v>
      </c>
      <c r="G235" t="s">
        <v>11</v>
      </c>
      <c r="H235" t="s">
        <v>138</v>
      </c>
      <c r="I235" t="s">
        <v>139</v>
      </c>
      <c r="J235" t="s">
        <v>22</v>
      </c>
    </row>
    <row r="236" spans="1:10" x14ac:dyDescent="0.25">
      <c r="A236" t="s">
        <v>772</v>
      </c>
      <c r="B236" t="s">
        <v>382</v>
      </c>
      <c r="C236" t="s">
        <v>15</v>
      </c>
      <c r="E236" t="s">
        <v>162</v>
      </c>
      <c r="F236" t="s">
        <v>381</v>
      </c>
      <c r="G236" t="s">
        <v>11</v>
      </c>
      <c r="H236" t="s">
        <v>79</v>
      </c>
      <c r="I236" t="s">
        <v>53</v>
      </c>
      <c r="J236" t="s">
        <v>22</v>
      </c>
    </row>
    <row r="237" spans="1:10" x14ac:dyDescent="0.25">
      <c r="A237" t="s">
        <v>380</v>
      </c>
      <c r="B237" t="s">
        <v>517</v>
      </c>
      <c r="C237" t="s">
        <v>15</v>
      </c>
      <c r="E237" t="s">
        <v>162</v>
      </c>
      <c r="F237" t="s">
        <v>516</v>
      </c>
      <c r="G237" t="s">
        <v>11</v>
      </c>
      <c r="H237" t="s">
        <v>234</v>
      </c>
      <c r="I237" t="s">
        <v>43</v>
      </c>
      <c r="J237" t="s">
        <v>14</v>
      </c>
    </row>
    <row r="238" spans="1:10" x14ac:dyDescent="0.25">
      <c r="A238" t="s">
        <v>515</v>
      </c>
      <c r="B238" t="s">
        <v>265</v>
      </c>
      <c r="C238" t="s">
        <v>129</v>
      </c>
      <c r="E238" t="s">
        <v>36</v>
      </c>
      <c r="F238" t="s">
        <v>892</v>
      </c>
      <c r="G238" t="s">
        <v>11</v>
      </c>
      <c r="H238" t="s">
        <v>52</v>
      </c>
      <c r="I238" t="s">
        <v>128</v>
      </c>
      <c r="J238" t="s">
        <v>22</v>
      </c>
    </row>
    <row r="239" spans="1:10" x14ac:dyDescent="0.25">
      <c r="A239" t="s">
        <v>891</v>
      </c>
      <c r="B239" t="s">
        <v>928</v>
      </c>
      <c r="C239" t="s">
        <v>129</v>
      </c>
      <c r="E239" t="s">
        <v>162</v>
      </c>
      <c r="F239" t="s">
        <v>927</v>
      </c>
      <c r="G239" t="s">
        <v>11</v>
      </c>
      <c r="H239" t="s">
        <v>59</v>
      </c>
      <c r="I239" t="s">
        <v>53</v>
      </c>
      <c r="J239" t="s">
        <v>22</v>
      </c>
    </row>
    <row r="240" spans="1:10" x14ac:dyDescent="0.25">
      <c r="A240" t="s">
        <v>926</v>
      </c>
      <c r="B240" t="s">
        <v>545</v>
      </c>
      <c r="C240" t="s">
        <v>129</v>
      </c>
      <c r="E240" t="s">
        <v>162</v>
      </c>
      <c r="F240" t="s">
        <v>544</v>
      </c>
      <c r="G240" t="s">
        <v>11</v>
      </c>
      <c r="H240" t="s">
        <v>194</v>
      </c>
      <c r="I240" t="s">
        <v>429</v>
      </c>
      <c r="J240" t="s">
        <v>14</v>
      </c>
    </row>
    <row r="241" spans="1:10" x14ac:dyDescent="0.25">
      <c r="A241" t="s">
        <v>543</v>
      </c>
      <c r="B241" t="s">
        <v>618</v>
      </c>
      <c r="C241" t="s">
        <v>44</v>
      </c>
      <c r="E241" t="s">
        <v>162</v>
      </c>
      <c r="F241" t="s">
        <v>617</v>
      </c>
      <c r="G241" t="s">
        <v>11</v>
      </c>
      <c r="H241" t="s">
        <v>64</v>
      </c>
      <c r="I241" t="s">
        <v>328</v>
      </c>
      <c r="J241" t="s">
        <v>30</v>
      </c>
    </row>
    <row r="242" spans="1:10" x14ac:dyDescent="0.25">
      <c r="A242" t="s">
        <v>616</v>
      </c>
      <c r="B242" t="s">
        <v>609</v>
      </c>
      <c r="C242" t="s">
        <v>44</v>
      </c>
      <c r="E242" t="s">
        <v>49</v>
      </c>
      <c r="F242" t="s">
        <v>608</v>
      </c>
      <c r="G242" t="s">
        <v>11</v>
      </c>
      <c r="H242" t="s">
        <v>138</v>
      </c>
      <c r="I242" t="s">
        <v>139</v>
      </c>
      <c r="J242" t="s">
        <v>22</v>
      </c>
    </row>
    <row r="243" spans="1:10" x14ac:dyDescent="0.25">
      <c r="A243" t="s">
        <v>607</v>
      </c>
      <c r="B243" t="s">
        <v>156</v>
      </c>
      <c r="C243" t="s">
        <v>98</v>
      </c>
      <c r="E243" t="s">
        <v>8</v>
      </c>
      <c r="F243" t="s">
        <v>960</v>
      </c>
      <c r="G243" t="s">
        <v>11</v>
      </c>
      <c r="H243" t="s">
        <v>261</v>
      </c>
      <c r="I243" t="s">
        <v>65</v>
      </c>
      <c r="J243" t="s">
        <v>97</v>
      </c>
    </row>
    <row r="244" spans="1:10" x14ac:dyDescent="0.25">
      <c r="A244" t="s">
        <v>1074</v>
      </c>
      <c r="B244" t="s">
        <v>106</v>
      </c>
      <c r="C244" t="s">
        <v>15</v>
      </c>
      <c r="E244" t="s">
        <v>8</v>
      </c>
      <c r="F244" t="s">
        <v>189</v>
      </c>
      <c r="G244" t="s">
        <v>11</v>
      </c>
      <c r="H244" t="s">
        <v>52</v>
      </c>
      <c r="I244" t="s">
        <v>75</v>
      </c>
      <c r="J244" t="s">
        <v>22</v>
      </c>
    </row>
    <row r="245" spans="1:10" x14ac:dyDescent="0.25">
      <c r="A245" t="s">
        <v>188</v>
      </c>
      <c r="B245" t="s">
        <v>93</v>
      </c>
      <c r="C245" t="s">
        <v>15</v>
      </c>
      <c r="E245" t="s">
        <v>8</v>
      </c>
      <c r="F245" t="s">
        <v>281</v>
      </c>
      <c r="G245" t="s">
        <v>11</v>
      </c>
      <c r="H245" t="s">
        <v>20</v>
      </c>
      <c r="I245" t="s">
        <v>117</v>
      </c>
      <c r="J245" t="s">
        <v>22</v>
      </c>
    </row>
    <row r="246" spans="1:10" x14ac:dyDescent="0.25">
      <c r="A246" t="s">
        <v>280</v>
      </c>
      <c r="B246" t="s">
        <v>93</v>
      </c>
      <c r="C246" t="s">
        <v>44</v>
      </c>
      <c r="E246" t="s">
        <v>8</v>
      </c>
      <c r="F246" t="s">
        <v>752</v>
      </c>
      <c r="G246" t="s">
        <v>11</v>
      </c>
      <c r="H246" t="s">
        <v>85</v>
      </c>
      <c r="I246" t="s">
        <v>117</v>
      </c>
      <c r="J246" t="s">
        <v>22</v>
      </c>
    </row>
    <row r="247" spans="1:10" x14ac:dyDescent="0.25">
      <c r="A247" t="s">
        <v>751</v>
      </c>
      <c r="B247" t="s">
        <v>360</v>
      </c>
      <c r="C247" t="s">
        <v>31</v>
      </c>
      <c r="E247" t="s">
        <v>8</v>
      </c>
      <c r="F247" t="s">
        <v>443</v>
      </c>
      <c r="G247" t="s">
        <v>11</v>
      </c>
      <c r="H247" t="s">
        <v>85</v>
      </c>
      <c r="I247" t="s">
        <v>248</v>
      </c>
      <c r="J247" t="s">
        <v>22</v>
      </c>
    </row>
    <row r="248" spans="1:10" x14ac:dyDescent="0.25">
      <c r="A248" t="s">
        <v>442</v>
      </c>
      <c r="B248" t="s">
        <v>721</v>
      </c>
      <c r="C248" t="s">
        <v>129</v>
      </c>
      <c r="E248" t="s">
        <v>8</v>
      </c>
      <c r="F248" t="s">
        <v>720</v>
      </c>
      <c r="G248" t="s">
        <v>11</v>
      </c>
      <c r="H248" t="s">
        <v>95</v>
      </c>
      <c r="I248" t="s">
        <v>96</v>
      </c>
      <c r="J248" t="s">
        <v>30</v>
      </c>
    </row>
    <row r="249" spans="1:10" x14ac:dyDescent="0.25">
      <c r="A249" t="s">
        <v>719</v>
      </c>
      <c r="B249" t="s">
        <v>10</v>
      </c>
      <c r="C249" t="s">
        <v>129</v>
      </c>
      <c r="E249" t="s">
        <v>8</v>
      </c>
      <c r="F249" t="s">
        <v>930</v>
      </c>
      <c r="G249" t="s">
        <v>11</v>
      </c>
      <c r="H249" t="s">
        <v>20</v>
      </c>
      <c r="I249" t="s">
        <v>21</v>
      </c>
      <c r="J249" t="s">
        <v>22</v>
      </c>
    </row>
    <row r="250" spans="1:10" x14ac:dyDescent="0.25">
      <c r="A250" t="s">
        <v>929</v>
      </c>
      <c r="B250" t="s">
        <v>470</v>
      </c>
      <c r="C250" t="s">
        <v>31</v>
      </c>
      <c r="E250" t="s">
        <v>8</v>
      </c>
      <c r="F250" t="s">
        <v>754</v>
      </c>
      <c r="G250" t="s">
        <v>11</v>
      </c>
      <c r="H250" t="s">
        <v>20</v>
      </c>
      <c r="I250" t="s">
        <v>21</v>
      </c>
      <c r="J250" t="s">
        <v>22</v>
      </c>
    </row>
    <row r="251" spans="1:10" x14ac:dyDescent="0.25">
      <c r="A251" t="s">
        <v>753</v>
      </c>
      <c r="B251" t="s">
        <v>908</v>
      </c>
      <c r="C251" t="s">
        <v>129</v>
      </c>
      <c r="E251" t="s">
        <v>8</v>
      </c>
      <c r="F251" t="s">
        <v>907</v>
      </c>
      <c r="G251" t="s">
        <v>11</v>
      </c>
      <c r="H251" t="s">
        <v>52</v>
      </c>
      <c r="I251" t="s">
        <v>75</v>
      </c>
      <c r="J251" t="s">
        <v>22</v>
      </c>
    </row>
    <row r="252" spans="1:10" x14ac:dyDescent="0.25">
      <c r="A252" t="s">
        <v>906</v>
      </c>
      <c r="B252" t="s">
        <v>514</v>
      </c>
      <c r="C252" t="s">
        <v>15</v>
      </c>
      <c r="E252" t="s">
        <v>8</v>
      </c>
      <c r="F252" t="s">
        <v>513</v>
      </c>
      <c r="G252" t="s">
        <v>11</v>
      </c>
      <c r="H252" t="s">
        <v>52</v>
      </c>
      <c r="I252" t="s">
        <v>103</v>
      </c>
      <c r="J252" t="s">
        <v>22</v>
      </c>
    </row>
    <row r="253" spans="1:10" x14ac:dyDescent="0.25">
      <c r="A253" t="s">
        <v>512</v>
      </c>
      <c r="B253" t="s">
        <v>284</v>
      </c>
      <c r="C253" t="s">
        <v>31</v>
      </c>
      <c r="E253" t="s">
        <v>36</v>
      </c>
      <c r="F253" t="s">
        <v>283</v>
      </c>
      <c r="G253" t="s">
        <v>11</v>
      </c>
      <c r="H253" t="s">
        <v>28</v>
      </c>
      <c r="I253" t="s">
        <v>29</v>
      </c>
      <c r="J253" t="s">
        <v>30</v>
      </c>
    </row>
    <row r="254" spans="1:10" x14ac:dyDescent="0.25">
      <c r="A254" t="s">
        <v>282</v>
      </c>
      <c r="B254" t="s">
        <v>446</v>
      </c>
      <c r="C254" t="s">
        <v>129</v>
      </c>
      <c r="E254" t="s">
        <v>36</v>
      </c>
      <c r="F254" t="s">
        <v>633</v>
      </c>
      <c r="G254" t="s">
        <v>11</v>
      </c>
      <c r="H254" t="s">
        <v>138</v>
      </c>
      <c r="I254" t="s">
        <v>202</v>
      </c>
      <c r="J254" t="s">
        <v>22</v>
      </c>
    </row>
    <row r="255" spans="1:10" x14ac:dyDescent="0.25">
      <c r="A255" t="s">
        <v>632</v>
      </c>
      <c r="B255" t="s">
        <v>113</v>
      </c>
      <c r="C255" t="s">
        <v>44</v>
      </c>
      <c r="E255" t="s">
        <v>36</v>
      </c>
      <c r="F255" t="s">
        <v>112</v>
      </c>
      <c r="G255" t="s">
        <v>11</v>
      </c>
      <c r="H255" t="s">
        <v>85</v>
      </c>
      <c r="I255" t="s">
        <v>89</v>
      </c>
      <c r="J255" t="s">
        <v>22</v>
      </c>
    </row>
    <row r="256" spans="1:10" x14ac:dyDescent="0.25">
      <c r="A256" t="s">
        <v>111</v>
      </c>
      <c r="B256" t="s">
        <v>628</v>
      </c>
      <c r="C256" t="s">
        <v>15</v>
      </c>
      <c r="E256" t="s">
        <v>162</v>
      </c>
      <c r="F256" t="s">
        <v>627</v>
      </c>
      <c r="G256" t="s">
        <v>11</v>
      </c>
      <c r="H256" t="s">
        <v>52</v>
      </c>
      <c r="I256" t="s">
        <v>75</v>
      </c>
      <c r="J256" t="s">
        <v>22</v>
      </c>
    </row>
    <row r="257" spans="1:10" x14ac:dyDescent="0.25">
      <c r="A257" t="s">
        <v>626</v>
      </c>
      <c r="B257" t="s">
        <v>580</v>
      </c>
      <c r="C257" t="s">
        <v>31</v>
      </c>
      <c r="E257" t="s">
        <v>36</v>
      </c>
      <c r="F257" t="s">
        <v>579</v>
      </c>
      <c r="G257" t="s">
        <v>11</v>
      </c>
      <c r="H257" t="s">
        <v>245</v>
      </c>
      <c r="I257" t="s">
        <v>107</v>
      </c>
      <c r="J257" t="s">
        <v>22</v>
      </c>
    </row>
    <row r="258" spans="1:10" x14ac:dyDescent="0.25">
      <c r="A258" t="s">
        <v>578</v>
      </c>
      <c r="B258" t="s">
        <v>897</v>
      </c>
      <c r="C258" t="s">
        <v>129</v>
      </c>
      <c r="E258" t="s">
        <v>36</v>
      </c>
      <c r="F258" t="s">
        <v>896</v>
      </c>
      <c r="G258" t="s">
        <v>11</v>
      </c>
      <c r="H258" t="s">
        <v>52</v>
      </c>
      <c r="I258" t="s">
        <v>103</v>
      </c>
      <c r="J258" t="s">
        <v>22</v>
      </c>
    </row>
    <row r="259" spans="1:10" x14ac:dyDescent="0.25">
      <c r="A259" t="s">
        <v>895</v>
      </c>
      <c r="B259" t="s">
        <v>401</v>
      </c>
      <c r="C259" t="s">
        <v>129</v>
      </c>
      <c r="E259" t="s">
        <v>36</v>
      </c>
      <c r="F259" t="s">
        <v>400</v>
      </c>
      <c r="G259" t="s">
        <v>11</v>
      </c>
      <c r="H259" t="s">
        <v>59</v>
      </c>
      <c r="I259" t="s">
        <v>53</v>
      </c>
      <c r="J259" t="s">
        <v>22</v>
      </c>
    </row>
    <row r="260" spans="1:10" x14ac:dyDescent="0.25">
      <c r="A260" t="s">
        <v>399</v>
      </c>
      <c r="B260" t="s">
        <v>74</v>
      </c>
      <c r="C260" t="s">
        <v>44</v>
      </c>
      <c r="E260" t="s">
        <v>36</v>
      </c>
      <c r="F260" t="s">
        <v>701</v>
      </c>
      <c r="G260" t="s">
        <v>11</v>
      </c>
      <c r="H260" t="s">
        <v>245</v>
      </c>
      <c r="I260" t="s">
        <v>107</v>
      </c>
      <c r="J260" t="s">
        <v>22</v>
      </c>
    </row>
    <row r="261" spans="1:10" x14ac:dyDescent="0.25">
      <c r="A261" t="s">
        <v>700</v>
      </c>
      <c r="B261" t="s">
        <v>327</v>
      </c>
      <c r="C261" t="s">
        <v>98</v>
      </c>
      <c r="E261" t="s">
        <v>36</v>
      </c>
      <c r="F261" t="s">
        <v>956</v>
      </c>
      <c r="G261" t="s">
        <v>11</v>
      </c>
      <c r="H261" t="s">
        <v>85</v>
      </c>
      <c r="I261" t="s">
        <v>89</v>
      </c>
      <c r="J261" t="s">
        <v>22</v>
      </c>
    </row>
    <row r="262" spans="1:10" x14ac:dyDescent="0.25">
      <c r="A262" t="s">
        <v>955</v>
      </c>
      <c r="B262" t="s">
        <v>324</v>
      </c>
      <c r="C262" t="s">
        <v>44</v>
      </c>
      <c r="E262" t="s">
        <v>36</v>
      </c>
      <c r="F262" t="s">
        <v>323</v>
      </c>
      <c r="G262" t="s">
        <v>11</v>
      </c>
      <c r="H262" t="s">
        <v>245</v>
      </c>
      <c r="I262" t="s">
        <v>248</v>
      </c>
      <c r="J262" t="s">
        <v>22</v>
      </c>
    </row>
    <row r="263" spans="1:10" x14ac:dyDescent="0.25">
      <c r="A263" t="s">
        <v>322</v>
      </c>
      <c r="B263" t="s">
        <v>88</v>
      </c>
      <c r="C263" t="s">
        <v>15</v>
      </c>
      <c r="E263" t="s">
        <v>8</v>
      </c>
      <c r="F263" t="s">
        <v>87</v>
      </c>
      <c r="G263" t="s">
        <v>11</v>
      </c>
      <c r="H263" t="s">
        <v>85</v>
      </c>
      <c r="I263" t="s">
        <v>89</v>
      </c>
      <c r="J263" t="s">
        <v>22</v>
      </c>
    </row>
    <row r="264" spans="1:10" x14ac:dyDescent="0.25">
      <c r="A264" t="s">
        <v>86</v>
      </c>
      <c r="B264" t="s">
        <v>55</v>
      </c>
      <c r="C264" t="s">
        <v>44</v>
      </c>
      <c r="E264" t="s">
        <v>8</v>
      </c>
      <c r="F264" t="s">
        <v>823</v>
      </c>
      <c r="G264" t="s">
        <v>11</v>
      </c>
      <c r="H264" t="s">
        <v>59</v>
      </c>
      <c r="I264" t="s">
        <v>21</v>
      </c>
      <c r="J264" t="s">
        <v>22</v>
      </c>
    </row>
    <row r="265" spans="1:10" x14ac:dyDescent="0.25">
      <c r="A265" t="s">
        <v>822</v>
      </c>
      <c r="B265" t="s">
        <v>119</v>
      </c>
      <c r="C265" t="s">
        <v>129</v>
      </c>
      <c r="E265" t="s">
        <v>8</v>
      </c>
      <c r="F265" t="s">
        <v>946</v>
      </c>
      <c r="G265" t="s">
        <v>11</v>
      </c>
      <c r="H265" t="s">
        <v>288</v>
      </c>
      <c r="I265" t="s">
        <v>947</v>
      </c>
      <c r="J265" t="s">
        <v>30</v>
      </c>
    </row>
    <row r="266" spans="1:10" x14ac:dyDescent="0.25">
      <c r="A266" t="s">
        <v>945</v>
      </c>
      <c r="B266" t="s">
        <v>352</v>
      </c>
      <c r="C266" t="s">
        <v>15</v>
      </c>
      <c r="E266" t="s">
        <v>36</v>
      </c>
      <c r="F266" t="s">
        <v>351</v>
      </c>
      <c r="G266" t="s">
        <v>11</v>
      </c>
      <c r="H266" t="s">
        <v>138</v>
      </c>
      <c r="I266" t="s">
        <v>298</v>
      </c>
      <c r="J266" t="s">
        <v>22</v>
      </c>
    </row>
    <row r="267" spans="1:10" x14ac:dyDescent="0.25">
      <c r="A267" t="s">
        <v>350</v>
      </c>
      <c r="B267" t="s">
        <v>688</v>
      </c>
      <c r="C267" t="s">
        <v>129</v>
      </c>
      <c r="E267" t="s">
        <v>8</v>
      </c>
      <c r="F267" t="s">
        <v>687</v>
      </c>
      <c r="G267" t="s">
        <v>11</v>
      </c>
      <c r="H267" t="s">
        <v>28</v>
      </c>
      <c r="I267" t="s">
        <v>248</v>
      </c>
      <c r="J267" t="s">
        <v>30</v>
      </c>
    </row>
    <row r="268" spans="1:10" x14ac:dyDescent="0.25">
      <c r="A268" t="s">
        <v>686</v>
      </c>
      <c r="B268" t="s">
        <v>219</v>
      </c>
      <c r="C268" t="s">
        <v>98</v>
      </c>
      <c r="E268" t="s">
        <v>8</v>
      </c>
      <c r="F268" t="s">
        <v>244</v>
      </c>
      <c r="G268" t="s">
        <v>11</v>
      </c>
      <c r="H268" t="s">
        <v>245</v>
      </c>
      <c r="I268" t="s">
        <v>107</v>
      </c>
      <c r="J268" t="s">
        <v>22</v>
      </c>
    </row>
    <row r="269" spans="1:10" x14ac:dyDescent="0.25">
      <c r="A269" t="s">
        <v>243</v>
      </c>
      <c r="B269" t="s">
        <v>190</v>
      </c>
      <c r="C269" t="s">
        <v>44</v>
      </c>
      <c r="E269" t="s">
        <v>8</v>
      </c>
      <c r="F269" t="s">
        <v>825</v>
      </c>
      <c r="G269" t="s">
        <v>11</v>
      </c>
      <c r="H269" t="s">
        <v>288</v>
      </c>
      <c r="I269" t="s">
        <v>335</v>
      </c>
      <c r="J269" t="s">
        <v>30</v>
      </c>
    </row>
    <row r="270" spans="1:10" x14ac:dyDescent="0.25">
      <c r="A270" t="s">
        <v>824</v>
      </c>
      <c r="B270" t="s">
        <v>213</v>
      </c>
      <c r="C270" t="s">
        <v>44</v>
      </c>
      <c r="E270" t="s">
        <v>8</v>
      </c>
      <c r="F270" t="s">
        <v>212</v>
      </c>
      <c r="G270" t="s">
        <v>11</v>
      </c>
      <c r="H270" t="s">
        <v>28</v>
      </c>
      <c r="I270" t="s">
        <v>214</v>
      </c>
      <c r="J270" t="s">
        <v>30</v>
      </c>
    </row>
    <row r="271" spans="1:10" x14ac:dyDescent="0.25">
      <c r="A271" t="s">
        <v>211</v>
      </c>
      <c r="B271" t="s">
        <v>134</v>
      </c>
      <c r="C271" t="s">
        <v>15</v>
      </c>
      <c r="E271" t="s">
        <v>17</v>
      </c>
      <c r="F271" t="s">
        <v>480</v>
      </c>
      <c r="G271" t="s">
        <v>11</v>
      </c>
      <c r="H271" t="s">
        <v>85</v>
      </c>
      <c r="I271" t="s">
        <v>248</v>
      </c>
      <c r="J271" t="s">
        <v>22</v>
      </c>
    </row>
    <row r="272" spans="1:10" x14ac:dyDescent="0.25">
      <c r="A272" t="s">
        <v>479</v>
      </c>
      <c r="B272" t="s">
        <v>291</v>
      </c>
      <c r="C272" t="s">
        <v>15</v>
      </c>
      <c r="E272" t="s">
        <v>17</v>
      </c>
      <c r="F272" t="s">
        <v>290</v>
      </c>
      <c r="G272" t="s">
        <v>11</v>
      </c>
      <c r="H272" t="s">
        <v>52</v>
      </c>
      <c r="I272" t="s">
        <v>103</v>
      </c>
      <c r="J272" t="s">
        <v>22</v>
      </c>
    </row>
    <row r="273" spans="1:10" x14ac:dyDescent="0.25">
      <c r="A273" t="s">
        <v>289</v>
      </c>
      <c r="B273" t="s">
        <v>593</v>
      </c>
      <c r="C273" t="s">
        <v>15</v>
      </c>
      <c r="E273" t="s">
        <v>17</v>
      </c>
      <c r="F273" t="s">
        <v>595</v>
      </c>
      <c r="G273" t="s">
        <v>11</v>
      </c>
      <c r="H273" t="s">
        <v>438</v>
      </c>
      <c r="I273" t="s">
        <v>537</v>
      </c>
      <c r="J273" t="s">
        <v>14</v>
      </c>
    </row>
    <row r="274" spans="1:10" x14ac:dyDescent="0.25">
      <c r="A274" t="s">
        <v>594</v>
      </c>
      <c r="B274" t="s">
        <v>159</v>
      </c>
      <c r="C274" t="s">
        <v>129</v>
      </c>
      <c r="E274" t="s">
        <v>17</v>
      </c>
      <c r="F274" t="s">
        <v>166</v>
      </c>
      <c r="G274" t="s">
        <v>11</v>
      </c>
      <c r="H274" t="s">
        <v>85</v>
      </c>
      <c r="I274" t="s">
        <v>71</v>
      </c>
      <c r="J274" t="s">
        <v>22</v>
      </c>
    </row>
    <row r="275" spans="1:10" x14ac:dyDescent="0.25">
      <c r="A275" t="s">
        <v>165</v>
      </c>
      <c r="B275" t="s">
        <v>503</v>
      </c>
      <c r="C275" t="s">
        <v>44</v>
      </c>
      <c r="E275" t="s">
        <v>17</v>
      </c>
      <c r="F275" t="s">
        <v>502</v>
      </c>
      <c r="G275" t="s">
        <v>11</v>
      </c>
      <c r="H275" t="s">
        <v>85</v>
      </c>
      <c r="I275" t="s">
        <v>107</v>
      </c>
      <c r="J275" t="s">
        <v>22</v>
      </c>
    </row>
    <row r="276" spans="1:10" x14ac:dyDescent="0.25">
      <c r="A276" t="s">
        <v>501</v>
      </c>
      <c r="B276" t="s">
        <v>164</v>
      </c>
      <c r="C276" t="s">
        <v>15</v>
      </c>
      <c r="E276" t="s">
        <v>162</v>
      </c>
      <c r="F276" t="s">
        <v>163</v>
      </c>
      <c r="G276" t="s">
        <v>11</v>
      </c>
      <c r="H276" t="s">
        <v>138</v>
      </c>
      <c r="I276" t="s">
        <v>60</v>
      </c>
      <c r="J276" t="s">
        <v>22</v>
      </c>
    </row>
    <row r="277" spans="1:10" x14ac:dyDescent="0.25">
      <c r="A277" t="s">
        <v>161</v>
      </c>
      <c r="B277" t="s">
        <v>764</v>
      </c>
      <c r="C277" t="s">
        <v>31</v>
      </c>
      <c r="E277" t="s">
        <v>36</v>
      </c>
      <c r="F277" t="s">
        <v>763</v>
      </c>
      <c r="G277" t="s">
        <v>11</v>
      </c>
      <c r="H277" t="s">
        <v>428</v>
      </c>
      <c r="I277" t="s">
        <v>195</v>
      </c>
      <c r="J277" t="s">
        <v>14</v>
      </c>
    </row>
    <row r="278" spans="1:10" x14ac:dyDescent="0.25">
      <c r="A278" t="s">
        <v>762</v>
      </c>
      <c r="B278" t="s">
        <v>132</v>
      </c>
      <c r="C278" t="s">
        <v>15</v>
      </c>
      <c r="E278" t="s">
        <v>8</v>
      </c>
      <c r="F278" t="s">
        <v>560</v>
      </c>
      <c r="G278" t="s">
        <v>11</v>
      </c>
      <c r="H278" t="s">
        <v>288</v>
      </c>
      <c r="I278" t="s">
        <v>65</v>
      </c>
      <c r="J278" t="s">
        <v>187</v>
      </c>
    </row>
    <row r="279" spans="1:10" x14ac:dyDescent="0.25">
      <c r="A279" t="s">
        <v>559</v>
      </c>
      <c r="B279" t="s">
        <v>466</v>
      </c>
      <c r="C279" t="s">
        <v>129</v>
      </c>
      <c r="E279" t="s">
        <v>8</v>
      </c>
      <c r="F279" t="s">
        <v>802</v>
      </c>
      <c r="G279" t="s">
        <v>11</v>
      </c>
      <c r="H279" t="s">
        <v>288</v>
      </c>
      <c r="I279" t="s">
        <v>669</v>
      </c>
      <c r="J279" t="s">
        <v>187</v>
      </c>
    </row>
    <row r="280" spans="1:10" x14ac:dyDescent="0.25">
      <c r="A280" t="s">
        <v>801</v>
      </c>
      <c r="B280" t="s">
        <v>432</v>
      </c>
      <c r="C280" t="s">
        <v>31</v>
      </c>
      <c r="E280" t="s">
        <v>49</v>
      </c>
      <c r="F280" t="s">
        <v>431</v>
      </c>
      <c r="G280" t="s">
        <v>11</v>
      </c>
      <c r="H280" t="s">
        <v>261</v>
      </c>
      <c r="I280" t="s">
        <v>96</v>
      </c>
      <c r="J280" t="s">
        <v>187</v>
      </c>
    </row>
    <row r="281" spans="1:10" x14ac:dyDescent="0.25">
      <c r="A281" t="s">
        <v>430</v>
      </c>
      <c r="B281" t="s">
        <v>412</v>
      </c>
      <c r="C281" t="s">
        <v>44</v>
      </c>
      <c r="E281" t="s">
        <v>49</v>
      </c>
      <c r="F281" t="s">
        <v>411</v>
      </c>
      <c r="G281" t="s">
        <v>11</v>
      </c>
      <c r="H281" t="s">
        <v>28</v>
      </c>
      <c r="I281" t="s">
        <v>328</v>
      </c>
      <c r="J281" t="s">
        <v>187</v>
      </c>
    </row>
    <row r="282" spans="1:10" x14ac:dyDescent="0.25">
      <c r="A282" t="s">
        <v>410</v>
      </c>
      <c r="B282" t="s">
        <v>304</v>
      </c>
      <c r="C282" t="s">
        <v>98</v>
      </c>
      <c r="E282" t="s">
        <v>49</v>
      </c>
      <c r="F282" t="s">
        <v>303</v>
      </c>
      <c r="G282" t="s">
        <v>11</v>
      </c>
      <c r="H282" t="s">
        <v>95</v>
      </c>
      <c r="I282" t="s">
        <v>305</v>
      </c>
      <c r="J282" t="s">
        <v>187</v>
      </c>
    </row>
    <row r="283" spans="1:10" x14ac:dyDescent="0.25">
      <c r="A283" t="s">
        <v>302</v>
      </c>
      <c r="B283" t="s">
        <v>134</v>
      </c>
      <c r="C283" t="s">
        <v>31</v>
      </c>
      <c r="E283" t="s">
        <v>17</v>
      </c>
      <c r="F283" t="s">
        <v>570</v>
      </c>
      <c r="G283" t="s">
        <v>11</v>
      </c>
      <c r="H283" t="s">
        <v>288</v>
      </c>
      <c r="I283" t="s">
        <v>328</v>
      </c>
      <c r="J283" t="s">
        <v>30</v>
      </c>
    </row>
    <row r="284" spans="1:10" x14ac:dyDescent="0.25">
      <c r="A284" t="s">
        <v>569</v>
      </c>
      <c r="B284" t="s">
        <v>185</v>
      </c>
      <c r="C284" t="s">
        <v>31</v>
      </c>
      <c r="E284" t="s">
        <v>17</v>
      </c>
      <c r="F284" t="s">
        <v>184</v>
      </c>
      <c r="G284" t="s">
        <v>11</v>
      </c>
      <c r="H284" t="s">
        <v>28</v>
      </c>
      <c r="I284" t="s">
        <v>186</v>
      </c>
      <c r="J284" t="s">
        <v>187</v>
      </c>
    </row>
    <row r="285" spans="1:10" x14ac:dyDescent="0.25">
      <c r="A285" t="s">
        <v>183</v>
      </c>
      <c r="B285" t="s">
        <v>175</v>
      </c>
      <c r="C285" t="s">
        <v>98</v>
      </c>
      <c r="E285" t="s">
        <v>17</v>
      </c>
      <c r="F285" t="s">
        <v>316</v>
      </c>
      <c r="G285" t="s">
        <v>11</v>
      </c>
      <c r="H285" t="s">
        <v>288</v>
      </c>
      <c r="I285" t="s">
        <v>262</v>
      </c>
      <c r="J285" t="s">
        <v>187</v>
      </c>
    </row>
    <row r="286" spans="1:10" x14ac:dyDescent="0.25">
      <c r="A286" t="s">
        <v>315</v>
      </c>
      <c r="B286" t="s">
        <v>19</v>
      </c>
      <c r="C286" t="s">
        <v>98</v>
      </c>
      <c r="E286" t="s">
        <v>17</v>
      </c>
      <c r="F286" t="s">
        <v>1002</v>
      </c>
      <c r="G286" t="s">
        <v>11</v>
      </c>
      <c r="H286" t="s">
        <v>85</v>
      </c>
      <c r="I286" t="s">
        <v>1003</v>
      </c>
      <c r="J286" t="s">
        <v>187</v>
      </c>
    </row>
    <row r="287" spans="1:10" x14ac:dyDescent="0.25">
      <c r="A287" t="s">
        <v>1001</v>
      </c>
      <c r="B287" t="s">
        <v>70</v>
      </c>
      <c r="C287" t="s">
        <v>129</v>
      </c>
      <c r="E287" t="s">
        <v>36</v>
      </c>
      <c r="F287" t="s">
        <v>539</v>
      </c>
      <c r="G287" t="s">
        <v>11</v>
      </c>
      <c r="H287" t="s">
        <v>288</v>
      </c>
      <c r="I287" t="s">
        <v>65</v>
      </c>
      <c r="J287" t="s">
        <v>187</v>
      </c>
    </row>
    <row r="288" spans="1:10" x14ac:dyDescent="0.25">
      <c r="A288" t="s">
        <v>538</v>
      </c>
      <c r="B288" t="s">
        <v>10</v>
      </c>
      <c r="C288" t="s">
        <v>44</v>
      </c>
      <c r="E288" t="s">
        <v>8</v>
      </c>
      <c r="F288" t="s">
        <v>817</v>
      </c>
      <c r="G288" t="s">
        <v>11</v>
      </c>
      <c r="H288" t="s">
        <v>28</v>
      </c>
      <c r="I288" t="s">
        <v>669</v>
      </c>
      <c r="J288" t="s">
        <v>30</v>
      </c>
    </row>
    <row r="289" spans="1:10" x14ac:dyDescent="0.25">
      <c r="A289" t="s">
        <v>816</v>
      </c>
      <c r="B289" t="s">
        <v>270</v>
      </c>
      <c r="C289" t="s">
        <v>129</v>
      </c>
      <c r="E289" t="s">
        <v>8</v>
      </c>
      <c r="F289" t="s">
        <v>799</v>
      </c>
      <c r="G289" t="s">
        <v>11</v>
      </c>
      <c r="H289" t="s">
        <v>288</v>
      </c>
      <c r="I289" t="s">
        <v>800</v>
      </c>
      <c r="J289" t="s">
        <v>187</v>
      </c>
    </row>
    <row r="290" spans="1:10" x14ac:dyDescent="0.25">
      <c r="A290" t="s">
        <v>798</v>
      </c>
      <c r="B290" t="s">
        <v>93</v>
      </c>
      <c r="C290" t="s">
        <v>15</v>
      </c>
      <c r="E290" t="s">
        <v>8</v>
      </c>
      <c r="F290" t="s">
        <v>408</v>
      </c>
      <c r="G290" t="s">
        <v>11</v>
      </c>
      <c r="H290" t="s">
        <v>261</v>
      </c>
      <c r="I290" t="s">
        <v>409</v>
      </c>
      <c r="J290" t="s">
        <v>187</v>
      </c>
    </row>
    <row r="291" spans="1:10" x14ac:dyDescent="0.25">
      <c r="A291" t="s">
        <v>407</v>
      </c>
      <c r="B291" t="s">
        <v>685</v>
      </c>
      <c r="C291" t="s">
        <v>31</v>
      </c>
      <c r="E291" t="s">
        <v>8</v>
      </c>
      <c r="F291" t="s">
        <v>684</v>
      </c>
      <c r="G291" t="s">
        <v>11</v>
      </c>
      <c r="H291" t="s">
        <v>288</v>
      </c>
      <c r="I291" t="s">
        <v>328</v>
      </c>
      <c r="J291" t="s">
        <v>187</v>
      </c>
    </row>
    <row r="292" spans="1:10" x14ac:dyDescent="0.25">
      <c r="A292" t="s">
        <v>683</v>
      </c>
      <c r="B292" t="s">
        <v>45</v>
      </c>
      <c r="C292" t="s">
        <v>15</v>
      </c>
      <c r="E292" t="s">
        <v>8</v>
      </c>
      <c r="F292" t="s">
        <v>456</v>
      </c>
      <c r="G292" t="s">
        <v>11</v>
      </c>
      <c r="H292" t="s">
        <v>457</v>
      </c>
      <c r="I292" t="s">
        <v>458</v>
      </c>
      <c r="J292" t="s">
        <v>187</v>
      </c>
    </row>
    <row r="293" spans="1:10" x14ac:dyDescent="0.25">
      <c r="A293" t="s">
        <v>455</v>
      </c>
      <c r="B293" t="s">
        <v>962</v>
      </c>
      <c r="C293" t="s">
        <v>98</v>
      </c>
      <c r="E293" t="s">
        <v>8</v>
      </c>
      <c r="F293" t="s">
        <v>742</v>
      </c>
      <c r="G293" t="s">
        <v>11</v>
      </c>
      <c r="H293" t="s">
        <v>64</v>
      </c>
      <c r="I293" t="s">
        <v>963</v>
      </c>
      <c r="J293" t="s">
        <v>187</v>
      </c>
    </row>
    <row r="294" spans="1:10" x14ac:dyDescent="0.25">
      <c r="A294" t="s">
        <v>961</v>
      </c>
      <c r="B294" t="s">
        <v>586</v>
      </c>
      <c r="C294" t="s">
        <v>129</v>
      </c>
      <c r="E294" t="s">
        <v>8</v>
      </c>
      <c r="F294" t="s">
        <v>585</v>
      </c>
      <c r="G294" t="s">
        <v>11</v>
      </c>
      <c r="H294" t="s">
        <v>64</v>
      </c>
      <c r="I294" t="s">
        <v>96</v>
      </c>
      <c r="J294" t="s">
        <v>187</v>
      </c>
    </row>
    <row r="295" spans="1:10" x14ac:dyDescent="0.25">
      <c r="A295" t="s">
        <v>584</v>
      </c>
      <c r="B295" t="s">
        <v>260</v>
      </c>
      <c r="C295" t="s">
        <v>44</v>
      </c>
      <c r="E295" t="s">
        <v>36</v>
      </c>
      <c r="F295" t="s">
        <v>259</v>
      </c>
      <c r="G295" t="s">
        <v>11</v>
      </c>
      <c r="H295" t="s">
        <v>261</v>
      </c>
      <c r="I295" t="s">
        <v>262</v>
      </c>
      <c r="J295" t="s">
        <v>187</v>
      </c>
    </row>
    <row r="296" spans="1:10" x14ac:dyDescent="0.25">
      <c r="A296" t="s">
        <v>258</v>
      </c>
      <c r="B296" t="s">
        <v>327</v>
      </c>
      <c r="C296" t="s">
        <v>129</v>
      </c>
      <c r="E296" t="s">
        <v>36</v>
      </c>
      <c r="F296" t="s">
        <v>326</v>
      </c>
      <c r="G296" t="s">
        <v>11</v>
      </c>
      <c r="H296" t="s">
        <v>28</v>
      </c>
      <c r="I296" t="s">
        <v>328</v>
      </c>
      <c r="J296" t="s">
        <v>187</v>
      </c>
    </row>
    <row r="297" spans="1:10" x14ac:dyDescent="0.25">
      <c r="A297" t="s">
        <v>325</v>
      </c>
      <c r="B297" t="s">
        <v>265</v>
      </c>
      <c r="C297" t="s">
        <v>44</v>
      </c>
      <c r="E297" t="s">
        <v>36</v>
      </c>
      <c r="F297" t="s">
        <v>264</v>
      </c>
      <c r="G297" t="s">
        <v>11</v>
      </c>
      <c r="H297" t="s">
        <v>95</v>
      </c>
      <c r="I297" t="s">
        <v>266</v>
      </c>
      <c r="J297" t="s">
        <v>187</v>
      </c>
    </row>
    <row r="298" spans="1:10" x14ac:dyDescent="0.25">
      <c r="A298" t="s">
        <v>263</v>
      </c>
      <c r="B298" t="s">
        <v>749</v>
      </c>
      <c r="C298" t="s">
        <v>129</v>
      </c>
      <c r="E298" t="s">
        <v>40</v>
      </c>
      <c r="F298" t="s">
        <v>748</v>
      </c>
      <c r="G298" t="s">
        <v>11</v>
      </c>
      <c r="H298" t="s">
        <v>457</v>
      </c>
      <c r="I298" t="s">
        <v>750</v>
      </c>
      <c r="J298" t="s">
        <v>187</v>
      </c>
    </row>
    <row r="299" spans="1:10" x14ac:dyDescent="0.25">
      <c r="A299" t="s">
        <v>747</v>
      </c>
      <c r="B299" t="s">
        <v>923</v>
      </c>
      <c r="C299" t="s">
        <v>98</v>
      </c>
      <c r="E299" t="s">
        <v>36</v>
      </c>
      <c r="F299" t="s">
        <v>952</v>
      </c>
      <c r="G299" t="s">
        <v>11</v>
      </c>
      <c r="H299" t="s">
        <v>64</v>
      </c>
      <c r="I299" t="s">
        <v>266</v>
      </c>
      <c r="J299" t="s">
        <v>187</v>
      </c>
    </row>
    <row r="300" spans="1:10" x14ac:dyDescent="0.25">
      <c r="A300" t="s">
        <v>951</v>
      </c>
      <c r="B300" t="s">
        <v>568</v>
      </c>
      <c r="C300" t="s">
        <v>15</v>
      </c>
      <c r="E300" t="s">
        <v>8</v>
      </c>
      <c r="F300" t="s">
        <v>718</v>
      </c>
      <c r="G300" t="s">
        <v>11</v>
      </c>
      <c r="H300" t="s">
        <v>245</v>
      </c>
      <c r="I300" t="s">
        <v>248</v>
      </c>
      <c r="J300" t="s">
        <v>22</v>
      </c>
    </row>
    <row r="301" spans="1:10" x14ac:dyDescent="0.25">
      <c r="A301" t="s">
        <v>717</v>
      </c>
      <c r="B301" t="s">
        <v>424</v>
      </c>
      <c r="C301" t="s">
        <v>15</v>
      </c>
      <c r="E301" t="s">
        <v>36</v>
      </c>
      <c r="F301" t="s">
        <v>423</v>
      </c>
      <c r="G301" t="s">
        <v>11</v>
      </c>
      <c r="H301" t="s">
        <v>28</v>
      </c>
      <c r="I301" t="s">
        <v>214</v>
      </c>
      <c r="J301" t="s">
        <v>30</v>
      </c>
    </row>
    <row r="302" spans="1:10" x14ac:dyDescent="0.25">
      <c r="A302" t="s">
        <v>422</v>
      </c>
      <c r="B302" t="s">
        <v>78</v>
      </c>
      <c r="C302" t="s">
        <v>15</v>
      </c>
      <c r="E302" t="s">
        <v>36</v>
      </c>
      <c r="F302" t="s">
        <v>77</v>
      </c>
      <c r="G302" t="s">
        <v>11</v>
      </c>
      <c r="H302" t="s">
        <v>79</v>
      </c>
      <c r="I302" t="s">
        <v>75</v>
      </c>
      <c r="J302" t="s">
        <v>22</v>
      </c>
    </row>
    <row r="303" spans="1:10" x14ac:dyDescent="0.25">
      <c r="A303" t="s">
        <v>76</v>
      </c>
      <c r="B303" t="s">
        <v>172</v>
      </c>
      <c r="C303" t="s">
        <v>98</v>
      </c>
      <c r="E303" t="s">
        <v>17</v>
      </c>
      <c r="F303" t="s">
        <v>954</v>
      </c>
      <c r="G303" t="s">
        <v>11</v>
      </c>
      <c r="H303" t="s">
        <v>59</v>
      </c>
      <c r="I303" t="s">
        <v>202</v>
      </c>
      <c r="J303" t="s">
        <v>22</v>
      </c>
    </row>
    <row r="304" spans="1:10" x14ac:dyDescent="0.25">
      <c r="A304" t="s">
        <v>953</v>
      </c>
      <c r="B304" t="s">
        <v>134</v>
      </c>
      <c r="C304" t="s">
        <v>129</v>
      </c>
      <c r="E304" t="s">
        <v>17</v>
      </c>
      <c r="F304" t="s">
        <v>374</v>
      </c>
      <c r="G304" t="s">
        <v>11</v>
      </c>
      <c r="H304" t="s">
        <v>375</v>
      </c>
      <c r="I304" t="s">
        <v>376</v>
      </c>
      <c r="J304" t="s">
        <v>14</v>
      </c>
    </row>
    <row r="305" spans="1:10" x14ac:dyDescent="0.25">
      <c r="A305" t="s">
        <v>373</v>
      </c>
      <c r="B305" t="s">
        <v>849</v>
      </c>
      <c r="C305" t="s">
        <v>15</v>
      </c>
      <c r="E305" t="s">
        <v>17</v>
      </c>
      <c r="F305" t="s">
        <v>848</v>
      </c>
      <c r="G305" t="s">
        <v>11</v>
      </c>
      <c r="H305" t="s">
        <v>288</v>
      </c>
      <c r="I305" t="s">
        <v>335</v>
      </c>
      <c r="J305" t="s">
        <v>30</v>
      </c>
    </row>
    <row r="306" spans="1:10" x14ac:dyDescent="0.25">
      <c r="A306" t="s">
        <v>847</v>
      </c>
      <c r="B306" t="s">
        <v>441</v>
      </c>
      <c r="C306" t="s">
        <v>129</v>
      </c>
      <c r="E306" t="s">
        <v>8</v>
      </c>
      <c r="F306" t="s">
        <v>641</v>
      </c>
      <c r="G306" t="s">
        <v>11</v>
      </c>
      <c r="H306" t="s">
        <v>261</v>
      </c>
      <c r="I306" t="s">
        <v>409</v>
      </c>
      <c r="J306" t="s">
        <v>30</v>
      </c>
    </row>
    <row r="307" spans="1:10" x14ac:dyDescent="0.25">
      <c r="A307" t="s">
        <v>640</v>
      </c>
      <c r="B307" t="s">
        <v>646</v>
      </c>
      <c r="C307" t="s">
        <v>15</v>
      </c>
      <c r="E307" t="s">
        <v>49</v>
      </c>
      <c r="F307" t="s">
        <v>645</v>
      </c>
      <c r="G307" t="s">
        <v>11</v>
      </c>
      <c r="H307" t="s">
        <v>138</v>
      </c>
      <c r="I307" t="s">
        <v>298</v>
      </c>
      <c r="J307" t="s">
        <v>22</v>
      </c>
    </row>
    <row r="308" spans="1:10" x14ac:dyDescent="0.25">
      <c r="A308" t="s">
        <v>644</v>
      </c>
      <c r="B308" t="s">
        <v>279</v>
      </c>
      <c r="C308" t="s">
        <v>15</v>
      </c>
      <c r="E308" t="s">
        <v>49</v>
      </c>
      <c r="F308" t="s">
        <v>278</v>
      </c>
      <c r="G308" t="s">
        <v>11</v>
      </c>
      <c r="H308" t="s">
        <v>245</v>
      </c>
      <c r="I308" t="s">
        <v>248</v>
      </c>
      <c r="J308" t="s">
        <v>22</v>
      </c>
    </row>
    <row r="309" spans="1:10" x14ac:dyDescent="0.25">
      <c r="A309" t="s">
        <v>277</v>
      </c>
      <c r="B309" t="s">
        <v>639</v>
      </c>
      <c r="C309" t="s">
        <v>129</v>
      </c>
      <c r="E309" t="s">
        <v>49</v>
      </c>
      <c r="F309" t="s">
        <v>638</v>
      </c>
      <c r="G309" t="s">
        <v>11</v>
      </c>
      <c r="H309" t="s">
        <v>28</v>
      </c>
      <c r="I309" t="s">
        <v>71</v>
      </c>
      <c r="J309" t="s">
        <v>30</v>
      </c>
    </row>
    <row r="310" spans="1:10" x14ac:dyDescent="0.25">
      <c r="A310" t="s">
        <v>637</v>
      </c>
      <c r="B310" t="s">
        <v>746</v>
      </c>
      <c r="C310" t="s">
        <v>44</v>
      </c>
      <c r="E310" t="s">
        <v>49</v>
      </c>
      <c r="F310" t="s">
        <v>745</v>
      </c>
      <c r="G310" t="s">
        <v>11</v>
      </c>
      <c r="H310" t="s">
        <v>144</v>
      </c>
      <c r="I310" t="s">
        <v>145</v>
      </c>
      <c r="J310" t="s">
        <v>14</v>
      </c>
    </row>
    <row r="311" spans="1:10" x14ac:dyDescent="0.25">
      <c r="A311" t="s">
        <v>744</v>
      </c>
      <c r="B311" t="s">
        <v>476</v>
      </c>
      <c r="C311" t="s">
        <v>129</v>
      </c>
      <c r="E311" t="s">
        <v>17</v>
      </c>
      <c r="F311" t="s">
        <v>511</v>
      </c>
      <c r="G311" t="s">
        <v>11</v>
      </c>
      <c r="H311" t="s">
        <v>59</v>
      </c>
      <c r="I311" t="s">
        <v>60</v>
      </c>
      <c r="J311" t="s">
        <v>22</v>
      </c>
    </row>
    <row r="312" spans="1:10" x14ac:dyDescent="0.25">
      <c r="A312" t="s">
        <v>510</v>
      </c>
      <c r="B312" t="s">
        <v>427</v>
      </c>
      <c r="C312" t="s">
        <v>15</v>
      </c>
      <c r="E312" t="s">
        <v>17</v>
      </c>
      <c r="F312" t="s">
        <v>426</v>
      </c>
      <c r="G312" t="s">
        <v>11</v>
      </c>
      <c r="H312" t="s">
        <v>428</v>
      </c>
      <c r="I312" t="s">
        <v>429</v>
      </c>
      <c r="J312" t="s">
        <v>14</v>
      </c>
    </row>
    <row r="313" spans="1:10" x14ac:dyDescent="0.25">
      <c r="A313" t="s">
        <v>425</v>
      </c>
      <c r="B313" t="s">
        <v>175</v>
      </c>
      <c r="C313" t="s">
        <v>44</v>
      </c>
      <c r="E313" t="s">
        <v>17</v>
      </c>
      <c r="F313" t="s">
        <v>174</v>
      </c>
      <c r="G313" t="s">
        <v>11</v>
      </c>
      <c r="H313" t="s">
        <v>12</v>
      </c>
      <c r="I313" t="s">
        <v>43</v>
      </c>
      <c r="J313" t="s">
        <v>14</v>
      </c>
    </row>
    <row r="314" spans="1:10" x14ac:dyDescent="0.25">
      <c r="A314" t="s">
        <v>173</v>
      </c>
      <c r="B314" t="s">
        <v>900</v>
      </c>
      <c r="C314" t="s">
        <v>98</v>
      </c>
      <c r="E314" t="s">
        <v>36</v>
      </c>
      <c r="F314" t="s">
        <v>899</v>
      </c>
      <c r="G314" t="s">
        <v>11</v>
      </c>
      <c r="H314" t="s">
        <v>12</v>
      </c>
      <c r="I314" t="s">
        <v>195</v>
      </c>
      <c r="J314" t="s">
        <v>14</v>
      </c>
    </row>
    <row r="315" spans="1:10" x14ac:dyDescent="0.25">
      <c r="A315" t="s">
        <v>898</v>
      </c>
      <c r="B315" t="s">
        <v>182</v>
      </c>
      <c r="C315" t="s">
        <v>15</v>
      </c>
      <c r="E315" t="s">
        <v>36</v>
      </c>
      <c r="F315" t="s">
        <v>181</v>
      </c>
      <c r="G315" t="s">
        <v>11</v>
      </c>
      <c r="H315" t="s">
        <v>52</v>
      </c>
      <c r="I315" t="s">
        <v>103</v>
      </c>
      <c r="J315" t="s">
        <v>22</v>
      </c>
    </row>
    <row r="316" spans="1:10" x14ac:dyDescent="0.25">
      <c r="A316" t="s">
        <v>180</v>
      </c>
      <c r="B316" t="s">
        <v>592</v>
      </c>
      <c r="C316" t="s">
        <v>15</v>
      </c>
      <c r="E316" t="s">
        <v>36</v>
      </c>
      <c r="F316" t="s">
        <v>591</v>
      </c>
      <c r="G316" t="s">
        <v>11</v>
      </c>
      <c r="H316" t="s">
        <v>52</v>
      </c>
      <c r="I316" t="s">
        <v>53</v>
      </c>
      <c r="J316" t="s">
        <v>22</v>
      </c>
    </row>
    <row r="317" spans="1:10" x14ac:dyDescent="0.25">
      <c r="A317" t="s">
        <v>590</v>
      </c>
      <c r="B317" t="s">
        <v>968</v>
      </c>
      <c r="C317" t="s">
        <v>98</v>
      </c>
      <c r="E317" t="s">
        <v>17</v>
      </c>
      <c r="F317" t="s">
        <v>967</v>
      </c>
      <c r="G317" t="s">
        <v>11</v>
      </c>
      <c r="H317" t="s">
        <v>969</v>
      </c>
      <c r="I317" t="s">
        <v>970</v>
      </c>
      <c r="J317" t="s">
        <v>30</v>
      </c>
    </row>
    <row r="318" spans="1:10" x14ac:dyDescent="0.25">
      <c r="A318" t="s">
        <v>966</v>
      </c>
      <c r="B318" t="s">
        <v>459</v>
      </c>
      <c r="C318" t="s">
        <v>31</v>
      </c>
      <c r="E318" t="s">
        <v>36</v>
      </c>
      <c r="F318" t="s">
        <v>461</v>
      </c>
      <c r="G318" t="s">
        <v>11</v>
      </c>
      <c r="H318" t="s">
        <v>28</v>
      </c>
      <c r="I318" t="s">
        <v>248</v>
      </c>
      <c r="J318" t="s">
        <v>30</v>
      </c>
    </row>
    <row r="319" spans="1:10" x14ac:dyDescent="0.25">
      <c r="A319" t="s">
        <v>460</v>
      </c>
      <c r="B319" t="s">
        <v>453</v>
      </c>
      <c r="C319" t="s">
        <v>98</v>
      </c>
      <c r="E319" t="s">
        <v>36</v>
      </c>
      <c r="F319" t="s">
        <v>972</v>
      </c>
      <c r="G319" t="s">
        <v>11</v>
      </c>
      <c r="H319" t="s">
        <v>20</v>
      </c>
      <c r="I319" t="s">
        <v>21</v>
      </c>
      <c r="J319" t="s">
        <v>22</v>
      </c>
    </row>
    <row r="320" spans="1:10" x14ac:dyDescent="0.25">
      <c r="A320" t="s">
        <v>971</v>
      </c>
      <c r="B320" t="s">
        <v>421</v>
      </c>
      <c r="C320" t="s">
        <v>15</v>
      </c>
      <c r="E320" t="s">
        <v>36</v>
      </c>
      <c r="F320" t="s">
        <v>420</v>
      </c>
      <c r="G320" t="s">
        <v>11</v>
      </c>
      <c r="H320" t="s">
        <v>52</v>
      </c>
      <c r="I320" t="s">
        <v>75</v>
      </c>
      <c r="J320" t="s">
        <v>22</v>
      </c>
    </row>
    <row r="321" spans="1:10" x14ac:dyDescent="0.25">
      <c r="A321" t="s">
        <v>419</v>
      </c>
      <c r="B321" t="s">
        <v>476</v>
      </c>
      <c r="C321" t="s">
        <v>44</v>
      </c>
      <c r="E321" t="s">
        <v>17</v>
      </c>
      <c r="F321" t="s">
        <v>478</v>
      </c>
      <c r="G321" t="s">
        <v>11</v>
      </c>
      <c r="H321" t="s">
        <v>261</v>
      </c>
      <c r="I321" t="s">
        <v>65</v>
      </c>
      <c r="J321" t="s">
        <v>30</v>
      </c>
    </row>
    <row r="322" spans="1:10" x14ac:dyDescent="0.25">
      <c r="A322" t="s">
        <v>477</v>
      </c>
      <c r="B322" t="s">
        <v>509</v>
      </c>
      <c r="C322" t="s">
        <v>98</v>
      </c>
      <c r="E322" t="s">
        <v>8</v>
      </c>
      <c r="F322" t="s">
        <v>994</v>
      </c>
      <c r="G322" t="s">
        <v>11</v>
      </c>
      <c r="H322" t="s">
        <v>52</v>
      </c>
      <c r="I322" t="s">
        <v>103</v>
      </c>
      <c r="J322" t="s">
        <v>22</v>
      </c>
    </row>
    <row r="323" spans="1:10" x14ac:dyDescent="0.25">
      <c r="A323" t="s">
        <v>993</v>
      </c>
      <c r="B323" t="s">
        <v>441</v>
      </c>
      <c r="C323" t="s">
        <v>129</v>
      </c>
      <c r="E323" t="s">
        <v>8</v>
      </c>
      <c r="F323" t="s">
        <v>440</v>
      </c>
      <c r="G323" t="s">
        <v>11</v>
      </c>
      <c r="H323" t="s">
        <v>288</v>
      </c>
      <c r="I323" t="s">
        <v>214</v>
      </c>
      <c r="J323" t="s">
        <v>30</v>
      </c>
    </row>
    <row r="324" spans="1:10" x14ac:dyDescent="0.25">
      <c r="A324" t="s">
        <v>439</v>
      </c>
      <c r="B324" t="s">
        <v>476</v>
      </c>
      <c r="C324" t="s">
        <v>44</v>
      </c>
      <c r="E324" t="s">
        <v>17</v>
      </c>
      <c r="F324" t="s">
        <v>475</v>
      </c>
      <c r="G324" t="s">
        <v>11</v>
      </c>
      <c r="H324" t="s">
        <v>59</v>
      </c>
      <c r="I324" t="s">
        <v>128</v>
      </c>
      <c r="J324" t="s">
        <v>22</v>
      </c>
    </row>
    <row r="325" spans="1:10" x14ac:dyDescent="0.25">
      <c r="A325" t="s">
        <v>474</v>
      </c>
      <c r="B325" t="s">
        <v>287</v>
      </c>
      <c r="C325" t="s">
        <v>129</v>
      </c>
      <c r="E325" t="s">
        <v>36</v>
      </c>
      <c r="F325" t="s">
        <v>286</v>
      </c>
      <c r="G325" t="s">
        <v>11</v>
      </c>
      <c r="H325" t="s">
        <v>288</v>
      </c>
      <c r="I325" t="s">
        <v>29</v>
      </c>
      <c r="J325" t="s">
        <v>30</v>
      </c>
    </row>
    <row r="326" spans="1:10" x14ac:dyDescent="0.25">
      <c r="A326" t="s">
        <v>285</v>
      </c>
      <c r="B326" t="s">
        <v>70</v>
      </c>
      <c r="C326" t="s">
        <v>44</v>
      </c>
      <c r="E326" t="s">
        <v>36</v>
      </c>
      <c r="F326" t="s">
        <v>69</v>
      </c>
      <c r="G326" t="s">
        <v>11</v>
      </c>
      <c r="H326" t="s">
        <v>28</v>
      </c>
      <c r="I326" t="s">
        <v>71</v>
      </c>
      <c r="J326" t="s">
        <v>30</v>
      </c>
    </row>
    <row r="327" spans="1:10" x14ac:dyDescent="0.25">
      <c r="A327" t="s">
        <v>68</v>
      </c>
      <c r="B327" t="s">
        <v>310</v>
      </c>
      <c r="C327" t="s">
        <v>31</v>
      </c>
      <c r="E327" t="s">
        <v>8</v>
      </c>
      <c r="F327" t="s">
        <v>309</v>
      </c>
      <c r="G327" t="s">
        <v>11</v>
      </c>
      <c r="H327" t="s">
        <v>311</v>
      </c>
      <c r="I327" t="s">
        <v>89</v>
      </c>
      <c r="J327" t="s">
        <v>22</v>
      </c>
    </row>
    <row r="328" spans="1:10" x14ac:dyDescent="0.25">
      <c r="A328" t="s">
        <v>308</v>
      </c>
      <c r="B328" t="s">
        <v>201</v>
      </c>
      <c r="C328" t="s">
        <v>15</v>
      </c>
      <c r="E328" t="s">
        <v>49</v>
      </c>
      <c r="F328" t="s">
        <v>200</v>
      </c>
      <c r="G328" t="s">
        <v>11</v>
      </c>
      <c r="H328" t="s">
        <v>59</v>
      </c>
      <c r="I328" t="s">
        <v>202</v>
      </c>
      <c r="J328" t="s">
        <v>22</v>
      </c>
    </row>
    <row r="329" spans="1:10" x14ac:dyDescent="0.25">
      <c r="A329" t="s">
        <v>199</v>
      </c>
      <c r="B329" t="s">
        <v>732</v>
      </c>
      <c r="C329" t="s">
        <v>31</v>
      </c>
      <c r="E329" t="s">
        <v>49</v>
      </c>
      <c r="F329" t="s">
        <v>731</v>
      </c>
      <c r="G329" t="s">
        <v>11</v>
      </c>
      <c r="H329" t="s">
        <v>52</v>
      </c>
      <c r="I329" t="s">
        <v>75</v>
      </c>
      <c r="J329" t="s">
        <v>22</v>
      </c>
    </row>
    <row r="330" spans="1:10" x14ac:dyDescent="0.25">
      <c r="A330" t="s">
        <v>730</v>
      </c>
      <c r="B330" t="s">
        <v>704</v>
      </c>
      <c r="C330" t="s">
        <v>129</v>
      </c>
      <c r="E330" t="s">
        <v>8</v>
      </c>
      <c r="F330" t="s">
        <v>703</v>
      </c>
      <c r="G330" t="s">
        <v>11</v>
      </c>
      <c r="H330" t="s">
        <v>28</v>
      </c>
      <c r="I330" t="s">
        <v>71</v>
      </c>
      <c r="J330" t="s">
        <v>30</v>
      </c>
    </row>
    <row r="331" spans="1:10" x14ac:dyDescent="0.25">
      <c r="A331" t="s">
        <v>702</v>
      </c>
      <c r="B331" t="s">
        <v>1000</v>
      </c>
      <c r="C331" t="s">
        <v>98</v>
      </c>
      <c r="E331" t="s">
        <v>49</v>
      </c>
      <c r="F331" t="s">
        <v>999</v>
      </c>
      <c r="G331" t="s">
        <v>11</v>
      </c>
      <c r="H331" t="s">
        <v>288</v>
      </c>
      <c r="I331" t="s">
        <v>335</v>
      </c>
      <c r="J331" t="s">
        <v>30</v>
      </c>
    </row>
    <row r="332" spans="1:10" x14ac:dyDescent="0.25">
      <c r="A332" t="s">
        <v>998</v>
      </c>
      <c r="B332" t="s">
        <v>198</v>
      </c>
      <c r="C332" t="s">
        <v>98</v>
      </c>
      <c r="E332" t="s">
        <v>49</v>
      </c>
      <c r="F332" t="s">
        <v>974</v>
      </c>
      <c r="G332" t="s">
        <v>11</v>
      </c>
      <c r="H332" t="s">
        <v>79</v>
      </c>
      <c r="I332" t="s">
        <v>53</v>
      </c>
      <c r="J332" t="s">
        <v>22</v>
      </c>
    </row>
    <row r="333" spans="1:10" x14ac:dyDescent="0.25">
      <c r="A333" t="s">
        <v>973</v>
      </c>
      <c r="B333" t="s">
        <v>385</v>
      </c>
      <c r="C333" t="s">
        <v>31</v>
      </c>
      <c r="E333" t="s">
        <v>49</v>
      </c>
      <c r="F333" t="s">
        <v>384</v>
      </c>
      <c r="G333" t="s">
        <v>11</v>
      </c>
      <c r="H333" t="s">
        <v>59</v>
      </c>
      <c r="I333" t="s">
        <v>53</v>
      </c>
      <c r="J333" t="s">
        <v>22</v>
      </c>
    </row>
    <row r="334" spans="1:10" x14ac:dyDescent="0.25">
      <c r="A334" t="s">
        <v>383</v>
      </c>
      <c r="B334" t="s">
        <v>575</v>
      </c>
      <c r="C334" t="s">
        <v>129</v>
      </c>
      <c r="E334" t="s">
        <v>49</v>
      </c>
      <c r="F334" t="s">
        <v>574</v>
      </c>
      <c r="G334" t="s">
        <v>11</v>
      </c>
      <c r="H334" t="s">
        <v>52</v>
      </c>
      <c r="I334" t="s">
        <v>103</v>
      </c>
      <c r="J334" t="s">
        <v>22</v>
      </c>
    </row>
    <row r="335" spans="1:10" x14ac:dyDescent="0.25">
      <c r="A335" t="s">
        <v>573</v>
      </c>
      <c r="B335" t="s">
        <v>959</v>
      </c>
      <c r="C335" t="s">
        <v>98</v>
      </c>
      <c r="E335" t="s">
        <v>49</v>
      </c>
      <c r="F335" t="s">
        <v>958</v>
      </c>
      <c r="G335" t="s">
        <v>11</v>
      </c>
      <c r="H335" t="s">
        <v>138</v>
      </c>
      <c r="I335" t="s">
        <v>298</v>
      </c>
      <c r="J335" t="s">
        <v>22</v>
      </c>
    </row>
    <row r="336" spans="1:10" x14ac:dyDescent="0.25">
      <c r="A336" t="s">
        <v>957</v>
      </c>
      <c r="B336" t="s">
        <v>882</v>
      </c>
      <c r="C336" t="s">
        <v>15</v>
      </c>
      <c r="E336" t="s">
        <v>49</v>
      </c>
      <c r="F336" t="s">
        <v>881</v>
      </c>
      <c r="G336" t="s">
        <v>11</v>
      </c>
      <c r="H336" t="s">
        <v>28</v>
      </c>
      <c r="I336" t="s">
        <v>248</v>
      </c>
      <c r="J336" t="s">
        <v>30</v>
      </c>
    </row>
    <row r="337" spans="1:10" x14ac:dyDescent="0.25">
      <c r="A337" t="s">
        <v>880</v>
      </c>
      <c r="B337" t="s">
        <v>815</v>
      </c>
      <c r="C337" t="s">
        <v>15</v>
      </c>
      <c r="E337" t="s">
        <v>49</v>
      </c>
      <c r="F337" t="s">
        <v>814</v>
      </c>
      <c r="G337" t="s">
        <v>11</v>
      </c>
      <c r="H337" t="s">
        <v>261</v>
      </c>
      <c r="I337" t="s">
        <v>669</v>
      </c>
      <c r="J337" t="s">
        <v>30</v>
      </c>
    </row>
    <row r="338" spans="1:10" x14ac:dyDescent="0.25">
      <c r="A338" t="s">
        <v>813</v>
      </c>
      <c r="B338" t="s">
        <v>815</v>
      </c>
      <c r="C338" t="s">
        <v>98</v>
      </c>
      <c r="E338" t="s">
        <v>49</v>
      </c>
      <c r="F338" t="s">
        <v>965</v>
      </c>
      <c r="G338" t="s">
        <v>11</v>
      </c>
      <c r="H338" t="s">
        <v>52</v>
      </c>
      <c r="I338" t="s">
        <v>75</v>
      </c>
      <c r="J338" t="s">
        <v>22</v>
      </c>
    </row>
    <row r="339" spans="1:10" x14ac:dyDescent="0.25">
      <c r="A339" t="s">
        <v>964</v>
      </c>
      <c r="B339" t="s">
        <v>680</v>
      </c>
      <c r="C339" t="s">
        <v>129</v>
      </c>
      <c r="E339" t="s">
        <v>49</v>
      </c>
      <c r="F339" t="s">
        <v>679</v>
      </c>
      <c r="G339" t="s">
        <v>11</v>
      </c>
      <c r="H339" t="s">
        <v>138</v>
      </c>
      <c r="I339" t="s">
        <v>128</v>
      </c>
      <c r="J339" t="s">
        <v>22</v>
      </c>
    </row>
    <row r="340" spans="1:10" x14ac:dyDescent="0.25">
      <c r="A340" t="s">
        <v>678</v>
      </c>
      <c r="B340" t="s">
        <v>726</v>
      </c>
      <c r="C340" t="s">
        <v>129</v>
      </c>
      <c r="E340" t="s">
        <v>49</v>
      </c>
      <c r="F340" t="s">
        <v>725</v>
      </c>
      <c r="G340" t="s">
        <v>11</v>
      </c>
      <c r="H340" t="s">
        <v>52</v>
      </c>
      <c r="I340" t="s">
        <v>103</v>
      </c>
      <c r="J340" t="s">
        <v>22</v>
      </c>
    </row>
    <row r="341" spans="1:10" x14ac:dyDescent="0.25">
      <c r="A341" t="s">
        <v>724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2</xdr:col>
                    <xdr:colOff>104775</xdr:colOff>
                    <xdr:row>0</xdr:row>
                    <xdr:rowOff>114300</xdr:rowOff>
                  </from>
                  <to>
                    <xdr:col>2</xdr:col>
                    <xdr:colOff>1295400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E10" sqref="E10"/>
    </sheetView>
  </sheetViews>
  <sheetFormatPr baseColWidth="10" defaultRowHeight="15" x14ac:dyDescent="0.25"/>
  <cols>
    <col min="1" max="1" width="40.5703125" bestFit="1" customWidth="1"/>
    <col min="2" max="2" width="30.7109375" customWidth="1"/>
    <col min="3" max="3" width="40.140625" bestFit="1" customWidth="1"/>
  </cols>
  <sheetData>
    <row r="1" spans="1:6" ht="15.75" x14ac:dyDescent="0.25">
      <c r="A1" s="7"/>
      <c r="B1" s="7"/>
      <c r="C1" s="7"/>
      <c r="D1" s="7"/>
      <c r="E1" s="7"/>
      <c r="F1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9" sqref="C9"/>
    </sheetView>
  </sheetViews>
  <sheetFormatPr baseColWidth="10" defaultRowHeight="15" x14ac:dyDescent="0.25"/>
  <cols>
    <col min="1" max="1" width="5.85546875" bestFit="1" customWidth="1"/>
    <col min="2" max="2" width="21.42578125" bestFit="1" customWidth="1"/>
    <col min="3" max="3" width="20.7109375" bestFit="1" customWidth="1"/>
    <col min="4" max="4" width="8.42578125" bestFit="1" customWidth="1"/>
    <col min="5" max="5" width="18.5703125" bestFit="1" customWidth="1"/>
    <col min="6" max="6" width="19.140625" bestFit="1" customWidth="1"/>
    <col min="7" max="8" width="13.140625" bestFit="1" customWidth="1"/>
    <col min="9" max="9" width="6.85546875" bestFit="1" customWidth="1"/>
    <col min="10" max="10" width="17.140625" bestFit="1" customWidth="1"/>
    <col min="11" max="11" width="8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Calcul</vt:lpstr>
      <vt:lpstr>Circuits</vt:lpstr>
      <vt:lpstr>Feuil1</vt:lpstr>
      <vt:lpstr>Feuil2</vt:lpstr>
      <vt:lpstr>CHPD02</vt:lpstr>
      <vt:lpstr>CHPD03</vt:lpstr>
      <vt:lpstr>CHPD08</vt:lpstr>
      <vt:lpstr>CHPD09</vt:lpstr>
      <vt:lpstr>CHPD24</vt:lpstr>
      <vt:lpstr>CHPD25</vt:lpstr>
      <vt:lpstr>CHPD26</vt:lpstr>
      <vt:lpstr>CHPD27</vt:lpstr>
      <vt:lpstr>CHPD28</vt:lpstr>
      <vt:lpstr>CHPD29</vt:lpstr>
      <vt:lpstr>CHPD30</vt:lpstr>
      <vt:lpstr>CHPD31</vt:lpstr>
      <vt:lpstr>CHPD32</vt:lpstr>
      <vt:lpstr>CHPD33</vt:lpstr>
      <vt:lpstr>CHPD34</vt:lpstr>
      <vt:lpstr>CHPD35</vt:lpstr>
      <vt:lpstr>CHPD36</vt:lpstr>
      <vt:lpstr>CHPD37</vt:lpstr>
      <vt:lpstr>CHPD38</vt:lpstr>
      <vt:lpstr>CHPD39</vt:lpstr>
      <vt:lpstr>CHPD40</vt:lpstr>
      <vt:lpstr>CHPD41</vt:lpstr>
      <vt:lpstr>CHPD42</vt:lpstr>
      <vt:lpstr>CHPD43</vt:lpstr>
      <vt:lpstr>CHPD50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jmarc</dc:creator>
  <cp:lastModifiedBy>yal</cp:lastModifiedBy>
  <dcterms:created xsi:type="dcterms:W3CDTF">2021-07-31T15:04:29Z</dcterms:created>
  <dcterms:modified xsi:type="dcterms:W3CDTF">2021-08-03T12:26:50Z</dcterms:modified>
</cp:coreProperties>
</file>