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7315" windowHeight="12600"/>
  </bookViews>
  <sheets>
    <sheet name="production" sheetId="4" r:id="rId1"/>
    <sheet name="Feuil1" sheetId="9" r:id="rId2"/>
    <sheet name="Feuil3" sheetId="10" r:id="rId3"/>
    <sheet name="produits" sheetId="8" r:id="rId4"/>
    <sheet name="personnel" sheetId="7" r:id="rId5"/>
    <sheet name="commandes" sheetId="6" r:id="rId6"/>
    <sheet name="clients" sheetId="5" r:id="rId7"/>
  </sheets>
  <externalReferences>
    <externalReference r:id="rId8"/>
  </externalReferences>
  <calcPr calcId="145621"/>
</workbook>
</file>

<file path=xl/calcChain.xml><?xml version="1.0" encoding="utf-8"?>
<calcChain xmlns="http://schemas.openxmlformats.org/spreadsheetml/2006/main">
  <c r="M17" i="4" l="1"/>
  <c r="D34" i="9" l="1"/>
  <c r="D33" i="9"/>
  <c r="D31" i="9"/>
  <c r="E31" i="9" s="1"/>
  <c r="D29" i="9"/>
  <c r="E29" i="9" s="1"/>
  <c r="D27" i="9"/>
  <c r="E27" i="9" s="1"/>
  <c r="D25" i="9"/>
  <c r="E25" i="9" s="1"/>
  <c r="D23" i="9"/>
  <c r="E23" i="9" s="1"/>
  <c r="D21" i="9"/>
  <c r="E21" i="9" s="1"/>
  <c r="D19" i="9"/>
  <c r="E19" i="9" s="1"/>
  <c r="D17" i="9"/>
  <c r="E17" i="9" s="1"/>
  <c r="D15" i="9"/>
  <c r="E15" i="9" s="1"/>
  <c r="D13" i="9"/>
  <c r="E13" i="9" s="1"/>
  <c r="I5" i="9"/>
  <c r="H5" i="9"/>
  <c r="I4" i="9"/>
  <c r="I3" i="9"/>
  <c r="I2" i="9"/>
  <c r="B2" i="9"/>
  <c r="D37" i="9" s="1"/>
  <c r="J2" i="8"/>
  <c r="M65" i="4"/>
  <c r="M64" i="4"/>
  <c r="M63" i="4"/>
  <c r="M62" i="4"/>
  <c r="M61" i="4"/>
  <c r="M60" i="4"/>
  <c r="M59" i="4"/>
  <c r="M58" i="4"/>
  <c r="M57" i="4"/>
  <c r="M56" i="4"/>
  <c r="M55" i="4"/>
  <c r="M54" i="4"/>
  <c r="M53" i="4"/>
  <c r="M52" i="4"/>
  <c r="M51" i="4"/>
  <c r="M50" i="4"/>
  <c r="M49" i="4"/>
  <c r="M48" i="4"/>
  <c r="M47" i="4"/>
  <c r="M46" i="4"/>
  <c r="M45" i="4"/>
  <c r="M44" i="4"/>
  <c r="M43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M3" i="4"/>
  <c r="D35" i="9" l="1"/>
  <c r="D14" i="9"/>
  <c r="E14" i="9" s="1"/>
  <c r="D16" i="9"/>
  <c r="E16" i="9" s="1"/>
  <c r="D18" i="9"/>
  <c r="E18" i="9" s="1"/>
  <c r="D20" i="9"/>
  <c r="E20" i="9" s="1"/>
  <c r="D22" i="9"/>
  <c r="E22" i="9" s="1"/>
  <c r="D24" i="9"/>
  <c r="E24" i="9" s="1"/>
  <c r="D26" i="9"/>
  <c r="E26" i="9" s="1"/>
  <c r="D28" i="9"/>
  <c r="E28" i="9" s="1"/>
  <c r="D30" i="9"/>
  <c r="E30" i="9" s="1"/>
  <c r="D32" i="9"/>
  <c r="D36" i="9"/>
</calcChain>
</file>

<file path=xl/sharedStrings.xml><?xml version="1.0" encoding="utf-8"?>
<sst xmlns="http://schemas.openxmlformats.org/spreadsheetml/2006/main" count="279" uniqueCount="94">
  <si>
    <t>id commande</t>
  </si>
  <si>
    <t>id produit</t>
  </si>
  <si>
    <t xml:space="preserve">Nbre de produits </t>
  </si>
  <si>
    <t>Date commande</t>
  </si>
  <si>
    <t>tmp production</t>
  </si>
  <si>
    <t>date demandée</t>
  </si>
  <si>
    <t>date possible</t>
  </si>
  <si>
    <t>date</t>
  </si>
  <si>
    <t>crénaux jour</t>
  </si>
  <si>
    <t>nb personnes</t>
  </si>
  <si>
    <t>nb heures</t>
  </si>
  <si>
    <t>nb objets max</t>
  </si>
  <si>
    <t>cm001</t>
  </si>
  <si>
    <t>pr01</t>
  </si>
  <si>
    <t>lundi AM</t>
  </si>
  <si>
    <t>cm002</t>
  </si>
  <si>
    <t>lundi PM</t>
  </si>
  <si>
    <t>cm003</t>
  </si>
  <si>
    <t>mardi AM</t>
  </si>
  <si>
    <t>cm004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</si>
  <si>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</si>
  <si>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</si>
  <si>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</si>
  <si>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</si>
  <si>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</si>
  <si>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</si>
  <si>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</si>
  <si>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samedi AM</t>
  </si>
  <si>
    <t>samedi PM</t>
  </si>
  <si>
    <t>id client</t>
  </si>
  <si>
    <t>Nom client</t>
  </si>
  <si>
    <t>adr 1</t>
  </si>
  <si>
    <t>adr 2</t>
  </si>
  <si>
    <t>ville</t>
  </si>
  <si>
    <t>cp</t>
  </si>
  <si>
    <t>tel bureau</t>
  </si>
  <si>
    <t>tel portable</t>
  </si>
  <si>
    <t>email</t>
  </si>
  <si>
    <t>site web</t>
  </si>
  <si>
    <t>cl01</t>
  </si>
  <si>
    <t>DUPONT</t>
  </si>
  <si>
    <t>cl02</t>
  </si>
  <si>
    <t>TARTANPION</t>
  </si>
  <si>
    <t>nombre</t>
  </si>
  <si>
    <t>cl03</t>
  </si>
  <si>
    <t>id personnel</t>
  </si>
  <si>
    <t>nom prénom</t>
  </si>
  <si>
    <t>pe01</t>
  </si>
  <si>
    <t>MargauxDel</t>
  </si>
  <si>
    <t>id prduit</t>
  </si>
  <si>
    <t>nom produit</t>
  </si>
  <si>
    <t>Découpe</t>
  </si>
  <si>
    <t>Platine</t>
  </si>
  <si>
    <t>Chanfrein extérieur</t>
  </si>
  <si>
    <t>Chanfrein intérieur</t>
  </si>
  <si>
    <t>Polissage</t>
  </si>
  <si>
    <t>Lustrage</t>
  </si>
  <si>
    <t>Nettoyage</t>
  </si>
  <si>
    <t>temps</t>
  </si>
  <si>
    <t>Quelque chose</t>
  </si>
  <si>
    <t>min</t>
  </si>
  <si>
    <t xml:space="preserve">Nbre de personnes </t>
  </si>
  <si>
    <t>Nbre de collaborteur</t>
  </si>
  <si>
    <t>1 produit</t>
  </si>
  <si>
    <t>Production pour 1 personne en heure</t>
  </si>
  <si>
    <t>Matin</t>
  </si>
  <si>
    <t>Après-midi</t>
  </si>
  <si>
    <t>Nbre heurs de produciton / jour</t>
  </si>
  <si>
    <t>Lundi</t>
  </si>
  <si>
    <t>Mardi</t>
  </si>
  <si>
    <t>Mercredi</t>
  </si>
  <si>
    <t>Jeudi</t>
  </si>
  <si>
    <t>Vendredi</t>
  </si>
  <si>
    <t>Samedi</t>
  </si>
  <si>
    <t>Dimanche</t>
  </si>
  <si>
    <t>Date de début</t>
  </si>
  <si>
    <t xml:space="preserve">Temps de production en min </t>
  </si>
  <si>
    <t xml:space="preserve">Temps de production en heure </t>
  </si>
  <si>
    <t xml:space="preserve">Temps de production en jour </t>
  </si>
  <si>
    <t>Après-mdi</t>
  </si>
  <si>
    <t xml:space="preserve">? </t>
  </si>
  <si>
    <t>Dupont + Tartanpion</t>
  </si>
  <si>
    <t>Tartanpion</t>
  </si>
  <si>
    <t>Mais si 2 collabteurs, le planning s'ajuste automatiquement</t>
  </si>
  <si>
    <t>Nbre de collaborateur</t>
  </si>
  <si>
    <t>Pour l'utilisation :</t>
  </si>
  <si>
    <t>Tableau des commandes</t>
  </si>
  <si>
    <t>Tableau de la production</t>
  </si>
  <si>
    <t>Saisir le nomre de produit en colonne C et la date de livraison en colonne F</t>
  </si>
  <si>
    <t xml:space="preserve">Dans le Tableau des commandes : </t>
  </si>
  <si>
    <t>insérer une ligne par la touche TAB dans la dernière cellule du tableau</t>
  </si>
  <si>
    <t>Dans le Tableau de la production :</t>
  </si>
  <si>
    <t>Modifier si besoin le nombre de personnes en colonne K</t>
  </si>
  <si>
    <t>Cliquer sur le bouton poue mettre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</si>
</sst>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h]:mm:ss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16" fontId="0" fillId="0" borderId="1" xfId="0" applyNumberFormat="1" applyBorder="1"/>
    <xf numFmtId="0" fontId="0" fillId="0" borderId="2" xfId="0" applyBorder="1"/>
    <xf numFmtId="0" fontId="0" fillId="0" borderId="2" xfId="0" applyFont="1" applyBorder="1"/>
    <xf numFmtId="0" fontId="0" fillId="0" borderId="3" xfId="0" applyBorder="1"/>
    <xf numFmtId="0" fontId="0" fillId="0" borderId="4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64" fontId="0" fillId="0" borderId="5" xfId="0" applyNumberFormat="1" applyBorder="1"/>
    <xf numFmtId="0" fontId="0" fillId="0" borderId="6" xfId="0" applyBorder="1"/>
    <xf numFmtId="0" fontId="0" fillId="0" borderId="6" xfId="0" applyFont="1" applyBorder="1"/>
    <xf numFmtId="0" fontId="0" fillId="0" borderId="7" xfId="0" applyBorder="1"/>
    <xf numFmtId="14" fontId="0" fillId="3" borderId="0" xfId="0" applyNumberFormat="1" applyFill="1" applyAlignment="1">
      <alignment horizontal="center" vertical="center"/>
    </xf>
    <xf numFmtId="0" fontId="4" fillId="0" borderId="0" xfId="0" applyFont="1"/>
    <xf numFmtId="164" fontId="0" fillId="0" borderId="8" xfId="0" applyNumberFormat="1" applyBorder="1"/>
    <xf numFmtId="0" fontId="0" fillId="0" borderId="9" xfId="0" applyBorder="1"/>
    <xf numFmtId="0" fontId="0" fillId="0" borderId="9" xfId="0" applyFont="1" applyBorder="1"/>
    <xf numFmtId="0" fontId="0" fillId="0" borderId="4" xfId="0" applyFont="1" applyBorder="1"/>
    <xf numFmtId="0" fontId="0" fillId="0" borderId="10" xfId="0" applyFont="1" applyBorder="1"/>
    <xf numFmtId="0" fontId="0" fillId="0" borderId="10" xfId="0" applyFont="1" applyBorder="1" applyAlignment="1">
      <alignment horizontal="center" vertical="center"/>
    </xf>
    <xf numFmtId="0" fontId="1" fillId="0" borderId="4" xfId="0" applyFont="1" applyFill="1" applyBorder="1"/>
    <xf numFmtId="0" fontId="1" fillId="0" borderId="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7" xfId="0" applyNumberFormat="1" applyBorder="1"/>
  </cellXfs>
  <cellStyles count="1">
    <cellStyle name="Normal" xfId="0" builtinId="0"/>
  </cellStyles>
  <dxfs count="2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8</xdr:row>
          <xdr:rowOff>142875</xdr:rowOff>
        </xdr:from>
        <xdr:to>
          <xdr:col>2</xdr:col>
          <xdr:colOff>923925</xdr:colOff>
          <xdr:row>10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production-draft-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oduction"/>
      <sheetName val="Feuil3"/>
      <sheetName val="clients"/>
      <sheetName val="commandes"/>
      <sheetName val="produits"/>
      <sheetName val="personnel"/>
    </sheetNames>
    <definedNames>
      <definedName name="production2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b_production" displayName="tb_production" ref="A2:G6" totalsRowShown="0" headerRowDxfId="25">
  <autoFilter ref="A2:G6"/>
  <tableColumns count="7">
    <tableColumn id="5" name="id commande"/>
    <tableColumn id="6" name="id produit"/>
    <tableColumn id="3" name="Nbre de produits " dataDxfId="24"/>
    <tableColumn id="4" name="Date commande" dataDxfId="23"/>
    <tableColumn id="7" name="tmp production" dataDxfId="22"/>
    <tableColumn id="10" name="date demandée" dataDxfId="21"/>
    <tableColumn id="9" name="date possible" dataDxfId="2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b_planning" displayName="tb_planning" ref="I2:M65" totalsRowShown="0" headerRowBorderDxfId="18" tableBorderDxfId="19" totalsRowBorderDxfId="17">
  <autoFilter ref="I2:M65"/>
  <tableColumns count="5">
    <tableColumn id="1" name="date" dataDxfId="16"/>
    <tableColumn id="2" name="crénaux jour" dataDxfId="15"/>
    <tableColumn id="5" name="nb personnes" dataDxfId="14"/>
    <tableColumn id="3" name="nb heures" dataDxfId="13"/>
    <tableColumn id="4" name="nb objets max" dataDxfId="12">
      <calculatedColumnFormula>tb_planning[[#This Row],[nb heures]]*60/10*tb_planning[[#This Row],[nb personnes]]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6" name="tb_produits" displayName="tb_produits" ref="A1:J2" totalsRowShown="0">
  <autoFilter ref="A1:J2"/>
  <tableColumns count="10">
    <tableColumn id="1" name="id prduit"/>
    <tableColumn id="2" name="nom produit"/>
    <tableColumn id="3" name="Découpe" dataDxfId="6"/>
    <tableColumn id="4" name="Platine" dataDxfId="5"/>
    <tableColumn id="5" name="Chanfrein extérieur" dataDxfId="4"/>
    <tableColumn id="6" name="Chanfrein intérieur" dataDxfId="3"/>
    <tableColumn id="7" name="Polissage" dataDxfId="2"/>
    <tableColumn id="8" name="Lustrage" dataDxfId="1"/>
    <tableColumn id="9" name="Nettoyage" dataDxfId="0"/>
    <tableColumn id="10" name="temps">
      <calculatedColumnFormula>SUM(C2:I2)</calculatedColumnFormula>
    </tableColumn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5" name="tb_personnel" displayName="tb_personnel" ref="A1:N2" totalsRowShown="0">
  <autoFilter ref="A1:N2"/>
  <tableColumns count="14">
    <tableColumn id="14" name="id personnel"/>
    <tableColumn id="1" name="nom prénom"/>
    <tableColumn id="2" name="lundi AM"/>
    <tableColumn id="3" name="lundi PM"/>
    <tableColumn id="4" name="mardi AM"/>
    <tableColumn id="5" name="mardi PM"/>
    <tableColumn id="6" name="mercredi AM"/>
    <tableColumn id="7" name="mercredi PM"/>
    <tableColumn id="8" name="jeudi AM"/>
    <tableColumn id="9" name="jeudi PM"/>
    <tableColumn id="10" name="vendredi AM"/>
    <tableColumn id="11" name="vendredi PM"/>
    <tableColumn id="12" name="samedi AM"/>
    <tableColumn id="13" name="samedi PM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4" name="tb_commandes" displayName="tb_commandes" ref="A1:D5" totalsRowShown="0">
  <autoFilter ref="A1:D5"/>
  <tableColumns count="4">
    <tableColumn id="1" name="id commande"/>
    <tableColumn id="2" name="id client"/>
    <tableColumn id="3" name="id produit" dataDxfId="8"/>
    <tableColumn id="4" name="nombre" dataDxfId="7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3" name="tb_clients" displayName="tb_clients" ref="A1:J3" totalsRowShown="0" tableBorderDxfId="11">
  <autoFilter ref="A1:J3"/>
  <tableColumns count="10">
    <tableColumn id="1" name="id client" dataDxfId="10"/>
    <tableColumn id="2" name="Nom client" dataDxfId="9"/>
    <tableColumn id="3" name="adr 1"/>
    <tableColumn id="4" name="adr 2"/>
    <tableColumn id="5" name="ville"/>
    <tableColumn id="6" name="cp"/>
    <tableColumn id="7" name="tel bureau"/>
    <tableColumn id="8" name="tel portable"/>
    <tableColumn id="9" name="email"/>
    <tableColumn id="10" name="site web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65"/>
  <sheetViews>
    <sheetView tabSelected="1" workbookViewId="0">
      <selection activeCell="F13" sqref="F13"/>
    </sheetView>
  </sheetViews>
  <sheetFormatPr baseColWidth="10" defaultRowHeight="15" x14ac:dyDescent="0.25"/>
  <cols>
    <col min="1" max="1" width="17.5703125" bestFit="1" customWidth="1"/>
    <col min="2" max="2" width="12" bestFit="1" customWidth="1"/>
    <col min="3" max="4" width="21.140625" bestFit="1" customWidth="1"/>
    <col min="5" max="5" width="20" bestFit="1" customWidth="1"/>
    <col min="6" max="6" width="19.5703125" bestFit="1" customWidth="1"/>
    <col min="7" max="7" width="17.42578125" bestFit="1" customWidth="1"/>
    <col min="9" max="9" width="8.7109375" bestFit="1" customWidth="1"/>
    <col min="10" max="10" width="14.28515625" bestFit="1" customWidth="1"/>
    <col min="11" max="11" width="15.28515625" bestFit="1" customWidth="1"/>
    <col min="12" max="12" width="12.140625" bestFit="1" customWidth="1"/>
    <col min="13" max="13" width="15.7109375" bestFit="1" customWidth="1"/>
  </cols>
  <sheetData>
    <row r="1" spans="1:13" ht="28.5" customHeight="1" x14ac:dyDescent="0.25">
      <c r="A1" s="31" t="s">
        <v>86</v>
      </c>
      <c r="B1" s="31"/>
      <c r="C1" s="31"/>
      <c r="D1" s="31"/>
      <c r="E1" s="31"/>
      <c r="F1" s="31"/>
      <c r="G1" s="31"/>
      <c r="I1" s="31" t="s">
        <v>87</v>
      </c>
      <c r="J1" s="31"/>
      <c r="K1" s="31"/>
      <c r="L1" s="31"/>
      <c r="M1" s="31"/>
    </row>
    <row r="2" spans="1:13" x14ac:dyDescent="0.25">
      <c r="A2" s="1" t="s">
        <v>0</v>
      </c>
      <c r="B2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I2" s="2" t="s">
        <v>7</v>
      </c>
      <c r="J2" s="3" t="s">
        <v>8</v>
      </c>
      <c r="K2" s="3" t="s">
        <v>9</v>
      </c>
      <c r="L2" s="4" t="s">
        <v>10</v>
      </c>
      <c r="M2" s="5" t="s">
        <v>11</v>
      </c>
    </row>
    <row r="3" spans="1:13" x14ac:dyDescent="0.25">
      <c r="A3" t="s">
        <v>12</v>
      </c>
      <c r="B3" t="s">
        <v>13</v>
      </c>
      <c r="C3" s="6">
        <v>10</v>
      </c>
      <c r="D3" s="7">
        <v>44378</v>
      </c>
      <c r="E3" s="8">
        <v>1.6666666666666667</v>
      </c>
      <c r="F3" s="7">
        <v>44380</v>
      </c>
      <c r="G3" s="9">
        <v>44378</v>
      </c>
      <c r="I3" s="10">
        <v>44378</v>
      </c>
      <c r="J3" s="11" t="s">
        <v>14</v>
      </c>
      <c r="K3" s="11">
        <v>1</v>
      </c>
      <c r="L3" s="12">
        <v>4</v>
      </c>
      <c r="M3" s="13">
        <f>tb_planning[[#This Row],[nb heures]]*60/10*tb_planning[[#This Row],[nb personnes]]</f>
        <v>24</v>
      </c>
    </row>
    <row r="4" spans="1:13" x14ac:dyDescent="0.25">
      <c r="A4" t="s">
        <v>15</v>
      </c>
      <c r="B4" t="s">
        <v>13</v>
      </c>
      <c r="C4" s="6">
        <v>150</v>
      </c>
      <c r="D4" s="7">
        <v>44379</v>
      </c>
      <c r="E4" s="8">
        <v>25</v>
      </c>
      <c r="F4" s="7">
        <v>44382</v>
      </c>
      <c r="G4" s="9">
        <v>44381</v>
      </c>
      <c r="I4" s="10">
        <v>44378</v>
      </c>
      <c r="J4" s="11" t="s">
        <v>16</v>
      </c>
      <c r="K4" s="11">
        <v>1</v>
      </c>
      <c r="L4" s="12">
        <v>3</v>
      </c>
      <c r="M4" s="13">
        <f>tb_planning[[#This Row],[nb heures]]*60/10*tb_planning[[#This Row],[nb personnes]]</f>
        <v>18</v>
      </c>
    </row>
    <row r="5" spans="1:13" x14ac:dyDescent="0.25">
      <c r="A5" t="s">
        <v>17</v>
      </c>
      <c r="B5" t="s">
        <v>13</v>
      </c>
      <c r="C5" s="6">
        <v>50</v>
      </c>
      <c r="D5" s="7">
        <v>44379</v>
      </c>
      <c r="E5" s="8">
        <v>0.83333333333333337</v>
      </c>
      <c r="F5" s="7">
        <v>44378</v>
      </c>
      <c r="G5" s="14">
        <v>44384</v>
      </c>
      <c r="I5" s="10">
        <v>44379</v>
      </c>
      <c r="J5" s="11" t="s">
        <v>18</v>
      </c>
      <c r="K5" s="11">
        <v>1</v>
      </c>
      <c r="L5" s="12">
        <v>4</v>
      </c>
      <c r="M5" s="13">
        <f>tb_planning[[#This Row],[nb heures]]*60/10*tb_planning[[#This Row],[nb personnes]]</f>
        <v>24</v>
      </c>
    </row>
    <row r="6" spans="1:13" x14ac:dyDescent="0.25">
      <c r="A6" t="s">
        <v>19</v>
      </c>
      <c r="B6" t="s">
        <v>13</v>
      </c>
      <c r="C6" s="6">
        <v>3</v>
      </c>
      <c r="D6" s="7">
        <v>44381</v>
      </c>
      <c r="E6" s="8"/>
      <c r="F6" s="7">
        <v>44380</v>
      </c>
      <c r="G6" s="14">
        <v>44384</v>
      </c>
      <c r="I6" s="10">
        <v>44379</v>
      </c>
      <c r="J6" s="11" t="s">
        <v>20</v>
      </c>
      <c r="K6" s="11">
        <v>1</v>
      </c>
      <c r="L6" s="12">
        <v>3</v>
      </c>
      <c r="M6" s="13">
        <f>tb_planning[[#This Row],[nb heures]]*60/10*tb_planning[[#This Row],[nb personnes]]</f>
        <v>18</v>
      </c>
    </row>
    <row r="7" spans="1:13" x14ac:dyDescent="0.25">
      <c r="I7" s="10">
        <v>44380</v>
      </c>
      <c r="J7" s="11" t="s">
        <v>21</v>
      </c>
      <c r="K7" s="11">
        <v>1</v>
      </c>
      <c r="L7" s="12">
        <v>4</v>
      </c>
      <c r="M7" s="13">
        <f>tb_planning[[#This Row],[nb heures]]*60/10*tb_planning[[#This Row],[nb personnes]]</f>
        <v>24</v>
      </c>
    </row>
    <row r="8" spans="1:13" x14ac:dyDescent="0.25">
      <c r="I8" s="10">
        <v>44380</v>
      </c>
      <c r="J8" s="11" t="s">
        <v>22</v>
      </c>
      <c r="K8" s="11">
        <v>1</v>
      </c>
      <c r="L8" s="12">
        <v>3</v>
      </c>
      <c r="M8" s="13">
        <f>tb_planning[[#This Row],[nb heures]]*60/10*tb_planning[[#This Row],[nb personnes]]</f>
        <v>18</v>
      </c>
    </row>
    <row r="9" spans="1:13" x14ac:dyDescent="0.25">
      <c r="I9" s="10">
        <v>44381</v>
      </c>
      <c r="J9" s="11" t="s">
        <v>23</v>
      </c>
      <c r="K9" s="11">
        <v>1</v>
      </c>
      <c r="L9" s="12">
        <v>4</v>
      </c>
      <c r="M9" s="13">
        <f>tb_planning[[#This Row],[nb heures]]*60/10*tb_planning[[#This Row],[nb personnes]]</f>
        <v>24</v>
      </c>
    </row>
    <row r="10" spans="1:13" x14ac:dyDescent="0.25">
      <c r="I10" s="10">
        <v>44381</v>
      </c>
      <c r="J10" s="11" t="s">
        <v>24</v>
      </c>
      <c r="K10" s="11">
        <v>1</v>
      </c>
      <c r="L10" s="12">
        <v>3</v>
      </c>
      <c r="M10" s="13">
        <f>tb_planning[[#This Row],[nb heures]]*60/10*tb_planning[[#This Row],[nb personnes]]</f>
        <v>18</v>
      </c>
    </row>
    <row r="11" spans="1:13" ht="15.75" x14ac:dyDescent="0.25">
      <c r="D11" s="15"/>
      <c r="I11" s="10">
        <v>44382</v>
      </c>
      <c r="J11" s="11" t="s">
        <v>25</v>
      </c>
      <c r="K11" s="11">
        <v>1</v>
      </c>
      <c r="L11" s="12">
        <v>4</v>
      </c>
      <c r="M11" s="13">
        <f>tb_planning[[#This Row],[nb heures]]*60/10*tb_planning[[#This Row],[nb personnes]]</f>
        <v>24</v>
      </c>
    </row>
    <row r="12" spans="1:13" x14ac:dyDescent="0.25">
      <c r="I12" s="10">
        <v>44382</v>
      </c>
      <c r="J12" s="11" t="s">
        <v>26</v>
      </c>
      <c r="K12" s="11">
        <v>1</v>
      </c>
      <c r="L12" s="12">
        <v>3</v>
      </c>
      <c r="M12" s="13">
        <f>tb_planning[[#This Row],[nb heures]]*60/10*tb_planning[[#This Row],[nb personnes]]</f>
        <v>18</v>
      </c>
    </row>
    <row r="13" spans="1:13" x14ac:dyDescent="0.25">
      <c r="I13" s="10">
        <v>44383</v>
      </c>
      <c r="J13" s="11" t="s">
        <v>27</v>
      </c>
      <c r="K13" s="11"/>
      <c r="L13" s="12"/>
      <c r="M13" s="13">
        <f>tb_planning[[#This Row],[nb heures]]*60/10*tb_planning[[#This Row],[nb personnes]]</f>
        <v>0</v>
      </c>
    </row>
    <row r="14" spans="1:13" x14ac:dyDescent="0.25">
      <c r="I14" s="10">
        <v>44383</v>
      </c>
      <c r="J14" s="11" t="s">
        <v>28</v>
      </c>
      <c r="K14" s="11"/>
      <c r="L14" s="12"/>
      <c r="M14" s="13">
        <f>tb_planning[[#This Row],[nb heures]]*60/10*tb_planning[[#This Row],[nb personnes]]</f>
        <v>0</v>
      </c>
    </row>
    <row r="15" spans="1:13" x14ac:dyDescent="0.25">
      <c r="A15" t="s">
        <v>85</v>
      </c>
      <c r="I15" s="10">
        <v>44384</v>
      </c>
      <c r="J15" s="11" t="s">
        <v>14</v>
      </c>
      <c r="K15" s="11">
        <v>1</v>
      </c>
      <c r="L15" s="12">
        <v>4</v>
      </c>
      <c r="M15" s="13">
        <f>tb_planning[[#This Row],[nb heures]]*60/10*tb_planning[[#This Row],[nb personnes]]</f>
        <v>24</v>
      </c>
    </row>
    <row r="16" spans="1:13" x14ac:dyDescent="0.25">
      <c r="A16" t="s">
        <v>89</v>
      </c>
      <c r="I16" s="10">
        <v>44384</v>
      </c>
      <c r="J16" s="11" t="s">
        <v>16</v>
      </c>
      <c r="K16" s="11">
        <v>1</v>
      </c>
      <c r="L16" s="12">
        <v>3</v>
      </c>
      <c r="M16" s="13">
        <f>tb_planning[[#This Row],[nb heures]]*60/10*tb_planning[[#This Row],[nb personnes]]</f>
        <v>18</v>
      </c>
    </row>
    <row r="17" spans="1:13" x14ac:dyDescent="0.25">
      <c r="B17" t="s">
        <v>90</v>
      </c>
      <c r="I17" s="10"/>
      <c r="J17" s="11"/>
      <c r="K17" s="11"/>
      <c r="L17" s="12"/>
      <c r="M17" s="32">
        <f>tb_planning[[#This Row],[nb heures]]*60/10*tb_planning[[#This Row],[nb personnes]]</f>
        <v>0</v>
      </c>
    </row>
    <row r="18" spans="1:13" x14ac:dyDescent="0.25">
      <c r="B18" t="s">
        <v>88</v>
      </c>
      <c r="I18" s="10">
        <v>44385</v>
      </c>
      <c r="J18" s="11" t="s">
        <v>18</v>
      </c>
      <c r="K18" s="11">
        <v>1</v>
      </c>
      <c r="L18" s="12">
        <v>4</v>
      </c>
      <c r="M18" s="13">
        <f>tb_planning[[#This Row],[nb heures]]*60/10*tb_planning[[#This Row],[nb personnes]]</f>
        <v>24</v>
      </c>
    </row>
    <row r="19" spans="1:13" x14ac:dyDescent="0.25">
      <c r="A19" t="s">
        <v>91</v>
      </c>
      <c r="I19" s="10">
        <v>44385</v>
      </c>
      <c r="J19" s="11" t="s">
        <v>20</v>
      </c>
      <c r="K19" s="11">
        <v>1</v>
      </c>
      <c r="L19" s="12">
        <v>3</v>
      </c>
      <c r="M19" s="13">
        <f>tb_planning[[#This Row],[nb heures]]*60/10*tb_planning[[#This Row],[nb personnes]]</f>
        <v>18</v>
      </c>
    </row>
    <row r="20" spans="1:13" x14ac:dyDescent="0.25">
      <c r="B20" t="s">
        <v>92</v>
      </c>
      <c r="I20" s="10">
        <v>44386</v>
      </c>
      <c r="J20" s="11" t="s">
        <v>21</v>
      </c>
      <c r="K20" s="11">
        <v>1</v>
      </c>
      <c r="L20" s="12">
        <v>4</v>
      </c>
      <c r="M20" s="13">
        <f>tb_planning[[#This Row],[nb heures]]*60/10*tb_planning[[#This Row],[nb personnes]]</f>
        <v>24</v>
      </c>
    </row>
    <row r="21" spans="1:13" x14ac:dyDescent="0.25">
      <c r="A21" t="s">
        <v>93</v>
      </c>
      <c r="I21" s="10">
        <v>44386</v>
      </c>
      <c r="J21" s="11" t="s">
        <v>22</v>
      </c>
      <c r="K21" s="11">
        <v>1</v>
      </c>
      <c r="L21" s="12">
        <v>3</v>
      </c>
      <c r="M21" s="13">
        <f>tb_planning[[#This Row],[nb heures]]*60/10*tb_planning[[#This Row],[nb personnes]]</f>
        <v>18</v>
      </c>
    </row>
    <row r="22" spans="1:13" x14ac:dyDescent="0.25">
      <c r="I22" s="10">
        <v>44387</v>
      </c>
      <c r="J22" s="11" t="s">
        <v>23</v>
      </c>
      <c r="K22" s="11">
        <v>1</v>
      </c>
      <c r="L22" s="12">
        <v>4</v>
      </c>
      <c r="M22" s="13">
        <f>tb_planning[[#This Row],[nb heures]]*60/10*tb_planning[[#This Row],[nb personnes]]</f>
        <v>24</v>
      </c>
    </row>
    <row r="23" spans="1:13" x14ac:dyDescent="0.25">
      <c r="I23" s="10">
        <v>44387</v>
      </c>
      <c r="J23" s="11" t="s">
        <v>24</v>
      </c>
      <c r="K23" s="11">
        <v>1</v>
      </c>
      <c r="L23" s="12">
        <v>3</v>
      </c>
      <c r="M23" s="13">
        <f>tb_planning[[#This Row],[nb heures]]*60/10*tb_planning[[#This Row],[nb personnes]]</f>
        <v>18</v>
      </c>
    </row>
    <row r="24" spans="1:13" x14ac:dyDescent="0.25">
      <c r="I24" s="10">
        <v>44388</v>
      </c>
      <c r="J24" s="11" t="s">
        <v>25</v>
      </c>
      <c r="K24" s="11">
        <v>1</v>
      </c>
      <c r="L24" s="12">
        <v>4</v>
      </c>
      <c r="M24" s="13">
        <f>tb_planning[[#This Row],[nb heures]]*60/10*tb_planning[[#This Row],[nb personnes]]</f>
        <v>24</v>
      </c>
    </row>
    <row r="25" spans="1:13" x14ac:dyDescent="0.25">
      <c r="I25" s="10">
        <v>44388</v>
      </c>
      <c r="J25" s="11" t="s">
        <v>26</v>
      </c>
      <c r="K25" s="11">
        <v>1</v>
      </c>
      <c r="L25" s="12">
        <v>3</v>
      </c>
      <c r="M25" s="13">
        <f>tb_planning[[#This Row],[nb heures]]*60/10*tb_planning[[#This Row],[nb personnes]]</f>
        <v>18</v>
      </c>
    </row>
    <row r="26" spans="1:13" x14ac:dyDescent="0.25">
      <c r="I26" s="10">
        <v>44389</v>
      </c>
      <c r="J26" s="11" t="s">
        <v>27</v>
      </c>
      <c r="K26" s="11"/>
      <c r="L26" s="12"/>
      <c r="M26" s="13">
        <f>tb_planning[[#This Row],[nb heures]]*60/10*tb_planning[[#This Row],[nb personnes]]</f>
        <v>0</v>
      </c>
    </row>
    <row r="27" spans="1:13" x14ac:dyDescent="0.25">
      <c r="I27" s="10">
        <v>44389</v>
      </c>
      <c r="J27" s="11" t="s">
        <v>28</v>
      </c>
      <c r="K27" s="11"/>
      <c r="L27" s="12"/>
      <c r="M27" s="13">
        <f>tb_planning[[#This Row],[nb heures]]*60/10*tb_planning[[#This Row],[nb personnes]]</f>
        <v>0</v>
      </c>
    </row>
    <row r="28" spans="1:13" x14ac:dyDescent="0.25">
      <c r="I28" s="10">
        <v>44390</v>
      </c>
      <c r="J28" s="11" t="s">
        <v>14</v>
      </c>
      <c r="K28" s="11">
        <v>1</v>
      </c>
      <c r="L28" s="12">
        <v>4</v>
      </c>
      <c r="M28" s="13">
        <f>tb_planning[[#This Row],[nb heures]]*60/10*tb_planning[[#This Row],[nb personnes]]</f>
        <v>24</v>
      </c>
    </row>
    <row r="29" spans="1:13" x14ac:dyDescent="0.25">
      <c r="I29" s="10">
        <v>44390</v>
      </c>
      <c r="J29" s="11" t="s">
        <v>16</v>
      </c>
      <c r="K29" s="11">
        <v>1</v>
      </c>
      <c r="L29" s="12">
        <v>3</v>
      </c>
      <c r="M29" s="13">
        <f>tb_planning[[#This Row],[nb heures]]*60/10*tb_planning[[#This Row],[nb personnes]]</f>
        <v>18</v>
      </c>
    </row>
    <row r="30" spans="1:13" x14ac:dyDescent="0.25">
      <c r="I30" s="10">
        <v>44391</v>
      </c>
      <c r="J30" s="11" t="s">
        <v>18</v>
      </c>
      <c r="K30" s="11">
        <v>1</v>
      </c>
      <c r="L30" s="12">
        <v>4</v>
      </c>
      <c r="M30" s="13">
        <f>tb_planning[[#This Row],[nb heures]]*60/10*tb_planning[[#This Row],[nb personnes]]</f>
        <v>24</v>
      </c>
    </row>
    <row r="31" spans="1:13" x14ac:dyDescent="0.25">
      <c r="I31" s="10">
        <v>44391</v>
      </c>
      <c r="J31" s="11" t="s">
        <v>20</v>
      </c>
      <c r="K31" s="11">
        <v>1</v>
      </c>
      <c r="L31" s="12">
        <v>3</v>
      </c>
      <c r="M31" s="13">
        <f>tb_planning[[#This Row],[nb heures]]*60/10*tb_planning[[#This Row],[nb personnes]]</f>
        <v>18</v>
      </c>
    </row>
    <row r="32" spans="1:13" x14ac:dyDescent="0.25">
      <c r="I32" s="10">
        <v>44392</v>
      </c>
      <c r="J32" s="11" t="s">
        <v>21</v>
      </c>
      <c r="K32" s="11">
        <v>1</v>
      </c>
      <c r="L32" s="12">
        <v>4</v>
      </c>
      <c r="M32" s="13">
        <f>tb_planning[[#This Row],[nb heures]]*60/10*tb_planning[[#This Row],[nb personnes]]</f>
        <v>24</v>
      </c>
    </row>
    <row r="33" spans="9:13" x14ac:dyDescent="0.25">
      <c r="I33" s="10">
        <v>44392</v>
      </c>
      <c r="J33" s="11" t="s">
        <v>22</v>
      </c>
      <c r="K33" s="11">
        <v>1</v>
      </c>
      <c r="L33" s="12">
        <v>3</v>
      </c>
      <c r="M33" s="13">
        <f>tb_planning[[#This Row],[nb heures]]*60/10*tb_planning[[#This Row],[nb personnes]]</f>
        <v>18</v>
      </c>
    </row>
    <row r="34" spans="9:13" x14ac:dyDescent="0.25">
      <c r="I34" s="10">
        <v>44393</v>
      </c>
      <c r="J34" s="11" t="s">
        <v>23</v>
      </c>
      <c r="K34" s="11">
        <v>1</v>
      </c>
      <c r="L34" s="12">
        <v>4</v>
      </c>
      <c r="M34" s="13">
        <f>tb_planning[[#This Row],[nb heures]]*60/10*tb_planning[[#This Row],[nb personnes]]</f>
        <v>24</v>
      </c>
    </row>
    <row r="35" spans="9:13" x14ac:dyDescent="0.25">
      <c r="I35" s="10">
        <v>44393</v>
      </c>
      <c r="J35" s="11" t="s">
        <v>24</v>
      </c>
      <c r="K35" s="11">
        <v>1</v>
      </c>
      <c r="L35" s="12">
        <v>3</v>
      </c>
      <c r="M35" s="13">
        <f>tb_planning[[#This Row],[nb heures]]*60/10*tb_planning[[#This Row],[nb personnes]]</f>
        <v>18</v>
      </c>
    </row>
    <row r="36" spans="9:13" x14ac:dyDescent="0.25">
      <c r="I36" s="10">
        <v>44394</v>
      </c>
      <c r="J36" s="11" t="s">
        <v>25</v>
      </c>
      <c r="K36" s="11">
        <v>1</v>
      </c>
      <c r="L36" s="12">
        <v>4</v>
      </c>
      <c r="M36" s="13">
        <f>tb_planning[[#This Row],[nb heures]]*60/10*tb_planning[[#This Row],[nb personnes]]</f>
        <v>24</v>
      </c>
    </row>
    <row r="37" spans="9:13" x14ac:dyDescent="0.25">
      <c r="I37" s="10">
        <v>44394</v>
      </c>
      <c r="J37" s="11" t="s">
        <v>26</v>
      </c>
      <c r="K37" s="11">
        <v>1</v>
      </c>
      <c r="L37" s="12">
        <v>3</v>
      </c>
      <c r="M37" s="13">
        <f>tb_planning[[#This Row],[nb heures]]*60/10*tb_planning[[#This Row],[nb personnes]]</f>
        <v>18</v>
      </c>
    </row>
    <row r="38" spans="9:13" x14ac:dyDescent="0.25">
      <c r="I38" s="10">
        <v>44395</v>
      </c>
      <c r="J38" s="11" t="s">
        <v>27</v>
      </c>
      <c r="K38" s="11"/>
      <c r="L38" s="12"/>
      <c r="M38" s="13">
        <f>tb_planning[[#This Row],[nb heures]]*60/10*tb_planning[[#This Row],[nb personnes]]</f>
        <v>0</v>
      </c>
    </row>
    <row r="39" spans="9:13" x14ac:dyDescent="0.25">
      <c r="I39" s="16">
        <v>44395</v>
      </c>
      <c r="J39" s="17" t="s">
        <v>28</v>
      </c>
      <c r="K39" s="11"/>
      <c r="L39" s="18"/>
      <c r="M39" s="13">
        <f>tb_planning[[#This Row],[nb heures]]*60/10*tb_planning[[#This Row],[nb personnes]]</f>
        <v>0</v>
      </c>
    </row>
    <row r="40" spans="9:13" x14ac:dyDescent="0.25">
      <c r="I40" s="10">
        <v>44396</v>
      </c>
      <c r="J40" s="11" t="s">
        <v>14</v>
      </c>
      <c r="K40" s="11">
        <v>1</v>
      </c>
      <c r="L40" s="12">
        <v>4</v>
      </c>
      <c r="M40" s="13">
        <f>tb_planning[[#This Row],[nb heures]]*60/10*tb_planning[[#This Row],[nb personnes]]</f>
        <v>24</v>
      </c>
    </row>
    <row r="41" spans="9:13" x14ac:dyDescent="0.25">
      <c r="I41" s="10">
        <v>44396</v>
      </c>
      <c r="J41" s="11" t="s">
        <v>16</v>
      </c>
      <c r="K41" s="11">
        <v>1</v>
      </c>
      <c r="L41" s="12">
        <v>3</v>
      </c>
      <c r="M41" s="13">
        <f>tb_planning[[#This Row],[nb heures]]*60/10*tb_planning[[#This Row],[nb personnes]]</f>
        <v>18</v>
      </c>
    </row>
    <row r="42" spans="9:13" x14ac:dyDescent="0.25">
      <c r="I42" s="10">
        <v>44397</v>
      </c>
      <c r="J42" s="11" t="s">
        <v>18</v>
      </c>
      <c r="K42" s="11">
        <v>1</v>
      </c>
      <c r="L42" s="12">
        <v>4</v>
      </c>
      <c r="M42" s="13">
        <f>tb_planning[[#This Row],[nb heures]]*60/10*tb_planning[[#This Row],[nb personnes]]</f>
        <v>24</v>
      </c>
    </row>
    <row r="43" spans="9:13" x14ac:dyDescent="0.25">
      <c r="I43" s="10">
        <v>44397</v>
      </c>
      <c r="J43" s="11" t="s">
        <v>20</v>
      </c>
      <c r="K43" s="11">
        <v>1</v>
      </c>
      <c r="L43" s="12">
        <v>3</v>
      </c>
      <c r="M43" s="13">
        <f>tb_planning[[#This Row],[nb heures]]*60/10*tb_planning[[#This Row],[nb personnes]]</f>
        <v>18</v>
      </c>
    </row>
    <row r="44" spans="9:13" x14ac:dyDescent="0.25">
      <c r="I44" s="10">
        <v>44398</v>
      </c>
      <c r="J44" s="11" t="s">
        <v>21</v>
      </c>
      <c r="K44" s="11">
        <v>1</v>
      </c>
      <c r="L44" s="12">
        <v>4</v>
      </c>
      <c r="M44" s="13">
        <f>tb_planning[[#This Row],[nb heures]]*60/10*tb_planning[[#This Row],[nb personnes]]</f>
        <v>24</v>
      </c>
    </row>
    <row r="45" spans="9:13" x14ac:dyDescent="0.25">
      <c r="I45" s="10">
        <v>44398</v>
      </c>
      <c r="J45" s="11" t="s">
        <v>22</v>
      </c>
      <c r="K45" s="11">
        <v>1</v>
      </c>
      <c r="L45" s="12">
        <v>3</v>
      </c>
      <c r="M45" s="13">
        <f>tb_planning[[#This Row],[nb heures]]*60/10*tb_planning[[#This Row],[nb personnes]]</f>
        <v>18</v>
      </c>
    </row>
    <row r="46" spans="9:13" x14ac:dyDescent="0.25">
      <c r="I46" s="10">
        <v>44399</v>
      </c>
      <c r="J46" s="11" t="s">
        <v>23</v>
      </c>
      <c r="K46" s="11">
        <v>1</v>
      </c>
      <c r="L46" s="12">
        <v>4</v>
      </c>
      <c r="M46" s="13">
        <f>tb_planning[[#This Row],[nb heures]]*60/10*tb_planning[[#This Row],[nb personnes]]</f>
        <v>24</v>
      </c>
    </row>
    <row r="47" spans="9:13" x14ac:dyDescent="0.25">
      <c r="I47" s="10">
        <v>44399</v>
      </c>
      <c r="J47" s="11" t="s">
        <v>24</v>
      </c>
      <c r="K47" s="11">
        <v>1</v>
      </c>
      <c r="L47" s="12">
        <v>3</v>
      </c>
      <c r="M47" s="13">
        <f>tb_planning[[#This Row],[nb heures]]*60/10*tb_planning[[#This Row],[nb personnes]]</f>
        <v>18</v>
      </c>
    </row>
    <row r="48" spans="9:13" x14ac:dyDescent="0.25">
      <c r="I48" s="10">
        <v>44400</v>
      </c>
      <c r="J48" s="11" t="s">
        <v>25</v>
      </c>
      <c r="K48" s="11">
        <v>1</v>
      </c>
      <c r="L48" s="12">
        <v>4</v>
      </c>
      <c r="M48" s="13">
        <f>tb_planning[[#This Row],[nb heures]]*60/10*tb_planning[[#This Row],[nb personnes]]</f>
        <v>24</v>
      </c>
    </row>
    <row r="49" spans="9:13" x14ac:dyDescent="0.25">
      <c r="I49" s="10">
        <v>44400</v>
      </c>
      <c r="J49" s="11" t="s">
        <v>26</v>
      </c>
      <c r="K49" s="11">
        <v>1</v>
      </c>
      <c r="L49" s="12">
        <v>3</v>
      </c>
      <c r="M49" s="13">
        <f>tb_planning[[#This Row],[nb heures]]*60/10*tb_planning[[#This Row],[nb personnes]]</f>
        <v>18</v>
      </c>
    </row>
    <row r="50" spans="9:13" x14ac:dyDescent="0.25">
      <c r="I50" s="10">
        <v>44401</v>
      </c>
      <c r="J50" s="11" t="s">
        <v>27</v>
      </c>
      <c r="K50" s="11"/>
      <c r="L50" s="12"/>
      <c r="M50" s="13">
        <f>tb_planning[[#This Row],[nb heures]]*60/10*tb_planning[[#This Row],[nb personnes]]</f>
        <v>0</v>
      </c>
    </row>
    <row r="51" spans="9:13" x14ac:dyDescent="0.25">
      <c r="I51" s="10">
        <v>44401</v>
      </c>
      <c r="J51" s="11" t="s">
        <v>28</v>
      </c>
      <c r="K51" s="11"/>
      <c r="L51" s="12"/>
      <c r="M51" s="13">
        <f>tb_planning[[#This Row],[nb heures]]*60/10*tb_planning[[#This Row],[nb personnes]]</f>
        <v>0</v>
      </c>
    </row>
    <row r="52" spans="9:13" x14ac:dyDescent="0.25">
      <c r="I52" s="10">
        <v>44402</v>
      </c>
      <c r="J52" s="11" t="s">
        <v>14</v>
      </c>
      <c r="K52" s="11">
        <v>1</v>
      </c>
      <c r="L52" s="12">
        <v>4</v>
      </c>
      <c r="M52" s="13">
        <f>tb_planning[[#This Row],[nb heures]]*60/10*tb_planning[[#This Row],[nb personnes]]</f>
        <v>24</v>
      </c>
    </row>
    <row r="53" spans="9:13" x14ac:dyDescent="0.25">
      <c r="I53" s="10">
        <v>44402</v>
      </c>
      <c r="J53" s="11" t="s">
        <v>16</v>
      </c>
      <c r="K53" s="11">
        <v>1</v>
      </c>
      <c r="L53" s="12">
        <v>3</v>
      </c>
      <c r="M53" s="13">
        <f>tb_planning[[#This Row],[nb heures]]*60/10*tb_planning[[#This Row],[nb personnes]]</f>
        <v>18</v>
      </c>
    </row>
    <row r="54" spans="9:13" x14ac:dyDescent="0.25">
      <c r="I54" s="10">
        <v>44403</v>
      </c>
      <c r="J54" s="11" t="s">
        <v>18</v>
      </c>
      <c r="K54" s="11">
        <v>1</v>
      </c>
      <c r="L54" s="12">
        <v>4</v>
      </c>
      <c r="M54" s="13">
        <f>tb_planning[[#This Row],[nb heures]]*60/10*tb_planning[[#This Row],[nb personnes]]</f>
        <v>24</v>
      </c>
    </row>
    <row r="55" spans="9:13" x14ac:dyDescent="0.25">
      <c r="I55" s="10">
        <v>44403</v>
      </c>
      <c r="J55" s="11" t="s">
        <v>20</v>
      </c>
      <c r="K55" s="11">
        <v>1</v>
      </c>
      <c r="L55" s="12">
        <v>3</v>
      </c>
      <c r="M55" s="13">
        <f>tb_planning[[#This Row],[nb heures]]*60/10*tb_planning[[#This Row],[nb personnes]]</f>
        <v>18</v>
      </c>
    </row>
    <row r="56" spans="9:13" x14ac:dyDescent="0.25">
      <c r="I56" s="10">
        <v>44404</v>
      </c>
      <c r="J56" s="11" t="s">
        <v>21</v>
      </c>
      <c r="K56" s="11">
        <v>1</v>
      </c>
      <c r="L56" s="12">
        <v>4</v>
      </c>
      <c r="M56" s="13">
        <f>tb_planning[[#This Row],[nb heures]]*60/10*tb_planning[[#This Row],[nb personnes]]</f>
        <v>24</v>
      </c>
    </row>
    <row r="57" spans="9:13" x14ac:dyDescent="0.25">
      <c r="I57" s="10">
        <v>44404</v>
      </c>
      <c r="J57" s="11" t="s">
        <v>22</v>
      </c>
      <c r="K57" s="11">
        <v>1</v>
      </c>
      <c r="L57" s="12">
        <v>3</v>
      </c>
      <c r="M57" s="13">
        <f>tb_planning[[#This Row],[nb heures]]*60/10*tb_planning[[#This Row],[nb personnes]]</f>
        <v>18</v>
      </c>
    </row>
    <row r="58" spans="9:13" x14ac:dyDescent="0.25">
      <c r="I58" s="10">
        <v>44405</v>
      </c>
      <c r="J58" s="11" t="s">
        <v>23</v>
      </c>
      <c r="K58" s="11">
        <v>1</v>
      </c>
      <c r="L58" s="12">
        <v>4</v>
      </c>
      <c r="M58" s="13">
        <f>tb_planning[[#This Row],[nb heures]]*60/10*tb_planning[[#This Row],[nb personnes]]</f>
        <v>24</v>
      </c>
    </row>
    <row r="59" spans="9:13" x14ac:dyDescent="0.25">
      <c r="I59" s="10">
        <v>44405</v>
      </c>
      <c r="J59" s="11" t="s">
        <v>24</v>
      </c>
      <c r="K59" s="11">
        <v>1</v>
      </c>
      <c r="L59" s="12">
        <v>3</v>
      </c>
      <c r="M59" s="13">
        <f>tb_planning[[#This Row],[nb heures]]*60/10*tb_planning[[#This Row],[nb personnes]]</f>
        <v>18</v>
      </c>
    </row>
    <row r="60" spans="9:13" x14ac:dyDescent="0.25">
      <c r="I60" s="10">
        <v>44406</v>
      </c>
      <c r="J60" s="11" t="s">
        <v>25</v>
      </c>
      <c r="K60" s="11">
        <v>1</v>
      </c>
      <c r="L60" s="12">
        <v>4</v>
      </c>
      <c r="M60" s="13">
        <f>tb_planning[[#This Row],[nb heures]]*60/10*tb_planning[[#This Row],[nb personnes]]</f>
        <v>24</v>
      </c>
    </row>
    <row r="61" spans="9:13" x14ac:dyDescent="0.25">
      <c r="I61" s="10">
        <v>44406</v>
      </c>
      <c r="J61" s="11" t="s">
        <v>26</v>
      </c>
      <c r="K61" s="11">
        <v>1</v>
      </c>
      <c r="L61" s="12">
        <v>3</v>
      </c>
      <c r="M61" s="13">
        <f>tb_planning[[#This Row],[nb heures]]*60/10*tb_planning[[#This Row],[nb personnes]]</f>
        <v>18</v>
      </c>
    </row>
    <row r="62" spans="9:13" x14ac:dyDescent="0.25">
      <c r="I62" s="10">
        <v>44407</v>
      </c>
      <c r="J62" s="11" t="s">
        <v>27</v>
      </c>
      <c r="K62" s="11"/>
      <c r="L62" s="12"/>
      <c r="M62" s="13">
        <f>tb_planning[[#This Row],[nb heures]]*60/10*tb_planning[[#This Row],[nb personnes]]</f>
        <v>0</v>
      </c>
    </row>
    <row r="63" spans="9:13" x14ac:dyDescent="0.25">
      <c r="I63" s="16">
        <v>44407</v>
      </c>
      <c r="J63" s="11" t="s">
        <v>28</v>
      </c>
      <c r="K63" s="11"/>
      <c r="L63" s="12"/>
      <c r="M63" s="13">
        <f>tb_planning[[#This Row],[nb heures]]*60/10*tb_planning[[#This Row],[nb personnes]]</f>
        <v>0</v>
      </c>
    </row>
    <row r="64" spans="9:13" x14ac:dyDescent="0.25">
      <c r="I64" s="10">
        <v>44408</v>
      </c>
      <c r="J64" s="11" t="s">
        <v>14</v>
      </c>
      <c r="K64" s="11">
        <v>1</v>
      </c>
      <c r="L64" s="12">
        <v>4</v>
      </c>
      <c r="M64" s="13">
        <f>tb_planning[[#This Row],[nb heures]]*60/10*tb_planning[[#This Row],[nb personnes]]</f>
        <v>24</v>
      </c>
    </row>
    <row r="65" spans="9:13" x14ac:dyDescent="0.25">
      <c r="I65" s="16">
        <v>44408</v>
      </c>
      <c r="J65" s="11" t="s">
        <v>16</v>
      </c>
      <c r="K65" s="11">
        <v>1</v>
      </c>
      <c r="L65" s="12">
        <v>3</v>
      </c>
      <c r="M65" s="13">
        <f>tb_planning[[#This Row],[nb heures]]*60/10*tb_planning[[#This Row],[nb personnes]]</f>
        <v>18</v>
      </c>
    </row>
  </sheetData>
  <mergeCells count="2">
    <mergeCell ref="A1:G1"/>
    <mergeCell ref="I1:M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roduction2">
                <anchor moveWithCells="1" sizeWithCells="1">
                  <from>
                    <xdr:col>1</xdr:col>
                    <xdr:colOff>95250</xdr:colOff>
                    <xdr:row>8</xdr:row>
                    <xdr:rowOff>142875</xdr:rowOff>
                  </from>
                  <to>
                    <xdr:col>2</xdr:col>
                    <xdr:colOff>923925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37"/>
  <sheetViews>
    <sheetView workbookViewId="0">
      <selection activeCell="C17" sqref="C17"/>
    </sheetView>
  </sheetViews>
  <sheetFormatPr baseColWidth="10" defaultRowHeight="15" x14ac:dyDescent="0.25"/>
  <cols>
    <col min="1" max="1" width="18.5703125" style="1" bestFit="1" customWidth="1"/>
    <col min="2" max="2" width="16.5703125" style="1" bestFit="1" customWidth="1"/>
    <col min="3" max="3" width="13.5703125" style="1" bestFit="1" customWidth="1"/>
    <col min="4" max="4" width="27.140625" style="1" bestFit="1" customWidth="1"/>
    <col min="5" max="5" width="29" style="1" bestFit="1" customWidth="1"/>
    <col min="6" max="6" width="29" style="1" customWidth="1"/>
    <col min="7" max="7" width="29.42578125" style="1" bestFit="1" customWidth="1"/>
    <col min="8" max="8" width="34.5703125" style="1" bestFit="1" customWidth="1"/>
    <col min="9" max="9" width="20.42578125" style="1" bestFit="1" customWidth="1"/>
    <col min="10" max="16384" width="11.42578125" style="1"/>
  </cols>
  <sheetData>
    <row r="1" spans="1:72" x14ac:dyDescent="0.25">
      <c r="B1" s="1" t="s">
        <v>60</v>
      </c>
      <c r="G1" s="25" t="s">
        <v>61</v>
      </c>
      <c r="H1" s="1">
        <v>2</v>
      </c>
      <c r="I1" s="1" t="s">
        <v>62</v>
      </c>
    </row>
    <row r="2" spans="1:72" ht="15.75" x14ac:dyDescent="0.25">
      <c r="A2" s="26" t="s">
        <v>63</v>
      </c>
      <c r="B2" s="26">
        <f>SUM(B3:B10)</f>
        <v>10</v>
      </c>
      <c r="H2" s="1" t="s">
        <v>64</v>
      </c>
      <c r="I2" s="1">
        <f>H1</f>
        <v>2</v>
      </c>
    </row>
    <row r="3" spans="1:72" x14ac:dyDescent="0.25">
      <c r="A3" s="1" t="s">
        <v>51</v>
      </c>
      <c r="B3" s="1">
        <v>1</v>
      </c>
      <c r="G3" s="1" t="s">
        <v>65</v>
      </c>
      <c r="H3" s="1">
        <v>4</v>
      </c>
      <c r="I3" s="1">
        <f>IF(H$1=1,H3*H$1,IF(H$1=2,H3*H$1,IF(H$1=3,H3*H$1,0)))</f>
        <v>8</v>
      </c>
    </row>
    <row r="4" spans="1:72" x14ac:dyDescent="0.25">
      <c r="A4" s="1" t="s">
        <v>52</v>
      </c>
      <c r="B4" s="1">
        <v>2</v>
      </c>
      <c r="G4" s="1" t="s">
        <v>66</v>
      </c>
      <c r="H4" s="1">
        <v>3</v>
      </c>
      <c r="I4" s="1">
        <f>IF(H$1=1,H4*H$1,IF(H$1=2,H4*H$1,IF(H$1=3,H4*H$1,0)))</f>
        <v>6</v>
      </c>
    </row>
    <row r="5" spans="1:72" x14ac:dyDescent="0.25">
      <c r="A5" s="1" t="s">
        <v>53</v>
      </c>
      <c r="B5" s="1">
        <v>2</v>
      </c>
      <c r="G5" s="25" t="s">
        <v>67</v>
      </c>
      <c r="H5" s="1">
        <f>SUM(H3:H4)</f>
        <v>7</v>
      </c>
      <c r="I5" s="25">
        <f>SUM(I3:I4)</f>
        <v>14</v>
      </c>
    </row>
    <row r="6" spans="1:72" x14ac:dyDescent="0.25">
      <c r="A6" s="1" t="s">
        <v>54</v>
      </c>
      <c r="B6" s="1">
        <v>1</v>
      </c>
    </row>
    <row r="7" spans="1:72" x14ac:dyDescent="0.25">
      <c r="A7" s="1" t="s">
        <v>55</v>
      </c>
      <c r="B7" s="1">
        <v>2</v>
      </c>
    </row>
    <row r="8" spans="1:72" x14ac:dyDescent="0.25">
      <c r="A8" s="1" t="s">
        <v>56</v>
      </c>
      <c r="B8" s="1">
        <v>1</v>
      </c>
    </row>
    <row r="9" spans="1:72" x14ac:dyDescent="0.25">
      <c r="A9" s="1" t="s">
        <v>57</v>
      </c>
      <c r="B9" s="1">
        <v>1</v>
      </c>
    </row>
    <row r="11" spans="1:72" x14ac:dyDescent="0.25">
      <c r="G11" s="27" t="s">
        <v>68</v>
      </c>
      <c r="H11" s="27"/>
      <c r="I11" s="27" t="s">
        <v>69</v>
      </c>
      <c r="J11" s="27"/>
      <c r="K11" s="27" t="s">
        <v>70</v>
      </c>
      <c r="L11" s="27"/>
      <c r="M11" s="27" t="s">
        <v>71</v>
      </c>
      <c r="N11" s="27"/>
      <c r="O11" s="27" t="s">
        <v>72</v>
      </c>
      <c r="P11" s="27"/>
      <c r="Q11" s="27" t="s">
        <v>73</v>
      </c>
      <c r="R11" s="27"/>
      <c r="S11" s="27" t="s">
        <v>74</v>
      </c>
      <c r="T11" s="27"/>
      <c r="U11" s="27" t="s">
        <v>68</v>
      </c>
      <c r="V11" s="27"/>
      <c r="W11" s="27" t="s">
        <v>69</v>
      </c>
      <c r="X11" s="27"/>
      <c r="Y11" s="27" t="s">
        <v>70</v>
      </c>
      <c r="Z11" s="27"/>
      <c r="AA11" s="27" t="s">
        <v>71</v>
      </c>
      <c r="AB11" s="27"/>
      <c r="AC11" s="27" t="s">
        <v>72</v>
      </c>
      <c r="AD11" s="27"/>
      <c r="AE11" s="27" t="s">
        <v>73</v>
      </c>
      <c r="AF11" s="27"/>
      <c r="AG11" s="27" t="s">
        <v>74</v>
      </c>
      <c r="AH11" s="27"/>
      <c r="AI11" s="27" t="s">
        <v>68</v>
      </c>
      <c r="AJ11" s="27"/>
      <c r="AK11" s="27" t="s">
        <v>69</v>
      </c>
      <c r="AL11" s="27"/>
      <c r="AM11" s="27" t="s">
        <v>70</v>
      </c>
      <c r="AN11" s="27"/>
      <c r="AO11" s="27" t="s">
        <v>71</v>
      </c>
      <c r="AP11" s="27"/>
      <c r="AQ11" s="27" t="s">
        <v>72</v>
      </c>
      <c r="AR11" s="27"/>
      <c r="AS11" s="27" t="s">
        <v>73</v>
      </c>
      <c r="AT11" s="27"/>
      <c r="AU11" s="27" t="s">
        <v>74</v>
      </c>
      <c r="AV11" s="27"/>
      <c r="AW11" s="27" t="s">
        <v>68</v>
      </c>
      <c r="AX11" s="27"/>
      <c r="AY11" s="27" t="s">
        <v>69</v>
      </c>
      <c r="AZ11" s="27"/>
      <c r="BA11" s="27" t="s">
        <v>70</v>
      </c>
      <c r="BB11" s="27"/>
      <c r="BC11" s="27" t="s">
        <v>71</v>
      </c>
      <c r="BD11" s="27"/>
      <c r="BE11" s="27" t="s">
        <v>72</v>
      </c>
      <c r="BF11" s="27"/>
      <c r="BG11" s="27" t="s">
        <v>73</v>
      </c>
      <c r="BH11" s="27"/>
      <c r="BI11" s="27" t="s">
        <v>74</v>
      </c>
      <c r="BJ11" s="27"/>
      <c r="BK11" s="27" t="s">
        <v>68</v>
      </c>
      <c r="BL11" s="27"/>
      <c r="BM11" s="27" t="s">
        <v>69</v>
      </c>
      <c r="BN11" s="27"/>
      <c r="BO11" s="27" t="s">
        <v>70</v>
      </c>
      <c r="BP11" s="27"/>
      <c r="BQ11" s="27" t="s">
        <v>71</v>
      </c>
      <c r="BR11" s="27"/>
      <c r="BS11" s="27" t="s">
        <v>72</v>
      </c>
      <c r="BT11" s="27"/>
    </row>
    <row r="12" spans="1:72" x14ac:dyDescent="0.25">
      <c r="A12" s="1" t="s">
        <v>30</v>
      </c>
      <c r="B12" s="1" t="s">
        <v>2</v>
      </c>
      <c r="C12" s="1" t="s">
        <v>75</v>
      </c>
      <c r="D12" s="1" t="s">
        <v>76</v>
      </c>
      <c r="E12" s="1" t="s">
        <v>77</v>
      </c>
      <c r="F12" s="1" t="s">
        <v>78</v>
      </c>
      <c r="G12" s="1" t="s">
        <v>65</v>
      </c>
      <c r="H12" s="1" t="s">
        <v>79</v>
      </c>
      <c r="I12" s="1" t="s">
        <v>65</v>
      </c>
      <c r="J12" s="1" t="s">
        <v>79</v>
      </c>
      <c r="K12" s="1" t="s">
        <v>65</v>
      </c>
      <c r="L12" s="1" t="s">
        <v>79</v>
      </c>
      <c r="M12" s="1" t="s">
        <v>65</v>
      </c>
      <c r="N12" s="1" t="s">
        <v>79</v>
      </c>
      <c r="O12" s="1" t="s">
        <v>65</v>
      </c>
      <c r="P12" s="1" t="s">
        <v>79</v>
      </c>
      <c r="Q12" s="1" t="s">
        <v>65</v>
      </c>
      <c r="R12" s="1" t="s">
        <v>65</v>
      </c>
      <c r="S12" s="1" t="s">
        <v>79</v>
      </c>
      <c r="T12" s="1" t="s">
        <v>65</v>
      </c>
      <c r="U12" s="1" t="s">
        <v>79</v>
      </c>
      <c r="V12" s="1" t="s">
        <v>65</v>
      </c>
      <c r="W12" s="1" t="s">
        <v>79</v>
      </c>
      <c r="X12" s="1" t="s">
        <v>65</v>
      </c>
      <c r="Y12" s="1" t="s">
        <v>79</v>
      </c>
      <c r="Z12" s="1" t="s">
        <v>65</v>
      </c>
      <c r="AA12" s="1" t="s">
        <v>79</v>
      </c>
      <c r="AB12" s="1" t="s">
        <v>65</v>
      </c>
      <c r="AC12" s="1" t="s">
        <v>65</v>
      </c>
      <c r="AD12" s="1" t="s">
        <v>79</v>
      </c>
      <c r="AE12" s="1" t="s">
        <v>65</v>
      </c>
      <c r="AF12" s="1" t="s">
        <v>79</v>
      </c>
      <c r="AG12" s="1" t="s">
        <v>65</v>
      </c>
      <c r="AH12" s="1" t="s">
        <v>79</v>
      </c>
      <c r="AI12" s="1" t="s">
        <v>65</v>
      </c>
      <c r="AJ12" s="1" t="s">
        <v>79</v>
      </c>
      <c r="AK12" s="1" t="s">
        <v>65</v>
      </c>
      <c r="AL12" s="1" t="s">
        <v>79</v>
      </c>
      <c r="AM12" s="1" t="s">
        <v>65</v>
      </c>
      <c r="AN12" s="1" t="s">
        <v>65</v>
      </c>
      <c r="AO12" s="1" t="s">
        <v>79</v>
      </c>
      <c r="AP12" s="1" t="s">
        <v>65</v>
      </c>
      <c r="AQ12" s="1" t="s">
        <v>79</v>
      </c>
      <c r="AR12" s="1" t="s">
        <v>65</v>
      </c>
      <c r="AS12" s="1" t="s">
        <v>79</v>
      </c>
      <c r="AT12" s="1" t="s">
        <v>65</v>
      </c>
      <c r="AU12" s="1" t="s">
        <v>79</v>
      </c>
      <c r="AV12" s="1" t="s">
        <v>65</v>
      </c>
      <c r="AW12" s="1" t="s">
        <v>79</v>
      </c>
      <c r="AX12" s="1" t="s">
        <v>65</v>
      </c>
      <c r="AY12" s="1" t="s">
        <v>65</v>
      </c>
      <c r="AZ12" s="1" t="s">
        <v>79</v>
      </c>
      <c r="BA12" s="1" t="s">
        <v>65</v>
      </c>
      <c r="BB12" s="1" t="s">
        <v>79</v>
      </c>
      <c r="BC12" s="1" t="s">
        <v>65</v>
      </c>
      <c r="BD12" s="1" t="s">
        <v>79</v>
      </c>
      <c r="BE12" s="1" t="s">
        <v>65</v>
      </c>
      <c r="BF12" s="1" t="s">
        <v>79</v>
      </c>
      <c r="BG12" s="1" t="s">
        <v>65</v>
      </c>
      <c r="BH12" s="1" t="s">
        <v>79</v>
      </c>
      <c r="BI12" s="1" t="s">
        <v>65</v>
      </c>
      <c r="BJ12" s="1" t="s">
        <v>79</v>
      </c>
      <c r="BK12" s="1" t="s">
        <v>65</v>
      </c>
      <c r="BL12" s="1" t="s">
        <v>79</v>
      </c>
      <c r="BM12" s="1" t="s">
        <v>65</v>
      </c>
      <c r="BN12" s="1" t="s">
        <v>79</v>
      </c>
      <c r="BO12" s="1" t="s">
        <v>65</v>
      </c>
      <c r="BP12" s="1" t="s">
        <v>79</v>
      </c>
      <c r="BQ12" s="1" t="s">
        <v>65</v>
      </c>
      <c r="BR12" s="1" t="s">
        <v>79</v>
      </c>
      <c r="BS12" s="1" t="s">
        <v>65</v>
      </c>
      <c r="BT12" s="1" t="s">
        <v>79</v>
      </c>
    </row>
    <row r="13" spans="1:72" x14ac:dyDescent="0.25">
      <c r="A13" s="1" t="s">
        <v>40</v>
      </c>
      <c r="B13" s="1">
        <v>10</v>
      </c>
      <c r="C13" s="7">
        <v>44378</v>
      </c>
      <c r="D13" s="1">
        <f>B13*$B$2</f>
        <v>100</v>
      </c>
      <c r="E13" s="28">
        <f>D13/(24*60)</f>
        <v>6.9444444444444448E-2</v>
      </c>
      <c r="F13" s="29" t="s">
        <v>80</v>
      </c>
      <c r="G13" s="1" t="s">
        <v>81</v>
      </c>
      <c r="H13" s="1" t="s">
        <v>82</v>
      </c>
      <c r="I13" s="1" t="s">
        <v>82</v>
      </c>
      <c r="J13" s="1" t="s">
        <v>82</v>
      </c>
      <c r="K13" s="1" t="s">
        <v>82</v>
      </c>
    </row>
    <row r="14" spans="1:72" x14ac:dyDescent="0.25">
      <c r="A14" s="1" t="s">
        <v>42</v>
      </c>
      <c r="B14" s="1">
        <v>150</v>
      </c>
      <c r="C14" s="7">
        <v>44379</v>
      </c>
      <c r="D14" s="1">
        <f t="shared" ref="D14:D37" si="0">B14*$B$2</f>
        <v>1500</v>
      </c>
      <c r="E14" s="28">
        <f t="shared" ref="E14:E31" si="1">D14/(24*60)</f>
        <v>1.0416666666666667</v>
      </c>
    </row>
    <row r="15" spans="1:72" x14ac:dyDescent="0.25">
      <c r="C15" s="7"/>
      <c r="D15" s="1">
        <f t="shared" si="0"/>
        <v>0</v>
      </c>
      <c r="E15" s="28">
        <f t="shared" si="1"/>
        <v>0</v>
      </c>
    </row>
    <row r="16" spans="1:72" x14ac:dyDescent="0.25">
      <c r="C16" s="7"/>
      <c r="D16" s="1">
        <f t="shared" si="0"/>
        <v>0</v>
      </c>
      <c r="E16" s="28">
        <f t="shared" si="1"/>
        <v>0</v>
      </c>
      <c r="F16" s="30" t="s">
        <v>83</v>
      </c>
      <c r="G16" s="30"/>
      <c r="H16" s="30"/>
    </row>
    <row r="17" spans="3:8" x14ac:dyDescent="0.25">
      <c r="C17" s="7"/>
      <c r="D17" s="1">
        <f t="shared" si="0"/>
        <v>0</v>
      </c>
      <c r="E17" s="28">
        <f t="shared" si="1"/>
        <v>0</v>
      </c>
      <c r="F17" s="30"/>
      <c r="G17" s="30"/>
      <c r="H17" s="30"/>
    </row>
    <row r="18" spans="3:8" x14ac:dyDescent="0.25">
      <c r="C18" s="7"/>
      <c r="D18" s="1">
        <f t="shared" si="0"/>
        <v>0</v>
      </c>
      <c r="E18" s="28">
        <f t="shared" si="1"/>
        <v>0</v>
      </c>
      <c r="F18" s="30"/>
      <c r="G18" s="30"/>
      <c r="H18" s="30"/>
    </row>
    <row r="19" spans="3:8" x14ac:dyDescent="0.25">
      <c r="C19" s="7"/>
      <c r="D19" s="1">
        <f t="shared" si="0"/>
        <v>0</v>
      </c>
      <c r="E19" s="28">
        <f t="shared" si="1"/>
        <v>0</v>
      </c>
    </row>
    <row r="20" spans="3:8" x14ac:dyDescent="0.25">
      <c r="C20" s="7"/>
      <c r="D20" s="1">
        <f t="shared" si="0"/>
        <v>0</v>
      </c>
      <c r="E20" s="28">
        <f t="shared" si="1"/>
        <v>0</v>
      </c>
    </row>
    <row r="21" spans="3:8" x14ac:dyDescent="0.25">
      <c r="C21" s="7"/>
      <c r="D21" s="1">
        <f t="shared" si="0"/>
        <v>0</v>
      </c>
      <c r="E21" s="28">
        <f t="shared" si="1"/>
        <v>0</v>
      </c>
    </row>
    <row r="22" spans="3:8" x14ac:dyDescent="0.25">
      <c r="C22" s="7"/>
      <c r="D22" s="1">
        <f t="shared" si="0"/>
        <v>0</v>
      </c>
      <c r="E22" s="28">
        <f t="shared" si="1"/>
        <v>0</v>
      </c>
    </row>
    <row r="23" spans="3:8" x14ac:dyDescent="0.25">
      <c r="C23" s="7"/>
      <c r="D23" s="1">
        <f t="shared" si="0"/>
        <v>0</v>
      </c>
      <c r="E23" s="28">
        <f t="shared" si="1"/>
        <v>0</v>
      </c>
    </row>
    <row r="24" spans="3:8" x14ac:dyDescent="0.25">
      <c r="C24" s="7"/>
      <c r="D24" s="1">
        <f t="shared" si="0"/>
        <v>0</v>
      </c>
      <c r="E24" s="28">
        <f t="shared" si="1"/>
        <v>0</v>
      </c>
    </row>
    <row r="25" spans="3:8" x14ac:dyDescent="0.25">
      <c r="C25" s="7"/>
      <c r="D25" s="1">
        <f t="shared" si="0"/>
        <v>0</v>
      </c>
      <c r="E25" s="28">
        <f t="shared" si="1"/>
        <v>0</v>
      </c>
    </row>
    <row r="26" spans="3:8" x14ac:dyDescent="0.25">
      <c r="C26" s="7"/>
      <c r="D26" s="1">
        <f t="shared" si="0"/>
        <v>0</v>
      </c>
      <c r="E26" s="28">
        <f t="shared" si="1"/>
        <v>0</v>
      </c>
    </row>
    <row r="27" spans="3:8" x14ac:dyDescent="0.25">
      <c r="C27" s="7"/>
      <c r="D27" s="1">
        <f t="shared" si="0"/>
        <v>0</v>
      </c>
      <c r="E27" s="28">
        <f t="shared" si="1"/>
        <v>0</v>
      </c>
    </row>
    <row r="28" spans="3:8" x14ac:dyDescent="0.25">
      <c r="C28" s="7"/>
      <c r="D28" s="1">
        <f t="shared" si="0"/>
        <v>0</v>
      </c>
      <c r="E28" s="28">
        <f t="shared" si="1"/>
        <v>0</v>
      </c>
    </row>
    <row r="29" spans="3:8" x14ac:dyDescent="0.25">
      <c r="C29" s="7"/>
      <c r="D29" s="1">
        <f t="shared" si="0"/>
        <v>0</v>
      </c>
      <c r="E29" s="28">
        <f t="shared" si="1"/>
        <v>0</v>
      </c>
    </row>
    <row r="30" spans="3:8" x14ac:dyDescent="0.25">
      <c r="C30" s="7"/>
      <c r="D30" s="1">
        <f t="shared" si="0"/>
        <v>0</v>
      </c>
      <c r="E30" s="28">
        <f t="shared" si="1"/>
        <v>0</v>
      </c>
    </row>
    <row r="31" spans="3:8" x14ac:dyDescent="0.25">
      <c r="C31" s="7"/>
      <c r="D31" s="1">
        <f t="shared" si="0"/>
        <v>0</v>
      </c>
      <c r="E31" s="28">
        <f t="shared" si="1"/>
        <v>0</v>
      </c>
    </row>
    <row r="32" spans="3:8" x14ac:dyDescent="0.25">
      <c r="D32" s="1">
        <f t="shared" si="0"/>
        <v>0</v>
      </c>
    </row>
    <row r="33" spans="4:4" x14ac:dyDescent="0.25">
      <c r="D33" s="1">
        <f t="shared" si="0"/>
        <v>0</v>
      </c>
    </row>
    <row r="34" spans="4:4" x14ac:dyDescent="0.25">
      <c r="D34" s="1">
        <f t="shared" si="0"/>
        <v>0</v>
      </c>
    </row>
    <row r="35" spans="4:4" x14ac:dyDescent="0.25">
      <c r="D35" s="1">
        <f t="shared" si="0"/>
        <v>0</v>
      </c>
    </row>
    <row r="36" spans="4:4" x14ac:dyDescent="0.25">
      <c r="D36" s="1">
        <f t="shared" si="0"/>
        <v>0</v>
      </c>
    </row>
    <row r="37" spans="4:4" x14ac:dyDescent="0.25">
      <c r="D37" s="1">
        <f t="shared" si="0"/>
        <v>0</v>
      </c>
    </row>
  </sheetData>
  <mergeCells count="34">
    <mergeCell ref="BO11:BP11"/>
    <mergeCell ref="BQ11:BR11"/>
    <mergeCell ref="BS11:BT11"/>
    <mergeCell ref="F16:H18"/>
    <mergeCell ref="BC11:BD11"/>
    <mergeCell ref="BE11:BF11"/>
    <mergeCell ref="BG11:BH11"/>
    <mergeCell ref="BI11:BJ11"/>
    <mergeCell ref="BK11:BL11"/>
    <mergeCell ref="BM11:BN11"/>
    <mergeCell ref="AQ11:AR11"/>
    <mergeCell ref="AS11:AT11"/>
    <mergeCell ref="AU11:AV11"/>
    <mergeCell ref="AW11:AX11"/>
    <mergeCell ref="AY11:AZ11"/>
    <mergeCell ref="BA11:BB11"/>
    <mergeCell ref="AE11:AF11"/>
    <mergeCell ref="AG11:AH11"/>
    <mergeCell ref="AI11:AJ11"/>
    <mergeCell ref="AK11:AL11"/>
    <mergeCell ref="AM11:AN11"/>
    <mergeCell ref="AO11:AP11"/>
    <mergeCell ref="S11:T11"/>
    <mergeCell ref="U11:V11"/>
    <mergeCell ref="W11:X11"/>
    <mergeCell ref="Y11:Z11"/>
    <mergeCell ref="AA11:AB11"/>
    <mergeCell ref="AC11:AD11"/>
    <mergeCell ref="G11:H11"/>
    <mergeCell ref="I11:J11"/>
    <mergeCell ref="K11:L11"/>
    <mergeCell ref="M11:N11"/>
    <mergeCell ref="O11:P11"/>
    <mergeCell ref="Q11:R11"/>
  </mergeCells>
  <pageMargins left="0.7" right="0.7" top="0.75" bottom="0.75" header="0.3" footer="0.3"/>
  <pageSetup paperSize="25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[1]Feuil3!#REF!</xm:f>
          </x14:formula1>
          <xm:sqref>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>
      <selection activeCell="C12" sqref="C12"/>
    </sheetView>
  </sheetViews>
  <sheetFormatPr baseColWidth="10" defaultRowHeight="15" x14ac:dyDescent="0.25"/>
  <cols>
    <col min="1" max="1" width="20.5703125" bestFit="1" customWidth="1"/>
  </cols>
  <sheetData>
    <row r="1" spans="1:1" x14ac:dyDescent="0.25">
      <c r="A1" s="1" t="s">
        <v>84</v>
      </c>
    </row>
    <row r="2" spans="1:1" x14ac:dyDescent="0.25">
      <c r="A2" s="1">
        <v>1</v>
      </c>
    </row>
    <row r="3" spans="1:1" x14ac:dyDescent="0.25">
      <c r="A3" s="1">
        <v>2</v>
      </c>
    </row>
    <row r="4" spans="1:1" x14ac:dyDescent="0.25">
      <c r="A4" s="1">
        <v>3</v>
      </c>
    </row>
    <row r="5" spans="1:1" x14ac:dyDescent="0.25">
      <c r="A5" s="1">
        <v>4</v>
      </c>
    </row>
    <row r="6" spans="1:1" x14ac:dyDescent="0.25">
      <c r="A6" s="1">
        <v>5</v>
      </c>
    </row>
    <row r="7" spans="1:1" x14ac:dyDescent="0.25">
      <c r="A7" s="1">
        <v>6</v>
      </c>
    </row>
    <row r="8" spans="1:1" x14ac:dyDescent="0.25">
      <c r="A8" s="1">
        <v>7</v>
      </c>
    </row>
    <row r="9" spans="1:1" x14ac:dyDescent="0.25">
      <c r="A9" s="1">
        <v>8</v>
      </c>
    </row>
    <row r="10" spans="1:1" x14ac:dyDescent="0.25">
      <c r="A10" s="1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G12" sqref="G12"/>
    </sheetView>
  </sheetViews>
  <sheetFormatPr baseColWidth="10" defaultRowHeight="15" x14ac:dyDescent="0.25"/>
  <cols>
    <col min="1" max="1" width="10.85546875" bestFit="1" customWidth="1"/>
    <col min="2" max="2" width="14.28515625" bestFit="1" customWidth="1"/>
    <col min="3" max="3" width="13.42578125" bestFit="1" customWidth="1"/>
    <col min="4" max="4" width="11.85546875" bestFit="1" customWidth="1"/>
    <col min="5" max="5" width="23.140625" bestFit="1" customWidth="1"/>
    <col min="6" max="6" width="22.7109375" bestFit="1" customWidth="1"/>
    <col min="7" max="7" width="13.85546875" bestFit="1" customWidth="1"/>
    <col min="8" max="8" width="13" bestFit="1" customWidth="1"/>
    <col min="9" max="9" width="14.85546875" bestFit="1" customWidth="1"/>
    <col min="10" max="10" width="11.140625" bestFit="1" customWidth="1"/>
  </cols>
  <sheetData>
    <row r="1" spans="1:10" x14ac:dyDescent="0.25">
      <c r="A1" t="s">
        <v>49</v>
      </c>
      <c r="B1" t="s">
        <v>50</v>
      </c>
      <c r="C1" s="1" t="s">
        <v>51</v>
      </c>
      <c r="D1" s="1" t="s">
        <v>52</v>
      </c>
      <c r="E1" s="1" t="s">
        <v>53</v>
      </c>
      <c r="F1" s="1" t="s">
        <v>54</v>
      </c>
      <c r="G1" s="1" t="s">
        <v>55</v>
      </c>
      <c r="H1" s="1" t="s">
        <v>56</v>
      </c>
      <c r="I1" s="1" t="s">
        <v>57</v>
      </c>
      <c r="J1" s="1" t="s">
        <v>58</v>
      </c>
    </row>
    <row r="2" spans="1:10" x14ac:dyDescent="0.25">
      <c r="A2" t="s">
        <v>13</v>
      </c>
      <c r="B2" t="s">
        <v>59</v>
      </c>
      <c r="C2" s="1">
        <v>1</v>
      </c>
      <c r="D2" s="1">
        <v>2</v>
      </c>
      <c r="E2" s="1">
        <v>2</v>
      </c>
      <c r="F2" s="1">
        <v>1</v>
      </c>
      <c r="G2" s="1">
        <v>2</v>
      </c>
      <c r="H2" s="1">
        <v>1</v>
      </c>
      <c r="I2" s="1">
        <v>1</v>
      </c>
      <c r="J2">
        <f>SUM(C2:I2)</f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"/>
  <sheetViews>
    <sheetView workbookViewId="0">
      <selection activeCell="E21" sqref="E21"/>
    </sheetView>
  </sheetViews>
  <sheetFormatPr baseColWidth="10" defaultRowHeight="15" x14ac:dyDescent="0.25"/>
  <cols>
    <col min="1" max="1" width="14.5703125" customWidth="1"/>
    <col min="4" max="4" width="11.7109375" customWidth="1"/>
    <col min="5" max="5" width="11.5703125" customWidth="1"/>
    <col min="6" max="6" width="14.5703125" customWidth="1"/>
    <col min="7" max="7" width="14.42578125" customWidth="1"/>
    <col min="10" max="10" width="14.5703125" customWidth="1"/>
    <col min="11" max="11" width="14.42578125" customWidth="1"/>
    <col min="12" max="12" width="13" customWidth="1"/>
    <col min="13" max="13" width="12.85546875" customWidth="1"/>
  </cols>
  <sheetData>
    <row r="1" spans="1:14" x14ac:dyDescent="0.25">
      <c r="A1" t="s">
        <v>45</v>
      </c>
      <c r="B1" t="s">
        <v>46</v>
      </c>
      <c r="C1" t="s">
        <v>14</v>
      </c>
      <c r="D1" t="s">
        <v>16</v>
      </c>
      <c r="E1" t="s">
        <v>18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t="s">
        <v>27</v>
      </c>
      <c r="N1" t="s">
        <v>28</v>
      </c>
    </row>
    <row r="2" spans="1:14" x14ac:dyDescent="0.25">
      <c r="A2" t="s">
        <v>47</v>
      </c>
      <c r="B2" t="s">
        <v>48</v>
      </c>
      <c r="C2">
        <v>4</v>
      </c>
      <c r="D2">
        <v>3</v>
      </c>
      <c r="E2">
        <v>4</v>
      </c>
      <c r="F2">
        <v>3</v>
      </c>
      <c r="G2">
        <v>4</v>
      </c>
      <c r="H2">
        <v>3</v>
      </c>
      <c r="I2">
        <v>4</v>
      </c>
      <c r="J2">
        <v>3</v>
      </c>
      <c r="K2">
        <v>4</v>
      </c>
      <c r="L2">
        <v>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"/>
  <sheetViews>
    <sheetView workbookViewId="0">
      <selection activeCell="F30" sqref="F30"/>
    </sheetView>
  </sheetViews>
  <sheetFormatPr baseColWidth="10" defaultRowHeight="15" x14ac:dyDescent="0.25"/>
  <cols>
    <col min="1" max="1" width="15.140625" customWidth="1"/>
    <col min="2" max="2" width="10.28515625" customWidth="1"/>
    <col min="3" max="3" width="11.85546875" customWidth="1"/>
    <col min="4" max="4" width="10.140625" customWidth="1"/>
  </cols>
  <sheetData>
    <row r="1" spans="1:4" x14ac:dyDescent="0.25">
      <c r="A1" t="s">
        <v>0</v>
      </c>
      <c r="B1" t="s">
        <v>29</v>
      </c>
      <c r="C1" t="s">
        <v>1</v>
      </c>
      <c r="D1" t="s">
        <v>43</v>
      </c>
    </row>
    <row r="2" spans="1:4" x14ac:dyDescent="0.25">
      <c r="A2" t="s">
        <v>12</v>
      </c>
      <c r="B2" t="s">
        <v>39</v>
      </c>
      <c r="C2" s="24" t="s">
        <v>13</v>
      </c>
      <c r="D2" s="6">
        <v>10</v>
      </c>
    </row>
    <row r="3" spans="1:4" x14ac:dyDescent="0.25">
      <c r="A3" t="s">
        <v>15</v>
      </c>
      <c r="B3" t="s">
        <v>41</v>
      </c>
      <c r="C3" s="24" t="s">
        <v>13</v>
      </c>
      <c r="D3" s="6">
        <v>150</v>
      </c>
    </row>
    <row r="4" spans="1:4" x14ac:dyDescent="0.25">
      <c r="A4" t="s">
        <v>17</v>
      </c>
      <c r="B4" t="s">
        <v>39</v>
      </c>
      <c r="C4" s="24" t="s">
        <v>13</v>
      </c>
      <c r="D4" s="6">
        <v>25</v>
      </c>
    </row>
    <row r="5" spans="1:4" x14ac:dyDescent="0.25">
      <c r="A5" t="s">
        <v>19</v>
      </c>
      <c r="B5" t="s">
        <v>44</v>
      </c>
      <c r="C5" s="24" t="s">
        <v>13</v>
      </c>
      <c r="D5" s="21">
        <v>300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"/>
  <sheetViews>
    <sheetView workbookViewId="0">
      <selection activeCell="G9" sqref="G9"/>
    </sheetView>
  </sheetViews>
  <sheetFormatPr baseColWidth="10" defaultRowHeight="15" x14ac:dyDescent="0.25"/>
  <cols>
    <col min="1" max="1" width="10.42578125" bestFit="1" customWidth="1"/>
    <col min="2" max="2" width="15.28515625" bestFit="1" customWidth="1"/>
    <col min="3" max="4" width="7.5703125" bestFit="1" customWidth="1"/>
    <col min="5" max="5" width="7.140625" bestFit="1" customWidth="1"/>
    <col min="6" max="6" width="5.28515625" bestFit="1" customWidth="1"/>
    <col min="7" max="7" width="12.42578125" bestFit="1" customWidth="1"/>
    <col min="8" max="8" width="13.7109375" bestFit="1" customWidth="1"/>
    <col min="9" max="9" width="8.28515625" bestFit="1" customWidth="1"/>
    <col min="10" max="10" width="10.85546875" bestFit="1" customWidth="1"/>
  </cols>
  <sheetData>
    <row r="1" spans="1:10" x14ac:dyDescent="0.25">
      <c r="A1" s="22" t="s">
        <v>29</v>
      </c>
      <c r="B1" s="23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</row>
    <row r="2" spans="1:10" x14ac:dyDescent="0.25">
      <c r="A2" s="19" t="s">
        <v>39</v>
      </c>
      <c r="B2" s="6" t="s">
        <v>40</v>
      </c>
    </row>
    <row r="3" spans="1:10" x14ac:dyDescent="0.25">
      <c r="A3" s="20" t="s">
        <v>41</v>
      </c>
      <c r="B3" s="21" t="s">
        <v>42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production</vt:lpstr>
      <vt:lpstr>Feuil1</vt:lpstr>
      <vt:lpstr>Feuil3</vt:lpstr>
      <vt:lpstr>produits</vt:lpstr>
      <vt:lpstr>personnel</vt:lpstr>
      <vt:lpstr>commandes</vt:lpstr>
      <vt:lpstr>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2021-06-23T17:27:09Z</dcterms:created>
  <dcterms:modified xsi:type="dcterms:W3CDTF">2021-06-23T17:41:49Z</dcterms:modified>
</cp:coreProperties>
</file>