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drawings/drawing2.xml" ContentType="application/vnd.openxmlformats-officedocument.drawing+xml"/>
  <Override PartName="/xl/ctrlProps/ctrlProp195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in.Si\Desktop\FläktGoup\excel\Salle propre\"/>
    </mc:Choice>
  </mc:AlternateContent>
  <bookViews>
    <workbookView xWindow="-120" yWindow="-120" windowWidth="20730" windowHeight="11160"/>
  </bookViews>
  <sheets>
    <sheet name="Sélection" sheetId="1" r:id="rId1"/>
    <sheet name="Imprimer" sheetId="3" r:id="rId2"/>
    <sheet name="Données" sheetId="2" r:id="rId3"/>
  </sheets>
  <definedNames>
    <definedName name="cloison">Données!$E$9:$E$17</definedName>
    <definedName name="fenetre">Données!$F$71:$F$78</definedName>
    <definedName name="Inwall">Données!$A$9:$A$12</definedName>
    <definedName name="moi">Sélection!$J$15:$J$19</definedName>
    <definedName name="plage1">Données!$F$25:$F$33</definedName>
    <definedName name="RAL">Données!$G$2:$G$6</definedName>
    <definedName name="RAL_2">Données!$H$2:$H$5</definedName>
    <definedName name="Rpanel">Données!$A$15:$A$23</definedName>
    <definedName name="Select">Données!$B$2:$B$5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3" i="1" l="1"/>
  <c r="F104" i="1"/>
  <c r="F105" i="1"/>
  <c r="F106" i="1"/>
  <c r="F107" i="1"/>
  <c r="F109" i="1"/>
  <c r="F110" i="1"/>
  <c r="F111" i="1"/>
  <c r="F115" i="1"/>
  <c r="F116" i="1"/>
  <c r="F117" i="1"/>
  <c r="F118" i="1"/>
  <c r="F119" i="1"/>
  <c r="F120" i="1"/>
  <c r="F102" i="1"/>
  <c r="F96" i="1"/>
  <c r="F97" i="1"/>
  <c r="F98" i="1"/>
  <c r="F99" i="1"/>
  <c r="F100" i="1"/>
  <c r="F95" i="1"/>
  <c r="F93" i="1"/>
  <c r="D103" i="1"/>
  <c r="D104" i="1"/>
  <c r="D105" i="1"/>
  <c r="D106" i="1"/>
  <c r="D107" i="1"/>
  <c r="D108" i="1"/>
  <c r="F108" i="1" s="1"/>
  <c r="D109" i="1"/>
  <c r="D110" i="1"/>
  <c r="D111" i="1"/>
  <c r="D112" i="1"/>
  <c r="F112" i="1" s="1"/>
  <c r="D113" i="1"/>
  <c r="F113" i="1" s="1"/>
  <c r="D114" i="1"/>
  <c r="F114" i="1" s="1"/>
  <c r="D115" i="1"/>
  <c r="D116" i="1"/>
  <c r="D117" i="1"/>
  <c r="D118" i="1"/>
  <c r="D119" i="1"/>
  <c r="D120" i="1"/>
  <c r="D102" i="1"/>
  <c r="D97" i="1"/>
  <c r="D98" i="1"/>
  <c r="D99" i="1"/>
  <c r="D100" i="1"/>
  <c r="D96" i="1"/>
  <c r="D95" i="1"/>
  <c r="D92" i="1"/>
  <c r="F92" i="1" s="1"/>
  <c r="D93" i="1"/>
  <c r="D91" i="1"/>
  <c r="F91" i="1" s="1"/>
  <c r="H86" i="2"/>
  <c r="D86" i="1" s="1"/>
  <c r="F86" i="1" s="1"/>
  <c r="H76" i="2"/>
  <c r="D76" i="1" s="1"/>
  <c r="H77" i="2"/>
  <c r="D77" i="1" s="1"/>
  <c r="H78" i="2"/>
  <c r="D78" i="1" s="1"/>
  <c r="H79" i="2"/>
  <c r="D79" i="1" s="1"/>
  <c r="H80" i="2"/>
  <c r="D80" i="1" s="1"/>
  <c r="H81" i="2"/>
  <c r="D81" i="1" s="1"/>
  <c r="H82" i="2"/>
  <c r="D82" i="1" s="1"/>
  <c r="H83" i="2"/>
  <c r="D83" i="1" s="1"/>
  <c r="H75" i="2"/>
  <c r="D75" i="1" s="1"/>
  <c r="H85" i="2"/>
  <c r="D85" i="1" s="1"/>
  <c r="F85" i="1" s="1"/>
  <c r="H84" i="2"/>
  <c r="D84" i="1" s="1"/>
  <c r="F84" i="1" s="1"/>
  <c r="H71" i="2"/>
  <c r="D71" i="1" s="1"/>
  <c r="H72" i="2"/>
  <c r="D72" i="1" s="1"/>
  <c r="H73" i="2"/>
  <c r="D73" i="1" s="1"/>
  <c r="H74" i="2"/>
  <c r="D74" i="1" s="1"/>
  <c r="F122" i="1" l="1"/>
  <c r="F90" i="1"/>
  <c r="F94" i="1"/>
  <c r="F101" i="1"/>
  <c r="C72" i="1"/>
  <c r="C73" i="1"/>
  <c r="C74" i="1"/>
  <c r="C71" i="1"/>
  <c r="C76" i="1"/>
  <c r="C77" i="1"/>
  <c r="C78" i="1"/>
  <c r="C79" i="1"/>
  <c r="C80" i="1"/>
  <c r="C81" i="1"/>
  <c r="C82" i="1"/>
  <c r="C83" i="1"/>
  <c r="C75" i="1"/>
  <c r="C86" i="1"/>
  <c r="C85" i="1"/>
  <c r="C84" i="1"/>
  <c r="F76" i="1" l="1"/>
  <c r="F77" i="1"/>
  <c r="F78" i="1"/>
  <c r="F79" i="1"/>
  <c r="F80" i="1"/>
  <c r="F81" i="1"/>
  <c r="F82" i="1"/>
  <c r="F72" i="1"/>
  <c r="F73" i="1"/>
  <c r="F74" i="1"/>
  <c r="F75" i="1"/>
  <c r="F83" i="1"/>
  <c r="F71" i="1"/>
  <c r="F87" i="1" l="1"/>
  <c r="F53" i="1"/>
  <c r="F62" i="1"/>
  <c r="F63" i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D63" i="1"/>
  <c r="D64" i="1"/>
  <c r="F64" i="1" s="1"/>
  <c r="D65" i="1"/>
  <c r="F65" i="1" s="1"/>
  <c r="D46" i="1"/>
  <c r="F46" i="1" s="1"/>
  <c r="C7" i="1"/>
  <c r="F45" i="1" l="1"/>
  <c r="C10" i="1"/>
  <c r="C11" i="1"/>
  <c r="C12" i="1"/>
  <c r="C9" i="1"/>
  <c r="D24" i="1" l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23" i="1"/>
  <c r="F23" i="1" s="1"/>
  <c r="C14" i="1"/>
  <c r="C15" i="1"/>
  <c r="C16" i="1"/>
  <c r="C17" i="1"/>
  <c r="C13" i="1"/>
  <c r="F67" i="1" l="1"/>
  <c r="F38" i="1"/>
  <c r="F22" i="1"/>
  <c r="G12" i="2"/>
  <c r="J12" i="2" s="1"/>
  <c r="G11" i="2"/>
  <c r="J11" i="2" s="1"/>
  <c r="G10" i="2"/>
  <c r="J10" i="2" s="1"/>
  <c r="G9" i="2"/>
  <c r="H12" i="2"/>
  <c r="K12" i="2" s="1"/>
  <c r="H11" i="2"/>
  <c r="K11" i="2" s="1"/>
  <c r="D11" i="1" s="1"/>
  <c r="F11" i="1" s="1"/>
  <c r="H10" i="2"/>
  <c r="K10" i="2" s="1"/>
  <c r="D10" i="1" s="1"/>
  <c r="F10" i="1" s="1"/>
  <c r="H9" i="2"/>
  <c r="E9" i="2"/>
  <c r="F9" i="2"/>
  <c r="E10" i="2"/>
  <c r="F10" i="2"/>
  <c r="E11" i="2"/>
  <c r="F11" i="2"/>
  <c r="E12" i="2"/>
  <c r="F12" i="2"/>
  <c r="E13" i="2"/>
  <c r="F13" i="2"/>
  <c r="F17" i="2"/>
  <c r="D17" i="1" s="1"/>
  <c r="F17" i="1" s="1"/>
  <c r="F16" i="2"/>
  <c r="D16" i="1" s="1"/>
  <c r="F16" i="1" s="1"/>
  <c r="E17" i="2"/>
  <c r="E16" i="2"/>
  <c r="F15" i="2"/>
  <c r="D15" i="1" s="1"/>
  <c r="F15" i="1" s="1"/>
  <c r="F14" i="2"/>
  <c r="D14" i="1" s="1"/>
  <c r="F14" i="1" s="1"/>
  <c r="E14" i="2"/>
  <c r="E15" i="2"/>
  <c r="D13" i="1" l="1"/>
  <c r="F13" i="1" s="1"/>
  <c r="K9" i="2"/>
  <c r="D9" i="1" s="1"/>
  <c r="F9" i="1" s="1"/>
  <c r="J9" i="2"/>
  <c r="D12" i="1"/>
  <c r="F12" i="1" s="1"/>
  <c r="C5" i="2"/>
  <c r="C6" i="2" s="1"/>
  <c r="D7" i="1" s="1"/>
  <c r="C3" i="2"/>
  <c r="C4" i="2"/>
  <c r="F7" i="1" l="1"/>
  <c r="F19" i="1" s="1"/>
  <c r="F125" i="1" s="1"/>
</calcChain>
</file>

<file path=xl/sharedStrings.xml><?xml version="1.0" encoding="utf-8"?>
<sst xmlns="http://schemas.openxmlformats.org/spreadsheetml/2006/main" count="551" uniqueCount="224">
  <si>
    <t>Sélection salle prope</t>
  </si>
  <si>
    <t>Unité</t>
  </si>
  <si>
    <t>Quantité</t>
  </si>
  <si>
    <t>Prix en €</t>
  </si>
  <si>
    <t>Inwall OT+</t>
  </si>
  <si>
    <t>m²</t>
  </si>
  <si>
    <t>Inwall Click</t>
  </si>
  <si>
    <t>R panel</t>
  </si>
  <si>
    <t>Cloison</t>
  </si>
  <si>
    <t xml:space="preserve">InWall Panel + Accessoires </t>
  </si>
  <si>
    <t>Pcs</t>
  </si>
  <si>
    <t>m</t>
  </si>
  <si>
    <t>Surface en acier inoxydable - une face</t>
  </si>
  <si>
    <t>Surface antibactérienne - une face</t>
  </si>
  <si>
    <t>Surface en PET colaminat - une face</t>
  </si>
  <si>
    <t>Surface en acier inoxydable peinte - extra char</t>
  </si>
  <si>
    <t>Support de câbles</t>
  </si>
  <si>
    <t>Surface en acier inoxydable - d'un côté</t>
  </si>
  <si>
    <t>Surface antibactérienne - d'un côté</t>
  </si>
  <si>
    <t>Surface PET Colaminat - une face</t>
  </si>
  <si>
    <t>Fond de profilé AL 51x65 R, 4,0m</t>
  </si>
  <si>
    <t>Profilé inférieur Ue64x35-3000-1</t>
  </si>
  <si>
    <t>Profilé extérieur Ue65x60z3000-1</t>
  </si>
  <si>
    <t>Profilé extérieur Ue65x20z3000-1</t>
  </si>
  <si>
    <t>Profilé intérieur Ue60x10-3000-1</t>
  </si>
  <si>
    <t>accessoire pour Inwall OT+ / Inwall Click</t>
  </si>
  <si>
    <t>accessoire pour R panel</t>
  </si>
  <si>
    <t>PU en €</t>
  </si>
  <si>
    <t>Si R panel</t>
  </si>
  <si>
    <t>si Inwall</t>
  </si>
  <si>
    <t>pour les 2</t>
  </si>
  <si>
    <t>Peinture</t>
  </si>
  <si>
    <t>RAL9002</t>
  </si>
  <si>
    <t>RAL9010</t>
  </si>
  <si>
    <t>V2A</t>
  </si>
  <si>
    <t>RAL6019</t>
  </si>
  <si>
    <t>RAL5024</t>
  </si>
  <si>
    <t>Porte + Accessoires</t>
  </si>
  <si>
    <t>DPJ0720x2163L-OEMN-KCN</t>
  </si>
  <si>
    <t>DPJ0820x2163L-OEMN-KCN</t>
  </si>
  <si>
    <t>DPJ0920x2163L-OEMN-KCN</t>
  </si>
  <si>
    <t>DPJ1020x2163L-OEMN-KCN</t>
  </si>
  <si>
    <t>DPJ1120x2163L-OEMN-KCN</t>
  </si>
  <si>
    <t>DPJ1200x2163L-OEMN-KCN</t>
  </si>
  <si>
    <t>DOJ0820x2163L-OEMN-KCN</t>
  </si>
  <si>
    <t>DOJ0920x2163L-OEMN-KCN</t>
  </si>
  <si>
    <t>DOJ1020x2163L-OEMN-KCN</t>
  </si>
  <si>
    <t>DOJ1120x2163L-OEMN-KCN</t>
  </si>
  <si>
    <t>DOJ1200x2163L-OEMN-KCN</t>
  </si>
  <si>
    <t>DPD1620x2163L-OEMN-KCN</t>
  </si>
  <si>
    <t>DPD2020x2163L-OEMN-KCN</t>
  </si>
  <si>
    <t>DOD1620x2163L-OEMN-KCN</t>
  </si>
  <si>
    <t>DOD2020x2163L-OEMN-KCN</t>
  </si>
  <si>
    <t>Ferrure anti-panique monopoint, blanche</t>
  </si>
  <si>
    <t>Joint de porte automatique - L</t>
  </si>
  <si>
    <t>Réglage du verrouillage - B</t>
  </si>
  <si>
    <t>Signalisation dans le cadre de la porte - z</t>
  </si>
  <si>
    <t>Ferrure de porte O</t>
  </si>
  <si>
    <t>Ferrure de porte V</t>
  </si>
  <si>
    <t>Door</t>
  </si>
  <si>
    <t>Fermeture de porte automatique - L</t>
  </si>
  <si>
    <t xml:space="preserve">  </t>
  </si>
  <si>
    <t>Accessoires</t>
  </si>
  <si>
    <t>Choisir une cloison</t>
  </si>
  <si>
    <t>Accessoire</t>
  </si>
  <si>
    <t>Système de vérouillage</t>
  </si>
  <si>
    <t>Unité de contrôle D-MAXX/CONTROL</t>
  </si>
  <si>
    <t>Capteur optique D-MAXX/OA analogique</t>
  </si>
  <si>
    <t>Capteur optique D-MAXX/OD numérique</t>
  </si>
  <si>
    <t>Alimentation électrique GDR-20-24(5)</t>
  </si>
  <si>
    <t>Alimentation électrique GDR-40-24(10)</t>
  </si>
  <si>
    <t>Alimentation GDR-60-24(15)</t>
  </si>
  <si>
    <t>Alimentation MDR-100-24(25)</t>
  </si>
  <si>
    <t>Unité de signalisation D-MAXX/LUDS</t>
  </si>
  <si>
    <t>Unité de signalisation D-MAXX/LUDB</t>
  </si>
  <si>
    <t>Unité de signalisation D-MAXX/LUS</t>
  </si>
  <si>
    <t>Unité de signalisation D-MAXX/LUB</t>
  </si>
  <si>
    <t>Câble de connexion D-MAXX/LUKP</t>
  </si>
  <si>
    <t>Couvercle pour LUDx</t>
  </si>
  <si>
    <t>El.lock PROFI reverse 32411</t>
  </si>
  <si>
    <t>El.lock PROFI standard 2411</t>
  </si>
  <si>
    <t>El.lock PROFI reverse avec signalisation</t>
  </si>
  <si>
    <t>Serrure électrique PROFI standard avec signalisation</t>
  </si>
  <si>
    <t>Serrure électromagnétique Caplock-AL300SU</t>
  </si>
  <si>
    <t>Fusible de sécurité F100mA</t>
  </si>
  <si>
    <t>Pince RSP 4A - socle fusible</t>
  </si>
  <si>
    <t>Porte</t>
  </si>
  <si>
    <t>Fenêtre</t>
  </si>
  <si>
    <t>CRWR1200x1500-1</t>
  </si>
  <si>
    <t>CRWR1200x1200-1</t>
  </si>
  <si>
    <t>CRWR1000x1500-1</t>
  </si>
  <si>
    <t>CRWR1000x1200-1</t>
  </si>
  <si>
    <t>CRWR1000x1000-1</t>
  </si>
  <si>
    <t>CRWR0900x1500-1</t>
  </si>
  <si>
    <t>CRWR0900x1200-1</t>
  </si>
  <si>
    <t>CRWR0900x1000-1</t>
  </si>
  <si>
    <t>CRWR0900x0900-1</t>
  </si>
  <si>
    <t>CRWR0600x1500-1</t>
  </si>
  <si>
    <t>CRWR0600x1200-1</t>
  </si>
  <si>
    <t>CRWR0600x1000-1</t>
  </si>
  <si>
    <t>CRWR0600x0900-1</t>
  </si>
  <si>
    <t>fenêtre</t>
  </si>
  <si>
    <t>CRWR</t>
  </si>
  <si>
    <t>CRWM</t>
  </si>
  <si>
    <t>CRWE</t>
  </si>
  <si>
    <t>CRWD</t>
  </si>
  <si>
    <t>CRWZ</t>
  </si>
  <si>
    <t>CRWV</t>
  </si>
  <si>
    <t>CRWU</t>
  </si>
  <si>
    <t>CRWM1200x1500-1</t>
  </si>
  <si>
    <t>CRWM1200x1200-1</t>
  </si>
  <si>
    <t>CRWM1000x1500-1</t>
  </si>
  <si>
    <t>CRWM1000x1200-1</t>
  </si>
  <si>
    <t>CRWM1000x1000-1</t>
  </si>
  <si>
    <t>CRWM0900x1500-1</t>
  </si>
  <si>
    <t>CRWM0900x1200-1</t>
  </si>
  <si>
    <t>CRWM0900x1000-1</t>
  </si>
  <si>
    <t>CRWM0900x0900-1</t>
  </si>
  <si>
    <t>CRWM0600x1500-1</t>
  </si>
  <si>
    <t>CRWM0600x1200-1</t>
  </si>
  <si>
    <t>CRWM0600x1000-1</t>
  </si>
  <si>
    <t>CRWM0600x0900-1</t>
  </si>
  <si>
    <t>CRWE1200x1500-1</t>
  </si>
  <si>
    <t>CRWE1200x1200-1</t>
  </si>
  <si>
    <t>CRWE1200x1000-1</t>
  </si>
  <si>
    <t>CRWE1200x0900-1</t>
  </si>
  <si>
    <t>CRWE1000x1500-1</t>
  </si>
  <si>
    <t>CRWE1000x1200-1</t>
  </si>
  <si>
    <t>CRWE1000x1000-1</t>
  </si>
  <si>
    <t>CRWE1000x0900-1</t>
  </si>
  <si>
    <t>CRWE0900x1500-1</t>
  </si>
  <si>
    <t>CRWE0900x1200-1</t>
  </si>
  <si>
    <t>CRWE0900x1000-1</t>
  </si>
  <si>
    <t>CRWE0900x0900-1</t>
  </si>
  <si>
    <t>CRWE0600x1500-1</t>
  </si>
  <si>
    <t>CRWE0600x1200-1</t>
  </si>
  <si>
    <t>CRWE0600x1000-1</t>
  </si>
  <si>
    <t>CRWE0600x0900-1</t>
  </si>
  <si>
    <t>CRWD0970x0970-13</t>
  </si>
  <si>
    <t>CRWD0670x0970-13</t>
  </si>
  <si>
    <t>CRWD0470x0970-13</t>
  </si>
  <si>
    <t>CRWD0670x0670-13</t>
  </si>
  <si>
    <t>CRWD0470x0670-13</t>
  </si>
  <si>
    <t>CRWD0970x0970-33</t>
  </si>
  <si>
    <t>CRWD0670x0970-33</t>
  </si>
  <si>
    <t>CRWD0470x0970-33</t>
  </si>
  <si>
    <t>CRWD0670x0670-33</t>
  </si>
  <si>
    <t>CRWD0470x0670-33</t>
  </si>
  <si>
    <t>CRWD0970x0970-11</t>
  </si>
  <si>
    <t>CRWD0670x0970-11</t>
  </si>
  <si>
    <t>CRWD0470x0970-11</t>
  </si>
  <si>
    <t>CRWD0670x0670-11</t>
  </si>
  <si>
    <t>CRWD0470x0670-11</t>
  </si>
  <si>
    <t>CRWZ1200x1800-1</t>
  </si>
  <si>
    <t>CRWZ1200x1500-1</t>
  </si>
  <si>
    <t>CRWZ1200x1200-1</t>
  </si>
  <si>
    <t>CRWZ1000x1800-1</t>
  </si>
  <si>
    <t>CRWZ1000x1500-1</t>
  </si>
  <si>
    <t>CRWZ1000x1200-1</t>
  </si>
  <si>
    <t>CRWZ1000x1000-1</t>
  </si>
  <si>
    <t>CRWZ0900x1800-1</t>
  </si>
  <si>
    <t>CRWZ0900x1500-1</t>
  </si>
  <si>
    <t>CRWZ0900x1200-1</t>
  </si>
  <si>
    <t>CRWZ0900x1000-1</t>
  </si>
  <si>
    <t>CRWZ0600x1800-1</t>
  </si>
  <si>
    <t>CRWZ0600x1500-1</t>
  </si>
  <si>
    <t>CRWZ0600x1200-1</t>
  </si>
  <si>
    <t>CRWZ0600x1000-1</t>
  </si>
  <si>
    <t>CRWZ0600x0900-1</t>
  </si>
  <si>
    <t>CRWV1000x1000-1</t>
  </si>
  <si>
    <t>CRWV0900x1000-1</t>
  </si>
  <si>
    <t>CRWV0600x1000-1</t>
  </si>
  <si>
    <t>CRWV0600x0900-1</t>
  </si>
  <si>
    <t xml:space="preserve">CRWU </t>
  </si>
  <si>
    <t>CRWU1000x1000-1</t>
  </si>
  <si>
    <t>CRWU0900x1000-1</t>
  </si>
  <si>
    <t>CRWU0600x1000-1</t>
  </si>
  <si>
    <t>CRWU0600x0900-1</t>
  </si>
  <si>
    <t>Choisir une fenêtre</t>
  </si>
  <si>
    <t>Serrure électrique standard avec signalisation</t>
  </si>
  <si>
    <t>Faux plafond</t>
  </si>
  <si>
    <t>fauw plafond</t>
  </si>
  <si>
    <t>Light Ceiling, M675 RAL9010</t>
  </si>
  <si>
    <t>M2</t>
  </si>
  <si>
    <t>Light Ceiling, M625 RAL9010</t>
  </si>
  <si>
    <t>Light Ceiling, M600 RAL9010</t>
  </si>
  <si>
    <t>accessoire</t>
  </si>
  <si>
    <t>Ceiling hanger C6</t>
  </si>
  <si>
    <t>Ceiling hanger CS6</t>
  </si>
  <si>
    <t>Upper profile RF, 3,8m RAL9010</t>
  </si>
  <si>
    <t>Upper profile RF, 3,8m RAL9002</t>
  </si>
  <si>
    <t>Strip F, 3,8m RAL9010</t>
  </si>
  <si>
    <t>Strip F, 3,8m RAL9002</t>
  </si>
  <si>
    <t>Cassette L0675P2</t>
  </si>
  <si>
    <t>Cassette L0675x0337P2</t>
  </si>
  <si>
    <t>Cassette L0675o0625P2</t>
  </si>
  <si>
    <t>Cassette L0675o0589P2</t>
  </si>
  <si>
    <t>Cassette L0675o0472P2</t>
  </si>
  <si>
    <t>Cassette L0675o0320P2</t>
  </si>
  <si>
    <t>Cassette L0625P2</t>
  </si>
  <si>
    <t>Cassette L0625x0312P2</t>
  </si>
  <si>
    <t>Cassette L0625o0589P2</t>
  </si>
  <si>
    <t>Cassette L0625o0472P2</t>
  </si>
  <si>
    <t>Cassette L0625o0320P2</t>
  </si>
  <si>
    <t>Cassette L0600P2</t>
  </si>
  <si>
    <t>Cassette L0600o0472P2</t>
  </si>
  <si>
    <t>Cassette L0600o0320P2</t>
  </si>
  <si>
    <t>Cassette L0600x1200P2</t>
  </si>
  <si>
    <t>Set of L-corners for CGF</t>
  </si>
  <si>
    <t>Revision panel L0675o0522C2</t>
  </si>
  <si>
    <t>Revision panel L0625o0522C2</t>
  </si>
  <si>
    <t>Revision panel L0600o0522C2</t>
  </si>
  <si>
    <t>Cassette</t>
  </si>
  <si>
    <t>Plafond lumineux</t>
  </si>
  <si>
    <t>Suspension de plafond C6</t>
  </si>
  <si>
    <t>Suspente de plafond CS6</t>
  </si>
  <si>
    <t>Profil supérieur RF, 3,8m RAL9010</t>
  </si>
  <si>
    <t>Profilé supérieur RF, 3,8m RAL9002</t>
  </si>
  <si>
    <t>Bande F, 3,8m RAL9010</t>
  </si>
  <si>
    <t>Bande F, 3,8m RAL9002</t>
  </si>
  <si>
    <t>Plafond lumineux, M675 RAL9010</t>
  </si>
  <si>
    <t>Plafond lumineux, M625 RAL9010</t>
  </si>
  <si>
    <t>Plafond lumineux, M600 RAL9010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</si>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</sst>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#,##0.00\ [$€-1]"/>
    <numFmt numFmtId="165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</font>
    <font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Border="1"/>
    <xf numFmtId="2" fontId="1" fillId="0" borderId="0" xfId="0" applyNumberFormat="1" applyFont="1"/>
    <xf numFmtId="4" fontId="1" fillId="0" borderId="0" xfId="0" applyNumberFormat="1" applyFont="1"/>
    <xf numFmtId="0" fontId="0" fillId="0" borderId="0" xfId="0" applyFont="1"/>
    <xf numFmtId="0" fontId="0" fillId="4" borderId="0" xfId="0" applyFont="1" applyFill="1"/>
    <xf numFmtId="0" fontId="1" fillId="4" borderId="0" xfId="0" applyFont="1" applyFill="1"/>
    <xf numFmtId="2" fontId="1" fillId="4" borderId="0" xfId="0" applyNumberFormat="1" applyFont="1" applyFill="1"/>
    <xf numFmtId="0" fontId="1" fillId="0" borderId="0" xfId="0" applyFont="1" applyFill="1"/>
    <xf numFmtId="0" fontId="1" fillId="6" borderId="0" xfId="0" applyFont="1" applyFill="1"/>
    <xf numFmtId="49" fontId="0" fillId="6" borderId="0" xfId="0" applyNumberFormat="1" applyFont="1" applyFill="1" applyBorder="1" applyProtection="1">
      <protection locked="0"/>
    </xf>
    <xf numFmtId="2" fontId="1" fillId="6" borderId="0" xfId="0" applyNumberFormat="1" applyFont="1" applyFill="1"/>
    <xf numFmtId="2" fontId="0" fillId="6" borderId="0" xfId="0" applyNumberFormat="1" applyFont="1" applyFill="1" applyBorder="1" applyProtection="1"/>
    <xf numFmtId="0" fontId="0" fillId="0" borderId="0" xfId="0" applyFont="1" applyFill="1"/>
    <xf numFmtId="49" fontId="0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164" fontId="6" fillId="0" borderId="0" xfId="0" applyNumberFormat="1" applyFont="1" applyBorder="1" applyAlignment="1" applyProtection="1">
      <alignment horizontal="center"/>
    </xf>
    <xf numFmtId="164" fontId="1" fillId="0" borderId="0" xfId="0" applyNumberFormat="1" applyFont="1" applyBorder="1"/>
    <xf numFmtId="0" fontId="0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3" applyNumberFormat="1" applyFont="1" applyBorder="1" applyAlignment="1" applyProtection="1">
      <alignment horizontal="center"/>
      <protection locked="0"/>
    </xf>
    <xf numFmtId="164" fontId="1" fillId="0" borderId="0" xfId="3" applyNumberFormat="1" applyFont="1" applyBorder="1" applyAlignment="1" applyProtection="1">
      <alignment horizontal="center"/>
    </xf>
    <xf numFmtId="49" fontId="1" fillId="0" borderId="0" xfId="3" applyNumberFormat="1" applyFont="1" applyFill="1" applyBorder="1" applyAlignment="1" applyProtection="1">
      <alignment horizontal="center"/>
      <protection locked="0"/>
    </xf>
    <xf numFmtId="49" fontId="7" fillId="0" borderId="0" xfId="3" applyNumberFormat="1" applyFont="1" applyBorder="1" applyAlignment="1" applyProtection="1">
      <alignment horizontal="center"/>
      <protection locked="0"/>
    </xf>
    <xf numFmtId="164" fontId="7" fillId="0" borderId="0" xfId="3" applyNumberFormat="1" applyFont="1" applyBorder="1" applyAlignment="1" applyProtection="1">
      <alignment horizontal="center"/>
    </xf>
    <xf numFmtId="49" fontId="7" fillId="0" borderId="0" xfId="3" applyNumberFormat="1" applyFont="1" applyFill="1" applyBorder="1" applyAlignment="1" applyProtection="1">
      <alignment horizontal="center"/>
      <protection locked="0"/>
    </xf>
    <xf numFmtId="49" fontId="0" fillId="0" borderId="0" xfId="0" applyNumberFormat="1" applyFont="1" applyBorder="1" applyAlignment="1" applyProtection="1">
      <alignment horizontal="center" vertical="center"/>
      <protection locked="0"/>
    </xf>
    <xf numFmtId="164" fontId="0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164" fontId="7" fillId="0" borderId="0" xfId="0" applyNumberFormat="1" applyFont="1" applyBorder="1" applyAlignment="1" applyProtection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7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165" fontId="11" fillId="0" borderId="0" xfId="2" applyNumberFormat="1" applyFont="1" applyAlignment="1">
      <alignment horizontal="center"/>
    </xf>
    <xf numFmtId="165" fontId="13" fillId="0" borderId="0" xfId="0" applyNumberFormat="1" applyFont="1" applyFill="1" applyAlignment="1">
      <alignment horizontal="center"/>
    </xf>
    <xf numFmtId="0" fontId="14" fillId="9" borderId="0" xfId="0" applyFont="1" applyFill="1" applyBorder="1" applyAlignment="1">
      <alignment horizontal="center"/>
    </xf>
    <xf numFmtId="165" fontId="11" fillId="0" borderId="0" xfId="0" applyNumberFormat="1" applyFont="1" applyFill="1" applyAlignment="1">
      <alignment horizontal="center"/>
    </xf>
    <xf numFmtId="49" fontId="11" fillId="0" borderId="0" xfId="0" applyNumberFormat="1" applyFont="1" applyFill="1" applyBorder="1" applyProtection="1">
      <protection locked="0"/>
    </xf>
    <xf numFmtId="165" fontId="11" fillId="0" borderId="0" xfId="0" applyNumberFormat="1" applyFont="1" applyAlignment="1">
      <alignment horizontal="center"/>
    </xf>
    <xf numFmtId="0" fontId="11" fillId="0" borderId="0" xfId="0" applyFont="1" applyFill="1"/>
    <xf numFmtId="2" fontId="11" fillId="0" borderId="0" xfId="0" applyNumberFormat="1" applyFont="1" applyAlignment="1">
      <alignment horizontal="center"/>
    </xf>
    <xf numFmtId="165" fontId="13" fillId="0" borderId="0" xfId="0" applyNumberFormat="1" applyFont="1" applyAlignment="1">
      <alignment horizontal="center"/>
    </xf>
    <xf numFmtId="0" fontId="11" fillId="8" borderId="0" xfId="0" applyFont="1" applyFill="1"/>
    <xf numFmtId="0" fontId="11" fillId="8" borderId="0" xfId="0" applyFont="1" applyFill="1" applyAlignment="1">
      <alignment horizontal="center"/>
    </xf>
    <xf numFmtId="2" fontId="11" fillId="8" borderId="0" xfId="0" applyNumberFormat="1" applyFont="1" applyFill="1" applyAlignment="1">
      <alignment horizontal="center"/>
    </xf>
    <xf numFmtId="0" fontId="14" fillId="9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49" fontId="15" fillId="0" borderId="0" xfId="0" applyNumberFormat="1" applyFont="1" applyBorder="1" applyAlignment="1" applyProtection="1">
      <alignment horizontal="center"/>
      <protection locked="0"/>
    </xf>
    <xf numFmtId="49" fontId="14" fillId="9" borderId="0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11" fillId="0" borderId="0" xfId="0" applyFont="1" applyFill="1" applyBorder="1"/>
    <xf numFmtId="165" fontId="13" fillId="0" borderId="0" xfId="1" applyNumberFormat="1" applyFont="1" applyAlignment="1">
      <alignment horizontal="center"/>
    </xf>
    <xf numFmtId="0" fontId="17" fillId="5" borderId="0" xfId="0" applyFont="1" applyFill="1" applyAlignment="1">
      <alignment horizontal="center"/>
    </xf>
    <xf numFmtId="165" fontId="17" fillId="0" borderId="0" xfId="0" applyNumberFormat="1" applyFont="1" applyAlignment="1">
      <alignment horizontal="center"/>
    </xf>
    <xf numFmtId="165" fontId="11" fillId="0" borderId="0" xfId="0" applyNumberFormat="1" applyFont="1"/>
    <xf numFmtId="0" fontId="12" fillId="4" borderId="0" xfId="0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49" fontId="1" fillId="7" borderId="0" xfId="3" applyNumberFormat="1" applyFont="1" applyFill="1" applyBorder="1" applyAlignment="1" applyProtection="1">
      <alignment horizontal="left"/>
      <protection locked="0"/>
    </xf>
    <xf numFmtId="49" fontId="0" fillId="7" borderId="0" xfId="3" applyNumberFormat="1" applyFont="1" applyFill="1" applyBorder="1" applyAlignment="1" applyProtection="1">
      <alignment horizontal="left"/>
      <protection locked="0"/>
    </xf>
    <xf numFmtId="49" fontId="0" fillId="7" borderId="0" xfId="0" applyNumberFormat="1" applyFont="1" applyFill="1" applyBorder="1" applyAlignment="1" applyProtection="1">
      <alignment horizontal="center" vertical="center"/>
      <protection locked="0"/>
    </xf>
    <xf numFmtId="0" fontId="1" fillId="7" borderId="0" xfId="0" applyFont="1" applyFill="1"/>
    <xf numFmtId="49" fontId="7" fillId="7" borderId="0" xfId="3" applyNumberFormat="1" applyFont="1" applyFill="1" applyBorder="1" applyAlignment="1" applyProtection="1">
      <alignment horizontal="left"/>
      <protection locked="0"/>
    </xf>
    <xf numFmtId="49" fontId="4" fillId="7" borderId="0" xfId="0" applyNumberFormat="1" applyFont="1" applyFill="1" applyBorder="1" applyAlignment="1" applyProtection="1">
      <alignment horizontal="left"/>
      <protection locked="0"/>
    </xf>
    <xf numFmtId="0" fontId="1" fillId="7" borderId="0" xfId="0" applyFont="1" applyFill="1" applyBorder="1"/>
    <xf numFmtId="0" fontId="0" fillId="7" borderId="0" xfId="0" applyFont="1" applyFill="1" applyBorder="1" applyAlignment="1">
      <alignment horizontal="left"/>
    </xf>
    <xf numFmtId="0" fontId="0" fillId="7" borderId="0" xfId="0" applyFont="1" applyFill="1" applyAlignment="1">
      <alignment horizontal="left"/>
    </xf>
    <xf numFmtId="0" fontId="2" fillId="7" borderId="0" xfId="0" applyFont="1" applyFill="1" applyAlignment="1">
      <alignment horizontal="left"/>
    </xf>
    <xf numFmtId="49" fontId="0" fillId="7" borderId="0" xfId="0" applyNumberFormat="1" applyFont="1" applyFill="1" applyBorder="1" applyProtection="1">
      <protection locked="0"/>
    </xf>
    <xf numFmtId="49" fontId="15" fillId="7" borderId="0" xfId="0" applyNumberFormat="1" applyFont="1" applyFill="1" applyBorder="1" applyAlignment="1" applyProtection="1">
      <alignment horizontal="left"/>
      <protection locked="0"/>
    </xf>
    <xf numFmtId="0" fontId="11" fillId="7" borderId="0" xfId="0" applyFont="1" applyFill="1" applyBorder="1" applyAlignment="1">
      <alignment horizontal="left"/>
    </xf>
    <xf numFmtId="0" fontId="11" fillId="7" borderId="0" xfId="0" applyFont="1" applyFill="1" applyAlignment="1">
      <alignment horizontal="left"/>
    </xf>
    <xf numFmtId="0" fontId="11" fillId="7" borderId="0" xfId="0" applyFont="1" applyFill="1" applyBorder="1"/>
    <xf numFmtId="49" fontId="11" fillId="7" borderId="0" xfId="0" applyNumberFormat="1" applyFont="1" applyFill="1" applyBorder="1" applyAlignment="1" applyProtection="1">
      <alignment horizontal="left" vertical="center"/>
      <protection locked="0"/>
    </xf>
    <xf numFmtId="0" fontId="11" fillId="7" borderId="0" xfId="0" applyFont="1" applyFill="1"/>
  </cellXfs>
  <cellStyles count="6">
    <cellStyle name="Monétaire" xfId="1" builtinId="4"/>
    <cellStyle name="Normal" xfId="0" builtinId="0"/>
    <cellStyle name="Normal 2" xfId="3"/>
    <cellStyle name="Normální 2" xfId="4"/>
    <cellStyle name="Pourcentage" xfId="2" builtinId="5"/>
    <cellStyle name="Standard 2" xfId="5"/>
  </cellStyles>
  <dxfs count="42"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83A1D7"/>
      <color rgb="FFB6E0B0"/>
      <color rgb="FFBBDAA6"/>
      <color rgb="FFEFEFE9"/>
      <color rgb="FFEAEAE2"/>
      <color rgb="FFD5D4CF"/>
      <color rgb="FFCFCFC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Données!$D$9" lockText="1" noThreeD="1"/>
</file>

<file path=xl/ctrlProps/ctrlProp2.xml><?xml version="1.0" encoding="utf-8"?>
<formControlPr xmlns="http://schemas.microsoft.com/office/spreadsheetml/2009/9/main" objectType="CheckBox" checked="Checked" fmlaLink="Données!$D$10" lockText="1" noThreeD="1"/>
</file>

<file path=xl/ctrlProps/ctrlProp3.xml><?xml version="1.0" encoding="utf-8"?>
<formControlPr xmlns="http://schemas.microsoft.com/office/spreadsheetml/2009/9/main" objectType="CheckBox" fmlaLink="Données!$D$11" lockText="1" noThreeD="1"/>
</file>

<file path=xl/ctrlProps/ctrlProp4.xml><?xml version="1.0" encoding="utf-8"?>
<formControlPr xmlns="http://schemas.microsoft.com/office/spreadsheetml/2009/9/main" objectType="CheckBox" fmlaLink="Données!$D$12" lockText="1" noThreeD="1"/>
</file>

<file path=xl/ctrlProps/ctrlProp5.xml><?xml version="1.0" encoding="utf-8"?>
<formControlPr xmlns="http://schemas.microsoft.com/office/spreadsheetml/2009/9/main" objectType="CheckBox" fmlaLink="Données!$D$13" lockText="1" noThreeD="1"/>
</file>

<file path=xl/ctrlProps/ctrlProp6.xml><?xml version="1.0" encoding="utf-8"?>
<formControlPr xmlns="http://schemas.microsoft.com/office/spreadsheetml/2009/9/main" objectType="CheckBox" fmlaLink="Données!$D$14" lockText="1" noThreeD="1"/>
</file>

<file path=xl/ctrlProps/ctrlProp7.xml><?xml version="1.0" encoding="utf-8"?>
<formControlPr xmlns="http://schemas.microsoft.com/office/spreadsheetml/2009/9/main" objectType="CheckBox" checked="Checked" fmlaLink="Données!$D$15" lockText="1" noThreeD="1"/>
</file>

<file path=xl/ctrlProps/ctrlProp8.xml><?xml version="1.0" encoding="utf-8"?>
<formControlPr xmlns="http://schemas.microsoft.com/office/spreadsheetml/2009/9/main" objectType="CheckBox" fmlaLink="Données!$D$16" lockText="1" noThreeD="1"/>
</file>

<file path=xl/ctrlProps/ctrlProp9.xml><?xml version="1.0" encoding="utf-8"?>
<formControlPr xmlns="http://schemas.microsoft.com/office/spreadsheetml/2009/9/main" objectType="CheckBox" fmlaLink="Données!$D$17" lockText="1" noThreeD="1"/>
</file>

<file path=xl/ctrlProps/ctrlProp10.xml><?xml version="1.0" encoding="utf-8"?>
<formControlPr xmlns="http://schemas.microsoft.com/office/spreadsheetml/2009/9/main" objectType="CheckBox" fmlaLink="Données!$D$28" lockText="1" noThreeD="1"/>
</file>

<file path=xl/ctrlProps/ctrlProp11.xml><?xml version="1.0" encoding="utf-8"?>
<formControlPr xmlns="http://schemas.microsoft.com/office/spreadsheetml/2009/9/main" objectType="CheckBox" checked="Checked" fmlaLink="Données!$D$29" lockText="1" noThreeD="1"/>
</file>

<file path=xl/ctrlProps/ctrlProp12.xml><?xml version="1.0" encoding="utf-8"?>
<formControlPr xmlns="http://schemas.microsoft.com/office/spreadsheetml/2009/9/main" objectType="CheckBox" fmlaLink="Données!$D$30" lockText="1" noThreeD="1"/>
</file>

<file path=xl/ctrlProps/ctrlProp13.xml><?xml version="1.0" encoding="utf-8"?>
<formControlPr xmlns="http://schemas.microsoft.com/office/spreadsheetml/2009/9/main" objectType="CheckBox" fmlaLink="Données!$D$31" lockText="1" noThreeD="1"/>
</file>

<file path=xl/ctrlProps/ctrlProp14.xml><?xml version="1.0" encoding="utf-8"?>
<formControlPr xmlns="http://schemas.microsoft.com/office/spreadsheetml/2009/9/main" objectType="CheckBox" fmlaLink="Données!$D$32" lockText="1" noThreeD="1"/>
</file>

<file path=xl/ctrlProps/ctrlProp15.xml><?xml version="1.0" encoding="utf-8"?>
<formControlPr xmlns="http://schemas.microsoft.com/office/spreadsheetml/2009/9/main" objectType="CheckBox" fmlaLink="Données!$D$33" lockText="1" noThreeD="1"/>
</file>

<file path=xl/ctrlProps/ctrlProp16.xml><?xml version="1.0" encoding="utf-8"?>
<formControlPr xmlns="http://schemas.microsoft.com/office/spreadsheetml/2009/9/main" objectType="CheckBox" checked="Checked" fmlaLink="Données!$D$34" lockText="1" noThreeD="1"/>
</file>

<file path=xl/ctrlProps/ctrlProp17.xml><?xml version="1.0" encoding="utf-8"?>
<formControlPr xmlns="http://schemas.microsoft.com/office/spreadsheetml/2009/9/main" objectType="CheckBox" fmlaLink="Données!$D$35" lockText="1" noThreeD="1"/>
</file>

<file path=xl/ctrlProps/ctrlProp18.xml><?xml version="1.0" encoding="utf-8"?>
<formControlPr xmlns="http://schemas.microsoft.com/office/spreadsheetml/2009/9/main" objectType="CheckBox" fmlaLink="Données!$D$36" lockText="1" noThreeD="1"/>
</file>

<file path=xl/ctrlProps/ctrlProp19.xml><?xml version="1.0" encoding="utf-8"?>
<formControlPr xmlns="http://schemas.microsoft.com/office/spreadsheetml/2009/9/main" objectType="CheckBox" fmlaLink="Données!$D$37" lockText="1" noThreeD="1"/>
</file>

<file path=xl/ctrlProps/ctrlProp20.xml><?xml version="1.0" encoding="utf-8"?>
<formControlPr xmlns="http://schemas.microsoft.com/office/spreadsheetml/2009/9/main" objectType="CheckBox" fmlaLink="Données!$D$38" lockText="1" noThreeD="1"/>
</file>

<file path=xl/ctrlProps/ctrlProp21.xml><?xml version="1.0" encoding="utf-8"?>
<formControlPr xmlns="http://schemas.microsoft.com/office/spreadsheetml/2009/9/main" objectType="CheckBox" fmlaLink="Données!$D$39" lockText="1" noThreeD="1"/>
</file>

<file path=xl/ctrlProps/ctrlProp22.xml><?xml version="1.0" encoding="utf-8"?>
<formControlPr xmlns="http://schemas.microsoft.com/office/spreadsheetml/2009/9/main" objectType="CheckBox" fmlaLink="Données!$D$40" lockText="1" noThreeD="1"/>
</file>

<file path=xl/ctrlProps/ctrlProp23.xml><?xml version="1.0" encoding="utf-8"?>
<formControlPr xmlns="http://schemas.microsoft.com/office/spreadsheetml/2009/9/main" objectType="CheckBox" fmlaLink="Données!$D$41" lockText="1" noThreeD="1"/>
</file>

<file path=xl/ctrlProps/ctrlProp24.xml><?xml version="1.0" encoding="utf-8"?>
<formControlPr xmlns="http://schemas.microsoft.com/office/spreadsheetml/2009/9/main" objectType="CheckBox" fmlaLink="Données!$D$42" lockText="1" noThreeD="1"/>
</file>

<file path=xl/ctrlProps/ctrlProp25.xml><?xml version="1.0" encoding="utf-8"?>
<formControlPr xmlns="http://schemas.microsoft.com/office/spreadsheetml/2009/9/main" objectType="CheckBox" checked="Checked" fmlaLink="Données!$D$43" lockText="1" noThreeD="1"/>
</file>

<file path=xl/ctrlProps/ctrlProp26.xml><?xml version="1.0" encoding="utf-8"?>
<formControlPr xmlns="http://schemas.microsoft.com/office/spreadsheetml/2009/9/main" objectType="CheckBox" fmlaLink="Données!$D$44" lockText="1" noThreeD="1"/>
</file>

<file path=xl/ctrlProps/ctrlProp27.xml><?xml version="1.0" encoding="utf-8"?>
<formControlPr xmlns="http://schemas.microsoft.com/office/spreadsheetml/2009/9/main" objectType="CheckBox" fmlaLink="Données!$D$45" lockText="1" noThreeD="1"/>
</file>

<file path=xl/ctrlProps/ctrlProp28.xml><?xml version="1.0" encoding="utf-8"?>
<formControlPr xmlns="http://schemas.microsoft.com/office/spreadsheetml/2009/9/main" objectType="CheckBox" fmlaLink="Données!$D$46" lockText="1" noThreeD="1"/>
</file>

<file path=xl/ctrlProps/ctrlProp29.xml><?xml version="1.0" encoding="utf-8"?>
<formControlPr xmlns="http://schemas.microsoft.com/office/spreadsheetml/2009/9/main" objectType="CheckBox" fmlaLink="Données!$D$47" lockText="1" noThreeD="1"/>
</file>

<file path=xl/ctrlProps/ctrlProp30.xml><?xml version="1.0" encoding="utf-8"?>
<formControlPr xmlns="http://schemas.microsoft.com/office/spreadsheetml/2009/9/main" objectType="CheckBox" checked="Checked" fmlaLink="Données!D48" lockText="1" noThreeD="1"/>
</file>

<file path=xl/ctrlProps/ctrlProp31.xml><?xml version="1.0" encoding="utf-8"?>
<formControlPr xmlns="http://schemas.microsoft.com/office/spreadsheetml/2009/9/main" objectType="CheckBox" checked="Checked" fmlaLink="Données!$D$48" lockText="1" noThreeD="1"/>
</file>

<file path=xl/ctrlProps/ctrlProp32.xml><?xml version="1.0" encoding="utf-8"?>
<formControlPr xmlns="http://schemas.microsoft.com/office/spreadsheetml/2009/9/main" objectType="CheckBox" checked="Checked" fmlaLink="Données!D48" lockText="1" noThreeD="1"/>
</file>

<file path=xl/ctrlProps/ctrlProp33.xml><?xml version="1.0" encoding="utf-8"?>
<formControlPr xmlns="http://schemas.microsoft.com/office/spreadsheetml/2009/9/main" objectType="CheckBox" fmlaLink="Données!$D$47" lockText="1" noThreeD="1"/>
</file>

<file path=xl/ctrlProps/ctrlProp34.xml><?xml version="1.0" encoding="utf-8"?>
<formControlPr xmlns="http://schemas.microsoft.com/office/spreadsheetml/2009/9/main" objectType="CheckBox" fmlaLink="Données!$D$50" lockText="1" noThreeD="1"/>
</file>

<file path=xl/ctrlProps/ctrlProp35.xml><?xml version="1.0" encoding="utf-8"?>
<formControlPr xmlns="http://schemas.microsoft.com/office/spreadsheetml/2009/9/main" objectType="CheckBox" checked="Checked" fmlaLink="Données!D48" lockText="1" noThreeD="1"/>
</file>

<file path=xl/ctrlProps/ctrlProp36.xml><?xml version="1.0" encoding="utf-8"?>
<formControlPr xmlns="http://schemas.microsoft.com/office/spreadsheetml/2009/9/main" objectType="CheckBox" fmlaLink="Données!$D$47" lockText="1" noThreeD="1"/>
</file>

<file path=xl/ctrlProps/ctrlProp37.xml><?xml version="1.0" encoding="utf-8"?>
<formControlPr xmlns="http://schemas.microsoft.com/office/spreadsheetml/2009/9/main" objectType="CheckBox" fmlaLink="Données!$D$51" lockText="1" noThreeD="1"/>
</file>

<file path=xl/ctrlProps/ctrlProp38.xml><?xml version="1.0" encoding="utf-8"?>
<formControlPr xmlns="http://schemas.microsoft.com/office/spreadsheetml/2009/9/main" objectType="CheckBox" checked="Checked" fmlaLink="Données!D48" lockText="1" noThreeD="1"/>
</file>

<file path=xl/ctrlProps/ctrlProp39.xml><?xml version="1.0" encoding="utf-8"?>
<formControlPr xmlns="http://schemas.microsoft.com/office/spreadsheetml/2009/9/main" objectType="CheckBox" fmlaLink="Données!$D$47" lockText="1" noThreeD="1"/>
</file>

<file path=xl/ctrlProps/ctrlProp40.xml><?xml version="1.0" encoding="utf-8"?>
<formControlPr xmlns="http://schemas.microsoft.com/office/spreadsheetml/2009/9/main" objectType="CheckBox" fmlaLink="Données!$D$52" lockText="1" noThreeD="1"/>
</file>

<file path=xl/ctrlProps/ctrlProp41.xml><?xml version="1.0" encoding="utf-8"?>
<formControlPr xmlns="http://schemas.microsoft.com/office/spreadsheetml/2009/9/main" objectType="CheckBox" checked="Checked" fmlaLink="Données!D48" lockText="1" noThreeD="1"/>
</file>

<file path=xl/ctrlProps/ctrlProp42.xml><?xml version="1.0" encoding="utf-8"?>
<formControlPr xmlns="http://schemas.microsoft.com/office/spreadsheetml/2009/9/main" objectType="CheckBox" fmlaLink="Données!$D$47" lockText="1" noThreeD="1"/>
</file>

<file path=xl/ctrlProps/ctrlProp43.xml><?xml version="1.0" encoding="utf-8"?>
<formControlPr xmlns="http://schemas.microsoft.com/office/spreadsheetml/2009/9/main" objectType="CheckBox" fmlaLink="Données!$D$53" lockText="1" noThreeD="1"/>
</file>

<file path=xl/ctrlProps/ctrlProp44.xml><?xml version="1.0" encoding="utf-8"?>
<formControlPr xmlns="http://schemas.microsoft.com/office/spreadsheetml/2009/9/main" objectType="CheckBox" checked="Checked" fmlaLink="Données!D48" lockText="1" noThreeD="1"/>
</file>

<file path=xl/ctrlProps/ctrlProp45.xml><?xml version="1.0" encoding="utf-8"?>
<formControlPr xmlns="http://schemas.microsoft.com/office/spreadsheetml/2009/9/main" objectType="CheckBox" fmlaLink="Données!$D$47" lockText="1" noThreeD="1"/>
</file>

<file path=xl/ctrlProps/ctrlProp46.xml><?xml version="1.0" encoding="utf-8"?>
<formControlPr xmlns="http://schemas.microsoft.com/office/spreadsheetml/2009/9/main" objectType="CheckBox" checked="Checked" fmlaLink="Données!$D$54" lockText="1" noThreeD="1"/>
</file>

<file path=xl/ctrlProps/ctrlProp47.xml><?xml version="1.0" encoding="utf-8"?>
<formControlPr xmlns="http://schemas.microsoft.com/office/spreadsheetml/2009/9/main" objectType="CheckBox" checked="Checked" fmlaLink="Données!D48" lockText="1" noThreeD="1"/>
</file>

<file path=xl/ctrlProps/ctrlProp48.xml><?xml version="1.0" encoding="utf-8"?>
<formControlPr xmlns="http://schemas.microsoft.com/office/spreadsheetml/2009/9/main" objectType="CheckBox" fmlaLink="Données!$D$47" lockText="1" noThreeD="1"/>
</file>

<file path=xl/ctrlProps/ctrlProp49.xml><?xml version="1.0" encoding="utf-8"?>
<formControlPr xmlns="http://schemas.microsoft.com/office/spreadsheetml/2009/9/main" objectType="CheckBox" fmlaLink="Données!$D$55" lockText="1" noThreeD="1"/>
</file>

<file path=xl/ctrlProps/ctrlProp50.xml><?xml version="1.0" encoding="utf-8"?>
<formControlPr xmlns="http://schemas.microsoft.com/office/spreadsheetml/2009/9/main" objectType="CheckBox" checked="Checked" fmlaLink="Données!D48" lockText="1" noThreeD="1"/>
</file>

<file path=xl/ctrlProps/ctrlProp51.xml><?xml version="1.0" encoding="utf-8"?>
<formControlPr xmlns="http://schemas.microsoft.com/office/spreadsheetml/2009/9/main" objectType="CheckBox" fmlaLink="Données!$D$47" lockText="1" noThreeD="1"/>
</file>

<file path=xl/ctrlProps/ctrlProp52.xml><?xml version="1.0" encoding="utf-8"?>
<formControlPr xmlns="http://schemas.microsoft.com/office/spreadsheetml/2009/9/main" objectType="CheckBox" fmlaLink="Données!$D$56" lockText="1" noThreeD="1"/>
</file>

<file path=xl/ctrlProps/ctrlProp53.xml><?xml version="1.0" encoding="utf-8"?>
<formControlPr xmlns="http://schemas.microsoft.com/office/spreadsheetml/2009/9/main" objectType="CheckBox" checked="Checked" fmlaLink="Données!D48" lockText="1" noThreeD="1"/>
</file>

<file path=xl/ctrlProps/ctrlProp54.xml><?xml version="1.0" encoding="utf-8"?>
<formControlPr xmlns="http://schemas.microsoft.com/office/spreadsheetml/2009/9/main" objectType="CheckBox" fmlaLink="Données!$D$47" lockText="1" noThreeD="1"/>
</file>

<file path=xl/ctrlProps/ctrlProp55.xml><?xml version="1.0" encoding="utf-8"?>
<formControlPr xmlns="http://schemas.microsoft.com/office/spreadsheetml/2009/9/main" objectType="CheckBox" fmlaLink="Données!$D$57" lockText="1" noThreeD="1"/>
</file>

<file path=xl/ctrlProps/ctrlProp56.xml><?xml version="1.0" encoding="utf-8"?>
<formControlPr xmlns="http://schemas.microsoft.com/office/spreadsheetml/2009/9/main" objectType="CheckBox" checked="Checked" fmlaLink="Données!D48" lockText="1" noThreeD="1"/>
</file>

<file path=xl/ctrlProps/ctrlProp57.xml><?xml version="1.0" encoding="utf-8"?>
<formControlPr xmlns="http://schemas.microsoft.com/office/spreadsheetml/2009/9/main" objectType="CheckBox" fmlaLink="Données!$D$47" lockText="1" noThreeD="1"/>
</file>

<file path=xl/ctrlProps/ctrlProp58.xml><?xml version="1.0" encoding="utf-8"?>
<formControlPr xmlns="http://schemas.microsoft.com/office/spreadsheetml/2009/9/main" objectType="CheckBox" fmlaLink="Données!$D$58" lockText="1" noThreeD="1"/>
</file>

<file path=xl/ctrlProps/ctrlProp59.xml><?xml version="1.0" encoding="utf-8"?>
<formControlPr xmlns="http://schemas.microsoft.com/office/spreadsheetml/2009/9/main" objectType="CheckBox" checked="Checked" fmlaLink="Données!D48" lockText="1" noThreeD="1"/>
</file>

<file path=xl/ctrlProps/ctrlProp60.xml><?xml version="1.0" encoding="utf-8"?>
<formControlPr xmlns="http://schemas.microsoft.com/office/spreadsheetml/2009/9/main" objectType="CheckBox" fmlaLink="Données!$D$47" lockText="1" noThreeD="1"/>
</file>

<file path=xl/ctrlProps/ctrlProp61.xml><?xml version="1.0" encoding="utf-8"?>
<formControlPr xmlns="http://schemas.microsoft.com/office/spreadsheetml/2009/9/main" objectType="CheckBox" fmlaLink="Données!$D$59" lockText="1" noThreeD="1"/>
</file>

<file path=xl/ctrlProps/ctrlProp62.xml><?xml version="1.0" encoding="utf-8"?>
<formControlPr xmlns="http://schemas.microsoft.com/office/spreadsheetml/2009/9/main" objectType="CheckBox" checked="Checked" fmlaLink="Données!D48" lockText="1" noThreeD="1"/>
</file>

<file path=xl/ctrlProps/ctrlProp63.xml><?xml version="1.0" encoding="utf-8"?>
<formControlPr xmlns="http://schemas.microsoft.com/office/spreadsheetml/2009/9/main" objectType="CheckBox" fmlaLink="Données!$D$47" lockText="1" noThreeD="1"/>
</file>

<file path=xl/ctrlProps/ctrlProp64.xml><?xml version="1.0" encoding="utf-8"?>
<formControlPr xmlns="http://schemas.microsoft.com/office/spreadsheetml/2009/9/main" objectType="CheckBox" fmlaLink="Données!$D$60" lockText="1" noThreeD="1"/>
</file>

<file path=xl/ctrlProps/ctrlProp65.xml><?xml version="1.0" encoding="utf-8"?>
<formControlPr xmlns="http://schemas.microsoft.com/office/spreadsheetml/2009/9/main" objectType="CheckBox" checked="Checked" fmlaLink="Données!D48" lockText="1" noThreeD="1"/>
</file>

<file path=xl/ctrlProps/ctrlProp66.xml><?xml version="1.0" encoding="utf-8"?>
<formControlPr xmlns="http://schemas.microsoft.com/office/spreadsheetml/2009/9/main" objectType="CheckBox" fmlaLink="Données!$D$47" lockText="1" noThreeD="1"/>
</file>

<file path=xl/ctrlProps/ctrlProp67.xml><?xml version="1.0" encoding="utf-8"?>
<formControlPr xmlns="http://schemas.microsoft.com/office/spreadsheetml/2009/9/main" objectType="CheckBox" fmlaLink="Données!$D$61" lockText="1" noThreeD="1"/>
</file>

<file path=xl/ctrlProps/ctrlProp68.xml><?xml version="1.0" encoding="utf-8"?>
<formControlPr xmlns="http://schemas.microsoft.com/office/spreadsheetml/2009/9/main" objectType="CheckBox" checked="Checked" fmlaLink="Données!D48" lockText="1" noThreeD="1"/>
</file>

<file path=xl/ctrlProps/ctrlProp69.xml><?xml version="1.0" encoding="utf-8"?>
<formControlPr xmlns="http://schemas.microsoft.com/office/spreadsheetml/2009/9/main" objectType="CheckBox" fmlaLink="Données!$D$47" lockText="1" noThreeD="1"/>
</file>

<file path=xl/ctrlProps/ctrlProp70.xml><?xml version="1.0" encoding="utf-8"?>
<formControlPr xmlns="http://schemas.microsoft.com/office/spreadsheetml/2009/9/main" objectType="CheckBox" fmlaLink="Données!$D$62" lockText="1" noThreeD="1"/>
</file>

<file path=xl/ctrlProps/ctrlProp71.xml><?xml version="1.0" encoding="utf-8"?>
<formControlPr xmlns="http://schemas.microsoft.com/office/spreadsheetml/2009/9/main" objectType="CheckBox" checked="Checked" fmlaLink="Données!D48" lockText="1" noThreeD="1"/>
</file>

<file path=xl/ctrlProps/ctrlProp72.xml><?xml version="1.0" encoding="utf-8"?>
<formControlPr xmlns="http://schemas.microsoft.com/office/spreadsheetml/2009/9/main" objectType="CheckBox" fmlaLink="Données!$D$47" lockText="1" noThreeD="1"/>
</file>

<file path=xl/ctrlProps/ctrlProp73.xml><?xml version="1.0" encoding="utf-8"?>
<formControlPr xmlns="http://schemas.microsoft.com/office/spreadsheetml/2009/9/main" objectType="CheckBox" fmlaLink="Données!$D$63" lockText="1" noThreeD="1"/>
</file>

<file path=xl/ctrlProps/ctrlProp74.xml><?xml version="1.0" encoding="utf-8"?>
<formControlPr xmlns="http://schemas.microsoft.com/office/spreadsheetml/2009/9/main" objectType="CheckBox" checked="Checked" fmlaLink="Données!D48" lockText="1" noThreeD="1"/>
</file>

<file path=xl/ctrlProps/ctrlProp75.xml><?xml version="1.0" encoding="utf-8"?>
<formControlPr xmlns="http://schemas.microsoft.com/office/spreadsheetml/2009/9/main" objectType="CheckBox" fmlaLink="Données!$D$47" lockText="1" noThreeD="1"/>
</file>

<file path=xl/ctrlProps/ctrlProp76.xml><?xml version="1.0" encoding="utf-8"?>
<formControlPr xmlns="http://schemas.microsoft.com/office/spreadsheetml/2009/9/main" objectType="CheckBox" fmlaLink="Données!$D$64" lockText="1" noThreeD="1"/>
</file>

<file path=xl/ctrlProps/ctrlProp77.xml><?xml version="1.0" encoding="utf-8"?>
<formControlPr xmlns="http://schemas.microsoft.com/office/spreadsheetml/2009/9/main" objectType="CheckBox" checked="Checked" fmlaLink="Données!D48" lockText="1" noThreeD="1"/>
</file>

<file path=xl/ctrlProps/ctrlProp78.xml><?xml version="1.0" encoding="utf-8"?>
<formControlPr xmlns="http://schemas.microsoft.com/office/spreadsheetml/2009/9/main" objectType="CheckBox" fmlaLink="Données!$D$47" lockText="1" noThreeD="1"/>
</file>

<file path=xl/ctrlProps/ctrlProp79.xml><?xml version="1.0" encoding="utf-8"?>
<formControlPr xmlns="http://schemas.microsoft.com/office/spreadsheetml/2009/9/main" objectType="CheckBox" fmlaLink="Données!$D$65" lockText="1" noThreeD="1"/>
</file>

<file path=xl/ctrlProps/ctrlProp80.xml><?xml version="1.0" encoding="utf-8"?>
<formControlPr xmlns="http://schemas.microsoft.com/office/spreadsheetml/2009/9/main" objectType="CheckBox" checked="Checked" fmlaLink="Données!D48" lockText="1" noThreeD="1"/>
</file>

<file path=xl/ctrlProps/ctrlProp81.xml><?xml version="1.0" encoding="utf-8"?>
<formControlPr xmlns="http://schemas.microsoft.com/office/spreadsheetml/2009/9/main" objectType="CheckBox" fmlaLink="Données!$D$47" lockText="1" noThreeD="1"/>
</file>

<file path=xl/ctrlProps/ctrlProp82.xml><?xml version="1.0" encoding="utf-8"?>
<formControlPr xmlns="http://schemas.microsoft.com/office/spreadsheetml/2009/9/main" objectType="CheckBox" fmlaLink="Données!$D$66" lockText="1" noThreeD="1"/>
</file>

<file path=xl/ctrlProps/ctrlProp83.xml><?xml version="1.0" encoding="utf-8"?>
<formControlPr xmlns="http://schemas.microsoft.com/office/spreadsheetml/2009/9/main" objectType="CheckBox" checked="Checked" fmlaLink="Données!D48" lockText="1" noThreeD="1"/>
</file>

<file path=xl/ctrlProps/ctrlProp84.xml><?xml version="1.0" encoding="utf-8"?>
<formControlPr xmlns="http://schemas.microsoft.com/office/spreadsheetml/2009/9/main" objectType="CheckBox" fmlaLink="Données!$D$47" lockText="1" noThreeD="1"/>
</file>

<file path=xl/ctrlProps/ctrlProp85.xml><?xml version="1.0" encoding="utf-8"?>
<formControlPr xmlns="http://schemas.microsoft.com/office/spreadsheetml/2009/9/main" objectType="CheckBox" checked="Checked" fmlaLink="Données!$D$67" lockText="1" noThreeD="1"/>
</file>

<file path=xl/ctrlProps/ctrlProp86.xml><?xml version="1.0" encoding="utf-8"?>
<formControlPr xmlns="http://schemas.microsoft.com/office/spreadsheetml/2009/9/main" objectType="CheckBox" checked="Checked" fmlaLink="Données!D48" lockText="1" noThreeD="1"/>
</file>

<file path=xl/ctrlProps/ctrlProp87.xml><?xml version="1.0" encoding="utf-8"?>
<formControlPr xmlns="http://schemas.microsoft.com/office/spreadsheetml/2009/9/main" objectType="CheckBox" fmlaLink="Données!$D$47" lockText="1" noThreeD="1"/>
</file>

<file path=xl/ctrlProps/ctrlProp88.xml><?xml version="1.0" encoding="utf-8"?>
<formControlPr xmlns="http://schemas.microsoft.com/office/spreadsheetml/2009/9/main" objectType="CheckBox" checked="Checked" fmlaLink="Données!$D$68" lockText="1" noThreeD="1"/>
</file>

<file path=xl/ctrlProps/ctrlProp89.xml><?xml version="1.0" encoding="utf-8"?>
<formControlPr xmlns="http://schemas.microsoft.com/office/spreadsheetml/2009/9/main" objectType="CheckBox" checked="Checked" fmlaLink="Données!D48" lockText="1" noThreeD="1"/>
</file>

<file path=xl/ctrlProps/ctrlProp90.xml><?xml version="1.0" encoding="utf-8"?>
<formControlPr xmlns="http://schemas.microsoft.com/office/spreadsheetml/2009/9/main" objectType="CheckBox" fmlaLink="Données!$D$69" lockText="1" noThreeD="1"/>
</file>

<file path=xl/ctrlProps/ctrlProp91.xml><?xml version="1.0" encoding="utf-8"?>
<formControlPr xmlns="http://schemas.microsoft.com/office/spreadsheetml/2009/9/main" objectType="CheckBox" fmlaLink="Données!D74" lockText="1" noThreeD="1"/>
</file>

<file path=xl/ctrlProps/ctrlProp92.xml><?xml version="1.0" encoding="utf-8"?>
<formControlPr xmlns="http://schemas.microsoft.com/office/spreadsheetml/2009/9/main" objectType="CheckBox" fmlaLink="Données!$D$77" lockText="1" noThreeD="1"/>
</file>

<file path=xl/ctrlProps/ctrlProp93.xml><?xml version="1.0" encoding="utf-8"?>
<formControlPr xmlns="http://schemas.microsoft.com/office/spreadsheetml/2009/9/main" objectType="CheckBox" fmlaLink="Données!$D$78" lockText="1" noThreeD="1"/>
</file>

<file path=xl/ctrlProps/ctrlProp94.xml><?xml version="1.0" encoding="utf-8"?>
<formControlPr xmlns="http://schemas.microsoft.com/office/spreadsheetml/2009/9/main" objectType="CheckBox" fmlaLink="Données!$D$79" lockText="1" noThreeD="1"/>
</file>

<file path=xl/ctrlProps/ctrlProp95.xml><?xml version="1.0" encoding="utf-8"?>
<formControlPr xmlns="http://schemas.microsoft.com/office/spreadsheetml/2009/9/main" objectType="CheckBox" fmlaLink="Données!$D$80" lockText="1" noThreeD="1"/>
</file>

<file path=xl/ctrlProps/ctrlProp96.xml><?xml version="1.0" encoding="utf-8"?>
<formControlPr xmlns="http://schemas.microsoft.com/office/spreadsheetml/2009/9/main" objectType="CheckBox" fmlaLink="Données!$D$81" lockText="1" noThreeD="1"/>
</file>

<file path=xl/ctrlProps/ctrlProp97.xml><?xml version="1.0" encoding="utf-8"?>
<formControlPr xmlns="http://schemas.microsoft.com/office/spreadsheetml/2009/9/main" objectType="CheckBox" checked="Checked" fmlaLink="Données!$D$82" lockText="1" noThreeD="1"/>
</file>

<file path=xl/ctrlProps/ctrlProp98.xml><?xml version="1.0" encoding="utf-8"?>
<formControlPr xmlns="http://schemas.microsoft.com/office/spreadsheetml/2009/9/main" objectType="CheckBox" fmlaLink="Données!$D$83" lockText="1" noThreeD="1"/>
</file>

<file path=xl/ctrlProps/ctrlProp99.xml><?xml version="1.0" encoding="utf-8"?>
<formControlPr xmlns="http://schemas.microsoft.com/office/spreadsheetml/2009/9/main" objectType="CheckBox" fmlaLink="Données!$D$84" lockText="1" noThreeD="1"/>
</file>

<file path=xl/ctrlProps/ctrlProp100.xml><?xml version="1.0" encoding="utf-8"?>
<formControlPr xmlns="http://schemas.microsoft.com/office/spreadsheetml/2009/9/main" objectType="CheckBox" fmlaLink="Données!$D$85" lockText="1" noThreeD="1"/>
</file>

<file path=xl/ctrlProps/ctrlProp101.xml><?xml version="1.0" encoding="utf-8"?>
<formControlPr xmlns="http://schemas.microsoft.com/office/spreadsheetml/2009/9/main" objectType="CheckBox" fmlaLink="Données!$D$86" lockText="1" noThreeD="1"/>
</file>

<file path=xl/ctrlProps/ctrlProp102.xml><?xml version="1.0" encoding="utf-8"?>
<formControlPr xmlns="http://schemas.microsoft.com/office/spreadsheetml/2009/9/main" objectType="CheckBox" fmlaLink="Données!$D$75" lockText="1" noThreeD="1"/>
</file>

<file path=xl/ctrlProps/ctrlProp103.xml><?xml version="1.0" encoding="utf-8"?>
<formControlPr xmlns="http://schemas.microsoft.com/office/spreadsheetml/2009/9/main" objectType="CheckBox" fmlaLink="Données!$D$76" lockText="1" noThreeD="1"/>
</file>

<file path=xl/ctrlProps/ctrlProp104.xml><?xml version="1.0" encoding="utf-8"?>
<formControlPr xmlns="http://schemas.microsoft.com/office/spreadsheetml/2009/9/main" objectType="CheckBox" fmlaLink="Données!$D$86" lockText="1" noThreeD="1"/>
</file>

<file path=xl/ctrlProps/ctrlProp105.xml><?xml version="1.0" encoding="utf-8"?>
<formControlPr xmlns="http://schemas.microsoft.com/office/spreadsheetml/2009/9/main" objectType="CheckBox" fmlaLink="Données!$D$86" lockText="1" noThreeD="1"/>
</file>

<file path=xl/ctrlProps/ctrlProp106.xml><?xml version="1.0" encoding="utf-8"?>
<formControlPr xmlns="http://schemas.microsoft.com/office/spreadsheetml/2009/9/main" objectType="CheckBox" fmlaLink="Données!$D$87" lockText="1" noThreeD="1"/>
</file>

<file path=xl/ctrlProps/ctrlProp107.xml><?xml version="1.0" encoding="utf-8"?>
<formControlPr xmlns="http://schemas.microsoft.com/office/spreadsheetml/2009/9/main" objectType="CheckBox" fmlaLink="Données!$D$86" lockText="1" noThreeD="1"/>
</file>

<file path=xl/ctrlProps/ctrlProp108.xml><?xml version="1.0" encoding="utf-8"?>
<formControlPr xmlns="http://schemas.microsoft.com/office/spreadsheetml/2009/9/main" objectType="CheckBox" fmlaLink="Données!$D$85" lockText="1" noThreeD="1"/>
</file>

<file path=xl/ctrlProps/ctrlProp109.xml><?xml version="1.0" encoding="utf-8"?>
<formControlPr xmlns="http://schemas.microsoft.com/office/spreadsheetml/2009/9/main" objectType="CheckBox" fmlaLink="Données!$D$88" lockText="1" noThreeD="1"/>
</file>

<file path=xl/ctrlProps/ctrlProp110.xml><?xml version="1.0" encoding="utf-8"?>
<formControlPr xmlns="http://schemas.microsoft.com/office/spreadsheetml/2009/9/main" objectType="CheckBox" fmlaLink="Données!$D$86" lockText="1" noThreeD="1"/>
</file>

<file path=xl/ctrlProps/ctrlProp111.xml><?xml version="1.0" encoding="utf-8"?>
<formControlPr xmlns="http://schemas.microsoft.com/office/spreadsheetml/2009/9/main" objectType="CheckBox" fmlaLink="Données!$D$89" lockText="1" noThreeD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CheckBox" fmlaLink="Données!$D$170" lockText="1" noThreeD="1"/>
</file>

<file path=xl/ctrlProps/ctrlProp115.xml><?xml version="1.0" encoding="utf-8"?>
<formControlPr xmlns="http://schemas.microsoft.com/office/spreadsheetml/2009/9/main" objectType="CheckBox" checked="Checked" fmlaLink="Données!$D$171" lockText="1" noThreeD="1"/>
</file>

<file path=xl/ctrlProps/ctrlProp116.xml><?xml version="1.0" encoding="utf-8"?>
<formControlPr xmlns="http://schemas.microsoft.com/office/spreadsheetml/2009/9/main" objectType="CheckBox" fmlaLink="Données!$D$172" lockText="1" noThreeD="1"/>
</file>

<file path=xl/ctrlProps/ctrlProp117.xml><?xml version="1.0" encoding="utf-8"?>
<formControlPr xmlns="http://schemas.microsoft.com/office/spreadsheetml/2009/9/main" objectType="CheckBox" fmlaLink="Données!$D$172" lockText="1" noThreeD="1"/>
</file>

<file path=xl/ctrlProps/ctrlProp118.xml><?xml version="1.0" encoding="utf-8"?>
<formControlPr xmlns="http://schemas.microsoft.com/office/spreadsheetml/2009/9/main" objectType="CheckBox" fmlaLink="Données!$D$172" lockText="1" noThreeD="1"/>
</file>

<file path=xl/ctrlProps/ctrlProp119.xml><?xml version="1.0" encoding="utf-8"?>
<formControlPr xmlns="http://schemas.microsoft.com/office/spreadsheetml/2009/9/main" objectType="CheckBox" checked="Checked" fmlaLink="Données!$D$171" lockText="1" noThreeD="1"/>
</file>

<file path=xl/ctrlProps/ctrlProp120.xml><?xml version="1.0" encoding="utf-8"?>
<formControlPr xmlns="http://schemas.microsoft.com/office/spreadsheetml/2009/9/main" objectType="CheckBox" checked="Checked" fmlaLink="Données!$D$175" lockText="1" noThreeD="1"/>
</file>

<file path=xl/ctrlProps/ctrlProp121.xml><?xml version="1.0" encoding="utf-8"?>
<formControlPr xmlns="http://schemas.microsoft.com/office/spreadsheetml/2009/9/main" objectType="CheckBox" fmlaLink="Données!$D$172" lockText="1" noThreeD="1"/>
</file>

<file path=xl/ctrlProps/ctrlProp122.xml><?xml version="1.0" encoding="utf-8"?>
<formControlPr xmlns="http://schemas.microsoft.com/office/spreadsheetml/2009/9/main" objectType="CheckBox" checked="Checked" fmlaLink="Données!$D$171" lockText="1" noThreeD="1"/>
</file>

<file path=xl/ctrlProps/ctrlProp123.xml><?xml version="1.0" encoding="utf-8"?>
<formControlPr xmlns="http://schemas.microsoft.com/office/spreadsheetml/2009/9/main" objectType="CheckBox" fmlaLink="Données!$D$176" lockText="1" noThreeD="1"/>
</file>

<file path=xl/ctrlProps/ctrlProp124.xml><?xml version="1.0" encoding="utf-8"?>
<formControlPr xmlns="http://schemas.microsoft.com/office/spreadsheetml/2009/9/main" objectType="CheckBox" fmlaLink="Données!$D$172" lockText="1" noThreeD="1"/>
</file>

<file path=xl/ctrlProps/ctrlProp125.xml><?xml version="1.0" encoding="utf-8"?>
<formControlPr xmlns="http://schemas.microsoft.com/office/spreadsheetml/2009/9/main" objectType="CheckBox" checked="Checked" fmlaLink="Données!$D$171" lockText="1" noThreeD="1"/>
</file>

<file path=xl/ctrlProps/ctrlProp126.xml><?xml version="1.0" encoding="utf-8"?>
<formControlPr xmlns="http://schemas.microsoft.com/office/spreadsheetml/2009/9/main" objectType="CheckBox" fmlaLink="Données!$D$177" lockText="1" noThreeD="1"/>
</file>

<file path=xl/ctrlProps/ctrlProp127.xml><?xml version="1.0" encoding="utf-8"?>
<formControlPr xmlns="http://schemas.microsoft.com/office/spreadsheetml/2009/9/main" objectType="CheckBox" fmlaLink="Données!$D$172" lockText="1" noThreeD="1"/>
</file>

<file path=xl/ctrlProps/ctrlProp128.xml><?xml version="1.0" encoding="utf-8"?>
<formControlPr xmlns="http://schemas.microsoft.com/office/spreadsheetml/2009/9/main" objectType="CheckBox" checked="Checked" fmlaLink="Données!$D$171" lockText="1" noThreeD="1"/>
</file>

<file path=xl/ctrlProps/ctrlProp129.xml><?xml version="1.0" encoding="utf-8"?>
<formControlPr xmlns="http://schemas.microsoft.com/office/spreadsheetml/2009/9/main" objectType="CheckBox" fmlaLink="Données!$D$178" lockText="1" noThreeD="1"/>
</file>

<file path=xl/ctrlProps/ctrlProp130.xml><?xml version="1.0" encoding="utf-8"?>
<formControlPr xmlns="http://schemas.microsoft.com/office/spreadsheetml/2009/9/main" objectType="CheckBox" fmlaLink="Données!$D$172" lockText="1" noThreeD="1"/>
</file>

<file path=xl/ctrlProps/ctrlProp131.xml><?xml version="1.0" encoding="utf-8"?>
<formControlPr xmlns="http://schemas.microsoft.com/office/spreadsheetml/2009/9/main" objectType="CheckBox" checked="Checked" fmlaLink="Données!$D$171" lockText="1" noThreeD="1"/>
</file>

<file path=xl/ctrlProps/ctrlProp132.xml><?xml version="1.0" encoding="utf-8"?>
<formControlPr xmlns="http://schemas.microsoft.com/office/spreadsheetml/2009/9/main" objectType="CheckBox" fmlaLink="Données!$D$179" lockText="1" noThreeD="1"/>
</file>

<file path=xl/ctrlProps/ctrlProp133.xml><?xml version="1.0" encoding="utf-8"?>
<formControlPr xmlns="http://schemas.microsoft.com/office/spreadsheetml/2009/9/main" objectType="CheckBox" fmlaLink="Données!$D$172" lockText="1" noThreeD="1"/>
</file>

<file path=xl/ctrlProps/ctrlProp134.xml><?xml version="1.0" encoding="utf-8"?>
<formControlPr xmlns="http://schemas.microsoft.com/office/spreadsheetml/2009/9/main" objectType="CheckBox" checked="Checked" fmlaLink="Données!$D$171" lockText="1" noThreeD="1"/>
</file>

<file path=xl/ctrlProps/ctrlProp135.xml><?xml version="1.0" encoding="utf-8"?>
<formControlPr xmlns="http://schemas.microsoft.com/office/spreadsheetml/2009/9/main" objectType="CheckBox" fmlaLink="Données!$D$180" lockText="1" noThreeD="1"/>
</file>

<file path=xl/ctrlProps/ctrlProp136.xml><?xml version="1.0" encoding="utf-8"?>
<formControlPr xmlns="http://schemas.microsoft.com/office/spreadsheetml/2009/9/main" objectType="CheckBox" fmlaLink="Données!$D$172" lockText="1" noThreeD="1"/>
</file>

<file path=xl/ctrlProps/ctrlProp137.xml><?xml version="1.0" encoding="utf-8"?>
<formControlPr xmlns="http://schemas.microsoft.com/office/spreadsheetml/2009/9/main" objectType="CheckBox" checked="Checked" fmlaLink="Données!$D$171" lockText="1" noThreeD="1"/>
</file>

<file path=xl/ctrlProps/ctrlProp138.xml><?xml version="1.0" encoding="utf-8"?>
<formControlPr xmlns="http://schemas.microsoft.com/office/spreadsheetml/2009/9/main" objectType="CheckBox" fmlaLink="Données!$D$183" lockText="1" noThreeD="1"/>
</file>

<file path=xl/ctrlProps/ctrlProp139.xml><?xml version="1.0" encoding="utf-8"?>
<formControlPr xmlns="http://schemas.microsoft.com/office/spreadsheetml/2009/9/main" objectType="CheckBox" fmlaLink="Données!$D$172" lockText="1" noThreeD="1"/>
</file>

<file path=xl/ctrlProps/ctrlProp140.xml><?xml version="1.0" encoding="utf-8"?>
<formControlPr xmlns="http://schemas.microsoft.com/office/spreadsheetml/2009/9/main" objectType="CheckBox" checked="Checked" fmlaLink="Données!$D$171" lockText="1" noThreeD="1"/>
</file>

<file path=xl/ctrlProps/ctrlProp141.xml><?xml version="1.0" encoding="utf-8"?>
<formControlPr xmlns="http://schemas.microsoft.com/office/spreadsheetml/2009/9/main" objectType="CheckBox" fmlaLink="Données!$D$184" lockText="1" noThreeD="1"/>
</file>

<file path=xl/ctrlProps/ctrlProp142.xml><?xml version="1.0" encoding="utf-8"?>
<formControlPr xmlns="http://schemas.microsoft.com/office/spreadsheetml/2009/9/main" objectType="CheckBox" fmlaLink="Données!$D$172" lockText="1" noThreeD="1"/>
</file>

<file path=xl/ctrlProps/ctrlProp143.xml><?xml version="1.0" encoding="utf-8"?>
<formControlPr xmlns="http://schemas.microsoft.com/office/spreadsheetml/2009/9/main" objectType="CheckBox" checked="Checked" fmlaLink="Données!$D$171" lockText="1" noThreeD="1"/>
</file>

<file path=xl/ctrlProps/ctrlProp144.xml><?xml version="1.0" encoding="utf-8"?>
<formControlPr xmlns="http://schemas.microsoft.com/office/spreadsheetml/2009/9/main" objectType="CheckBox" fmlaLink="Données!$D$185" lockText="1" noThreeD="1"/>
</file>

<file path=xl/ctrlProps/ctrlProp145.xml><?xml version="1.0" encoding="utf-8"?>
<formControlPr xmlns="http://schemas.microsoft.com/office/spreadsheetml/2009/9/main" objectType="CheckBox" fmlaLink="Données!$D$172" lockText="1" noThreeD="1"/>
</file>

<file path=xl/ctrlProps/ctrlProp146.xml><?xml version="1.0" encoding="utf-8"?>
<formControlPr xmlns="http://schemas.microsoft.com/office/spreadsheetml/2009/9/main" objectType="CheckBox" checked="Checked" fmlaLink="Données!$D$171" lockText="1" noThreeD="1"/>
</file>

<file path=xl/ctrlProps/ctrlProp147.xml><?xml version="1.0" encoding="utf-8"?>
<formControlPr xmlns="http://schemas.microsoft.com/office/spreadsheetml/2009/9/main" objectType="CheckBox" fmlaLink="Données!$D$186" lockText="1" noThreeD="1"/>
</file>

<file path=xl/ctrlProps/ctrlProp148.xml><?xml version="1.0" encoding="utf-8"?>
<formControlPr xmlns="http://schemas.microsoft.com/office/spreadsheetml/2009/9/main" objectType="CheckBox" fmlaLink="Données!$D$172" lockText="1" noThreeD="1"/>
</file>

<file path=xl/ctrlProps/ctrlProp149.xml><?xml version="1.0" encoding="utf-8"?>
<formControlPr xmlns="http://schemas.microsoft.com/office/spreadsheetml/2009/9/main" objectType="CheckBox" checked="Checked" fmlaLink="Données!$D$171" lockText="1" noThreeD="1"/>
</file>

<file path=xl/ctrlProps/ctrlProp150.xml><?xml version="1.0" encoding="utf-8"?>
<formControlPr xmlns="http://schemas.microsoft.com/office/spreadsheetml/2009/9/main" objectType="CheckBox" checked="Checked" fmlaLink="Données!$D$187" lockText="1" noThreeD="1"/>
</file>

<file path=xl/ctrlProps/ctrlProp151.xml><?xml version="1.0" encoding="utf-8"?>
<formControlPr xmlns="http://schemas.microsoft.com/office/spreadsheetml/2009/9/main" objectType="CheckBox" fmlaLink="Données!$D$172" lockText="1" noThreeD="1"/>
</file>

<file path=xl/ctrlProps/ctrlProp152.xml><?xml version="1.0" encoding="utf-8"?>
<formControlPr xmlns="http://schemas.microsoft.com/office/spreadsheetml/2009/9/main" objectType="CheckBox" checked="Checked" fmlaLink="Données!$D$171" lockText="1" noThreeD="1"/>
</file>

<file path=xl/ctrlProps/ctrlProp153.xml><?xml version="1.0" encoding="utf-8"?>
<formControlPr xmlns="http://schemas.microsoft.com/office/spreadsheetml/2009/9/main" objectType="CheckBox" fmlaLink="Données!$D$188" lockText="1" noThreeD="1"/>
</file>

<file path=xl/ctrlProps/ctrlProp154.xml><?xml version="1.0" encoding="utf-8"?>
<formControlPr xmlns="http://schemas.microsoft.com/office/spreadsheetml/2009/9/main" objectType="CheckBox" fmlaLink="Données!$D$172" lockText="1" noThreeD="1"/>
</file>

<file path=xl/ctrlProps/ctrlProp155.xml><?xml version="1.0" encoding="utf-8"?>
<formControlPr xmlns="http://schemas.microsoft.com/office/spreadsheetml/2009/9/main" objectType="CheckBox" checked="Checked" fmlaLink="Données!$D$171" lockText="1" noThreeD="1"/>
</file>

<file path=xl/ctrlProps/ctrlProp156.xml><?xml version="1.0" encoding="utf-8"?>
<formControlPr xmlns="http://schemas.microsoft.com/office/spreadsheetml/2009/9/main" objectType="CheckBox" fmlaLink="Données!$D$189" lockText="1" noThreeD="1"/>
</file>

<file path=xl/ctrlProps/ctrlProp157.xml><?xml version="1.0" encoding="utf-8"?>
<formControlPr xmlns="http://schemas.microsoft.com/office/spreadsheetml/2009/9/main" objectType="CheckBox" fmlaLink="Données!$D$172" lockText="1" noThreeD="1"/>
</file>

<file path=xl/ctrlProps/ctrlProp158.xml><?xml version="1.0" encoding="utf-8"?>
<formControlPr xmlns="http://schemas.microsoft.com/office/spreadsheetml/2009/9/main" objectType="CheckBox" checked="Checked" fmlaLink="Données!$D$171" lockText="1" noThreeD="1"/>
</file>

<file path=xl/ctrlProps/ctrlProp159.xml><?xml version="1.0" encoding="utf-8"?>
<formControlPr xmlns="http://schemas.microsoft.com/office/spreadsheetml/2009/9/main" objectType="CheckBox" checked="Checked" fmlaLink="Données!$D$190" lockText="1" noThreeD="1"/>
</file>

<file path=xl/ctrlProps/ctrlProp160.xml><?xml version="1.0" encoding="utf-8"?>
<formControlPr xmlns="http://schemas.microsoft.com/office/spreadsheetml/2009/9/main" objectType="CheckBox" fmlaLink="Données!$D$172" lockText="1" noThreeD="1"/>
</file>

<file path=xl/ctrlProps/ctrlProp161.xml><?xml version="1.0" encoding="utf-8"?>
<formControlPr xmlns="http://schemas.microsoft.com/office/spreadsheetml/2009/9/main" objectType="CheckBox" checked="Checked" fmlaLink="Données!$D$171" lockText="1" noThreeD="1"/>
</file>

<file path=xl/ctrlProps/ctrlProp162.xml><?xml version="1.0" encoding="utf-8"?>
<formControlPr xmlns="http://schemas.microsoft.com/office/spreadsheetml/2009/9/main" objectType="CheckBox" fmlaLink="Données!$D$191" lockText="1" noThreeD="1"/>
</file>

<file path=xl/ctrlProps/ctrlProp163.xml><?xml version="1.0" encoding="utf-8"?>
<formControlPr xmlns="http://schemas.microsoft.com/office/spreadsheetml/2009/9/main" objectType="CheckBox" fmlaLink="Données!$D$172" lockText="1" noThreeD="1"/>
</file>

<file path=xl/ctrlProps/ctrlProp164.xml><?xml version="1.0" encoding="utf-8"?>
<formControlPr xmlns="http://schemas.microsoft.com/office/spreadsheetml/2009/9/main" objectType="CheckBox" checked="Checked" fmlaLink="Données!$D$171" lockText="1" noThreeD="1"/>
</file>

<file path=xl/ctrlProps/ctrlProp165.xml><?xml version="1.0" encoding="utf-8"?>
<formControlPr xmlns="http://schemas.microsoft.com/office/spreadsheetml/2009/9/main" objectType="CheckBox" fmlaLink="Données!$D$192" lockText="1" noThreeD="1"/>
</file>

<file path=xl/ctrlProps/ctrlProp166.xml><?xml version="1.0" encoding="utf-8"?>
<formControlPr xmlns="http://schemas.microsoft.com/office/spreadsheetml/2009/9/main" objectType="CheckBox" fmlaLink="Données!$D$172" lockText="1" noThreeD="1"/>
</file>

<file path=xl/ctrlProps/ctrlProp167.xml><?xml version="1.0" encoding="utf-8"?>
<formControlPr xmlns="http://schemas.microsoft.com/office/spreadsheetml/2009/9/main" objectType="CheckBox" checked="Checked" fmlaLink="Données!$D$171" lockText="1" noThreeD="1"/>
</file>

<file path=xl/ctrlProps/ctrlProp168.xml><?xml version="1.0" encoding="utf-8"?>
<formControlPr xmlns="http://schemas.microsoft.com/office/spreadsheetml/2009/9/main" objectType="CheckBox" fmlaLink="Données!$D$193" lockText="1" noThreeD="1"/>
</file>

<file path=xl/ctrlProps/ctrlProp169.xml><?xml version="1.0" encoding="utf-8"?>
<formControlPr xmlns="http://schemas.microsoft.com/office/spreadsheetml/2009/9/main" objectType="CheckBox" fmlaLink="Données!$D$172" lockText="1" noThreeD="1"/>
</file>

<file path=xl/ctrlProps/ctrlProp170.xml><?xml version="1.0" encoding="utf-8"?>
<formControlPr xmlns="http://schemas.microsoft.com/office/spreadsheetml/2009/9/main" objectType="CheckBox" checked="Checked" fmlaLink="Données!$D$171" lockText="1" noThreeD="1"/>
</file>

<file path=xl/ctrlProps/ctrlProp171.xml><?xml version="1.0" encoding="utf-8"?>
<formControlPr xmlns="http://schemas.microsoft.com/office/spreadsheetml/2009/9/main" objectType="CheckBox" checked="Checked" fmlaLink="Données!$D$194" lockText="1" noThreeD="1"/>
</file>

<file path=xl/ctrlProps/ctrlProp172.xml><?xml version="1.0" encoding="utf-8"?>
<formControlPr xmlns="http://schemas.microsoft.com/office/spreadsheetml/2009/9/main" objectType="CheckBox" fmlaLink="Données!$D$172" lockText="1" noThreeD="1"/>
</file>

<file path=xl/ctrlProps/ctrlProp173.xml><?xml version="1.0" encoding="utf-8"?>
<formControlPr xmlns="http://schemas.microsoft.com/office/spreadsheetml/2009/9/main" objectType="CheckBox" checked="Checked" fmlaLink="Données!$D$171" lockText="1" noThreeD="1"/>
</file>

<file path=xl/ctrlProps/ctrlProp174.xml><?xml version="1.0" encoding="utf-8"?>
<formControlPr xmlns="http://schemas.microsoft.com/office/spreadsheetml/2009/9/main" objectType="CheckBox" fmlaLink="Données!$D$195" lockText="1" noThreeD="1"/>
</file>

<file path=xl/ctrlProps/ctrlProp175.xml><?xml version="1.0" encoding="utf-8"?>
<formControlPr xmlns="http://schemas.microsoft.com/office/spreadsheetml/2009/9/main" objectType="CheckBox" fmlaLink="Données!$D$172" lockText="1" noThreeD="1"/>
</file>

<file path=xl/ctrlProps/ctrlProp176.xml><?xml version="1.0" encoding="utf-8"?>
<formControlPr xmlns="http://schemas.microsoft.com/office/spreadsheetml/2009/9/main" objectType="CheckBox" checked="Checked" fmlaLink="Données!$D$171" lockText="1" noThreeD="1"/>
</file>

<file path=xl/ctrlProps/ctrlProp177.xml><?xml version="1.0" encoding="utf-8"?>
<formControlPr xmlns="http://schemas.microsoft.com/office/spreadsheetml/2009/9/main" objectType="CheckBox" fmlaLink="Données!$D$196" lockText="1" noThreeD="1"/>
</file>

<file path=xl/ctrlProps/ctrlProp178.xml><?xml version="1.0" encoding="utf-8"?>
<formControlPr xmlns="http://schemas.microsoft.com/office/spreadsheetml/2009/9/main" objectType="CheckBox" fmlaLink="Données!$D$172" lockText="1" noThreeD="1"/>
</file>

<file path=xl/ctrlProps/ctrlProp179.xml><?xml version="1.0" encoding="utf-8"?>
<formControlPr xmlns="http://schemas.microsoft.com/office/spreadsheetml/2009/9/main" objectType="CheckBox" checked="Checked" fmlaLink="Données!$D$171" lockText="1" noThreeD="1"/>
</file>

<file path=xl/ctrlProps/ctrlProp180.xml><?xml version="1.0" encoding="utf-8"?>
<formControlPr xmlns="http://schemas.microsoft.com/office/spreadsheetml/2009/9/main" objectType="CheckBox" fmlaLink="Données!$D$197" lockText="1" noThreeD="1"/>
</file>

<file path=xl/ctrlProps/ctrlProp181.xml><?xml version="1.0" encoding="utf-8"?>
<formControlPr xmlns="http://schemas.microsoft.com/office/spreadsheetml/2009/9/main" objectType="CheckBox" fmlaLink="Données!$D$172" lockText="1" noThreeD="1"/>
</file>

<file path=xl/ctrlProps/ctrlProp182.xml><?xml version="1.0" encoding="utf-8"?>
<formControlPr xmlns="http://schemas.microsoft.com/office/spreadsheetml/2009/9/main" objectType="CheckBox" checked="Checked" fmlaLink="Données!$D$171" lockText="1" noThreeD="1"/>
</file>

<file path=xl/ctrlProps/ctrlProp183.xml><?xml version="1.0" encoding="utf-8"?>
<formControlPr xmlns="http://schemas.microsoft.com/office/spreadsheetml/2009/9/main" objectType="CheckBox" fmlaLink="Données!$D$198" lockText="1" noThreeD="1"/>
</file>

<file path=xl/ctrlProps/ctrlProp184.xml><?xml version="1.0" encoding="utf-8"?>
<formControlPr xmlns="http://schemas.microsoft.com/office/spreadsheetml/2009/9/main" objectType="CheckBox" fmlaLink="Données!$D$172" lockText="1" noThreeD="1"/>
</file>

<file path=xl/ctrlProps/ctrlProp185.xml><?xml version="1.0" encoding="utf-8"?>
<formControlPr xmlns="http://schemas.microsoft.com/office/spreadsheetml/2009/9/main" objectType="CheckBox" checked="Checked" fmlaLink="Données!$D$171" lockText="1" noThreeD="1"/>
</file>

<file path=xl/ctrlProps/ctrlProp186.xml><?xml version="1.0" encoding="utf-8"?>
<formControlPr xmlns="http://schemas.microsoft.com/office/spreadsheetml/2009/9/main" objectType="CheckBox" fmlaLink="Données!$D$199" lockText="1" noThreeD="1"/>
</file>

<file path=xl/ctrlProps/ctrlProp187.xml><?xml version="1.0" encoding="utf-8"?>
<formControlPr xmlns="http://schemas.microsoft.com/office/spreadsheetml/2009/9/main" objectType="CheckBox" fmlaLink="Données!$D$172" lockText="1" noThreeD="1"/>
</file>

<file path=xl/ctrlProps/ctrlProp188.xml><?xml version="1.0" encoding="utf-8"?>
<formControlPr xmlns="http://schemas.microsoft.com/office/spreadsheetml/2009/9/main" objectType="CheckBox" checked="Checked" fmlaLink="Données!$D$171" lockText="1" noThreeD="1"/>
</file>

<file path=xl/ctrlProps/ctrlProp189.xml><?xml version="1.0" encoding="utf-8"?>
<formControlPr xmlns="http://schemas.microsoft.com/office/spreadsheetml/2009/9/main" objectType="CheckBox" fmlaLink="Données!$D$200" lockText="1" noThreeD="1"/>
</file>

<file path=xl/ctrlProps/ctrlProp190.xml><?xml version="1.0" encoding="utf-8"?>
<formControlPr xmlns="http://schemas.microsoft.com/office/spreadsheetml/2009/9/main" objectType="CheckBox" fmlaLink="Données!$D$172" lockText="1" noThreeD="1"/>
</file>

<file path=xl/ctrlProps/ctrlProp191.xml><?xml version="1.0" encoding="utf-8"?>
<formControlPr xmlns="http://schemas.microsoft.com/office/spreadsheetml/2009/9/main" objectType="CheckBox" fmlaLink="Données!$D$201" lockText="1" noThreeD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8</xdr:row>
          <xdr:rowOff>0</xdr:rowOff>
        </xdr:from>
        <xdr:to>
          <xdr:col>1</xdr:col>
          <xdr:colOff>495300</xdr:colOff>
          <xdr:row>9</xdr:row>
          <xdr:rowOff>28575</xdr:rowOff>
        </xdr:to>
        <xdr:sp macro="" textlink="">
          <xdr:nvSpPr>
            <xdr:cNvPr id="1027" name="Check Box 8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9</xdr:row>
          <xdr:rowOff>0</xdr:rowOff>
        </xdr:from>
        <xdr:to>
          <xdr:col>1</xdr:col>
          <xdr:colOff>495300</xdr:colOff>
          <xdr:row>10</xdr:row>
          <xdr:rowOff>28575</xdr:rowOff>
        </xdr:to>
        <xdr:sp macro="" textlink="">
          <xdr:nvSpPr>
            <xdr:cNvPr id="1029" name="Check Box 9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10</xdr:row>
          <xdr:rowOff>9525</xdr:rowOff>
        </xdr:from>
        <xdr:to>
          <xdr:col>1</xdr:col>
          <xdr:colOff>485775</xdr:colOff>
          <xdr:row>11</xdr:row>
          <xdr:rowOff>19050</xdr:rowOff>
        </xdr:to>
        <xdr:sp macro="" textlink="">
          <xdr:nvSpPr>
            <xdr:cNvPr id="1031" name="Check Box 10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11</xdr:row>
          <xdr:rowOff>9525</xdr:rowOff>
        </xdr:from>
        <xdr:to>
          <xdr:col>1</xdr:col>
          <xdr:colOff>495300</xdr:colOff>
          <xdr:row>12</xdr:row>
          <xdr:rowOff>9525</xdr:rowOff>
        </xdr:to>
        <xdr:sp macro="" textlink="">
          <xdr:nvSpPr>
            <xdr:cNvPr id="1033" name="Check Box 1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12</xdr:row>
          <xdr:rowOff>9525</xdr:rowOff>
        </xdr:from>
        <xdr:to>
          <xdr:col>1</xdr:col>
          <xdr:colOff>419100</xdr:colOff>
          <xdr:row>13</xdr:row>
          <xdr:rowOff>0</xdr:rowOff>
        </xdr:to>
        <xdr:sp macro="" textlink="">
          <xdr:nvSpPr>
            <xdr:cNvPr id="1035" name="Check Box 12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13</xdr:row>
          <xdr:rowOff>0</xdr:rowOff>
        </xdr:from>
        <xdr:to>
          <xdr:col>1</xdr:col>
          <xdr:colOff>485775</xdr:colOff>
          <xdr:row>14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14</xdr:row>
          <xdr:rowOff>0</xdr:rowOff>
        </xdr:from>
        <xdr:to>
          <xdr:col>1</xdr:col>
          <xdr:colOff>495300</xdr:colOff>
          <xdr:row>15</xdr:row>
          <xdr:rowOff>0</xdr:rowOff>
        </xdr:to>
        <xdr:sp macro="" textlink="">
          <xdr:nvSpPr>
            <xdr:cNvPr id="1039" name="Check Box 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15</xdr:row>
          <xdr:rowOff>0</xdr:rowOff>
        </xdr:from>
        <xdr:to>
          <xdr:col>1</xdr:col>
          <xdr:colOff>495300</xdr:colOff>
          <xdr:row>16</xdr:row>
          <xdr:rowOff>28575</xdr:rowOff>
        </xdr:to>
        <xdr:sp macro="" textlink="">
          <xdr:nvSpPr>
            <xdr:cNvPr id="1041" name="Check Box 15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16</xdr:row>
          <xdr:rowOff>0</xdr:rowOff>
        </xdr:from>
        <xdr:to>
          <xdr:col>1</xdr:col>
          <xdr:colOff>495300</xdr:colOff>
          <xdr:row>17</xdr:row>
          <xdr:rowOff>28575</xdr:rowOff>
        </xdr:to>
        <xdr:sp macro="" textlink="">
          <xdr:nvSpPr>
            <xdr:cNvPr id="1043" name="Check Box 16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210787</xdr:colOff>
      <xdr:row>12</xdr:row>
      <xdr:rowOff>12837</xdr:rowOff>
    </xdr:from>
    <xdr:to>
      <xdr:col>1</xdr:col>
      <xdr:colOff>447675</xdr:colOff>
      <xdr:row>17</xdr:row>
      <xdr:rowOff>0</xdr:rowOff>
    </xdr:to>
    <xdr:sp macro="" textlink="">
      <xdr:nvSpPr>
        <xdr:cNvPr id="2" name="Rectangle 1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0662" y="2098812"/>
          <a:ext cx="236888" cy="939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190498</xdr:colOff>
      <xdr:row>8</xdr:row>
      <xdr:rowOff>33130</xdr:rowOff>
    </xdr:from>
    <xdr:to>
      <xdr:col>1</xdr:col>
      <xdr:colOff>397563</xdr:colOff>
      <xdr:row>13</xdr:row>
      <xdr:rowOff>16565</xdr:rowOff>
    </xdr:to>
    <xdr:sp macro="" textlink="">
      <xdr:nvSpPr>
        <xdr:cNvPr id="20" name="Rectangle 2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039715" y="1350065"/>
          <a:ext cx="207065" cy="93593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21</xdr:row>
          <xdr:rowOff>247650</xdr:rowOff>
        </xdr:from>
        <xdr:to>
          <xdr:col>1</xdr:col>
          <xdr:colOff>504825</xdr:colOff>
          <xdr:row>23</xdr:row>
          <xdr:rowOff>28575</xdr:rowOff>
        </xdr:to>
        <xdr:sp macro="" textlink="">
          <xdr:nvSpPr>
            <xdr:cNvPr id="1047" name="Case à cocher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23</xdr:row>
          <xdr:rowOff>0</xdr:rowOff>
        </xdr:from>
        <xdr:to>
          <xdr:col>1</xdr:col>
          <xdr:colOff>504825</xdr:colOff>
          <xdr:row>24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24</xdr:row>
          <xdr:rowOff>0</xdr:rowOff>
        </xdr:from>
        <xdr:to>
          <xdr:col>1</xdr:col>
          <xdr:colOff>504825</xdr:colOff>
          <xdr:row>25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25</xdr:row>
          <xdr:rowOff>0</xdr:rowOff>
        </xdr:from>
        <xdr:to>
          <xdr:col>1</xdr:col>
          <xdr:colOff>504825</xdr:colOff>
          <xdr:row>26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26</xdr:row>
          <xdr:rowOff>0</xdr:rowOff>
        </xdr:from>
        <xdr:to>
          <xdr:col>1</xdr:col>
          <xdr:colOff>504825</xdr:colOff>
          <xdr:row>27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27</xdr:row>
          <xdr:rowOff>0</xdr:rowOff>
        </xdr:from>
        <xdr:to>
          <xdr:col>1</xdr:col>
          <xdr:colOff>504825</xdr:colOff>
          <xdr:row>28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28</xdr:row>
          <xdr:rowOff>0</xdr:rowOff>
        </xdr:from>
        <xdr:to>
          <xdr:col>1</xdr:col>
          <xdr:colOff>504825</xdr:colOff>
          <xdr:row>29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29</xdr:row>
          <xdr:rowOff>0</xdr:rowOff>
        </xdr:from>
        <xdr:to>
          <xdr:col>1</xdr:col>
          <xdr:colOff>504825</xdr:colOff>
          <xdr:row>30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30</xdr:row>
          <xdr:rowOff>0</xdr:rowOff>
        </xdr:from>
        <xdr:to>
          <xdr:col>1</xdr:col>
          <xdr:colOff>504825</xdr:colOff>
          <xdr:row>31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31</xdr:row>
          <xdr:rowOff>0</xdr:rowOff>
        </xdr:from>
        <xdr:to>
          <xdr:col>1</xdr:col>
          <xdr:colOff>504825</xdr:colOff>
          <xdr:row>32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32</xdr:row>
          <xdr:rowOff>0</xdr:rowOff>
        </xdr:from>
        <xdr:to>
          <xdr:col>1</xdr:col>
          <xdr:colOff>504825</xdr:colOff>
          <xdr:row>33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33</xdr:row>
          <xdr:rowOff>0</xdr:rowOff>
        </xdr:from>
        <xdr:to>
          <xdr:col>1</xdr:col>
          <xdr:colOff>504825</xdr:colOff>
          <xdr:row>34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34</xdr:row>
          <xdr:rowOff>0</xdr:rowOff>
        </xdr:from>
        <xdr:to>
          <xdr:col>1</xdr:col>
          <xdr:colOff>504825</xdr:colOff>
          <xdr:row>35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35</xdr:row>
          <xdr:rowOff>0</xdr:rowOff>
        </xdr:from>
        <xdr:to>
          <xdr:col>1</xdr:col>
          <xdr:colOff>504825</xdr:colOff>
          <xdr:row>36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36</xdr:row>
          <xdr:rowOff>0</xdr:rowOff>
        </xdr:from>
        <xdr:to>
          <xdr:col>1</xdr:col>
          <xdr:colOff>504825</xdr:colOff>
          <xdr:row>37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38</xdr:row>
          <xdr:rowOff>0</xdr:rowOff>
        </xdr:from>
        <xdr:to>
          <xdr:col>1</xdr:col>
          <xdr:colOff>504825</xdr:colOff>
          <xdr:row>39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39</xdr:row>
          <xdr:rowOff>0</xdr:rowOff>
        </xdr:from>
        <xdr:to>
          <xdr:col>1</xdr:col>
          <xdr:colOff>504825</xdr:colOff>
          <xdr:row>40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40</xdr:row>
          <xdr:rowOff>0</xdr:rowOff>
        </xdr:from>
        <xdr:to>
          <xdr:col>1</xdr:col>
          <xdr:colOff>504825</xdr:colOff>
          <xdr:row>41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41</xdr:row>
          <xdr:rowOff>0</xdr:rowOff>
        </xdr:from>
        <xdr:to>
          <xdr:col>1</xdr:col>
          <xdr:colOff>504825</xdr:colOff>
          <xdr:row>42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42</xdr:row>
          <xdr:rowOff>0</xdr:rowOff>
        </xdr:from>
        <xdr:to>
          <xdr:col>1</xdr:col>
          <xdr:colOff>504825</xdr:colOff>
          <xdr:row>43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43</xdr:row>
          <xdr:rowOff>0</xdr:rowOff>
        </xdr:from>
        <xdr:to>
          <xdr:col>1</xdr:col>
          <xdr:colOff>504825</xdr:colOff>
          <xdr:row>44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241851</xdr:colOff>
      <xdr:row>18</xdr:row>
      <xdr:rowOff>18585</xdr:rowOff>
    </xdr:from>
    <xdr:to>
      <xdr:col>1</xdr:col>
      <xdr:colOff>379141</xdr:colOff>
      <xdr:row>18</xdr:row>
      <xdr:rowOff>177248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088465" y="1537142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318285</xdr:colOff>
      <xdr:row>66</xdr:row>
      <xdr:rowOff>23696</xdr:rowOff>
    </xdr:from>
    <xdr:to>
      <xdr:col>1</xdr:col>
      <xdr:colOff>455575</xdr:colOff>
      <xdr:row>66</xdr:row>
      <xdr:rowOff>182359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66260" y="3414596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231609</xdr:colOff>
      <xdr:row>17</xdr:row>
      <xdr:rowOff>29493</xdr:rowOff>
    </xdr:from>
    <xdr:to>
      <xdr:col>1</xdr:col>
      <xdr:colOff>368899</xdr:colOff>
      <xdr:row>17</xdr:row>
      <xdr:rowOff>188156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078223" y="135755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43</xdr:row>
          <xdr:rowOff>0</xdr:rowOff>
        </xdr:from>
        <xdr:to>
          <xdr:col>1</xdr:col>
          <xdr:colOff>504825</xdr:colOff>
          <xdr:row>44</xdr:row>
          <xdr:rowOff>28575</xdr:rowOff>
        </xdr:to>
        <xdr:sp macro="" textlink="">
          <xdr:nvSpPr>
            <xdr:cNvPr id="1318" name="Check Box 42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45</xdr:row>
          <xdr:rowOff>0</xdr:rowOff>
        </xdr:from>
        <xdr:to>
          <xdr:col>1</xdr:col>
          <xdr:colOff>504825</xdr:colOff>
          <xdr:row>46</xdr:row>
          <xdr:rowOff>28575</xdr:rowOff>
        </xdr:to>
        <xdr:sp macro="" textlink="">
          <xdr:nvSpPr>
            <xdr:cNvPr id="1321" name="Check Box 43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45</xdr:row>
          <xdr:rowOff>0</xdr:rowOff>
        </xdr:from>
        <xdr:to>
          <xdr:col>1</xdr:col>
          <xdr:colOff>504825</xdr:colOff>
          <xdr:row>46</xdr:row>
          <xdr:rowOff>28575</xdr:rowOff>
        </xdr:to>
        <xdr:sp macro="" textlink="">
          <xdr:nvSpPr>
            <xdr:cNvPr id="1322" name="Check Box 42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45</xdr:row>
          <xdr:rowOff>0</xdr:rowOff>
        </xdr:from>
        <xdr:to>
          <xdr:col>1</xdr:col>
          <xdr:colOff>504825</xdr:colOff>
          <xdr:row>46</xdr:row>
          <xdr:rowOff>28575</xdr:rowOff>
        </xdr:to>
        <xdr:sp macro="" textlink="">
          <xdr:nvSpPr>
            <xdr:cNvPr id="1323" name="Check Box 42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46</xdr:row>
          <xdr:rowOff>0</xdr:rowOff>
        </xdr:from>
        <xdr:to>
          <xdr:col>1</xdr:col>
          <xdr:colOff>504825</xdr:colOff>
          <xdr:row>47</xdr:row>
          <xdr:rowOff>28575</xdr:rowOff>
        </xdr:to>
        <xdr:sp macro="" textlink="">
          <xdr:nvSpPr>
            <xdr:cNvPr id="1324" name="Check Box 43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46</xdr:row>
          <xdr:rowOff>0</xdr:rowOff>
        </xdr:from>
        <xdr:to>
          <xdr:col>1</xdr:col>
          <xdr:colOff>504825</xdr:colOff>
          <xdr:row>47</xdr:row>
          <xdr:rowOff>28575</xdr:rowOff>
        </xdr:to>
        <xdr:sp macro="" textlink="">
          <xdr:nvSpPr>
            <xdr:cNvPr id="1325" name="Check Box 42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46</xdr:row>
          <xdr:rowOff>0</xdr:rowOff>
        </xdr:from>
        <xdr:to>
          <xdr:col>1</xdr:col>
          <xdr:colOff>504825</xdr:colOff>
          <xdr:row>47</xdr:row>
          <xdr:rowOff>28575</xdr:rowOff>
        </xdr:to>
        <xdr:sp macro="" textlink="">
          <xdr:nvSpPr>
            <xdr:cNvPr id="1326" name="Check Box 4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47</xdr:row>
          <xdr:rowOff>0</xdr:rowOff>
        </xdr:from>
        <xdr:to>
          <xdr:col>1</xdr:col>
          <xdr:colOff>504825</xdr:colOff>
          <xdr:row>48</xdr:row>
          <xdr:rowOff>28575</xdr:rowOff>
        </xdr:to>
        <xdr:sp macro="" textlink="">
          <xdr:nvSpPr>
            <xdr:cNvPr id="1327" name="Check Box 4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47</xdr:row>
          <xdr:rowOff>0</xdr:rowOff>
        </xdr:from>
        <xdr:to>
          <xdr:col>1</xdr:col>
          <xdr:colOff>504825</xdr:colOff>
          <xdr:row>48</xdr:row>
          <xdr:rowOff>28575</xdr:rowOff>
        </xdr:to>
        <xdr:sp macro="" textlink="">
          <xdr:nvSpPr>
            <xdr:cNvPr id="1328" name="Check Box 42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47</xdr:row>
          <xdr:rowOff>0</xdr:rowOff>
        </xdr:from>
        <xdr:to>
          <xdr:col>1</xdr:col>
          <xdr:colOff>504825</xdr:colOff>
          <xdr:row>48</xdr:row>
          <xdr:rowOff>28575</xdr:rowOff>
        </xdr:to>
        <xdr:sp macro="" textlink="">
          <xdr:nvSpPr>
            <xdr:cNvPr id="1329" name="Check Box 42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48</xdr:row>
          <xdr:rowOff>0</xdr:rowOff>
        </xdr:from>
        <xdr:to>
          <xdr:col>1</xdr:col>
          <xdr:colOff>504825</xdr:colOff>
          <xdr:row>49</xdr:row>
          <xdr:rowOff>28575</xdr:rowOff>
        </xdr:to>
        <xdr:sp macro="" textlink="">
          <xdr:nvSpPr>
            <xdr:cNvPr id="1330" name="Check Box 43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48</xdr:row>
          <xdr:rowOff>0</xdr:rowOff>
        </xdr:from>
        <xdr:to>
          <xdr:col>1</xdr:col>
          <xdr:colOff>504825</xdr:colOff>
          <xdr:row>49</xdr:row>
          <xdr:rowOff>28575</xdr:rowOff>
        </xdr:to>
        <xdr:sp macro="" textlink="">
          <xdr:nvSpPr>
            <xdr:cNvPr id="1331" name="Check Box 42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48</xdr:row>
          <xdr:rowOff>0</xdr:rowOff>
        </xdr:from>
        <xdr:to>
          <xdr:col>1</xdr:col>
          <xdr:colOff>504825</xdr:colOff>
          <xdr:row>49</xdr:row>
          <xdr:rowOff>28575</xdr:rowOff>
        </xdr:to>
        <xdr:sp macro="" textlink="">
          <xdr:nvSpPr>
            <xdr:cNvPr id="1332" name="Check Box 42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49</xdr:row>
          <xdr:rowOff>0</xdr:rowOff>
        </xdr:from>
        <xdr:to>
          <xdr:col>1</xdr:col>
          <xdr:colOff>504825</xdr:colOff>
          <xdr:row>50</xdr:row>
          <xdr:rowOff>28575</xdr:rowOff>
        </xdr:to>
        <xdr:sp macro="" textlink="">
          <xdr:nvSpPr>
            <xdr:cNvPr id="1333" name="Check Box 43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49</xdr:row>
          <xdr:rowOff>0</xdr:rowOff>
        </xdr:from>
        <xdr:to>
          <xdr:col>1</xdr:col>
          <xdr:colOff>504825</xdr:colOff>
          <xdr:row>50</xdr:row>
          <xdr:rowOff>28575</xdr:rowOff>
        </xdr:to>
        <xdr:sp macro="" textlink="">
          <xdr:nvSpPr>
            <xdr:cNvPr id="1334" name="Check Box 42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49</xdr:row>
          <xdr:rowOff>0</xdr:rowOff>
        </xdr:from>
        <xdr:to>
          <xdr:col>1</xdr:col>
          <xdr:colOff>504825</xdr:colOff>
          <xdr:row>50</xdr:row>
          <xdr:rowOff>28575</xdr:rowOff>
        </xdr:to>
        <xdr:sp macro="" textlink="">
          <xdr:nvSpPr>
            <xdr:cNvPr id="1335" name="Check Box 42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50</xdr:row>
          <xdr:rowOff>0</xdr:rowOff>
        </xdr:from>
        <xdr:to>
          <xdr:col>1</xdr:col>
          <xdr:colOff>504825</xdr:colOff>
          <xdr:row>51</xdr:row>
          <xdr:rowOff>28575</xdr:rowOff>
        </xdr:to>
        <xdr:sp macro="" textlink="">
          <xdr:nvSpPr>
            <xdr:cNvPr id="1336" name="Check Box 43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50</xdr:row>
          <xdr:rowOff>0</xdr:rowOff>
        </xdr:from>
        <xdr:to>
          <xdr:col>1</xdr:col>
          <xdr:colOff>504825</xdr:colOff>
          <xdr:row>51</xdr:row>
          <xdr:rowOff>28575</xdr:rowOff>
        </xdr:to>
        <xdr:sp macro="" textlink="">
          <xdr:nvSpPr>
            <xdr:cNvPr id="1337" name="Check Box 42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50</xdr:row>
          <xdr:rowOff>0</xdr:rowOff>
        </xdr:from>
        <xdr:to>
          <xdr:col>1</xdr:col>
          <xdr:colOff>504825</xdr:colOff>
          <xdr:row>51</xdr:row>
          <xdr:rowOff>28575</xdr:rowOff>
        </xdr:to>
        <xdr:sp macro="" textlink="">
          <xdr:nvSpPr>
            <xdr:cNvPr id="1338" name="Check Box 42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51</xdr:row>
          <xdr:rowOff>0</xdr:rowOff>
        </xdr:from>
        <xdr:to>
          <xdr:col>1</xdr:col>
          <xdr:colOff>504825</xdr:colOff>
          <xdr:row>52</xdr:row>
          <xdr:rowOff>28575</xdr:rowOff>
        </xdr:to>
        <xdr:sp macro="" textlink="">
          <xdr:nvSpPr>
            <xdr:cNvPr id="1339" name="Check Box 43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51</xdr:row>
          <xdr:rowOff>0</xdr:rowOff>
        </xdr:from>
        <xdr:to>
          <xdr:col>1</xdr:col>
          <xdr:colOff>504825</xdr:colOff>
          <xdr:row>52</xdr:row>
          <xdr:rowOff>28575</xdr:rowOff>
        </xdr:to>
        <xdr:sp macro="" textlink="">
          <xdr:nvSpPr>
            <xdr:cNvPr id="1340" name="Check Box 42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51</xdr:row>
          <xdr:rowOff>0</xdr:rowOff>
        </xdr:from>
        <xdr:to>
          <xdr:col>1</xdr:col>
          <xdr:colOff>504825</xdr:colOff>
          <xdr:row>52</xdr:row>
          <xdr:rowOff>28575</xdr:rowOff>
        </xdr:to>
        <xdr:sp macro="" textlink="">
          <xdr:nvSpPr>
            <xdr:cNvPr id="1341" name="Check Box 42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52</xdr:row>
          <xdr:rowOff>0</xdr:rowOff>
        </xdr:from>
        <xdr:to>
          <xdr:col>1</xdr:col>
          <xdr:colOff>504825</xdr:colOff>
          <xdr:row>53</xdr:row>
          <xdr:rowOff>28575</xdr:rowOff>
        </xdr:to>
        <xdr:sp macro="" textlink="">
          <xdr:nvSpPr>
            <xdr:cNvPr id="1342" name="Check Box 43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52</xdr:row>
          <xdr:rowOff>0</xdr:rowOff>
        </xdr:from>
        <xdr:to>
          <xdr:col>1</xdr:col>
          <xdr:colOff>504825</xdr:colOff>
          <xdr:row>53</xdr:row>
          <xdr:rowOff>28575</xdr:rowOff>
        </xdr:to>
        <xdr:sp macro="" textlink="">
          <xdr:nvSpPr>
            <xdr:cNvPr id="1343" name="Check Box 42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52</xdr:row>
          <xdr:rowOff>0</xdr:rowOff>
        </xdr:from>
        <xdr:to>
          <xdr:col>1</xdr:col>
          <xdr:colOff>504825</xdr:colOff>
          <xdr:row>53</xdr:row>
          <xdr:rowOff>28575</xdr:rowOff>
        </xdr:to>
        <xdr:sp macro="" textlink="">
          <xdr:nvSpPr>
            <xdr:cNvPr id="1344" name="Check Box 42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53</xdr:row>
          <xdr:rowOff>0</xdr:rowOff>
        </xdr:from>
        <xdr:to>
          <xdr:col>1</xdr:col>
          <xdr:colOff>504825</xdr:colOff>
          <xdr:row>54</xdr:row>
          <xdr:rowOff>28575</xdr:rowOff>
        </xdr:to>
        <xdr:sp macro="" textlink="">
          <xdr:nvSpPr>
            <xdr:cNvPr id="1345" name="Check Box 43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53</xdr:row>
          <xdr:rowOff>0</xdr:rowOff>
        </xdr:from>
        <xdr:to>
          <xdr:col>1</xdr:col>
          <xdr:colOff>504825</xdr:colOff>
          <xdr:row>54</xdr:row>
          <xdr:rowOff>28575</xdr:rowOff>
        </xdr:to>
        <xdr:sp macro="" textlink="">
          <xdr:nvSpPr>
            <xdr:cNvPr id="1346" name="Check Box 4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53</xdr:row>
          <xdr:rowOff>0</xdr:rowOff>
        </xdr:from>
        <xdr:to>
          <xdr:col>1</xdr:col>
          <xdr:colOff>504825</xdr:colOff>
          <xdr:row>54</xdr:row>
          <xdr:rowOff>28575</xdr:rowOff>
        </xdr:to>
        <xdr:sp macro="" textlink="">
          <xdr:nvSpPr>
            <xdr:cNvPr id="1347" name="Check Box 42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54</xdr:row>
          <xdr:rowOff>0</xdr:rowOff>
        </xdr:from>
        <xdr:to>
          <xdr:col>1</xdr:col>
          <xdr:colOff>504825</xdr:colOff>
          <xdr:row>55</xdr:row>
          <xdr:rowOff>28575</xdr:rowOff>
        </xdr:to>
        <xdr:sp macro="" textlink="">
          <xdr:nvSpPr>
            <xdr:cNvPr id="1348" name="Check Box 43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54</xdr:row>
          <xdr:rowOff>0</xdr:rowOff>
        </xdr:from>
        <xdr:to>
          <xdr:col>1</xdr:col>
          <xdr:colOff>504825</xdr:colOff>
          <xdr:row>55</xdr:row>
          <xdr:rowOff>28575</xdr:rowOff>
        </xdr:to>
        <xdr:sp macro="" textlink="">
          <xdr:nvSpPr>
            <xdr:cNvPr id="1349" name="Check Box 42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54</xdr:row>
          <xdr:rowOff>0</xdr:rowOff>
        </xdr:from>
        <xdr:to>
          <xdr:col>1</xdr:col>
          <xdr:colOff>504825</xdr:colOff>
          <xdr:row>55</xdr:row>
          <xdr:rowOff>28575</xdr:rowOff>
        </xdr:to>
        <xdr:sp macro="" textlink="">
          <xdr:nvSpPr>
            <xdr:cNvPr id="1350" name="Check Box 42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55</xdr:row>
          <xdr:rowOff>0</xdr:rowOff>
        </xdr:from>
        <xdr:to>
          <xdr:col>1</xdr:col>
          <xdr:colOff>504825</xdr:colOff>
          <xdr:row>56</xdr:row>
          <xdr:rowOff>28575</xdr:rowOff>
        </xdr:to>
        <xdr:sp macro="" textlink="">
          <xdr:nvSpPr>
            <xdr:cNvPr id="1351" name="Check Box 43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55</xdr:row>
          <xdr:rowOff>0</xdr:rowOff>
        </xdr:from>
        <xdr:to>
          <xdr:col>1</xdr:col>
          <xdr:colOff>504825</xdr:colOff>
          <xdr:row>56</xdr:row>
          <xdr:rowOff>28575</xdr:rowOff>
        </xdr:to>
        <xdr:sp macro="" textlink="">
          <xdr:nvSpPr>
            <xdr:cNvPr id="1352" name="Check Box 42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55</xdr:row>
          <xdr:rowOff>0</xdr:rowOff>
        </xdr:from>
        <xdr:to>
          <xdr:col>1</xdr:col>
          <xdr:colOff>504825</xdr:colOff>
          <xdr:row>56</xdr:row>
          <xdr:rowOff>28575</xdr:rowOff>
        </xdr:to>
        <xdr:sp macro="" textlink="">
          <xdr:nvSpPr>
            <xdr:cNvPr id="1353" name="Check Box 42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56</xdr:row>
          <xdr:rowOff>0</xdr:rowOff>
        </xdr:from>
        <xdr:to>
          <xdr:col>1</xdr:col>
          <xdr:colOff>504825</xdr:colOff>
          <xdr:row>57</xdr:row>
          <xdr:rowOff>28575</xdr:rowOff>
        </xdr:to>
        <xdr:sp macro="" textlink="">
          <xdr:nvSpPr>
            <xdr:cNvPr id="1354" name="Check Box 43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56</xdr:row>
          <xdr:rowOff>0</xdr:rowOff>
        </xdr:from>
        <xdr:to>
          <xdr:col>1</xdr:col>
          <xdr:colOff>504825</xdr:colOff>
          <xdr:row>57</xdr:row>
          <xdr:rowOff>28575</xdr:rowOff>
        </xdr:to>
        <xdr:sp macro="" textlink="">
          <xdr:nvSpPr>
            <xdr:cNvPr id="1355" name="Check Box 42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56</xdr:row>
          <xdr:rowOff>0</xdr:rowOff>
        </xdr:from>
        <xdr:to>
          <xdr:col>1</xdr:col>
          <xdr:colOff>504825</xdr:colOff>
          <xdr:row>57</xdr:row>
          <xdr:rowOff>28575</xdr:rowOff>
        </xdr:to>
        <xdr:sp macro="" textlink="">
          <xdr:nvSpPr>
            <xdr:cNvPr id="1356" name="Check Box 4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57</xdr:row>
          <xdr:rowOff>0</xdr:rowOff>
        </xdr:from>
        <xdr:to>
          <xdr:col>1</xdr:col>
          <xdr:colOff>504825</xdr:colOff>
          <xdr:row>58</xdr:row>
          <xdr:rowOff>28575</xdr:rowOff>
        </xdr:to>
        <xdr:sp macro="" textlink="">
          <xdr:nvSpPr>
            <xdr:cNvPr id="1357" name="Check Box 4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57</xdr:row>
          <xdr:rowOff>0</xdr:rowOff>
        </xdr:from>
        <xdr:to>
          <xdr:col>1</xdr:col>
          <xdr:colOff>504825</xdr:colOff>
          <xdr:row>58</xdr:row>
          <xdr:rowOff>28575</xdr:rowOff>
        </xdr:to>
        <xdr:sp macro="" textlink="">
          <xdr:nvSpPr>
            <xdr:cNvPr id="1358" name="Check Box 42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57</xdr:row>
          <xdr:rowOff>0</xdr:rowOff>
        </xdr:from>
        <xdr:to>
          <xdr:col>1</xdr:col>
          <xdr:colOff>504825</xdr:colOff>
          <xdr:row>58</xdr:row>
          <xdr:rowOff>28575</xdr:rowOff>
        </xdr:to>
        <xdr:sp macro="" textlink="">
          <xdr:nvSpPr>
            <xdr:cNvPr id="1359" name="Check Box 42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58</xdr:row>
          <xdr:rowOff>0</xdr:rowOff>
        </xdr:from>
        <xdr:to>
          <xdr:col>1</xdr:col>
          <xdr:colOff>504825</xdr:colOff>
          <xdr:row>59</xdr:row>
          <xdr:rowOff>28575</xdr:rowOff>
        </xdr:to>
        <xdr:sp macro="" textlink="">
          <xdr:nvSpPr>
            <xdr:cNvPr id="1360" name="Check Box 43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58</xdr:row>
          <xdr:rowOff>0</xdr:rowOff>
        </xdr:from>
        <xdr:to>
          <xdr:col>1</xdr:col>
          <xdr:colOff>504825</xdr:colOff>
          <xdr:row>59</xdr:row>
          <xdr:rowOff>28575</xdr:rowOff>
        </xdr:to>
        <xdr:sp macro="" textlink="">
          <xdr:nvSpPr>
            <xdr:cNvPr id="1361" name="Check Box 42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58</xdr:row>
          <xdr:rowOff>0</xdr:rowOff>
        </xdr:from>
        <xdr:to>
          <xdr:col>1</xdr:col>
          <xdr:colOff>504825</xdr:colOff>
          <xdr:row>59</xdr:row>
          <xdr:rowOff>28575</xdr:rowOff>
        </xdr:to>
        <xdr:sp macro="" textlink="">
          <xdr:nvSpPr>
            <xdr:cNvPr id="1362" name="Check Box 42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59</xdr:row>
          <xdr:rowOff>0</xdr:rowOff>
        </xdr:from>
        <xdr:to>
          <xdr:col>1</xdr:col>
          <xdr:colOff>504825</xdr:colOff>
          <xdr:row>60</xdr:row>
          <xdr:rowOff>28575</xdr:rowOff>
        </xdr:to>
        <xdr:sp macro="" textlink="">
          <xdr:nvSpPr>
            <xdr:cNvPr id="1363" name="Check Box 43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59</xdr:row>
          <xdr:rowOff>0</xdr:rowOff>
        </xdr:from>
        <xdr:to>
          <xdr:col>1</xdr:col>
          <xdr:colOff>504825</xdr:colOff>
          <xdr:row>60</xdr:row>
          <xdr:rowOff>28575</xdr:rowOff>
        </xdr:to>
        <xdr:sp macro="" textlink="">
          <xdr:nvSpPr>
            <xdr:cNvPr id="1364" name="Check Box 42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59</xdr:row>
          <xdr:rowOff>0</xdr:rowOff>
        </xdr:from>
        <xdr:to>
          <xdr:col>1</xdr:col>
          <xdr:colOff>504825</xdr:colOff>
          <xdr:row>60</xdr:row>
          <xdr:rowOff>28575</xdr:rowOff>
        </xdr:to>
        <xdr:sp macro="" textlink="">
          <xdr:nvSpPr>
            <xdr:cNvPr id="1365" name="Check Box 42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60</xdr:row>
          <xdr:rowOff>0</xdr:rowOff>
        </xdr:from>
        <xdr:to>
          <xdr:col>1</xdr:col>
          <xdr:colOff>504825</xdr:colOff>
          <xdr:row>61</xdr:row>
          <xdr:rowOff>28575</xdr:rowOff>
        </xdr:to>
        <xdr:sp macro="" textlink="">
          <xdr:nvSpPr>
            <xdr:cNvPr id="1366" name="Check Box 43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60</xdr:row>
          <xdr:rowOff>0</xdr:rowOff>
        </xdr:from>
        <xdr:to>
          <xdr:col>1</xdr:col>
          <xdr:colOff>504825</xdr:colOff>
          <xdr:row>61</xdr:row>
          <xdr:rowOff>28575</xdr:rowOff>
        </xdr:to>
        <xdr:sp macro="" textlink="">
          <xdr:nvSpPr>
            <xdr:cNvPr id="1367" name="Check Box 42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60</xdr:row>
          <xdr:rowOff>0</xdr:rowOff>
        </xdr:from>
        <xdr:to>
          <xdr:col>1</xdr:col>
          <xdr:colOff>504825</xdr:colOff>
          <xdr:row>61</xdr:row>
          <xdr:rowOff>28575</xdr:rowOff>
        </xdr:to>
        <xdr:sp macro="" textlink="">
          <xdr:nvSpPr>
            <xdr:cNvPr id="1368" name="Check Box 42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61</xdr:row>
          <xdr:rowOff>0</xdr:rowOff>
        </xdr:from>
        <xdr:to>
          <xdr:col>1</xdr:col>
          <xdr:colOff>504825</xdr:colOff>
          <xdr:row>62</xdr:row>
          <xdr:rowOff>28575</xdr:rowOff>
        </xdr:to>
        <xdr:sp macro="" textlink="">
          <xdr:nvSpPr>
            <xdr:cNvPr id="1369" name="Check Box 43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61</xdr:row>
          <xdr:rowOff>0</xdr:rowOff>
        </xdr:from>
        <xdr:to>
          <xdr:col>1</xdr:col>
          <xdr:colOff>504825</xdr:colOff>
          <xdr:row>62</xdr:row>
          <xdr:rowOff>28575</xdr:rowOff>
        </xdr:to>
        <xdr:sp macro="" textlink="">
          <xdr:nvSpPr>
            <xdr:cNvPr id="1370" name="Check Box 42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61</xdr:row>
          <xdr:rowOff>0</xdr:rowOff>
        </xdr:from>
        <xdr:to>
          <xdr:col>1</xdr:col>
          <xdr:colOff>504825</xdr:colOff>
          <xdr:row>62</xdr:row>
          <xdr:rowOff>28575</xdr:rowOff>
        </xdr:to>
        <xdr:sp macro="" textlink="">
          <xdr:nvSpPr>
            <xdr:cNvPr id="1371" name="Check Box 42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62</xdr:row>
          <xdr:rowOff>0</xdr:rowOff>
        </xdr:from>
        <xdr:to>
          <xdr:col>1</xdr:col>
          <xdr:colOff>504825</xdr:colOff>
          <xdr:row>63</xdr:row>
          <xdr:rowOff>28575</xdr:rowOff>
        </xdr:to>
        <xdr:sp macro="" textlink="">
          <xdr:nvSpPr>
            <xdr:cNvPr id="1372" name="Check Box 43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62</xdr:row>
          <xdr:rowOff>0</xdr:rowOff>
        </xdr:from>
        <xdr:to>
          <xdr:col>1</xdr:col>
          <xdr:colOff>504825</xdr:colOff>
          <xdr:row>63</xdr:row>
          <xdr:rowOff>28575</xdr:rowOff>
        </xdr:to>
        <xdr:sp macro="" textlink="">
          <xdr:nvSpPr>
            <xdr:cNvPr id="1373" name="Check Box 42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62</xdr:row>
          <xdr:rowOff>0</xdr:rowOff>
        </xdr:from>
        <xdr:to>
          <xdr:col>1</xdr:col>
          <xdr:colOff>504825</xdr:colOff>
          <xdr:row>63</xdr:row>
          <xdr:rowOff>28575</xdr:rowOff>
        </xdr:to>
        <xdr:sp macro="" textlink="">
          <xdr:nvSpPr>
            <xdr:cNvPr id="1374" name="Check Box 42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63</xdr:row>
          <xdr:rowOff>0</xdr:rowOff>
        </xdr:from>
        <xdr:to>
          <xdr:col>1</xdr:col>
          <xdr:colOff>504825</xdr:colOff>
          <xdr:row>64</xdr:row>
          <xdr:rowOff>28575</xdr:rowOff>
        </xdr:to>
        <xdr:sp macro="" textlink="">
          <xdr:nvSpPr>
            <xdr:cNvPr id="1375" name="Check Box 43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63</xdr:row>
          <xdr:rowOff>0</xdr:rowOff>
        </xdr:from>
        <xdr:to>
          <xdr:col>1</xdr:col>
          <xdr:colOff>504825</xdr:colOff>
          <xdr:row>64</xdr:row>
          <xdr:rowOff>28575</xdr:rowOff>
        </xdr:to>
        <xdr:sp macro="" textlink="">
          <xdr:nvSpPr>
            <xdr:cNvPr id="1376" name="Check Box 4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63</xdr:row>
          <xdr:rowOff>0</xdr:rowOff>
        </xdr:from>
        <xdr:to>
          <xdr:col>1</xdr:col>
          <xdr:colOff>504825</xdr:colOff>
          <xdr:row>64</xdr:row>
          <xdr:rowOff>28575</xdr:rowOff>
        </xdr:to>
        <xdr:sp macro="" textlink="">
          <xdr:nvSpPr>
            <xdr:cNvPr id="1377" name="Check Box 42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64</xdr:row>
          <xdr:rowOff>0</xdr:rowOff>
        </xdr:from>
        <xdr:to>
          <xdr:col>1</xdr:col>
          <xdr:colOff>504825</xdr:colOff>
          <xdr:row>65</xdr:row>
          <xdr:rowOff>28575</xdr:rowOff>
        </xdr:to>
        <xdr:sp macro="" textlink="">
          <xdr:nvSpPr>
            <xdr:cNvPr id="1378" name="Check Box 43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64</xdr:row>
          <xdr:rowOff>0</xdr:rowOff>
        </xdr:from>
        <xdr:to>
          <xdr:col>1</xdr:col>
          <xdr:colOff>504825</xdr:colOff>
          <xdr:row>65</xdr:row>
          <xdr:rowOff>28575</xdr:rowOff>
        </xdr:to>
        <xdr:sp macro="" textlink="">
          <xdr:nvSpPr>
            <xdr:cNvPr id="1379" name="Check Box 42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230248</xdr:colOff>
      <xdr:row>66</xdr:row>
      <xdr:rowOff>24050</xdr:rowOff>
    </xdr:from>
    <xdr:to>
      <xdr:col>1</xdr:col>
      <xdr:colOff>367538</xdr:colOff>
      <xdr:row>66</xdr:row>
      <xdr:rowOff>182713</xdr:rowOff>
    </xdr:to>
    <xdr:sp macro="" textlink="">
      <xdr:nvSpPr>
        <xdr:cNvPr id="348" name="Rectangle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/>
      </xdr:nvSpPr>
      <xdr:spPr>
        <a:xfrm>
          <a:off x="3430648" y="379595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249298</xdr:colOff>
      <xdr:row>65</xdr:row>
      <xdr:rowOff>24050</xdr:rowOff>
    </xdr:from>
    <xdr:to>
      <xdr:col>1</xdr:col>
      <xdr:colOff>386588</xdr:colOff>
      <xdr:row>65</xdr:row>
      <xdr:rowOff>182713</xdr:rowOff>
    </xdr:to>
    <xdr:sp macro="" textlink="">
      <xdr:nvSpPr>
        <xdr:cNvPr id="349" name="Rectangle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/>
      </xdr:nvSpPr>
      <xdr:spPr>
        <a:xfrm>
          <a:off x="3449698" y="817745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247650</xdr:colOff>
      <xdr:row>44</xdr:row>
      <xdr:rowOff>19050</xdr:rowOff>
    </xdr:from>
    <xdr:to>
      <xdr:col>1</xdr:col>
      <xdr:colOff>384940</xdr:colOff>
      <xdr:row>44</xdr:row>
      <xdr:rowOff>177713</xdr:rowOff>
    </xdr:to>
    <xdr:sp macro="" textlink="">
      <xdr:nvSpPr>
        <xdr:cNvPr id="350" name="Rectangle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/>
      </xdr:nvSpPr>
      <xdr:spPr>
        <a:xfrm>
          <a:off x="3448050" y="683895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249298</xdr:colOff>
      <xdr:row>37</xdr:row>
      <xdr:rowOff>33575</xdr:rowOff>
    </xdr:from>
    <xdr:to>
      <xdr:col>1</xdr:col>
      <xdr:colOff>386588</xdr:colOff>
      <xdr:row>38</xdr:row>
      <xdr:rowOff>1738</xdr:rowOff>
    </xdr:to>
    <xdr:sp macro="" textlink="">
      <xdr:nvSpPr>
        <xdr:cNvPr id="351" name="Rectangle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/>
      </xdr:nvSpPr>
      <xdr:spPr>
        <a:xfrm>
          <a:off x="3449698" y="399597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69</xdr:row>
          <xdr:rowOff>247650</xdr:rowOff>
        </xdr:from>
        <xdr:to>
          <xdr:col>1</xdr:col>
          <xdr:colOff>504825</xdr:colOff>
          <xdr:row>71</xdr:row>
          <xdr:rowOff>28575</xdr:rowOff>
        </xdr:to>
        <xdr:sp macro="" textlink="">
          <xdr:nvSpPr>
            <xdr:cNvPr id="1380" name="Check Box 42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72</xdr:row>
          <xdr:rowOff>257175</xdr:rowOff>
        </xdr:from>
        <xdr:to>
          <xdr:col>1</xdr:col>
          <xdr:colOff>504825</xdr:colOff>
          <xdr:row>74</xdr:row>
          <xdr:rowOff>28575</xdr:rowOff>
        </xdr:to>
        <xdr:sp macro="" textlink="">
          <xdr:nvSpPr>
            <xdr:cNvPr id="1383" name="Check Box 42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73</xdr:row>
          <xdr:rowOff>257175</xdr:rowOff>
        </xdr:from>
        <xdr:to>
          <xdr:col>1</xdr:col>
          <xdr:colOff>504825</xdr:colOff>
          <xdr:row>75</xdr:row>
          <xdr:rowOff>28575</xdr:rowOff>
        </xdr:to>
        <xdr:sp macro="" textlink="">
          <xdr:nvSpPr>
            <xdr:cNvPr id="1384" name="Check Box 42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74</xdr:row>
          <xdr:rowOff>257175</xdr:rowOff>
        </xdr:from>
        <xdr:to>
          <xdr:col>1</xdr:col>
          <xdr:colOff>504825</xdr:colOff>
          <xdr:row>76</xdr:row>
          <xdr:rowOff>28575</xdr:rowOff>
        </xdr:to>
        <xdr:sp macro="" textlink="">
          <xdr:nvSpPr>
            <xdr:cNvPr id="1385" name="Check Box 42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75</xdr:row>
          <xdr:rowOff>257175</xdr:rowOff>
        </xdr:from>
        <xdr:to>
          <xdr:col>1</xdr:col>
          <xdr:colOff>504825</xdr:colOff>
          <xdr:row>77</xdr:row>
          <xdr:rowOff>28575</xdr:rowOff>
        </xdr:to>
        <xdr:sp macro="" textlink="">
          <xdr:nvSpPr>
            <xdr:cNvPr id="1386" name="Check Box 4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76</xdr:row>
          <xdr:rowOff>257175</xdr:rowOff>
        </xdr:from>
        <xdr:to>
          <xdr:col>1</xdr:col>
          <xdr:colOff>504825</xdr:colOff>
          <xdr:row>78</xdr:row>
          <xdr:rowOff>28575</xdr:rowOff>
        </xdr:to>
        <xdr:sp macro="" textlink="">
          <xdr:nvSpPr>
            <xdr:cNvPr id="1387" name="Check Box 42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77</xdr:row>
          <xdr:rowOff>257175</xdr:rowOff>
        </xdr:from>
        <xdr:to>
          <xdr:col>1</xdr:col>
          <xdr:colOff>504825</xdr:colOff>
          <xdr:row>79</xdr:row>
          <xdr:rowOff>28575</xdr:rowOff>
        </xdr:to>
        <xdr:sp macro="" textlink="">
          <xdr:nvSpPr>
            <xdr:cNvPr id="1388" name="Check Box 42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78</xdr:row>
          <xdr:rowOff>257175</xdr:rowOff>
        </xdr:from>
        <xdr:to>
          <xdr:col>1</xdr:col>
          <xdr:colOff>504825</xdr:colOff>
          <xdr:row>80</xdr:row>
          <xdr:rowOff>28575</xdr:rowOff>
        </xdr:to>
        <xdr:sp macro="" textlink="">
          <xdr:nvSpPr>
            <xdr:cNvPr id="1389" name="Check Box 42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79</xdr:row>
          <xdr:rowOff>257175</xdr:rowOff>
        </xdr:from>
        <xdr:to>
          <xdr:col>1</xdr:col>
          <xdr:colOff>504825</xdr:colOff>
          <xdr:row>81</xdr:row>
          <xdr:rowOff>28575</xdr:rowOff>
        </xdr:to>
        <xdr:sp macro="" textlink="">
          <xdr:nvSpPr>
            <xdr:cNvPr id="1390" name="Check Box 42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80</xdr:row>
          <xdr:rowOff>257175</xdr:rowOff>
        </xdr:from>
        <xdr:to>
          <xdr:col>1</xdr:col>
          <xdr:colOff>504825</xdr:colOff>
          <xdr:row>82</xdr:row>
          <xdr:rowOff>28575</xdr:rowOff>
        </xdr:to>
        <xdr:sp macro="" textlink="">
          <xdr:nvSpPr>
            <xdr:cNvPr id="1391" name="Check Box 42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81</xdr:row>
          <xdr:rowOff>257175</xdr:rowOff>
        </xdr:from>
        <xdr:to>
          <xdr:col>1</xdr:col>
          <xdr:colOff>504825</xdr:colOff>
          <xdr:row>83</xdr:row>
          <xdr:rowOff>28575</xdr:rowOff>
        </xdr:to>
        <xdr:sp macro="" textlink="">
          <xdr:nvSpPr>
            <xdr:cNvPr id="1392" name="Check Box 42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70</xdr:row>
          <xdr:rowOff>171450</xdr:rowOff>
        </xdr:from>
        <xdr:to>
          <xdr:col>1</xdr:col>
          <xdr:colOff>504825</xdr:colOff>
          <xdr:row>72</xdr:row>
          <xdr:rowOff>9525</xdr:rowOff>
        </xdr:to>
        <xdr:sp macro="" textlink="">
          <xdr:nvSpPr>
            <xdr:cNvPr id="1393" name="Check Box 42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71</xdr:row>
          <xdr:rowOff>180975</xdr:rowOff>
        </xdr:from>
        <xdr:to>
          <xdr:col>1</xdr:col>
          <xdr:colOff>504825</xdr:colOff>
          <xdr:row>73</xdr:row>
          <xdr:rowOff>19050</xdr:rowOff>
        </xdr:to>
        <xdr:sp macro="" textlink="">
          <xdr:nvSpPr>
            <xdr:cNvPr id="1394" name="Check Box 42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239773</xdr:colOff>
      <xdr:row>83</xdr:row>
      <xdr:rowOff>24050</xdr:rowOff>
    </xdr:from>
    <xdr:to>
      <xdr:col>1</xdr:col>
      <xdr:colOff>377063</xdr:colOff>
      <xdr:row>83</xdr:row>
      <xdr:rowOff>182713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3440173" y="1291137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247650</xdr:colOff>
      <xdr:row>70</xdr:row>
      <xdr:rowOff>19051</xdr:rowOff>
    </xdr:from>
    <xdr:to>
      <xdr:col>1</xdr:col>
      <xdr:colOff>371475</xdr:colOff>
      <xdr:row>73</xdr:row>
      <xdr:rowOff>171450</xdr:rowOff>
    </xdr:to>
    <xdr:sp macro="" textlink="">
      <xdr:nvSpPr>
        <xdr:cNvPr id="7" name="Rectangle 6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448050" y="13096876"/>
          <a:ext cx="123825" cy="723899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81</xdr:row>
          <xdr:rowOff>257175</xdr:rowOff>
        </xdr:from>
        <xdr:to>
          <xdr:col>1</xdr:col>
          <xdr:colOff>504825</xdr:colOff>
          <xdr:row>83</xdr:row>
          <xdr:rowOff>28575</xdr:rowOff>
        </xdr:to>
        <xdr:sp macro="" textlink="">
          <xdr:nvSpPr>
            <xdr:cNvPr id="1396" name="Check Box 4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82</xdr:row>
          <xdr:rowOff>257175</xdr:rowOff>
        </xdr:from>
        <xdr:to>
          <xdr:col>1</xdr:col>
          <xdr:colOff>504825</xdr:colOff>
          <xdr:row>84</xdr:row>
          <xdr:rowOff>28575</xdr:rowOff>
        </xdr:to>
        <xdr:sp macro="" textlink="">
          <xdr:nvSpPr>
            <xdr:cNvPr id="1397" name="Check Box 42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82</xdr:row>
          <xdr:rowOff>257175</xdr:rowOff>
        </xdr:from>
        <xdr:to>
          <xdr:col>1</xdr:col>
          <xdr:colOff>504825</xdr:colOff>
          <xdr:row>84</xdr:row>
          <xdr:rowOff>28575</xdr:rowOff>
        </xdr:to>
        <xdr:sp macro="" textlink="">
          <xdr:nvSpPr>
            <xdr:cNvPr id="1398" name="Check Box 42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83</xdr:row>
          <xdr:rowOff>257175</xdr:rowOff>
        </xdr:from>
        <xdr:to>
          <xdr:col>1</xdr:col>
          <xdr:colOff>504825</xdr:colOff>
          <xdr:row>85</xdr:row>
          <xdr:rowOff>28575</xdr:rowOff>
        </xdr:to>
        <xdr:sp macro="" textlink="">
          <xdr:nvSpPr>
            <xdr:cNvPr id="1399" name="Check Box 42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83</xdr:row>
          <xdr:rowOff>257175</xdr:rowOff>
        </xdr:from>
        <xdr:to>
          <xdr:col>1</xdr:col>
          <xdr:colOff>504825</xdr:colOff>
          <xdr:row>85</xdr:row>
          <xdr:rowOff>28575</xdr:rowOff>
        </xdr:to>
        <xdr:sp macro="" textlink="">
          <xdr:nvSpPr>
            <xdr:cNvPr id="1400" name="Check Box 42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83</xdr:row>
          <xdr:rowOff>257175</xdr:rowOff>
        </xdr:from>
        <xdr:to>
          <xdr:col>1</xdr:col>
          <xdr:colOff>504825</xdr:colOff>
          <xdr:row>85</xdr:row>
          <xdr:rowOff>28575</xdr:rowOff>
        </xdr:to>
        <xdr:sp macro="" textlink="">
          <xdr:nvSpPr>
            <xdr:cNvPr id="1401" name="Check Box 42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84</xdr:row>
          <xdr:rowOff>257175</xdr:rowOff>
        </xdr:from>
        <xdr:to>
          <xdr:col>1</xdr:col>
          <xdr:colOff>504825</xdr:colOff>
          <xdr:row>86</xdr:row>
          <xdr:rowOff>28575</xdr:rowOff>
        </xdr:to>
        <xdr:sp macro="" textlink="">
          <xdr:nvSpPr>
            <xdr:cNvPr id="1402" name="Check Box 42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84</xdr:row>
          <xdr:rowOff>257175</xdr:rowOff>
        </xdr:from>
        <xdr:to>
          <xdr:col>1</xdr:col>
          <xdr:colOff>504825</xdr:colOff>
          <xdr:row>86</xdr:row>
          <xdr:rowOff>28575</xdr:rowOff>
        </xdr:to>
        <xdr:sp macro="" textlink="">
          <xdr:nvSpPr>
            <xdr:cNvPr id="1403" name="Check Box 42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0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238125</xdr:colOff>
      <xdr:row>74</xdr:row>
      <xdr:rowOff>28575</xdr:rowOff>
    </xdr:from>
    <xdr:to>
      <xdr:col>1</xdr:col>
      <xdr:colOff>381000</xdr:colOff>
      <xdr:row>82</xdr:row>
      <xdr:rowOff>171450</xdr:rowOff>
    </xdr:to>
    <xdr:sp macro="" textlink="">
      <xdr:nvSpPr>
        <xdr:cNvPr id="4" name="Rectangle 3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38525" y="13868400"/>
          <a:ext cx="142875" cy="166687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228600</xdr:colOff>
      <xdr:row>82</xdr:row>
      <xdr:rowOff>180974</xdr:rowOff>
    </xdr:from>
    <xdr:to>
      <xdr:col>1</xdr:col>
      <xdr:colOff>400049</xdr:colOff>
      <xdr:row>84</xdr:row>
      <xdr:rowOff>190499</xdr:rowOff>
    </xdr:to>
    <xdr:sp macro="" textlink="">
      <xdr:nvSpPr>
        <xdr:cNvPr id="5" name="Rectangle 4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429000" y="15544799"/>
          <a:ext cx="171449" cy="3905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209550</xdr:colOff>
      <xdr:row>85</xdr:row>
      <xdr:rowOff>28575</xdr:rowOff>
    </xdr:from>
    <xdr:to>
      <xdr:col>1</xdr:col>
      <xdr:colOff>371475</xdr:colOff>
      <xdr:row>85</xdr:row>
      <xdr:rowOff>180974</xdr:rowOff>
    </xdr:to>
    <xdr:sp macro="" textlink="">
      <xdr:nvSpPr>
        <xdr:cNvPr id="6" name="Rectangle 5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409950" y="15963900"/>
          <a:ext cx="161925" cy="152399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239773</xdr:colOff>
      <xdr:row>86</xdr:row>
      <xdr:rowOff>24050</xdr:rowOff>
    </xdr:from>
    <xdr:to>
      <xdr:col>1</xdr:col>
      <xdr:colOff>377063</xdr:colOff>
      <xdr:row>86</xdr:row>
      <xdr:rowOff>182713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440173" y="205287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20</xdr:row>
          <xdr:rowOff>9525</xdr:rowOff>
        </xdr:from>
        <xdr:to>
          <xdr:col>7</xdr:col>
          <xdr:colOff>0</xdr:colOff>
          <xdr:row>20</xdr:row>
          <xdr:rowOff>266700</xdr:rowOff>
        </xdr:to>
        <xdr:sp macro="" textlink="">
          <xdr:nvSpPr>
            <xdr:cNvPr id="1406" name="Bouton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7</xdr:col>
          <xdr:colOff>0</xdr:colOff>
          <xdr:row>68</xdr:row>
          <xdr:rowOff>257175</xdr:rowOff>
        </xdr:to>
        <xdr:sp macro="" textlink="">
          <xdr:nvSpPr>
            <xdr:cNvPr id="1408" name="Bouton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90</xdr:row>
          <xdr:rowOff>0</xdr:rowOff>
        </xdr:from>
        <xdr:to>
          <xdr:col>1</xdr:col>
          <xdr:colOff>504825</xdr:colOff>
          <xdr:row>91</xdr:row>
          <xdr:rowOff>28575</xdr:rowOff>
        </xdr:to>
        <xdr:sp macro="" textlink="">
          <xdr:nvSpPr>
            <xdr:cNvPr id="1409" name="Case à cocher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91</xdr:row>
          <xdr:rowOff>0</xdr:rowOff>
        </xdr:from>
        <xdr:to>
          <xdr:col>1</xdr:col>
          <xdr:colOff>504825</xdr:colOff>
          <xdr:row>92</xdr:row>
          <xdr:rowOff>28575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92</xdr:row>
          <xdr:rowOff>0</xdr:rowOff>
        </xdr:from>
        <xdr:to>
          <xdr:col>1</xdr:col>
          <xdr:colOff>504825</xdr:colOff>
          <xdr:row>93</xdr:row>
          <xdr:rowOff>28575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92</xdr:row>
          <xdr:rowOff>0</xdr:rowOff>
        </xdr:from>
        <xdr:to>
          <xdr:col>1</xdr:col>
          <xdr:colOff>504825</xdr:colOff>
          <xdr:row>93</xdr:row>
          <xdr:rowOff>28575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94</xdr:row>
          <xdr:rowOff>0</xdr:rowOff>
        </xdr:from>
        <xdr:to>
          <xdr:col>1</xdr:col>
          <xdr:colOff>504825</xdr:colOff>
          <xdr:row>95</xdr:row>
          <xdr:rowOff>28575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94</xdr:row>
          <xdr:rowOff>0</xdr:rowOff>
        </xdr:from>
        <xdr:to>
          <xdr:col>1</xdr:col>
          <xdr:colOff>504825</xdr:colOff>
          <xdr:row>95</xdr:row>
          <xdr:rowOff>28575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94</xdr:row>
          <xdr:rowOff>0</xdr:rowOff>
        </xdr:from>
        <xdr:to>
          <xdr:col>1</xdr:col>
          <xdr:colOff>504825</xdr:colOff>
          <xdr:row>95</xdr:row>
          <xdr:rowOff>28575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95</xdr:row>
          <xdr:rowOff>0</xdr:rowOff>
        </xdr:from>
        <xdr:to>
          <xdr:col>1</xdr:col>
          <xdr:colOff>504825</xdr:colOff>
          <xdr:row>96</xdr:row>
          <xdr:rowOff>28575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95</xdr:row>
          <xdr:rowOff>0</xdr:rowOff>
        </xdr:from>
        <xdr:to>
          <xdr:col>1</xdr:col>
          <xdr:colOff>504825</xdr:colOff>
          <xdr:row>96</xdr:row>
          <xdr:rowOff>28575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95</xdr:row>
          <xdr:rowOff>0</xdr:rowOff>
        </xdr:from>
        <xdr:to>
          <xdr:col>1</xdr:col>
          <xdr:colOff>504825</xdr:colOff>
          <xdr:row>96</xdr:row>
          <xdr:rowOff>28575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96</xdr:row>
          <xdr:rowOff>0</xdr:rowOff>
        </xdr:from>
        <xdr:to>
          <xdr:col>1</xdr:col>
          <xdr:colOff>504825</xdr:colOff>
          <xdr:row>97</xdr:row>
          <xdr:rowOff>28575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96</xdr:row>
          <xdr:rowOff>0</xdr:rowOff>
        </xdr:from>
        <xdr:to>
          <xdr:col>1</xdr:col>
          <xdr:colOff>504825</xdr:colOff>
          <xdr:row>97</xdr:row>
          <xdr:rowOff>28575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96</xdr:row>
          <xdr:rowOff>0</xdr:rowOff>
        </xdr:from>
        <xdr:to>
          <xdr:col>1</xdr:col>
          <xdr:colOff>504825</xdr:colOff>
          <xdr:row>97</xdr:row>
          <xdr:rowOff>28575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97</xdr:row>
          <xdr:rowOff>0</xdr:rowOff>
        </xdr:from>
        <xdr:to>
          <xdr:col>1</xdr:col>
          <xdr:colOff>504825</xdr:colOff>
          <xdr:row>98</xdr:row>
          <xdr:rowOff>28575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97</xdr:row>
          <xdr:rowOff>0</xdr:rowOff>
        </xdr:from>
        <xdr:to>
          <xdr:col>1</xdr:col>
          <xdr:colOff>504825</xdr:colOff>
          <xdr:row>98</xdr:row>
          <xdr:rowOff>28575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97</xdr:row>
          <xdr:rowOff>0</xdr:rowOff>
        </xdr:from>
        <xdr:to>
          <xdr:col>1</xdr:col>
          <xdr:colOff>504825</xdr:colOff>
          <xdr:row>98</xdr:row>
          <xdr:rowOff>28575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98</xdr:row>
          <xdr:rowOff>0</xdr:rowOff>
        </xdr:from>
        <xdr:to>
          <xdr:col>1</xdr:col>
          <xdr:colOff>504825</xdr:colOff>
          <xdr:row>99</xdr:row>
          <xdr:rowOff>28575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98</xdr:row>
          <xdr:rowOff>0</xdr:rowOff>
        </xdr:from>
        <xdr:to>
          <xdr:col>1</xdr:col>
          <xdr:colOff>504825</xdr:colOff>
          <xdr:row>99</xdr:row>
          <xdr:rowOff>28575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98</xdr:row>
          <xdr:rowOff>0</xdr:rowOff>
        </xdr:from>
        <xdr:to>
          <xdr:col>1</xdr:col>
          <xdr:colOff>504825</xdr:colOff>
          <xdr:row>99</xdr:row>
          <xdr:rowOff>28575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99</xdr:row>
          <xdr:rowOff>0</xdr:rowOff>
        </xdr:from>
        <xdr:to>
          <xdr:col>1</xdr:col>
          <xdr:colOff>504825</xdr:colOff>
          <xdr:row>100</xdr:row>
          <xdr:rowOff>28575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99</xdr:row>
          <xdr:rowOff>0</xdr:rowOff>
        </xdr:from>
        <xdr:to>
          <xdr:col>1</xdr:col>
          <xdr:colOff>504825</xdr:colOff>
          <xdr:row>100</xdr:row>
          <xdr:rowOff>28575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99</xdr:row>
          <xdr:rowOff>0</xdr:rowOff>
        </xdr:from>
        <xdr:to>
          <xdr:col>1</xdr:col>
          <xdr:colOff>504825</xdr:colOff>
          <xdr:row>100</xdr:row>
          <xdr:rowOff>28575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101</xdr:row>
          <xdr:rowOff>0</xdr:rowOff>
        </xdr:from>
        <xdr:to>
          <xdr:col>1</xdr:col>
          <xdr:colOff>504825</xdr:colOff>
          <xdr:row>102</xdr:row>
          <xdr:rowOff>28575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101</xdr:row>
          <xdr:rowOff>0</xdr:rowOff>
        </xdr:from>
        <xdr:to>
          <xdr:col>1</xdr:col>
          <xdr:colOff>504825</xdr:colOff>
          <xdr:row>102</xdr:row>
          <xdr:rowOff>28575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101</xdr:row>
          <xdr:rowOff>0</xdr:rowOff>
        </xdr:from>
        <xdr:to>
          <xdr:col>1</xdr:col>
          <xdr:colOff>504825</xdr:colOff>
          <xdr:row>102</xdr:row>
          <xdr:rowOff>28575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102</xdr:row>
          <xdr:rowOff>0</xdr:rowOff>
        </xdr:from>
        <xdr:to>
          <xdr:col>1</xdr:col>
          <xdr:colOff>504825</xdr:colOff>
          <xdr:row>103</xdr:row>
          <xdr:rowOff>28575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102</xdr:row>
          <xdr:rowOff>0</xdr:rowOff>
        </xdr:from>
        <xdr:to>
          <xdr:col>1</xdr:col>
          <xdr:colOff>504825</xdr:colOff>
          <xdr:row>103</xdr:row>
          <xdr:rowOff>28575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102</xdr:row>
          <xdr:rowOff>0</xdr:rowOff>
        </xdr:from>
        <xdr:to>
          <xdr:col>1</xdr:col>
          <xdr:colOff>504825</xdr:colOff>
          <xdr:row>103</xdr:row>
          <xdr:rowOff>28575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103</xdr:row>
          <xdr:rowOff>0</xdr:rowOff>
        </xdr:from>
        <xdr:to>
          <xdr:col>1</xdr:col>
          <xdr:colOff>504825</xdr:colOff>
          <xdr:row>104</xdr:row>
          <xdr:rowOff>28575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103</xdr:row>
          <xdr:rowOff>0</xdr:rowOff>
        </xdr:from>
        <xdr:to>
          <xdr:col>1</xdr:col>
          <xdr:colOff>504825</xdr:colOff>
          <xdr:row>104</xdr:row>
          <xdr:rowOff>28575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103</xdr:row>
          <xdr:rowOff>0</xdr:rowOff>
        </xdr:from>
        <xdr:to>
          <xdr:col>1</xdr:col>
          <xdr:colOff>504825</xdr:colOff>
          <xdr:row>104</xdr:row>
          <xdr:rowOff>28575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104</xdr:row>
          <xdr:rowOff>0</xdr:rowOff>
        </xdr:from>
        <xdr:to>
          <xdr:col>1</xdr:col>
          <xdr:colOff>504825</xdr:colOff>
          <xdr:row>105</xdr:row>
          <xdr:rowOff>28575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104</xdr:row>
          <xdr:rowOff>0</xdr:rowOff>
        </xdr:from>
        <xdr:to>
          <xdr:col>1</xdr:col>
          <xdr:colOff>504825</xdr:colOff>
          <xdr:row>105</xdr:row>
          <xdr:rowOff>28575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104</xdr:row>
          <xdr:rowOff>0</xdr:rowOff>
        </xdr:from>
        <xdr:to>
          <xdr:col>1</xdr:col>
          <xdr:colOff>504825</xdr:colOff>
          <xdr:row>105</xdr:row>
          <xdr:rowOff>28575</xdr:rowOff>
        </xdr:to>
        <xdr:sp macro="" textlink="">
          <xdr:nvSpPr>
            <xdr:cNvPr id="1447" name="Check Box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105</xdr:row>
          <xdr:rowOff>0</xdr:rowOff>
        </xdr:from>
        <xdr:to>
          <xdr:col>1</xdr:col>
          <xdr:colOff>504825</xdr:colOff>
          <xdr:row>106</xdr:row>
          <xdr:rowOff>28575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105</xdr:row>
          <xdr:rowOff>0</xdr:rowOff>
        </xdr:from>
        <xdr:to>
          <xdr:col>1</xdr:col>
          <xdr:colOff>504825</xdr:colOff>
          <xdr:row>106</xdr:row>
          <xdr:rowOff>28575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105</xdr:row>
          <xdr:rowOff>0</xdr:rowOff>
        </xdr:from>
        <xdr:to>
          <xdr:col>1</xdr:col>
          <xdr:colOff>504825</xdr:colOff>
          <xdr:row>106</xdr:row>
          <xdr:rowOff>28575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106</xdr:row>
          <xdr:rowOff>0</xdr:rowOff>
        </xdr:from>
        <xdr:to>
          <xdr:col>1</xdr:col>
          <xdr:colOff>504825</xdr:colOff>
          <xdr:row>107</xdr:row>
          <xdr:rowOff>28575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106</xdr:row>
          <xdr:rowOff>0</xdr:rowOff>
        </xdr:from>
        <xdr:to>
          <xdr:col>1</xdr:col>
          <xdr:colOff>504825</xdr:colOff>
          <xdr:row>107</xdr:row>
          <xdr:rowOff>28575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106</xdr:row>
          <xdr:rowOff>0</xdr:rowOff>
        </xdr:from>
        <xdr:to>
          <xdr:col>1</xdr:col>
          <xdr:colOff>504825</xdr:colOff>
          <xdr:row>107</xdr:row>
          <xdr:rowOff>28575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107</xdr:row>
          <xdr:rowOff>0</xdr:rowOff>
        </xdr:from>
        <xdr:to>
          <xdr:col>1</xdr:col>
          <xdr:colOff>504825</xdr:colOff>
          <xdr:row>108</xdr:row>
          <xdr:rowOff>28575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107</xdr:row>
          <xdr:rowOff>0</xdr:rowOff>
        </xdr:from>
        <xdr:to>
          <xdr:col>1</xdr:col>
          <xdr:colOff>504825</xdr:colOff>
          <xdr:row>108</xdr:row>
          <xdr:rowOff>28575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107</xdr:row>
          <xdr:rowOff>0</xdr:rowOff>
        </xdr:from>
        <xdr:to>
          <xdr:col>1</xdr:col>
          <xdr:colOff>504825</xdr:colOff>
          <xdr:row>108</xdr:row>
          <xdr:rowOff>28575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108</xdr:row>
          <xdr:rowOff>0</xdr:rowOff>
        </xdr:from>
        <xdr:to>
          <xdr:col>1</xdr:col>
          <xdr:colOff>504825</xdr:colOff>
          <xdr:row>109</xdr:row>
          <xdr:rowOff>28575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108</xdr:row>
          <xdr:rowOff>0</xdr:rowOff>
        </xdr:from>
        <xdr:to>
          <xdr:col>1</xdr:col>
          <xdr:colOff>504825</xdr:colOff>
          <xdr:row>109</xdr:row>
          <xdr:rowOff>28575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108</xdr:row>
          <xdr:rowOff>0</xdr:rowOff>
        </xdr:from>
        <xdr:to>
          <xdr:col>1</xdr:col>
          <xdr:colOff>504825</xdr:colOff>
          <xdr:row>109</xdr:row>
          <xdr:rowOff>28575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109</xdr:row>
          <xdr:rowOff>0</xdr:rowOff>
        </xdr:from>
        <xdr:to>
          <xdr:col>1</xdr:col>
          <xdr:colOff>504825</xdr:colOff>
          <xdr:row>110</xdr:row>
          <xdr:rowOff>28575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109</xdr:row>
          <xdr:rowOff>0</xdr:rowOff>
        </xdr:from>
        <xdr:to>
          <xdr:col>1</xdr:col>
          <xdr:colOff>504825</xdr:colOff>
          <xdr:row>110</xdr:row>
          <xdr:rowOff>28575</xdr:rowOff>
        </xdr:to>
        <xdr:sp macro="" textlink="">
          <xdr:nvSpPr>
            <xdr:cNvPr id="1461" name="Check Box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0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109</xdr:row>
          <xdr:rowOff>0</xdr:rowOff>
        </xdr:from>
        <xdr:to>
          <xdr:col>1</xdr:col>
          <xdr:colOff>504825</xdr:colOff>
          <xdr:row>110</xdr:row>
          <xdr:rowOff>28575</xdr:rowOff>
        </xdr:to>
        <xdr:sp macro="" textlink="">
          <xdr:nvSpPr>
            <xdr:cNvPr id="1462" name="Check Box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0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110</xdr:row>
          <xdr:rowOff>0</xdr:rowOff>
        </xdr:from>
        <xdr:to>
          <xdr:col>1</xdr:col>
          <xdr:colOff>504825</xdr:colOff>
          <xdr:row>111</xdr:row>
          <xdr:rowOff>28575</xdr:rowOff>
        </xdr:to>
        <xdr:sp macro="" textlink="">
          <xdr:nvSpPr>
            <xdr:cNvPr id="1463" name="Check Box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110</xdr:row>
          <xdr:rowOff>0</xdr:rowOff>
        </xdr:from>
        <xdr:to>
          <xdr:col>1</xdr:col>
          <xdr:colOff>504825</xdr:colOff>
          <xdr:row>111</xdr:row>
          <xdr:rowOff>28575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110</xdr:row>
          <xdr:rowOff>0</xdr:rowOff>
        </xdr:from>
        <xdr:to>
          <xdr:col>1</xdr:col>
          <xdr:colOff>504825</xdr:colOff>
          <xdr:row>111</xdr:row>
          <xdr:rowOff>28575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111</xdr:row>
          <xdr:rowOff>0</xdr:rowOff>
        </xdr:from>
        <xdr:to>
          <xdr:col>1</xdr:col>
          <xdr:colOff>504825</xdr:colOff>
          <xdr:row>112</xdr:row>
          <xdr:rowOff>28575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111</xdr:row>
          <xdr:rowOff>0</xdr:rowOff>
        </xdr:from>
        <xdr:to>
          <xdr:col>1</xdr:col>
          <xdr:colOff>504825</xdr:colOff>
          <xdr:row>112</xdr:row>
          <xdr:rowOff>28575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111</xdr:row>
          <xdr:rowOff>0</xdr:rowOff>
        </xdr:from>
        <xdr:to>
          <xdr:col>1</xdr:col>
          <xdr:colOff>504825</xdr:colOff>
          <xdr:row>112</xdr:row>
          <xdr:rowOff>28575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112</xdr:row>
          <xdr:rowOff>0</xdr:rowOff>
        </xdr:from>
        <xdr:to>
          <xdr:col>1</xdr:col>
          <xdr:colOff>504825</xdr:colOff>
          <xdr:row>113</xdr:row>
          <xdr:rowOff>28575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112</xdr:row>
          <xdr:rowOff>0</xdr:rowOff>
        </xdr:from>
        <xdr:to>
          <xdr:col>1</xdr:col>
          <xdr:colOff>504825</xdr:colOff>
          <xdr:row>113</xdr:row>
          <xdr:rowOff>28575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112</xdr:row>
          <xdr:rowOff>0</xdr:rowOff>
        </xdr:from>
        <xdr:to>
          <xdr:col>1</xdr:col>
          <xdr:colOff>504825</xdr:colOff>
          <xdr:row>113</xdr:row>
          <xdr:rowOff>28575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113</xdr:row>
          <xdr:rowOff>0</xdr:rowOff>
        </xdr:from>
        <xdr:to>
          <xdr:col>1</xdr:col>
          <xdr:colOff>504825</xdr:colOff>
          <xdr:row>114</xdr:row>
          <xdr:rowOff>28575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113</xdr:row>
          <xdr:rowOff>0</xdr:rowOff>
        </xdr:from>
        <xdr:to>
          <xdr:col>1</xdr:col>
          <xdr:colOff>504825</xdr:colOff>
          <xdr:row>114</xdr:row>
          <xdr:rowOff>28575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113</xdr:row>
          <xdr:rowOff>0</xdr:rowOff>
        </xdr:from>
        <xdr:to>
          <xdr:col>1</xdr:col>
          <xdr:colOff>504825</xdr:colOff>
          <xdr:row>114</xdr:row>
          <xdr:rowOff>28575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114</xdr:row>
          <xdr:rowOff>0</xdr:rowOff>
        </xdr:from>
        <xdr:to>
          <xdr:col>1</xdr:col>
          <xdr:colOff>504825</xdr:colOff>
          <xdr:row>115</xdr:row>
          <xdr:rowOff>28575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114</xdr:row>
          <xdr:rowOff>0</xdr:rowOff>
        </xdr:from>
        <xdr:to>
          <xdr:col>1</xdr:col>
          <xdr:colOff>504825</xdr:colOff>
          <xdr:row>115</xdr:row>
          <xdr:rowOff>28575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114</xdr:row>
          <xdr:rowOff>0</xdr:rowOff>
        </xdr:from>
        <xdr:to>
          <xdr:col>1</xdr:col>
          <xdr:colOff>504825</xdr:colOff>
          <xdr:row>115</xdr:row>
          <xdr:rowOff>28575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115</xdr:row>
          <xdr:rowOff>0</xdr:rowOff>
        </xdr:from>
        <xdr:to>
          <xdr:col>1</xdr:col>
          <xdr:colOff>504825</xdr:colOff>
          <xdr:row>116</xdr:row>
          <xdr:rowOff>28575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115</xdr:row>
          <xdr:rowOff>0</xdr:rowOff>
        </xdr:from>
        <xdr:to>
          <xdr:col>1</xdr:col>
          <xdr:colOff>504825</xdr:colOff>
          <xdr:row>116</xdr:row>
          <xdr:rowOff>28575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115</xdr:row>
          <xdr:rowOff>0</xdr:rowOff>
        </xdr:from>
        <xdr:to>
          <xdr:col>1</xdr:col>
          <xdr:colOff>504825</xdr:colOff>
          <xdr:row>116</xdr:row>
          <xdr:rowOff>28575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116</xdr:row>
          <xdr:rowOff>0</xdr:rowOff>
        </xdr:from>
        <xdr:to>
          <xdr:col>1</xdr:col>
          <xdr:colOff>504825</xdr:colOff>
          <xdr:row>117</xdr:row>
          <xdr:rowOff>28575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116</xdr:row>
          <xdr:rowOff>0</xdr:rowOff>
        </xdr:from>
        <xdr:to>
          <xdr:col>1</xdr:col>
          <xdr:colOff>504825</xdr:colOff>
          <xdr:row>117</xdr:row>
          <xdr:rowOff>28575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116</xdr:row>
          <xdr:rowOff>0</xdr:rowOff>
        </xdr:from>
        <xdr:to>
          <xdr:col>1</xdr:col>
          <xdr:colOff>504825</xdr:colOff>
          <xdr:row>117</xdr:row>
          <xdr:rowOff>28575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117</xdr:row>
          <xdr:rowOff>0</xdr:rowOff>
        </xdr:from>
        <xdr:to>
          <xdr:col>1</xdr:col>
          <xdr:colOff>504825</xdr:colOff>
          <xdr:row>118</xdr:row>
          <xdr:rowOff>28575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117</xdr:row>
          <xdr:rowOff>0</xdr:rowOff>
        </xdr:from>
        <xdr:to>
          <xdr:col>1</xdr:col>
          <xdr:colOff>504825</xdr:colOff>
          <xdr:row>118</xdr:row>
          <xdr:rowOff>28575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117</xdr:row>
          <xdr:rowOff>0</xdr:rowOff>
        </xdr:from>
        <xdr:to>
          <xdr:col>1</xdr:col>
          <xdr:colOff>504825</xdr:colOff>
          <xdr:row>118</xdr:row>
          <xdr:rowOff>28575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118</xdr:row>
          <xdr:rowOff>0</xdr:rowOff>
        </xdr:from>
        <xdr:to>
          <xdr:col>1</xdr:col>
          <xdr:colOff>504825</xdr:colOff>
          <xdr:row>119</xdr:row>
          <xdr:rowOff>28575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118</xdr:row>
          <xdr:rowOff>0</xdr:rowOff>
        </xdr:from>
        <xdr:to>
          <xdr:col>1</xdr:col>
          <xdr:colOff>504825</xdr:colOff>
          <xdr:row>119</xdr:row>
          <xdr:rowOff>28575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118</xdr:row>
          <xdr:rowOff>0</xdr:rowOff>
        </xdr:from>
        <xdr:to>
          <xdr:col>1</xdr:col>
          <xdr:colOff>504825</xdr:colOff>
          <xdr:row>119</xdr:row>
          <xdr:rowOff>28575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119</xdr:row>
          <xdr:rowOff>0</xdr:rowOff>
        </xdr:from>
        <xdr:to>
          <xdr:col>1</xdr:col>
          <xdr:colOff>504825</xdr:colOff>
          <xdr:row>120</xdr:row>
          <xdr:rowOff>28575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119</xdr:row>
          <xdr:rowOff>0</xdr:rowOff>
        </xdr:from>
        <xdr:to>
          <xdr:col>1</xdr:col>
          <xdr:colOff>504825</xdr:colOff>
          <xdr:row>120</xdr:row>
          <xdr:rowOff>28575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87</xdr:row>
          <xdr:rowOff>85725</xdr:rowOff>
        </xdr:from>
        <xdr:to>
          <xdr:col>6</xdr:col>
          <xdr:colOff>762000</xdr:colOff>
          <xdr:row>89</xdr:row>
          <xdr:rowOff>0</xdr:rowOff>
        </xdr:to>
        <xdr:sp macro="" textlink="">
          <xdr:nvSpPr>
            <xdr:cNvPr id="1492" name="Bouton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239773</xdr:colOff>
      <xdr:row>120</xdr:row>
      <xdr:rowOff>24050</xdr:rowOff>
    </xdr:from>
    <xdr:to>
      <xdr:col>1</xdr:col>
      <xdr:colOff>377063</xdr:colOff>
      <xdr:row>120</xdr:row>
      <xdr:rowOff>182713</xdr:rowOff>
    </xdr:to>
    <xdr:sp macro="" textlink="">
      <xdr:nvSpPr>
        <xdr:cNvPr id="215" name="Rectangle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3049648" y="1897880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239773</xdr:colOff>
      <xdr:row>100</xdr:row>
      <xdr:rowOff>33575</xdr:rowOff>
    </xdr:from>
    <xdr:to>
      <xdr:col>1</xdr:col>
      <xdr:colOff>377063</xdr:colOff>
      <xdr:row>101</xdr:row>
      <xdr:rowOff>1738</xdr:rowOff>
    </xdr:to>
    <xdr:sp macro="" textlink="">
      <xdr:nvSpPr>
        <xdr:cNvPr id="216" name="Rectangle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3049648" y="1765482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249298</xdr:colOff>
      <xdr:row>93</xdr:row>
      <xdr:rowOff>33575</xdr:rowOff>
    </xdr:from>
    <xdr:to>
      <xdr:col>1</xdr:col>
      <xdr:colOff>386588</xdr:colOff>
      <xdr:row>94</xdr:row>
      <xdr:rowOff>1738</xdr:rowOff>
    </xdr:to>
    <xdr:sp macro="" textlink="">
      <xdr:nvSpPr>
        <xdr:cNvPr id="217" name="Rectangle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3059173" y="1689282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238125</xdr:colOff>
      <xdr:row>121</xdr:row>
      <xdr:rowOff>19050</xdr:rowOff>
    </xdr:from>
    <xdr:to>
      <xdr:col>1</xdr:col>
      <xdr:colOff>375415</xdr:colOff>
      <xdr:row>121</xdr:row>
      <xdr:rowOff>177713</xdr:rowOff>
    </xdr:to>
    <xdr:sp macro="" textlink="">
      <xdr:nvSpPr>
        <xdr:cNvPr id="218" name="Rectangle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048000" y="1668780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9525</xdr:rowOff>
        </xdr:from>
        <xdr:to>
          <xdr:col>7</xdr:col>
          <xdr:colOff>0</xdr:colOff>
          <xdr:row>5</xdr:row>
          <xdr:rowOff>266700</xdr:rowOff>
        </xdr:to>
        <xdr:sp macro="" textlink="">
          <xdr:nvSpPr>
            <xdr:cNvPr id="1493" name="Bouton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695325</xdr:colOff>
          <xdr:row>4</xdr:row>
          <xdr:rowOff>66675</xdr:rowOff>
        </xdr:from>
        <xdr:to>
          <xdr:col>10</xdr:col>
          <xdr:colOff>304800</xdr:colOff>
          <xdr:row>6</xdr:row>
          <xdr:rowOff>123825</xdr:rowOff>
        </xdr:to>
        <xdr:sp macro="" textlink="">
          <xdr:nvSpPr>
            <xdr:cNvPr id="1494" name="Bouton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966B37F2-31D6-407D-866D-79563C5C65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Déplacer vers "Imprimer"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0</xdr:row>
          <xdr:rowOff>38100</xdr:rowOff>
        </xdr:from>
        <xdr:to>
          <xdr:col>11</xdr:col>
          <xdr:colOff>238125</xdr:colOff>
          <xdr:row>4</xdr:row>
          <xdr:rowOff>180975</xdr:rowOff>
        </xdr:to>
        <xdr:sp macro="" textlink="">
          <xdr:nvSpPr>
            <xdr:cNvPr id="3262" name="Bouton 190" hidden="1">
              <a:extLst>
                <a:ext uri="{63B3BB69-23CF-44E3-9099-C40C66FF867C}">
                  <a14:compatExt spid="_x0000_s3262"/>
                </a:ext>
                <a:ext uri="{FF2B5EF4-FFF2-40B4-BE49-F238E27FC236}">
                  <a16:creationId xmlns:a16="http://schemas.microsoft.com/office/drawing/2014/main" id="{289225AA-73EC-41C6-B6EB-13DD2097F0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792938</xdr:colOff>
      <xdr:row>0</xdr:row>
      <xdr:rowOff>41413</xdr:rowOff>
    </xdr:from>
    <xdr:to>
      <xdr:col>9</xdr:col>
      <xdr:colOff>191045</xdr:colOff>
      <xdr:row>5</xdr:row>
      <xdr:rowOff>179297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7786" y="41413"/>
          <a:ext cx="1021498" cy="10903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196" Type="http://schemas.openxmlformats.org/officeDocument/2006/relationships/ctrlProp" Target="../ctrlProps/ctrlProp193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181" Type="http://schemas.openxmlformats.org/officeDocument/2006/relationships/ctrlProp" Target="../ctrlProps/ctrlProp178.xml"/><Relationship Id="rId186" Type="http://schemas.openxmlformats.org/officeDocument/2006/relationships/ctrlProp" Target="../ctrlProps/ctrlProp183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92" Type="http://schemas.openxmlformats.org/officeDocument/2006/relationships/ctrlProp" Target="../ctrlProps/ctrlProp189.xml"/><Relationship Id="rId197" Type="http://schemas.openxmlformats.org/officeDocument/2006/relationships/ctrlProp" Target="../ctrlProps/ctrlProp19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82" Type="http://schemas.openxmlformats.org/officeDocument/2006/relationships/ctrlProp" Target="../ctrlProps/ctrlProp179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190" Type="http://schemas.openxmlformats.org/officeDocument/2006/relationships/ctrlProp" Target="../ctrlProps/ctrlProp187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6" Type="http://schemas.openxmlformats.org/officeDocument/2006/relationships/ctrlProp" Target="../ctrlProps/ctrlProp2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25"/>
  <sheetViews>
    <sheetView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J24" sqref="J24"/>
    </sheetView>
  </sheetViews>
  <sheetFormatPr baseColWidth="10" defaultRowHeight="15" outlineLevelRow="2" x14ac:dyDescent="0.25"/>
  <cols>
    <col min="1" max="1" width="42.140625" style="34" bestFit="1" customWidth="1"/>
    <col min="2" max="2" width="8.7109375" style="34" customWidth="1"/>
    <col min="3" max="3" width="6.42578125" style="34" customWidth="1"/>
    <col min="4" max="4" width="9.42578125" style="34" customWidth="1"/>
    <col min="5" max="5" width="8.5703125" style="34" customWidth="1"/>
    <col min="6" max="6" width="11.7109375" style="34" customWidth="1"/>
    <col min="7" max="16384" width="11.42578125" style="34"/>
  </cols>
  <sheetData>
    <row r="1" spans="1:11" ht="15" customHeight="1" x14ac:dyDescent="0.25">
      <c r="A1" s="63" t="s">
        <v>0</v>
      </c>
      <c r="B1" s="63"/>
      <c r="C1" s="63"/>
      <c r="D1" s="63"/>
      <c r="E1" s="63"/>
      <c r="F1" s="63"/>
    </row>
    <row r="2" spans="1:11" ht="16.5" customHeight="1" x14ac:dyDescent="0.25">
      <c r="A2" s="63"/>
      <c r="B2" s="63"/>
      <c r="C2" s="63"/>
      <c r="D2" s="63"/>
      <c r="E2" s="63"/>
      <c r="F2" s="63"/>
    </row>
    <row r="3" spans="1:11" ht="16.5" hidden="1" customHeight="1" x14ac:dyDescent="0.25">
      <c r="A3" s="63"/>
      <c r="B3" s="63"/>
      <c r="C3" s="63"/>
      <c r="D3" s="63"/>
      <c r="E3" s="63"/>
      <c r="F3" s="63"/>
    </row>
    <row r="4" spans="1:11" x14ac:dyDescent="0.25">
      <c r="A4" s="35"/>
      <c r="B4" s="35"/>
      <c r="C4" s="36" t="s">
        <v>1</v>
      </c>
      <c r="D4" s="36" t="s">
        <v>27</v>
      </c>
      <c r="E4" s="36" t="s">
        <v>2</v>
      </c>
      <c r="F4" s="36" t="s">
        <v>3</v>
      </c>
    </row>
    <row r="5" spans="1:11" ht="6.75" customHeight="1" x14ac:dyDescent="0.25">
      <c r="A5" s="37"/>
      <c r="B5" s="37"/>
      <c r="C5" s="37"/>
      <c r="D5" s="37"/>
      <c r="E5" s="37"/>
      <c r="F5" s="37"/>
    </row>
    <row r="6" spans="1:11" ht="21" x14ac:dyDescent="0.35">
      <c r="A6" s="62" t="s">
        <v>9</v>
      </c>
      <c r="B6" s="62"/>
      <c r="C6" s="62"/>
      <c r="D6" s="62"/>
      <c r="E6" s="62"/>
      <c r="F6" s="62"/>
    </row>
    <row r="7" spans="1:11" outlineLevel="1" x14ac:dyDescent="0.25">
      <c r="A7" s="38" t="s">
        <v>7</v>
      </c>
      <c r="B7" s="39" t="s">
        <v>35</v>
      </c>
      <c r="C7" s="35" t="str">
        <f>IF(A7="Choisir une cloison","","m²")</f>
        <v>m²</v>
      </c>
      <c r="D7" s="40">
        <f>IF(A7="Choisir une cloison","",IF(A7="","",Données!C6))</f>
        <v>79.53</v>
      </c>
      <c r="E7" s="35">
        <v>60</v>
      </c>
      <c r="F7" s="41">
        <f>IF(E7="",D7,D7*E7)</f>
        <v>4771.8</v>
      </c>
    </row>
    <row r="8" spans="1:11" outlineLevel="1" x14ac:dyDescent="0.25">
      <c r="A8" s="42" t="s">
        <v>62</v>
      </c>
      <c r="B8" s="39"/>
      <c r="C8" s="35"/>
      <c r="D8" s="40"/>
      <c r="E8" s="35"/>
      <c r="F8" s="43"/>
    </row>
    <row r="9" spans="1:11" outlineLevel="2" x14ac:dyDescent="0.25">
      <c r="A9" s="75" t="s">
        <v>16</v>
      </c>
      <c r="B9" s="44"/>
      <c r="C9" s="35" t="str">
        <f>IF($A$7="Choisir une cloison","",IF($A$7="R panel",Données!B15,Données!B9))</f>
        <v>m</v>
      </c>
      <c r="D9" s="40" t="str">
        <f>IF(Données!$D$9=TRUE,Données!K9,"")</f>
        <v/>
      </c>
      <c r="E9" s="35"/>
      <c r="F9" s="43" t="str">
        <f>IF(Données!D9=FALSE,"",IF(E9="",D9,D9*E9))</f>
        <v/>
      </c>
    </row>
    <row r="10" spans="1:11" outlineLevel="2" x14ac:dyDescent="0.25">
      <c r="A10" s="75" t="s">
        <v>17</v>
      </c>
      <c r="B10" s="44"/>
      <c r="C10" s="35" t="str">
        <f>IF($A$7="Choisir une cloison","",IF($A$7="R panel",Données!B16,Données!B10))</f>
        <v>m²</v>
      </c>
      <c r="D10" s="40">
        <f>IF(Données!$D$10=TRUE,Données!K10,"")</f>
        <v>25.12</v>
      </c>
      <c r="E10" s="35">
        <v>60</v>
      </c>
      <c r="F10" s="45">
        <f>IF(Données!D10=FALSE,"",IF(E10="",D10,D10*E10))</f>
        <v>1507.2</v>
      </c>
    </row>
    <row r="11" spans="1:11" outlineLevel="2" x14ac:dyDescent="0.25">
      <c r="A11" s="75" t="s">
        <v>18</v>
      </c>
      <c r="B11" s="44"/>
      <c r="C11" s="35" t="str">
        <f>IF($A$7="Choisir une cloison","",IF($A$7="R panel",Données!B17,Données!B11))</f>
        <v>m²</v>
      </c>
      <c r="D11" s="40" t="str">
        <f>IF(Données!$D$11=TRUE,Données!K11,"")</f>
        <v/>
      </c>
      <c r="E11" s="35"/>
      <c r="F11" s="45" t="str">
        <f>IF(Données!D11=FALSE,"",IF(E11="",D11,D11*E11))</f>
        <v/>
      </c>
    </row>
    <row r="12" spans="1:11" outlineLevel="2" x14ac:dyDescent="0.25">
      <c r="A12" s="75" t="s">
        <v>19</v>
      </c>
      <c r="B12" s="44"/>
      <c r="C12" s="35" t="str">
        <f>IF($A$7="Choisir une cloison","",IF($A$7="R panel",Données!B18,Données!B12))</f>
        <v>m²</v>
      </c>
      <c r="D12" s="40" t="str">
        <f>IF(Données!$D$12=TRUE,Données!K12,"")</f>
        <v/>
      </c>
      <c r="E12" s="35"/>
      <c r="F12" s="45" t="str">
        <f>IF(Données!D12=FALSE,"",IF(E12="",D12,D12*E12))</f>
        <v/>
      </c>
    </row>
    <row r="13" spans="1:11" outlineLevel="2" x14ac:dyDescent="0.25">
      <c r="A13" s="75" t="s">
        <v>20</v>
      </c>
      <c r="B13" s="44"/>
      <c r="C13" s="35" t="str">
        <f>IF($A$7="R panel",Données!B19,"")</f>
        <v>Pcs</v>
      </c>
      <c r="D13" s="40" t="str">
        <f>IF(Données!$D$13=TRUE,Données!F13,"")</f>
        <v/>
      </c>
      <c r="E13" s="35"/>
      <c r="F13" s="45" t="str">
        <f>IF(Données!D13=FALSE,"",IF(E13="",D13,D13*E13))</f>
        <v/>
      </c>
    </row>
    <row r="14" spans="1:11" outlineLevel="2" x14ac:dyDescent="0.25">
      <c r="A14" s="75" t="s">
        <v>21</v>
      </c>
      <c r="B14" s="44"/>
      <c r="C14" s="35" t="str">
        <f>IF($A$7="R panel",Données!B20,"")</f>
        <v>Pcs</v>
      </c>
      <c r="D14" s="40" t="str">
        <f>IF(Données!$D$14=TRUE,Données!F14,"")</f>
        <v/>
      </c>
      <c r="E14" s="35"/>
      <c r="F14" s="45" t="str">
        <f>IF(Données!D14=FALSE,"",IF(E14="",D14,D14*E14))</f>
        <v/>
      </c>
      <c r="J14" s="46"/>
    </row>
    <row r="15" spans="1:11" outlineLevel="2" x14ac:dyDescent="0.25">
      <c r="A15" s="75" t="s">
        <v>22</v>
      </c>
      <c r="B15" s="44"/>
      <c r="C15" s="35" t="str">
        <f>IF($A$7="R panel",Données!B21,"")</f>
        <v>Pcs</v>
      </c>
      <c r="D15" s="40">
        <f>IF(Données!$D$15=TRUE,Données!F15,"")</f>
        <v>10.089074999999999</v>
      </c>
      <c r="E15" s="35">
        <v>13</v>
      </c>
      <c r="F15" s="45">
        <f>IF(Données!D15=FALSE,"",IF(E15="",D15,D15*E15))</f>
        <v>131.15797499999999</v>
      </c>
      <c r="J15" s="46"/>
    </row>
    <row r="16" spans="1:11" outlineLevel="2" x14ac:dyDescent="0.25">
      <c r="A16" s="75" t="s">
        <v>23</v>
      </c>
      <c r="B16" s="44"/>
      <c r="C16" s="35" t="str">
        <f>IF($A$7="R panel",Données!B22,"")</f>
        <v>Pcs</v>
      </c>
      <c r="D16" s="40" t="str">
        <f>IF(Données!$D$16=TRUE,Données!F16,"")</f>
        <v/>
      </c>
      <c r="E16" s="35"/>
      <c r="F16" s="45" t="str">
        <f>IF(Données!D16=FALSE,"",IF(E16="",D16,D16*E16))</f>
        <v/>
      </c>
      <c r="J16" s="46"/>
      <c r="K16" s="34" t="s">
        <v>61</v>
      </c>
    </row>
    <row r="17" spans="1:10" outlineLevel="2" x14ac:dyDescent="0.25">
      <c r="A17" s="75" t="s">
        <v>24</v>
      </c>
      <c r="B17" s="44"/>
      <c r="C17" s="35" t="str">
        <f>IF($A$7="R panel",Données!B23,"")</f>
        <v>Pcs</v>
      </c>
      <c r="D17" s="40" t="str">
        <f>IF(Données!$D$17=TRUE,Données!F17,"")</f>
        <v/>
      </c>
      <c r="E17" s="35"/>
      <c r="F17" s="45" t="str">
        <f>IF(Données!D17=FALSE,"",IF(E17="",D17,D17*E17))</f>
        <v/>
      </c>
      <c r="J17" s="46"/>
    </row>
    <row r="18" spans="1:10" outlineLevel="1" x14ac:dyDescent="0.25">
      <c r="A18" s="44"/>
      <c r="B18" s="44"/>
      <c r="C18" s="35"/>
      <c r="D18" s="40"/>
      <c r="E18" s="35"/>
      <c r="J18" s="46"/>
    </row>
    <row r="19" spans="1:10" x14ac:dyDescent="0.25">
      <c r="A19" s="44"/>
      <c r="B19" s="44"/>
      <c r="C19" s="35"/>
      <c r="D19" s="47"/>
      <c r="E19" s="35"/>
      <c r="F19" s="48">
        <f>SUM(F7:F17)</f>
        <v>6410.1579750000001</v>
      </c>
      <c r="J19" s="46"/>
    </row>
    <row r="20" spans="1:10" ht="6.75" customHeight="1" x14ac:dyDescent="0.25">
      <c r="A20" s="49"/>
      <c r="B20" s="50"/>
      <c r="C20" s="50"/>
      <c r="D20" s="51"/>
      <c r="E20" s="50"/>
      <c r="F20" s="50"/>
    </row>
    <row r="21" spans="1:10" ht="21" x14ac:dyDescent="0.35">
      <c r="A21" s="62" t="s">
        <v>37</v>
      </c>
      <c r="B21" s="62"/>
      <c r="C21" s="62"/>
      <c r="D21" s="62"/>
      <c r="E21" s="62"/>
      <c r="F21" s="62"/>
    </row>
    <row r="22" spans="1:10" ht="15" customHeight="1" outlineLevel="1" x14ac:dyDescent="0.35">
      <c r="A22" s="52" t="s">
        <v>86</v>
      </c>
      <c r="B22" s="39" t="s">
        <v>35</v>
      </c>
      <c r="C22" s="53"/>
      <c r="D22" s="53"/>
      <c r="E22" s="53"/>
      <c r="F22" s="41">
        <f>SUM(F23:F37)</f>
        <v>2248.713675</v>
      </c>
    </row>
    <row r="23" spans="1:10" outlineLevel="2" x14ac:dyDescent="0.25">
      <c r="A23" s="76" t="s">
        <v>38</v>
      </c>
      <c r="C23" s="54" t="s">
        <v>10</v>
      </c>
      <c r="D23" s="45" t="str">
        <f>IF(Données!D28=TRUE,Données!C28,"")</f>
        <v/>
      </c>
      <c r="E23" s="35"/>
      <c r="F23" s="45" t="str">
        <f>IF(Données!D28=FALSE,"",IF(E23="",D23,D23*E23))</f>
        <v/>
      </c>
    </row>
    <row r="24" spans="1:10" outlineLevel="2" x14ac:dyDescent="0.25">
      <c r="A24" s="76" t="s">
        <v>39</v>
      </c>
      <c r="C24" s="54" t="s">
        <v>10</v>
      </c>
      <c r="D24" s="45">
        <f>IF(Données!D29=TRUE,Données!C29,"")</f>
        <v>435.73303499999997</v>
      </c>
      <c r="E24" s="35">
        <v>4</v>
      </c>
      <c r="F24" s="45">
        <f>IF(Données!D29=FALSE,"",IF(E24="",D24,D24*E24))</f>
        <v>1742.9321399999999</v>
      </c>
    </row>
    <row r="25" spans="1:10" outlineLevel="2" x14ac:dyDescent="0.25">
      <c r="A25" s="76" t="s">
        <v>40</v>
      </c>
      <c r="C25" s="54" t="s">
        <v>10</v>
      </c>
      <c r="D25" s="45" t="str">
        <f>IF(Données!D30=TRUE,Données!C30,"")</f>
        <v/>
      </c>
      <c r="E25" s="35"/>
      <c r="F25" s="45" t="str">
        <f>IF(Données!D30=FALSE,"",IF(E25="",D25,D25*E25))</f>
        <v/>
      </c>
    </row>
    <row r="26" spans="1:10" outlineLevel="2" x14ac:dyDescent="0.25">
      <c r="A26" s="76" t="s">
        <v>41</v>
      </c>
      <c r="C26" s="54" t="s">
        <v>10</v>
      </c>
      <c r="D26" s="45" t="str">
        <f>IF(Données!D31=TRUE,Données!C31,"")</f>
        <v/>
      </c>
      <c r="E26" s="35"/>
      <c r="F26" s="45" t="str">
        <f>IF(Données!D31=FALSE,"",IF(E26="",D26,D26*E26))</f>
        <v/>
      </c>
    </row>
    <row r="27" spans="1:10" outlineLevel="2" x14ac:dyDescent="0.25">
      <c r="A27" s="76" t="s">
        <v>42</v>
      </c>
      <c r="C27" s="54" t="s">
        <v>10</v>
      </c>
      <c r="D27" s="45" t="str">
        <f>IF(Données!D32=TRUE,Données!C32,"")</f>
        <v/>
      </c>
      <c r="E27" s="35"/>
      <c r="F27" s="45" t="str">
        <f>IF(Données!D32=FALSE,"",IF(E27="",D27,D27*E27))</f>
        <v/>
      </c>
    </row>
    <row r="28" spans="1:10" outlineLevel="2" x14ac:dyDescent="0.25">
      <c r="A28" s="76" t="s">
        <v>43</v>
      </c>
      <c r="C28" s="54" t="s">
        <v>10</v>
      </c>
      <c r="D28" s="45" t="str">
        <f>IF(Données!D33=TRUE,Données!C33,"")</f>
        <v/>
      </c>
      <c r="E28" s="35"/>
      <c r="F28" s="45" t="str">
        <f>IF(Données!D33=FALSE,"",IF(E28="",D28,D28*E28))</f>
        <v/>
      </c>
    </row>
    <row r="29" spans="1:10" outlineLevel="2" x14ac:dyDescent="0.25">
      <c r="A29" s="76" t="s">
        <v>44</v>
      </c>
      <c r="C29" s="54" t="s">
        <v>10</v>
      </c>
      <c r="D29" s="45">
        <f>IF(Données!D34=TRUE,Données!C34,"")</f>
        <v>505.78153499999991</v>
      </c>
      <c r="E29" s="35">
        <v>1</v>
      </c>
      <c r="F29" s="45">
        <f>IF(Données!D34=FALSE,"",IF(E29="",D29,D29*E29))</f>
        <v>505.78153499999991</v>
      </c>
    </row>
    <row r="30" spans="1:10" outlineLevel="2" x14ac:dyDescent="0.25">
      <c r="A30" s="76" t="s">
        <v>45</v>
      </c>
      <c r="C30" s="54" t="s">
        <v>10</v>
      </c>
      <c r="D30" s="45" t="str">
        <f>IF(Données!D35=TRUE,Données!C35,"")</f>
        <v/>
      </c>
      <c r="E30" s="35"/>
      <c r="F30" s="45" t="str">
        <f>IF(Données!D35=FALSE,"",IF(E30="",D30,D30*E30))</f>
        <v/>
      </c>
    </row>
    <row r="31" spans="1:10" outlineLevel="2" x14ac:dyDescent="0.25">
      <c r="A31" s="76" t="s">
        <v>46</v>
      </c>
      <c r="C31" s="54" t="s">
        <v>10</v>
      </c>
      <c r="D31" s="45" t="str">
        <f>IF(Données!D36=TRUE,Données!C36,"")</f>
        <v/>
      </c>
      <c r="E31" s="35"/>
      <c r="F31" s="45" t="str">
        <f>IF(Données!D36=FALSE,"",IF(E31="",D31,D31*E31))</f>
        <v/>
      </c>
    </row>
    <row r="32" spans="1:10" outlineLevel="2" x14ac:dyDescent="0.25">
      <c r="A32" s="76" t="s">
        <v>47</v>
      </c>
      <c r="C32" s="54" t="s">
        <v>10</v>
      </c>
      <c r="D32" s="45" t="str">
        <f>IF(Données!D37=TRUE,Données!C37,"")</f>
        <v/>
      </c>
      <c r="E32" s="35"/>
      <c r="F32" s="45" t="str">
        <f>IF(Données!D37=FALSE,"",IF(E32="",D32,D32*E32))</f>
        <v/>
      </c>
    </row>
    <row r="33" spans="1:6" outlineLevel="2" x14ac:dyDescent="0.25">
      <c r="A33" s="76" t="s">
        <v>48</v>
      </c>
      <c r="C33" s="54" t="s">
        <v>10</v>
      </c>
      <c r="D33" s="45" t="str">
        <f>IF(Données!D38=TRUE,Données!C38,"")</f>
        <v/>
      </c>
      <c r="E33" s="35"/>
      <c r="F33" s="45" t="str">
        <f>IF(Données!D38=FALSE,"",IF(E33="",D33,D33*E33))</f>
        <v/>
      </c>
    </row>
    <row r="34" spans="1:6" outlineLevel="2" x14ac:dyDescent="0.25">
      <c r="A34" s="76" t="s">
        <v>49</v>
      </c>
      <c r="C34" s="54" t="s">
        <v>10</v>
      </c>
      <c r="D34" s="45" t="str">
        <f>IF(Données!D39=TRUE,Données!C39,"")</f>
        <v/>
      </c>
      <c r="E34" s="35"/>
      <c r="F34" s="45" t="str">
        <f>IF(Données!D39=FALSE,"",IF(E34="",D34,D34*E34))</f>
        <v/>
      </c>
    </row>
    <row r="35" spans="1:6" outlineLevel="2" x14ac:dyDescent="0.25">
      <c r="A35" s="76" t="s">
        <v>50</v>
      </c>
      <c r="C35" s="54" t="s">
        <v>10</v>
      </c>
      <c r="D35" s="45" t="str">
        <f>IF(Données!D40=TRUE,Données!C40,"")</f>
        <v/>
      </c>
      <c r="E35" s="35"/>
      <c r="F35" s="45" t="str">
        <f>IF(Données!D40=FALSE,"",IF(E35="",D35,D35*E35))</f>
        <v/>
      </c>
    </row>
    <row r="36" spans="1:6" outlineLevel="2" x14ac:dyDescent="0.25">
      <c r="A36" s="76" t="s">
        <v>51</v>
      </c>
      <c r="C36" s="54" t="s">
        <v>10</v>
      </c>
      <c r="D36" s="45" t="str">
        <f>IF(Données!D41=TRUE,Données!C41,"")</f>
        <v/>
      </c>
      <c r="E36" s="35"/>
      <c r="F36" s="45" t="str">
        <f>IF(Données!D41=FALSE,"",IF(E36="",D36,D36*E36))</f>
        <v/>
      </c>
    </row>
    <row r="37" spans="1:6" outlineLevel="2" x14ac:dyDescent="0.25">
      <c r="A37" s="76" t="s">
        <v>52</v>
      </c>
      <c r="C37" s="54" t="s">
        <v>10</v>
      </c>
      <c r="D37" s="45" t="str">
        <f>IF(Données!D42=TRUE,Données!C42,"")</f>
        <v/>
      </c>
      <c r="E37" s="35"/>
      <c r="F37" s="45" t="str">
        <f>IF(Données!D42=FALSE,"",IF(E37="",D37,D37*E37))</f>
        <v/>
      </c>
    </row>
    <row r="38" spans="1:6" outlineLevel="1" x14ac:dyDescent="0.25">
      <c r="A38" s="55" t="s">
        <v>64</v>
      </c>
      <c r="C38" s="54"/>
      <c r="D38" s="45"/>
      <c r="E38" s="35"/>
      <c r="F38" s="48">
        <f>SUM(F39:F44)</f>
        <v>404.76532499999996</v>
      </c>
    </row>
    <row r="39" spans="1:6" outlineLevel="2" x14ac:dyDescent="0.25">
      <c r="A39" s="77" t="s">
        <v>55</v>
      </c>
      <c r="C39" s="54" t="s">
        <v>10</v>
      </c>
      <c r="D39" s="45">
        <f>IF(Données!D43=TRUE,Données!C43,"")</f>
        <v>38.526674999999997</v>
      </c>
      <c r="E39" s="35">
        <v>5</v>
      </c>
      <c r="F39" s="45">
        <f>IF(Données!D43=FALSE,"",IF(E39="",D39,D39*E39))</f>
        <v>192.633375</v>
      </c>
    </row>
    <row r="40" spans="1:6" outlineLevel="2" x14ac:dyDescent="0.25">
      <c r="A40" s="78" t="s">
        <v>56</v>
      </c>
      <c r="C40" s="54" t="s">
        <v>10</v>
      </c>
      <c r="D40" s="45" t="str">
        <f>IF(Données!D44=TRUE,Données!C44,"")</f>
        <v/>
      </c>
      <c r="E40" s="35"/>
      <c r="F40" s="45" t="str">
        <f>IF(Données!D44=FALSE,"",IF(E40="",D40,D40*E40))</f>
        <v/>
      </c>
    </row>
    <row r="41" spans="1:6" outlineLevel="2" x14ac:dyDescent="0.25">
      <c r="A41" s="78" t="s">
        <v>57</v>
      </c>
      <c r="C41" s="54" t="s">
        <v>10</v>
      </c>
      <c r="D41" s="45" t="str">
        <f>IF(Données!D45=TRUE,Données!C45,"")</f>
        <v/>
      </c>
      <c r="E41" s="35"/>
      <c r="F41" s="45" t="str">
        <f>IF(Données!D45=FALSE,"",IF(E41="",D41,D41*E41))</f>
        <v/>
      </c>
    </row>
    <row r="42" spans="1:6" outlineLevel="2" x14ac:dyDescent="0.25">
      <c r="A42" s="78" t="s">
        <v>58</v>
      </c>
      <c r="C42" s="54" t="s">
        <v>10</v>
      </c>
      <c r="D42" s="45" t="str">
        <f>IF(Données!D46=TRUE,Données!C46,"")</f>
        <v/>
      </c>
      <c r="E42" s="35"/>
      <c r="F42" s="45" t="str">
        <f>IF(Données!D46=FALSE,"",IF(E42="",D42,D42*E42))</f>
        <v/>
      </c>
    </row>
    <row r="43" spans="1:6" outlineLevel="2" x14ac:dyDescent="0.25">
      <c r="A43" s="78" t="s">
        <v>53</v>
      </c>
      <c r="C43" s="54" t="s">
        <v>10</v>
      </c>
      <c r="D43" s="45" t="str">
        <f>IF(Données!D47=TRUE,Données!C47,"")</f>
        <v/>
      </c>
      <c r="E43" s="35"/>
      <c r="F43" s="45" t="str">
        <f>IF(Données!D47=FALSE,"",IF(E43="",D43,D43*E43))</f>
        <v/>
      </c>
    </row>
    <row r="44" spans="1:6" outlineLevel="2" x14ac:dyDescent="0.25">
      <c r="A44" s="78" t="s">
        <v>54</v>
      </c>
      <c r="C44" s="54" t="s">
        <v>10</v>
      </c>
      <c r="D44" s="45">
        <f>IF(Données!D48=TRUE,Données!C48,"")</f>
        <v>42.426389999999998</v>
      </c>
      <c r="E44" s="35">
        <v>5</v>
      </c>
      <c r="F44" s="45">
        <f>IF(Données!D48=FALSE,"",IF(E44="",D44,D44*E44))</f>
        <v>212.13194999999999</v>
      </c>
    </row>
    <row r="45" spans="1:6" outlineLevel="1" x14ac:dyDescent="0.25">
      <c r="A45" s="52" t="s">
        <v>65</v>
      </c>
      <c r="C45" s="54"/>
      <c r="D45" s="45"/>
      <c r="E45" s="35"/>
      <c r="F45" s="48">
        <f>SUM(F46:F65)</f>
        <v>740.89357500000006</v>
      </c>
    </row>
    <row r="46" spans="1:6" outlineLevel="2" x14ac:dyDescent="0.25">
      <c r="A46" s="79" t="s">
        <v>66</v>
      </c>
      <c r="C46" s="56" t="s">
        <v>10</v>
      </c>
      <c r="D46" s="45" t="str">
        <f>IF(Données!D50=TRUE,Données!C50,"")</f>
        <v/>
      </c>
      <c r="E46" s="35"/>
      <c r="F46" s="45" t="str">
        <f>IF(Données!D50=FALSE,"",IF(E46="",D46,D46*E46))</f>
        <v/>
      </c>
    </row>
    <row r="47" spans="1:6" outlineLevel="2" x14ac:dyDescent="0.25">
      <c r="A47" s="79" t="s">
        <v>67</v>
      </c>
      <c r="C47" s="56" t="s">
        <v>10</v>
      </c>
      <c r="D47" s="45" t="str">
        <f>IF(Données!D51=TRUE,Données!C51,"")</f>
        <v/>
      </c>
      <c r="E47" s="35"/>
      <c r="F47" s="45" t="str">
        <f>IF(Données!D51=FALSE,"",IF(E47="",D47,D47*E47))</f>
        <v/>
      </c>
    </row>
    <row r="48" spans="1:6" outlineLevel="2" x14ac:dyDescent="0.25">
      <c r="A48" s="79" t="s">
        <v>68</v>
      </c>
      <c r="C48" s="56" t="s">
        <v>10</v>
      </c>
      <c r="D48" s="45" t="str">
        <f>IF(Données!D52=TRUE,Données!C52,"")</f>
        <v/>
      </c>
      <c r="E48" s="35"/>
      <c r="F48" s="45" t="str">
        <f>IF(Données!D52=FALSE,"",IF(E48="",D48,D48*E48))</f>
        <v/>
      </c>
    </row>
    <row r="49" spans="1:6" outlineLevel="2" x14ac:dyDescent="0.25">
      <c r="A49" s="79" t="s">
        <v>69</v>
      </c>
      <c r="C49" s="56" t="s">
        <v>10</v>
      </c>
      <c r="D49" s="45" t="str">
        <f>IF(Données!D53=TRUE,Données!C53,"")</f>
        <v/>
      </c>
      <c r="E49" s="35"/>
      <c r="F49" s="45" t="str">
        <f>IF(Données!D53=FALSE,"",IF(E49="",D49,D49*E49))</f>
        <v/>
      </c>
    </row>
    <row r="50" spans="1:6" outlineLevel="2" x14ac:dyDescent="0.25">
      <c r="A50" s="79" t="s">
        <v>70</v>
      </c>
      <c r="C50" s="56" t="s">
        <v>10</v>
      </c>
      <c r="D50" s="45">
        <f>IF(Données!D54=TRUE,Données!C54,"")</f>
        <v>29.127629999999996</v>
      </c>
      <c r="E50" s="35">
        <v>5</v>
      </c>
      <c r="F50" s="45">
        <f>IF(Données!D54=FALSE,"",IF(E50="",D50,D50*E50))</f>
        <v>145.63815</v>
      </c>
    </row>
    <row r="51" spans="1:6" outlineLevel="2" x14ac:dyDescent="0.25">
      <c r="A51" s="79" t="s">
        <v>71</v>
      </c>
      <c r="C51" s="56" t="s">
        <v>10</v>
      </c>
      <c r="D51" s="45" t="str">
        <f>IF(Données!D55=TRUE,Données!C55,"")</f>
        <v/>
      </c>
      <c r="E51" s="35"/>
      <c r="F51" s="45" t="str">
        <f>IF(Données!D55=FALSE,"",IF(E51="",D51,D51*E51))</f>
        <v/>
      </c>
    </row>
    <row r="52" spans="1:6" outlineLevel="2" x14ac:dyDescent="0.25">
      <c r="A52" s="79" t="s">
        <v>72</v>
      </c>
      <c r="C52" s="56" t="s">
        <v>10</v>
      </c>
      <c r="D52" s="45" t="str">
        <f>IF(Données!D56=TRUE,Données!C56,"")</f>
        <v/>
      </c>
      <c r="E52" s="35"/>
      <c r="F52" s="45" t="str">
        <f>IF(Données!D56=FALSE,"",IF(E52="",D52,D52*E52))</f>
        <v/>
      </c>
    </row>
    <row r="53" spans="1:6" outlineLevel="2" x14ac:dyDescent="0.25">
      <c r="A53" s="79" t="s">
        <v>73</v>
      </c>
      <c r="C53" s="56" t="s">
        <v>10</v>
      </c>
      <c r="D53" s="45" t="str">
        <f>IF(Données!D57=TRUE,Données!C57,"")</f>
        <v/>
      </c>
      <c r="E53" s="35"/>
      <c r="F53" s="45" t="str">
        <f>IF(Données!D57=FALSE,"",IF(E53="",D53,D53*E53))</f>
        <v/>
      </c>
    </row>
    <row r="54" spans="1:6" outlineLevel="2" x14ac:dyDescent="0.25">
      <c r="A54" s="79" t="s">
        <v>74</v>
      </c>
      <c r="C54" s="56" t="s">
        <v>10</v>
      </c>
      <c r="D54" s="45" t="str">
        <f>IF(Données!D58=TRUE,Données!C58,"")</f>
        <v/>
      </c>
      <c r="E54" s="35"/>
      <c r="F54" s="45" t="str">
        <f>IF(Données!D58=FALSE,"",IF(E54="",D54,D54*E54))</f>
        <v/>
      </c>
    </row>
    <row r="55" spans="1:6" outlineLevel="2" x14ac:dyDescent="0.25">
      <c r="A55" s="79" t="s">
        <v>75</v>
      </c>
      <c r="C55" s="56" t="s">
        <v>10</v>
      </c>
      <c r="D55" s="45" t="str">
        <f>IF(Données!D59=TRUE,Données!C59,"")</f>
        <v/>
      </c>
      <c r="E55" s="35"/>
      <c r="F55" s="45" t="str">
        <f>IF(Données!D59=FALSE,"",IF(E55="",D55,D55*E55))</f>
        <v/>
      </c>
    </row>
    <row r="56" spans="1:6" outlineLevel="2" x14ac:dyDescent="0.25">
      <c r="A56" s="79" t="s">
        <v>76</v>
      </c>
      <c r="C56" s="56" t="s">
        <v>10</v>
      </c>
      <c r="D56" s="45" t="str">
        <f>IF(Données!D60=TRUE,Données!C60,"")</f>
        <v/>
      </c>
      <c r="E56" s="35"/>
      <c r="F56" s="45" t="str">
        <f>IF(Données!D60=FALSE,"",IF(E56="",D56,D56*E56))</f>
        <v/>
      </c>
    </row>
    <row r="57" spans="1:6" outlineLevel="2" x14ac:dyDescent="0.25">
      <c r="A57" s="79" t="s">
        <v>77</v>
      </c>
      <c r="C57" s="56" t="s">
        <v>10</v>
      </c>
      <c r="D57" s="45" t="str">
        <f>IF(Données!D61=TRUE,Données!C61,"")</f>
        <v/>
      </c>
      <c r="E57" s="35"/>
      <c r="F57" s="45" t="str">
        <f>IF(Données!D61=FALSE,"",IF(E57="",D57,D57*E57))</f>
        <v/>
      </c>
    </row>
    <row r="58" spans="1:6" outlineLevel="2" x14ac:dyDescent="0.25">
      <c r="A58" s="79" t="s">
        <v>78</v>
      </c>
      <c r="C58" s="56" t="s">
        <v>10</v>
      </c>
      <c r="D58" s="45" t="str">
        <f>IF(Données!D62=TRUE,Données!C62,"")</f>
        <v/>
      </c>
      <c r="E58" s="35"/>
      <c r="F58" s="45" t="str">
        <f>IF(Données!D62=FALSE,"",IF(E58="",D58,D58*E58))</f>
        <v/>
      </c>
    </row>
    <row r="59" spans="1:6" outlineLevel="2" x14ac:dyDescent="0.25">
      <c r="A59" s="79" t="s">
        <v>79</v>
      </c>
      <c r="C59" s="56" t="s">
        <v>10</v>
      </c>
      <c r="D59" s="45" t="str">
        <f>IF(Données!D63=TRUE,Données!C63,"")</f>
        <v/>
      </c>
      <c r="E59" s="35"/>
      <c r="F59" s="45" t="str">
        <f>IF(Données!D63=FALSE,"",IF(E59="",D59,D59*E59))</f>
        <v/>
      </c>
    </row>
    <row r="60" spans="1:6" outlineLevel="2" x14ac:dyDescent="0.25">
      <c r="A60" s="79" t="s">
        <v>80</v>
      </c>
      <c r="C60" s="56" t="s">
        <v>10</v>
      </c>
      <c r="D60" s="45" t="str">
        <f>IF(Données!D64=TRUE,Données!C64,"")</f>
        <v/>
      </c>
      <c r="E60" s="35"/>
      <c r="F60" s="45" t="str">
        <f>IF(Données!D64=FALSE,"",IF(E60="",D60,D60*E60))</f>
        <v/>
      </c>
    </row>
    <row r="61" spans="1:6" outlineLevel="2" x14ac:dyDescent="0.25">
      <c r="A61" s="79" t="s">
        <v>81</v>
      </c>
      <c r="C61" s="56" t="s">
        <v>10</v>
      </c>
      <c r="D61" s="45" t="str">
        <f>IF(Données!D65=TRUE,Données!C65,"")</f>
        <v/>
      </c>
      <c r="E61" s="35"/>
      <c r="F61" s="45" t="str">
        <f>IF(Données!D65=FALSE,"",IF(E61="",D61,D61*E61))</f>
        <v/>
      </c>
    </row>
    <row r="62" spans="1:6" outlineLevel="2" x14ac:dyDescent="0.25">
      <c r="A62" s="79" t="s">
        <v>179</v>
      </c>
      <c r="C62" s="56" t="s">
        <v>10</v>
      </c>
      <c r="D62" s="45" t="str">
        <f>IF(Données!D66=TRUE,Données!C66,"")</f>
        <v/>
      </c>
      <c r="E62" s="35"/>
      <c r="F62" s="45" t="str">
        <f>IF(Données!D66=FALSE,"",IF(E62="",D62,D62*E62))</f>
        <v/>
      </c>
    </row>
    <row r="63" spans="1:6" outlineLevel="2" x14ac:dyDescent="0.25">
      <c r="A63" s="79" t="s">
        <v>83</v>
      </c>
      <c r="C63" s="56" t="s">
        <v>10</v>
      </c>
      <c r="D63" s="45">
        <f>IF(Données!D67=TRUE,Données!C67,"")</f>
        <v>118.235595</v>
      </c>
      <c r="E63" s="35">
        <v>5</v>
      </c>
      <c r="F63" s="45">
        <f>IF(Données!D67=FALSE,"",IF(E63="",D63,D63*E63))</f>
        <v>591.17797500000006</v>
      </c>
    </row>
    <row r="64" spans="1:6" outlineLevel="2" x14ac:dyDescent="0.25">
      <c r="A64" s="79" t="s">
        <v>84</v>
      </c>
      <c r="C64" s="56" t="s">
        <v>10</v>
      </c>
      <c r="D64" s="45">
        <f>IF(Données!D68=TRUE,Données!C68,"")</f>
        <v>0.81549000000000005</v>
      </c>
      <c r="E64" s="35">
        <v>5</v>
      </c>
      <c r="F64" s="45">
        <f>IF(Données!D68=FALSE,"",IF(E64="",D64,D64*E64))</f>
        <v>4.0774500000000007</v>
      </c>
    </row>
    <row r="65" spans="1:6" outlineLevel="2" x14ac:dyDescent="0.25">
      <c r="A65" s="79" t="s">
        <v>85</v>
      </c>
      <c r="C65" s="56" t="s">
        <v>10</v>
      </c>
      <c r="D65" s="45" t="str">
        <f>IF(Données!D69=TRUE,Données!C69,"")</f>
        <v/>
      </c>
      <c r="E65" s="35"/>
      <c r="F65" s="45" t="str">
        <f>IF(Données!D69=FALSE,"",IF(E65="",D65,D65*E65))</f>
        <v/>
      </c>
    </row>
    <row r="66" spans="1:6" outlineLevel="1" x14ac:dyDescent="0.25">
      <c r="A66" s="57"/>
      <c r="C66" s="56"/>
      <c r="D66" s="45"/>
      <c r="E66" s="35"/>
      <c r="F66" s="45"/>
    </row>
    <row r="67" spans="1:6" x14ac:dyDescent="0.25">
      <c r="A67" s="35"/>
      <c r="B67" s="35"/>
      <c r="C67" s="35"/>
      <c r="D67" s="35"/>
      <c r="E67" s="35"/>
      <c r="F67" s="58">
        <f>SUM(F23:F37,F39:F44,F46:F65)</f>
        <v>3394.3725750000003</v>
      </c>
    </row>
    <row r="68" spans="1:6" ht="6.75" customHeight="1" x14ac:dyDescent="0.25">
      <c r="A68" s="50"/>
      <c r="B68" s="50"/>
      <c r="C68" s="50"/>
      <c r="D68" s="50"/>
      <c r="E68" s="50"/>
      <c r="F68" s="50"/>
    </row>
    <row r="69" spans="1:6" ht="21" x14ac:dyDescent="0.35">
      <c r="A69" s="62" t="s">
        <v>87</v>
      </c>
      <c r="B69" s="62"/>
      <c r="C69" s="62"/>
      <c r="D69" s="62"/>
      <c r="E69" s="62"/>
      <c r="F69" s="62"/>
    </row>
    <row r="70" spans="1:6" ht="15" customHeight="1" outlineLevel="1" x14ac:dyDescent="0.35">
      <c r="A70" s="59" t="s">
        <v>106</v>
      </c>
      <c r="B70" s="53"/>
      <c r="C70" s="53"/>
      <c r="D70" s="53"/>
      <c r="E70" s="53"/>
      <c r="F70" s="53"/>
    </row>
    <row r="71" spans="1:6" outlineLevel="1" x14ac:dyDescent="0.25">
      <c r="A71" s="65" t="s">
        <v>153</v>
      </c>
      <c r="C71" s="35" t="str">
        <f>IF($A$70="Choisir une fenêtre","","Pcs")</f>
        <v>Pcs</v>
      </c>
      <c r="D71" s="45" t="str">
        <f>IF(Données!D74=TRUE,Données!H71,"")</f>
        <v/>
      </c>
      <c r="E71" s="35"/>
      <c r="F71" s="45" t="str">
        <f>IF(Données!D74=FALSE,"",IF(E71="",D71,D71*E71))</f>
        <v/>
      </c>
    </row>
    <row r="72" spans="1:6" outlineLevel="1" x14ac:dyDescent="0.25">
      <c r="A72" s="65" t="s">
        <v>154</v>
      </c>
      <c r="C72" s="35" t="str">
        <f t="shared" ref="C72:C74" si="0">IF($A$70="Choisir une fenêtre","","Pcs")</f>
        <v>Pcs</v>
      </c>
      <c r="D72" s="45" t="str">
        <f>IF(Données!D75=TRUE,Données!H72,"")</f>
        <v/>
      </c>
      <c r="E72" s="35"/>
      <c r="F72" s="45" t="str">
        <f>IF(Données!D75=FALSE,"",IF(E72="",D72,D72*E72))</f>
        <v/>
      </c>
    </row>
    <row r="73" spans="1:6" outlineLevel="1" x14ac:dyDescent="0.25">
      <c r="A73" s="65" t="s">
        <v>155</v>
      </c>
      <c r="C73" s="35" t="str">
        <f t="shared" si="0"/>
        <v>Pcs</v>
      </c>
      <c r="D73" s="45" t="str">
        <f>IF(Données!D76=TRUE,Données!H73,"")</f>
        <v/>
      </c>
      <c r="E73" s="35"/>
      <c r="F73" s="45" t="str">
        <f>IF(Données!D76=FALSE,"",IF(E73="",D73,D73*E73))</f>
        <v/>
      </c>
    </row>
    <row r="74" spans="1:6" outlineLevel="1" x14ac:dyDescent="0.25">
      <c r="A74" s="65" t="s">
        <v>156</v>
      </c>
      <c r="C74" s="35" t="str">
        <f t="shared" si="0"/>
        <v>Pcs</v>
      </c>
      <c r="D74" s="45" t="str">
        <f>IF(Données!D77=TRUE,Données!H74,"")</f>
        <v/>
      </c>
      <c r="E74" s="35"/>
      <c r="F74" s="45" t="str">
        <f>IF(Données!D77=FALSE,"",IF(E74="",D74,D74*E74))</f>
        <v/>
      </c>
    </row>
    <row r="75" spans="1:6" outlineLevel="1" x14ac:dyDescent="0.25">
      <c r="A75" s="65" t="s">
        <v>157</v>
      </c>
      <c r="C75" s="35" t="str">
        <f>IF($A$70="CRWR","Pcs",IF($A$70="CRWM","Pcs",IF($A$70="CRWE","Pcs",IF($A$70="CRWD","Pcs",IF($A$70="CRWZ","Pcs","")))))</f>
        <v>Pcs</v>
      </c>
      <c r="D75" s="45" t="str">
        <f>IF(Données!D78=TRUE,Données!H75,"")</f>
        <v/>
      </c>
      <c r="E75" s="35"/>
      <c r="F75" s="45" t="str">
        <f>IF(Données!D78=FALSE,"",IF(E75="",D75,D75*E75))</f>
        <v/>
      </c>
    </row>
    <row r="76" spans="1:6" outlineLevel="1" x14ac:dyDescent="0.25">
      <c r="A76" s="65" t="s">
        <v>158</v>
      </c>
      <c r="C76" s="35" t="str">
        <f t="shared" ref="C76:C83" si="1">IF($A$70="CRWR","Pcs",IF($A$70="CRWM","Pcs",IF($A$70="CRWE","Pcs",IF($A$70="CRWD","Pcs",IF($A$70="CRWZ","Pcs","")))))</f>
        <v>Pcs</v>
      </c>
      <c r="D76" s="45" t="str">
        <f>IF(Données!D79=TRUE,Données!H76,"")</f>
        <v/>
      </c>
      <c r="E76" s="35"/>
      <c r="F76" s="45" t="str">
        <f>IF(Données!D79=FALSE,"",IF(E76="",D76,D76*E76))</f>
        <v/>
      </c>
    </row>
    <row r="77" spans="1:6" outlineLevel="1" x14ac:dyDescent="0.25">
      <c r="A77" s="65" t="s">
        <v>159</v>
      </c>
      <c r="C77" s="35" t="str">
        <f t="shared" si="1"/>
        <v>Pcs</v>
      </c>
      <c r="D77" s="45" t="str">
        <f>IF(Données!D80=TRUE,Données!H77,"")</f>
        <v/>
      </c>
      <c r="E77" s="35"/>
      <c r="F77" s="45" t="str">
        <f>IF(Données!D80=FALSE,"",IF(E77="",D77,D77*E77))</f>
        <v/>
      </c>
    </row>
    <row r="78" spans="1:6" outlineLevel="1" x14ac:dyDescent="0.25">
      <c r="A78" s="65" t="s">
        <v>160</v>
      </c>
      <c r="C78" s="35" t="str">
        <f t="shared" si="1"/>
        <v>Pcs</v>
      </c>
      <c r="D78" s="45" t="str">
        <f>IF(Données!D81=TRUE,Données!H78,"")</f>
        <v/>
      </c>
      <c r="E78" s="35"/>
      <c r="F78" s="45" t="str">
        <f>IF(Données!D81=FALSE,"",IF(E78="",D78,D78*E78))</f>
        <v/>
      </c>
    </row>
    <row r="79" spans="1:6" outlineLevel="1" x14ac:dyDescent="0.25">
      <c r="A79" s="65" t="s">
        <v>161</v>
      </c>
      <c r="C79" s="35" t="str">
        <f t="shared" si="1"/>
        <v>Pcs</v>
      </c>
      <c r="D79" s="45">
        <f>IF(Données!D82=TRUE,Données!H79,"")</f>
        <v>144.39400499999999</v>
      </c>
      <c r="E79" s="35">
        <v>2</v>
      </c>
      <c r="F79" s="45">
        <f>IF(Données!D82=FALSE,"",IF(E79="",D79,D79*E79))</f>
        <v>288.78800999999999</v>
      </c>
    </row>
    <row r="80" spans="1:6" outlineLevel="1" x14ac:dyDescent="0.25">
      <c r="A80" s="65" t="s">
        <v>162</v>
      </c>
      <c r="C80" s="35" t="str">
        <f t="shared" si="1"/>
        <v>Pcs</v>
      </c>
      <c r="D80" s="45" t="str">
        <f>IF(Données!D83=TRUE,Données!H80,"")</f>
        <v/>
      </c>
      <c r="E80" s="35"/>
      <c r="F80" s="45" t="str">
        <f>IF(Données!D83=FALSE,"",IF(E80="",D80,D80*E80))</f>
        <v/>
      </c>
    </row>
    <row r="81" spans="1:6" outlineLevel="1" x14ac:dyDescent="0.25">
      <c r="A81" s="65" t="s">
        <v>163</v>
      </c>
      <c r="C81" s="35" t="str">
        <f t="shared" si="1"/>
        <v>Pcs</v>
      </c>
      <c r="D81" s="45" t="str">
        <f>IF(Données!D84=TRUE,Données!H81,"")</f>
        <v/>
      </c>
      <c r="E81" s="35"/>
      <c r="F81" s="45" t="str">
        <f>IF(Données!D84=FALSE,"",IF(E81="",D81,D81*E81))</f>
        <v/>
      </c>
    </row>
    <row r="82" spans="1:6" outlineLevel="1" x14ac:dyDescent="0.25">
      <c r="A82" s="65" t="s">
        <v>164</v>
      </c>
      <c r="C82" s="35" t="str">
        <f t="shared" si="1"/>
        <v>Pcs</v>
      </c>
      <c r="D82" s="45" t="str">
        <f>IF(Données!D85=TRUE,Données!H82,"")</f>
        <v/>
      </c>
      <c r="E82" s="35"/>
      <c r="F82" s="45" t="str">
        <f>IF(Données!D85=FALSE,"",IF(E82="",D82,D82*E82))</f>
        <v/>
      </c>
    </row>
    <row r="83" spans="1:6" outlineLevel="1" x14ac:dyDescent="0.25">
      <c r="A83" s="65" t="s">
        <v>165</v>
      </c>
      <c r="C83" s="35" t="str">
        <f t="shared" si="1"/>
        <v>Pcs</v>
      </c>
      <c r="D83" s="45" t="str">
        <f>IF(Données!D86=TRUE,Données!H83,"")</f>
        <v/>
      </c>
      <c r="E83" s="35"/>
      <c r="F83" s="45" t="str">
        <f>IF(Données!D86=FALSE,"",IF(E83="",D83,D83*E83))</f>
        <v/>
      </c>
    </row>
    <row r="84" spans="1:6" outlineLevel="1" x14ac:dyDescent="0.25">
      <c r="A84" s="65" t="s">
        <v>166</v>
      </c>
      <c r="C84" s="35" t="str">
        <f>IF($A$70="CRWE","Pcs",IF($A$70="CRWZ","Pcs",IF($A$70="CRWD","Pcs","")))</f>
        <v>Pcs</v>
      </c>
      <c r="D84" s="45" t="str">
        <f>IF(Données!D87=TRUE,Données!H84,"")</f>
        <v/>
      </c>
      <c r="E84" s="35"/>
      <c r="F84" s="45" t="str">
        <f>IF(Données!D87=FALSE,"",IF(E84="",D84,D84*E84))</f>
        <v/>
      </c>
    </row>
    <row r="85" spans="1:6" outlineLevel="1" x14ac:dyDescent="0.25">
      <c r="A85" s="65" t="s">
        <v>167</v>
      </c>
      <c r="C85" s="35" t="str">
        <f t="shared" ref="C85" si="2">IF($A$70="CRWE","Pcs",IF($A$70="CRWZ","Pcs",IF($A$70="CRWD","Pcs","")))</f>
        <v>Pcs</v>
      </c>
      <c r="D85" s="45" t="str">
        <f>IF(Données!D88=TRUE,Données!H85,"")</f>
        <v/>
      </c>
      <c r="E85" s="35"/>
      <c r="F85" s="45" t="str">
        <f>IF(Données!D88=FALSE,"",IF(E85="",D85,D85*E85))</f>
        <v/>
      </c>
    </row>
    <row r="86" spans="1:6" outlineLevel="1" x14ac:dyDescent="0.25">
      <c r="A86" s="65" t="s">
        <v>168</v>
      </c>
      <c r="C86" s="35" t="str">
        <f>IF($A$70="CRWE","Pcs",IF($A$70="CRWZ","Pcs",""))</f>
        <v>Pcs</v>
      </c>
      <c r="D86" s="45" t="str">
        <f>IF(Données!D89=TRUE,Données!H86,"")</f>
        <v/>
      </c>
      <c r="E86" s="35"/>
      <c r="F86" s="45" t="str">
        <f>IF(Données!D89=FALSE,"",IF(E86="",D86,D86*E86))</f>
        <v/>
      </c>
    </row>
    <row r="87" spans="1:6" x14ac:dyDescent="0.25">
      <c r="A87" s="35"/>
      <c r="B87" s="35"/>
      <c r="C87" s="35"/>
      <c r="D87" s="35"/>
      <c r="E87" s="35"/>
      <c r="F87" s="48">
        <f>SUM(F71:F86)</f>
        <v>288.78800999999999</v>
      </c>
    </row>
    <row r="88" spans="1:6" ht="6.75" customHeight="1" x14ac:dyDescent="0.25">
      <c r="A88" s="50"/>
      <c r="B88" s="50"/>
      <c r="C88" s="50"/>
      <c r="D88" s="50"/>
      <c r="E88" s="50"/>
      <c r="F88" s="50"/>
    </row>
    <row r="89" spans="1:6" ht="21" x14ac:dyDescent="0.35">
      <c r="A89" s="62" t="s">
        <v>180</v>
      </c>
      <c r="B89" s="62"/>
      <c r="C89" s="62"/>
      <c r="D89" s="62"/>
      <c r="E89" s="62"/>
      <c r="F89" s="62"/>
    </row>
    <row r="90" spans="1:6" outlineLevel="1" x14ac:dyDescent="0.25">
      <c r="A90" s="52" t="s">
        <v>213</v>
      </c>
      <c r="B90" s="35"/>
      <c r="C90" s="35"/>
      <c r="D90" s="35"/>
      <c r="E90" s="35"/>
      <c r="F90" s="45">
        <f>SUM(F91:F93)</f>
        <v>1142.7314999999999</v>
      </c>
    </row>
    <row r="91" spans="1:6" outlineLevel="2" x14ac:dyDescent="0.25">
      <c r="A91" s="80" t="s">
        <v>220</v>
      </c>
      <c r="B91" s="35"/>
      <c r="C91" s="35" t="s">
        <v>5</v>
      </c>
      <c r="D91" s="45" t="str">
        <f>IF(Données!D170=TRUE,Données!C170,"")</f>
        <v/>
      </c>
      <c r="E91" s="35"/>
      <c r="F91" s="60" t="str">
        <f>IF(Données!D170=FALSE,"",IF(E91="",D91,D91*E91))</f>
        <v/>
      </c>
    </row>
    <row r="92" spans="1:6" outlineLevel="2" x14ac:dyDescent="0.25">
      <c r="A92" s="80" t="s">
        <v>221</v>
      </c>
      <c r="B92" s="35"/>
      <c r="C92" s="35" t="s">
        <v>5</v>
      </c>
      <c r="D92" s="45">
        <f>IF(Données!D171=TRUE,Données!C171,"")</f>
        <v>22.854629999999997</v>
      </c>
      <c r="E92" s="35">
        <v>50</v>
      </c>
      <c r="F92" s="60">
        <f>IF(Données!D171=FALSE,"",IF(E92="",D92,D92*E92))</f>
        <v>1142.7314999999999</v>
      </c>
    </row>
    <row r="93" spans="1:6" outlineLevel="2" x14ac:dyDescent="0.25">
      <c r="A93" s="80" t="s">
        <v>222</v>
      </c>
      <c r="B93" s="35"/>
      <c r="C93" s="35" t="s">
        <v>5</v>
      </c>
      <c r="D93" s="45" t="str">
        <f>IF(Données!D172=TRUE,Données!C172,"")</f>
        <v/>
      </c>
      <c r="E93" s="35"/>
      <c r="F93" s="60" t="str">
        <f>IF(Données!D172=FALSE,"",IF(E93="",D93,D93*E93))</f>
        <v/>
      </c>
    </row>
    <row r="94" spans="1:6" outlineLevel="1" x14ac:dyDescent="0.25">
      <c r="A94" s="55" t="s">
        <v>64</v>
      </c>
      <c r="B94" s="35"/>
      <c r="C94" s="35"/>
      <c r="D94" s="45"/>
      <c r="E94" s="35"/>
      <c r="F94" s="60">
        <f>SUM(F95:F100)</f>
        <v>14.302440000000001</v>
      </c>
    </row>
    <row r="95" spans="1:6" outlineLevel="2" x14ac:dyDescent="0.25">
      <c r="A95" s="78" t="s">
        <v>214</v>
      </c>
      <c r="B95" s="35"/>
      <c r="C95" s="35" t="s">
        <v>10</v>
      </c>
      <c r="D95" s="45">
        <f>IF(Données!D175=TRUE,Données!C175,"")</f>
        <v>1.19187</v>
      </c>
      <c r="E95" s="35">
        <v>12</v>
      </c>
      <c r="F95" s="60">
        <f>IF(Données!D175=FALSE,"",IF(E95="",D95,D95*E95))</f>
        <v>14.302440000000001</v>
      </c>
    </row>
    <row r="96" spans="1:6" outlineLevel="2" x14ac:dyDescent="0.25">
      <c r="A96" s="81" t="s">
        <v>215</v>
      </c>
      <c r="B96" s="35"/>
      <c r="C96" s="35" t="s">
        <v>10</v>
      </c>
      <c r="D96" s="45" t="str">
        <f>IF(Données!D176=TRUE,Données!C176,"")</f>
        <v/>
      </c>
      <c r="E96" s="35"/>
      <c r="F96" s="60" t="str">
        <f>IF(Données!D176=FALSE,"",IF(E96="",D96,D96*E96))</f>
        <v/>
      </c>
    </row>
    <row r="97" spans="1:6" outlineLevel="2" x14ac:dyDescent="0.25">
      <c r="A97" s="81" t="s">
        <v>216</v>
      </c>
      <c r="B97" s="35"/>
      <c r="C97" s="35" t="s">
        <v>10</v>
      </c>
      <c r="D97" s="45" t="str">
        <f>IF(Données!D177=TRUE,Données!C177,"")</f>
        <v/>
      </c>
      <c r="E97" s="35"/>
      <c r="F97" s="60" t="str">
        <f>IF(Données!D177=FALSE,"",IF(E97="",D97,D97*E97))</f>
        <v/>
      </c>
    </row>
    <row r="98" spans="1:6" outlineLevel="2" x14ac:dyDescent="0.25">
      <c r="A98" s="81" t="s">
        <v>217</v>
      </c>
      <c r="B98" s="35"/>
      <c r="C98" s="35" t="s">
        <v>10</v>
      </c>
      <c r="D98" s="45" t="str">
        <f>IF(Données!D178=TRUE,Données!C178,"")</f>
        <v/>
      </c>
      <c r="E98" s="35"/>
      <c r="F98" s="60" t="str">
        <f>IF(Données!D178=FALSE,"",IF(E98="",D98,D98*E98))</f>
        <v/>
      </c>
    </row>
    <row r="99" spans="1:6" outlineLevel="2" x14ac:dyDescent="0.25">
      <c r="A99" s="81" t="s">
        <v>218</v>
      </c>
      <c r="B99" s="35"/>
      <c r="C99" s="35" t="s">
        <v>10</v>
      </c>
      <c r="D99" s="45" t="str">
        <f>IF(Données!D179=TRUE,Données!C179,"")</f>
        <v/>
      </c>
      <c r="E99" s="35"/>
      <c r="F99" s="60" t="str">
        <f>IF(Données!D179=FALSE,"",IF(E99="",D99,D99*E99))</f>
        <v/>
      </c>
    </row>
    <row r="100" spans="1:6" outlineLevel="2" x14ac:dyDescent="0.25">
      <c r="A100" s="81" t="s">
        <v>219</v>
      </c>
      <c r="B100" s="35"/>
      <c r="C100" s="35" t="s">
        <v>10</v>
      </c>
      <c r="D100" s="45" t="str">
        <f>IF(Données!D180=TRUE,Données!C180,"")</f>
        <v/>
      </c>
      <c r="E100" s="35"/>
      <c r="F100" s="60" t="str">
        <f>IF(Données!D180=FALSE,"",IF(E100="",D100,D100*E100))</f>
        <v/>
      </c>
    </row>
    <row r="101" spans="1:6" outlineLevel="1" x14ac:dyDescent="0.25">
      <c r="A101" s="55" t="s">
        <v>212</v>
      </c>
      <c r="B101" s="35"/>
      <c r="C101" s="35"/>
      <c r="D101" s="61"/>
      <c r="F101" s="60">
        <f>SUM(F102:F120)</f>
        <v>49.274415000000005</v>
      </c>
    </row>
    <row r="102" spans="1:6" outlineLevel="2" x14ac:dyDescent="0.25">
      <c r="A102" s="80" t="s">
        <v>193</v>
      </c>
      <c r="B102" s="35"/>
      <c r="C102" s="35" t="s">
        <v>10</v>
      </c>
      <c r="D102" s="45" t="str">
        <f>IF(Données!D183=TRUE,Données!C183,"")</f>
        <v/>
      </c>
      <c r="E102" s="35"/>
      <c r="F102" s="60" t="str">
        <f>IF(Données!D183=FALSE,"",IF(E102="",D102,D102*E102))</f>
        <v/>
      </c>
    </row>
    <row r="103" spans="1:6" outlineLevel="2" x14ac:dyDescent="0.25">
      <c r="A103" s="80" t="s">
        <v>194</v>
      </c>
      <c r="B103" s="35"/>
      <c r="C103" s="35" t="s">
        <v>10</v>
      </c>
      <c r="D103" s="45" t="str">
        <f>IF(Données!D184=TRUE,Données!C184,"")</f>
        <v/>
      </c>
      <c r="E103" s="35"/>
      <c r="F103" s="60" t="str">
        <f>IF(Données!D184=FALSE,"",IF(E103="",D103,D103*E103))</f>
        <v/>
      </c>
    </row>
    <row r="104" spans="1:6" outlineLevel="2" x14ac:dyDescent="0.25">
      <c r="A104" s="80" t="s">
        <v>195</v>
      </c>
      <c r="B104" s="35"/>
      <c r="C104" s="35" t="s">
        <v>10</v>
      </c>
      <c r="D104" s="45" t="str">
        <f>IF(Données!D185=TRUE,Données!C185,"")</f>
        <v/>
      </c>
      <c r="E104" s="35"/>
      <c r="F104" s="60" t="str">
        <f>IF(Données!D185=FALSE,"",IF(E104="",D104,D104*E104))</f>
        <v/>
      </c>
    </row>
    <row r="105" spans="1:6" outlineLevel="2" x14ac:dyDescent="0.25">
      <c r="A105" s="80" t="s">
        <v>196</v>
      </c>
      <c r="B105" s="35"/>
      <c r="C105" s="35" t="s">
        <v>10</v>
      </c>
      <c r="D105" s="45" t="str">
        <f>IF(Données!D186=TRUE,Données!C186,"")</f>
        <v/>
      </c>
      <c r="E105" s="35"/>
      <c r="F105" s="60" t="str">
        <f>IF(Données!D186=FALSE,"",IF(E105="",D105,D105*E105))</f>
        <v/>
      </c>
    </row>
    <row r="106" spans="1:6" outlineLevel="2" x14ac:dyDescent="0.25">
      <c r="A106" s="80" t="s">
        <v>197</v>
      </c>
      <c r="B106" s="35"/>
      <c r="C106" s="35" t="s">
        <v>10</v>
      </c>
      <c r="D106" s="45">
        <f>IF(Données!D187=TRUE,Données!C187,"")</f>
        <v>8.2176299999999998</v>
      </c>
      <c r="E106" s="35">
        <v>3</v>
      </c>
      <c r="F106" s="60">
        <f>IF(Données!D187=FALSE,"",IF(E106="",D106,D106*E106))</f>
        <v>24.652889999999999</v>
      </c>
    </row>
    <row r="107" spans="1:6" outlineLevel="2" x14ac:dyDescent="0.25">
      <c r="A107" s="80" t="s">
        <v>198</v>
      </c>
      <c r="B107" s="35"/>
      <c r="C107" s="35" t="s">
        <v>10</v>
      </c>
      <c r="D107" s="45" t="str">
        <f>IF(Données!D188=TRUE,Données!C188,"")</f>
        <v/>
      </c>
      <c r="E107" s="35"/>
      <c r="F107" s="60" t="str">
        <f>IF(Données!D188=FALSE,"",IF(E107="",D107,D107*E107))</f>
        <v/>
      </c>
    </row>
    <row r="108" spans="1:6" outlineLevel="2" x14ac:dyDescent="0.25">
      <c r="A108" s="80" t="s">
        <v>199</v>
      </c>
      <c r="B108" s="35"/>
      <c r="C108" s="35" t="s">
        <v>10</v>
      </c>
      <c r="D108" s="45" t="str">
        <f>IF(Données!D189=TRUE,Données!C189,"")</f>
        <v/>
      </c>
      <c r="E108" s="35"/>
      <c r="F108" s="60" t="str">
        <f>IF(Données!D189=FALSE,"",IF(E108="",D108,D108*E108))</f>
        <v/>
      </c>
    </row>
    <row r="109" spans="1:6" outlineLevel="2" x14ac:dyDescent="0.25">
      <c r="A109" s="80" t="s">
        <v>200</v>
      </c>
      <c r="B109" s="35"/>
      <c r="C109" s="35" t="s">
        <v>10</v>
      </c>
      <c r="D109" s="45">
        <f>IF(Données!D190=TRUE,Données!C190,"")</f>
        <v>3.3874199999999997</v>
      </c>
      <c r="E109" s="35">
        <v>3</v>
      </c>
      <c r="F109" s="60">
        <f>IF(Données!D190=FALSE,"",IF(E109="",D109,D109*E109))</f>
        <v>10.16226</v>
      </c>
    </row>
    <row r="110" spans="1:6" outlineLevel="2" x14ac:dyDescent="0.25">
      <c r="A110" s="80" t="s">
        <v>201</v>
      </c>
      <c r="B110" s="35"/>
      <c r="C110" s="35" t="s">
        <v>10</v>
      </c>
      <c r="D110" s="45" t="str">
        <f>IF(Données!D191=TRUE,Données!C191,"")</f>
        <v/>
      </c>
      <c r="E110" s="35"/>
      <c r="F110" s="60" t="str">
        <f>IF(Données!D191=FALSE,"",IF(E110="",D110,D110*E110))</f>
        <v/>
      </c>
    </row>
    <row r="111" spans="1:6" outlineLevel="2" x14ac:dyDescent="0.25">
      <c r="A111" s="80" t="s">
        <v>202</v>
      </c>
      <c r="B111" s="35"/>
      <c r="C111" s="35" t="s">
        <v>10</v>
      </c>
      <c r="D111" s="45" t="str">
        <f>IF(Données!D192=TRUE,Données!C192,"")</f>
        <v/>
      </c>
      <c r="E111" s="35"/>
      <c r="F111" s="60" t="str">
        <f>IF(Données!D192=FALSE,"",IF(E111="",D111,D111*E111))</f>
        <v/>
      </c>
    </row>
    <row r="112" spans="1:6" outlineLevel="2" x14ac:dyDescent="0.25">
      <c r="A112" s="80" t="s">
        <v>203</v>
      </c>
      <c r="B112" s="35"/>
      <c r="C112" s="35" t="s">
        <v>10</v>
      </c>
      <c r="D112" s="45" t="str">
        <f>IF(Données!D193=TRUE,Données!C193,"")</f>
        <v/>
      </c>
      <c r="E112" s="35"/>
      <c r="F112" s="60" t="str">
        <f>IF(Données!D193=FALSE,"",IF(E112="",D112,D112*E112))</f>
        <v/>
      </c>
    </row>
    <row r="113" spans="1:6" outlineLevel="2" x14ac:dyDescent="0.25">
      <c r="A113" s="80" t="s">
        <v>204</v>
      </c>
      <c r="B113" s="35"/>
      <c r="C113" s="35" t="s">
        <v>10</v>
      </c>
      <c r="D113" s="45">
        <f>IF(Données!D194=TRUE,Données!C194,"")</f>
        <v>4.8197549999999998</v>
      </c>
      <c r="E113" s="35">
        <v>3</v>
      </c>
      <c r="F113" s="60">
        <f>IF(Données!D194=FALSE,"",IF(E113="",D113,D113*E113))</f>
        <v>14.459264999999998</v>
      </c>
    </row>
    <row r="114" spans="1:6" outlineLevel="2" x14ac:dyDescent="0.25">
      <c r="A114" s="80" t="s">
        <v>205</v>
      </c>
      <c r="B114" s="35"/>
      <c r="C114" s="35" t="s">
        <v>10</v>
      </c>
      <c r="D114" s="45" t="str">
        <f>IF(Données!D195=TRUE,Données!C195,"")</f>
        <v/>
      </c>
      <c r="E114" s="35"/>
      <c r="F114" s="60" t="str">
        <f>IF(Données!D195=FALSE,"",IF(E114="",D114,D114*E114))</f>
        <v/>
      </c>
    </row>
    <row r="115" spans="1:6" outlineLevel="2" x14ac:dyDescent="0.25">
      <c r="A115" s="80" t="s">
        <v>206</v>
      </c>
      <c r="B115" s="35"/>
      <c r="C115" s="35" t="s">
        <v>10</v>
      </c>
      <c r="D115" s="45" t="str">
        <f>IF(Données!D196=TRUE,Données!C196,"")</f>
        <v/>
      </c>
      <c r="E115" s="35"/>
      <c r="F115" s="60" t="str">
        <f>IF(Données!D196=FALSE,"",IF(E115="",D115,D115*E115))</f>
        <v/>
      </c>
    </row>
    <row r="116" spans="1:6" outlineLevel="2" x14ac:dyDescent="0.25">
      <c r="A116" s="80" t="s">
        <v>207</v>
      </c>
      <c r="B116" s="35"/>
      <c r="C116" s="35" t="s">
        <v>10</v>
      </c>
      <c r="D116" s="45" t="str">
        <f>IF(Données!D197=TRUE,Données!C197,"")</f>
        <v/>
      </c>
      <c r="E116" s="35"/>
      <c r="F116" s="60" t="str">
        <f>IF(Données!D197=FALSE,"",IF(E116="",D116,D116*E116))</f>
        <v/>
      </c>
    </row>
    <row r="117" spans="1:6" outlineLevel="2" x14ac:dyDescent="0.25">
      <c r="A117" s="80" t="s">
        <v>208</v>
      </c>
      <c r="B117" s="35"/>
      <c r="C117" s="35" t="s">
        <v>10</v>
      </c>
      <c r="D117" s="45" t="str">
        <f>IF(Données!D198=TRUE,Données!C198,"")</f>
        <v/>
      </c>
      <c r="E117" s="35"/>
      <c r="F117" s="60" t="str">
        <f>IF(Données!D198=FALSE,"",IF(E117="",D117,D117*E117))</f>
        <v/>
      </c>
    </row>
    <row r="118" spans="1:6" outlineLevel="2" x14ac:dyDescent="0.25">
      <c r="A118" s="80" t="s">
        <v>209</v>
      </c>
      <c r="B118" s="35"/>
      <c r="C118" s="35" t="s">
        <v>10</v>
      </c>
      <c r="D118" s="45" t="str">
        <f>IF(Données!D199=TRUE,Données!C199,"")</f>
        <v/>
      </c>
      <c r="E118" s="35"/>
      <c r="F118" s="60" t="str">
        <f>IF(Données!D199=FALSE,"",IF(E118="",D118,D118*E118))</f>
        <v/>
      </c>
    </row>
    <row r="119" spans="1:6" outlineLevel="2" x14ac:dyDescent="0.25">
      <c r="A119" s="80" t="s">
        <v>210</v>
      </c>
      <c r="B119" s="35"/>
      <c r="C119" s="35" t="s">
        <v>10</v>
      </c>
      <c r="D119" s="45" t="str">
        <f>IF(Données!D200=TRUE,Données!C200,"")</f>
        <v/>
      </c>
      <c r="E119" s="35"/>
      <c r="F119" s="60" t="str">
        <f>IF(Données!D200=FALSE,"",IF(E119="",D119,D119*E119))</f>
        <v/>
      </c>
    </row>
    <row r="120" spans="1:6" outlineLevel="2" x14ac:dyDescent="0.25">
      <c r="A120" s="80" t="s">
        <v>211</v>
      </c>
      <c r="B120" s="35"/>
      <c r="C120" s="35" t="s">
        <v>10</v>
      </c>
      <c r="D120" s="45" t="str">
        <f>IF(Données!D201=TRUE,Données!C201,"")</f>
        <v/>
      </c>
      <c r="E120" s="35"/>
      <c r="F120" s="60" t="str">
        <f>IF(Données!D201=FALSE,"",IF(E120="",D120,D120*E120))</f>
        <v/>
      </c>
    </row>
    <row r="121" spans="1:6" outlineLevel="1" x14ac:dyDescent="0.25"/>
    <row r="122" spans="1:6" x14ac:dyDescent="0.25">
      <c r="F122" s="61">
        <f>SUM(F91:F93,F95:F100,F102:F120)</f>
        <v>1206.3083549999999</v>
      </c>
    </row>
    <row r="123" spans="1:6" ht="6.75" customHeight="1" x14ac:dyDescent="0.25">
      <c r="A123" s="49"/>
      <c r="B123" s="49"/>
      <c r="C123" s="49"/>
      <c r="D123" s="49"/>
      <c r="E123" s="49"/>
      <c r="F123" s="49"/>
    </row>
    <row r="125" spans="1:6" x14ac:dyDescent="0.25">
      <c r="E125" s="34" t="s">
        <v>223</v>
      </c>
      <c r="F125" s="61">
        <f>F122+F87+F67+F19</f>
        <v>11299.626915000001</v>
      </c>
    </row>
  </sheetData>
  <dataConsolidate/>
  <mergeCells count="5">
    <mergeCell ref="A21:F21"/>
    <mergeCell ref="A6:F6"/>
    <mergeCell ref="A1:F3"/>
    <mergeCell ref="A69:F69"/>
    <mergeCell ref="A89:F89"/>
  </mergeCells>
  <dataValidations count="4">
    <dataValidation type="list" allowBlank="1" showInputMessage="1" showErrorMessage="1" sqref="A7">
      <formula1>Select</formula1>
    </dataValidation>
    <dataValidation type="list" allowBlank="1" showInputMessage="1" showErrorMessage="1" sqref="B7:B8">
      <formula1>RAL</formula1>
    </dataValidation>
    <dataValidation type="list" allowBlank="1" showInputMessage="1" showErrorMessage="1" sqref="B22">
      <formula1>RAL_2</formula1>
    </dataValidation>
    <dataValidation type="list" allowBlank="1" showInputMessage="1" showErrorMessage="1" sqref="A70">
      <formula1>fenetre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8">
              <controlPr defaultSize="0" autoFill="0" autoLine="0" autoPict="0">
                <anchor moveWithCells="1">
                  <from>
                    <xdr:col>1</xdr:col>
                    <xdr:colOff>190500</xdr:colOff>
                    <xdr:row>8</xdr:row>
                    <xdr:rowOff>0</xdr:rowOff>
                  </from>
                  <to>
                    <xdr:col>1</xdr:col>
                    <xdr:colOff>495300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9">
              <controlPr defaultSize="0" autoFill="0" autoLine="0" autoPict="0">
                <anchor moveWithCells="1">
                  <from>
                    <xdr:col>1</xdr:col>
                    <xdr:colOff>190500</xdr:colOff>
                    <xdr:row>9</xdr:row>
                    <xdr:rowOff>0</xdr:rowOff>
                  </from>
                  <to>
                    <xdr:col>1</xdr:col>
                    <xdr:colOff>495300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10">
              <controlPr defaultSize="0" autoFill="0" autoLine="0" autoPict="0">
                <anchor moveWithCells="1">
                  <from>
                    <xdr:col>1</xdr:col>
                    <xdr:colOff>190500</xdr:colOff>
                    <xdr:row>10</xdr:row>
                    <xdr:rowOff>9525</xdr:rowOff>
                  </from>
                  <to>
                    <xdr:col>1</xdr:col>
                    <xdr:colOff>485775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11">
              <controlPr defaultSize="0" autoFill="0" autoLine="0" autoPict="0">
                <anchor moveWithCells="1">
                  <from>
                    <xdr:col>1</xdr:col>
                    <xdr:colOff>190500</xdr:colOff>
                    <xdr:row>11</xdr:row>
                    <xdr:rowOff>9525</xdr:rowOff>
                  </from>
                  <to>
                    <xdr:col>1</xdr:col>
                    <xdr:colOff>495300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2">
              <controlPr defaultSize="0" autoFill="0" autoLine="0" autoPict="0">
                <anchor moveWithCells="1">
                  <from>
                    <xdr:col>1</xdr:col>
                    <xdr:colOff>190500</xdr:colOff>
                    <xdr:row>12</xdr:row>
                    <xdr:rowOff>9525</xdr:rowOff>
                  </from>
                  <to>
                    <xdr:col>1</xdr:col>
                    <xdr:colOff>419100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1</xdr:col>
                    <xdr:colOff>190500</xdr:colOff>
                    <xdr:row>13</xdr:row>
                    <xdr:rowOff>0</xdr:rowOff>
                  </from>
                  <to>
                    <xdr:col>1</xdr:col>
                    <xdr:colOff>485775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4">
              <controlPr defaultSize="0" autoFill="0" autoLine="0" autoPict="0">
                <anchor moveWithCells="1">
                  <from>
                    <xdr:col>1</xdr:col>
                    <xdr:colOff>190500</xdr:colOff>
                    <xdr:row>14</xdr:row>
                    <xdr:rowOff>0</xdr:rowOff>
                  </from>
                  <to>
                    <xdr:col>1</xdr:col>
                    <xdr:colOff>495300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5">
              <controlPr defaultSize="0" autoFill="0" autoLine="0" autoPict="0">
                <anchor moveWithCells="1">
                  <from>
                    <xdr:col>1</xdr:col>
                    <xdr:colOff>190500</xdr:colOff>
                    <xdr:row>15</xdr:row>
                    <xdr:rowOff>0</xdr:rowOff>
                  </from>
                  <to>
                    <xdr:col>1</xdr:col>
                    <xdr:colOff>495300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6">
              <controlPr defaultSize="0" autoFill="0" autoLine="0" autoPict="0">
                <anchor moveWithCells="1">
                  <from>
                    <xdr:col>1</xdr:col>
                    <xdr:colOff>190500</xdr:colOff>
                    <xdr:row>16</xdr:row>
                    <xdr:rowOff>0</xdr:rowOff>
                  </from>
                  <to>
                    <xdr:col>1</xdr:col>
                    <xdr:colOff>495300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3" name="Check Box 23">
              <controlPr defaultSize="0" autoFill="0" autoLine="0" autoPict="0">
                <anchor moveWithCells="1">
                  <from>
                    <xdr:col>1</xdr:col>
                    <xdr:colOff>200025</xdr:colOff>
                    <xdr:row>21</xdr:row>
                    <xdr:rowOff>247650</xdr:rowOff>
                  </from>
                  <to>
                    <xdr:col>1</xdr:col>
                    <xdr:colOff>504825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>
                <anchor moveWithCells="1">
                  <from>
                    <xdr:col>1</xdr:col>
                    <xdr:colOff>200025</xdr:colOff>
                    <xdr:row>23</xdr:row>
                    <xdr:rowOff>0</xdr:rowOff>
                  </from>
                  <to>
                    <xdr:col>1</xdr:col>
                    <xdr:colOff>504825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>
                <anchor moveWithCells="1">
                  <from>
                    <xdr:col>1</xdr:col>
                    <xdr:colOff>200025</xdr:colOff>
                    <xdr:row>24</xdr:row>
                    <xdr:rowOff>0</xdr:rowOff>
                  </from>
                  <to>
                    <xdr:col>1</xdr:col>
                    <xdr:colOff>504825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defaultSize="0" autoFill="0" autoLine="0" autoPict="0">
                <anchor moveWithCells="1">
                  <from>
                    <xdr:col>1</xdr:col>
                    <xdr:colOff>200025</xdr:colOff>
                    <xdr:row>25</xdr:row>
                    <xdr:rowOff>0</xdr:rowOff>
                  </from>
                  <to>
                    <xdr:col>1</xdr:col>
                    <xdr:colOff>504825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Check Box 27">
              <controlPr defaultSize="0" autoFill="0" autoLine="0" autoPict="0">
                <anchor moveWithCells="1">
                  <from>
                    <xdr:col>1</xdr:col>
                    <xdr:colOff>200025</xdr:colOff>
                    <xdr:row>26</xdr:row>
                    <xdr:rowOff>0</xdr:rowOff>
                  </from>
                  <to>
                    <xdr:col>1</xdr:col>
                    <xdr:colOff>504825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>
                <anchor moveWithCells="1">
                  <from>
                    <xdr:col>1</xdr:col>
                    <xdr:colOff>200025</xdr:colOff>
                    <xdr:row>27</xdr:row>
                    <xdr:rowOff>0</xdr:rowOff>
                  </from>
                  <to>
                    <xdr:col>1</xdr:col>
                    <xdr:colOff>504825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1</xdr:col>
                    <xdr:colOff>200025</xdr:colOff>
                    <xdr:row>28</xdr:row>
                    <xdr:rowOff>0</xdr:rowOff>
                  </from>
                  <to>
                    <xdr:col>1</xdr:col>
                    <xdr:colOff>504825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>
                <anchor moveWithCells="1">
                  <from>
                    <xdr:col>1</xdr:col>
                    <xdr:colOff>200025</xdr:colOff>
                    <xdr:row>29</xdr:row>
                    <xdr:rowOff>0</xdr:rowOff>
                  </from>
                  <to>
                    <xdr:col>1</xdr:col>
                    <xdr:colOff>504825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1" name="Check Box 31">
              <controlPr defaultSize="0" autoFill="0" autoLine="0" autoPict="0">
                <anchor moveWithCells="1">
                  <from>
                    <xdr:col>1</xdr:col>
                    <xdr:colOff>200025</xdr:colOff>
                    <xdr:row>30</xdr:row>
                    <xdr:rowOff>0</xdr:rowOff>
                  </from>
                  <to>
                    <xdr:col>1</xdr:col>
                    <xdr:colOff>504825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2" name="Check Box 32">
              <controlPr defaultSize="0" autoFill="0" autoLine="0" autoPict="0">
                <anchor moveWithCells="1">
                  <from>
                    <xdr:col>1</xdr:col>
                    <xdr:colOff>200025</xdr:colOff>
                    <xdr:row>31</xdr:row>
                    <xdr:rowOff>0</xdr:rowOff>
                  </from>
                  <to>
                    <xdr:col>1</xdr:col>
                    <xdr:colOff>504825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3" name="Check Box 33">
              <controlPr defaultSize="0" autoFill="0" autoLine="0" autoPict="0">
                <anchor moveWithCells="1">
                  <from>
                    <xdr:col>1</xdr:col>
                    <xdr:colOff>200025</xdr:colOff>
                    <xdr:row>32</xdr:row>
                    <xdr:rowOff>0</xdr:rowOff>
                  </from>
                  <to>
                    <xdr:col>1</xdr:col>
                    <xdr:colOff>504825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4" name="Check Box 34">
              <controlPr defaultSize="0" autoFill="0" autoLine="0" autoPict="0">
                <anchor moveWithCells="1">
                  <from>
                    <xdr:col>1</xdr:col>
                    <xdr:colOff>200025</xdr:colOff>
                    <xdr:row>33</xdr:row>
                    <xdr:rowOff>0</xdr:rowOff>
                  </from>
                  <to>
                    <xdr:col>1</xdr:col>
                    <xdr:colOff>504825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5" name="Check Box 35">
              <controlPr defaultSize="0" autoFill="0" autoLine="0" autoPict="0">
                <anchor moveWithCells="1">
                  <from>
                    <xdr:col>1</xdr:col>
                    <xdr:colOff>200025</xdr:colOff>
                    <xdr:row>34</xdr:row>
                    <xdr:rowOff>0</xdr:rowOff>
                  </from>
                  <to>
                    <xdr:col>1</xdr:col>
                    <xdr:colOff>504825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6" name="Check Box 36">
              <controlPr defaultSize="0" autoFill="0" autoLine="0" autoPict="0">
                <anchor moveWithCells="1">
                  <from>
                    <xdr:col>1</xdr:col>
                    <xdr:colOff>200025</xdr:colOff>
                    <xdr:row>35</xdr:row>
                    <xdr:rowOff>0</xdr:rowOff>
                  </from>
                  <to>
                    <xdr:col>1</xdr:col>
                    <xdr:colOff>504825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7" name="Check Box 37">
              <controlPr defaultSize="0" autoFill="0" autoLine="0" autoPict="0">
                <anchor moveWithCells="1">
                  <from>
                    <xdr:col>1</xdr:col>
                    <xdr:colOff>200025</xdr:colOff>
                    <xdr:row>36</xdr:row>
                    <xdr:rowOff>0</xdr:rowOff>
                  </from>
                  <to>
                    <xdr:col>1</xdr:col>
                    <xdr:colOff>504825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8" name="Check Box 38">
              <controlPr defaultSize="0" autoFill="0" autoLine="0" autoPict="0">
                <anchor moveWithCells="1">
                  <from>
                    <xdr:col>1</xdr:col>
                    <xdr:colOff>200025</xdr:colOff>
                    <xdr:row>38</xdr:row>
                    <xdr:rowOff>0</xdr:rowOff>
                  </from>
                  <to>
                    <xdr:col>1</xdr:col>
                    <xdr:colOff>504825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9" name="Check Box 39">
              <controlPr defaultSize="0" autoFill="0" autoLine="0" autoPict="0">
                <anchor moveWithCells="1">
                  <from>
                    <xdr:col>1</xdr:col>
                    <xdr:colOff>200025</xdr:colOff>
                    <xdr:row>39</xdr:row>
                    <xdr:rowOff>0</xdr:rowOff>
                  </from>
                  <to>
                    <xdr:col>1</xdr:col>
                    <xdr:colOff>504825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0" name="Check Box 40">
              <controlPr defaultSize="0" autoFill="0" autoLine="0" autoPict="0">
                <anchor moveWithCells="1">
                  <from>
                    <xdr:col>1</xdr:col>
                    <xdr:colOff>200025</xdr:colOff>
                    <xdr:row>40</xdr:row>
                    <xdr:rowOff>0</xdr:rowOff>
                  </from>
                  <to>
                    <xdr:col>1</xdr:col>
                    <xdr:colOff>504825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1" name="Check Box 41">
              <controlPr defaultSize="0" autoFill="0" autoLine="0" autoPict="0">
                <anchor moveWithCells="1">
                  <from>
                    <xdr:col>1</xdr:col>
                    <xdr:colOff>200025</xdr:colOff>
                    <xdr:row>41</xdr:row>
                    <xdr:rowOff>0</xdr:rowOff>
                  </from>
                  <to>
                    <xdr:col>1</xdr:col>
                    <xdr:colOff>504825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2" name="Check Box 42">
              <controlPr defaultSize="0" autoFill="0" autoLine="0" autoPict="0">
                <anchor moveWithCells="1">
                  <from>
                    <xdr:col>1</xdr:col>
                    <xdr:colOff>200025</xdr:colOff>
                    <xdr:row>42</xdr:row>
                    <xdr:rowOff>0</xdr:rowOff>
                  </from>
                  <to>
                    <xdr:col>1</xdr:col>
                    <xdr:colOff>504825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3" name="Check Box 43">
              <controlPr defaultSize="0" autoFill="0" autoLine="0" autoPict="0">
                <anchor moveWithCells="1">
                  <from>
                    <xdr:col>1</xdr:col>
                    <xdr:colOff>200025</xdr:colOff>
                    <xdr:row>43</xdr:row>
                    <xdr:rowOff>0</xdr:rowOff>
                  </from>
                  <to>
                    <xdr:col>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34" name="Check Box 294">
              <controlPr defaultSize="0" autoFill="0" autoLine="0" autoPict="0">
                <anchor moveWithCells="1">
                  <from>
                    <xdr:col>1</xdr:col>
                    <xdr:colOff>200025</xdr:colOff>
                    <xdr:row>43</xdr:row>
                    <xdr:rowOff>0</xdr:rowOff>
                  </from>
                  <to>
                    <xdr:col>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5" name="Check Box 297">
              <controlPr defaultSize="0" autoFill="0" autoLine="0" autoPict="0">
                <anchor moveWithCells="1">
                  <from>
                    <xdr:col>1</xdr:col>
                    <xdr:colOff>200025</xdr:colOff>
                    <xdr:row>45</xdr:row>
                    <xdr:rowOff>0</xdr:rowOff>
                  </from>
                  <to>
                    <xdr:col>1</xdr:col>
                    <xdr:colOff>504825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6" name="Check Box 298">
              <controlPr defaultSize="0" autoFill="0" autoLine="0" autoPict="0">
                <anchor moveWithCells="1">
                  <from>
                    <xdr:col>1</xdr:col>
                    <xdr:colOff>200025</xdr:colOff>
                    <xdr:row>45</xdr:row>
                    <xdr:rowOff>0</xdr:rowOff>
                  </from>
                  <to>
                    <xdr:col>1</xdr:col>
                    <xdr:colOff>504825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7" name="Check Box 299">
              <controlPr defaultSize="0" autoFill="0" autoLine="0" autoPict="0">
                <anchor moveWithCells="1">
                  <from>
                    <xdr:col>1</xdr:col>
                    <xdr:colOff>200025</xdr:colOff>
                    <xdr:row>45</xdr:row>
                    <xdr:rowOff>0</xdr:rowOff>
                  </from>
                  <to>
                    <xdr:col>1</xdr:col>
                    <xdr:colOff>504825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8" name="Check Box 300">
              <controlPr defaultSize="0" autoFill="0" autoLine="0" autoPict="0">
                <anchor moveWithCells="1">
                  <from>
                    <xdr:col>1</xdr:col>
                    <xdr:colOff>200025</xdr:colOff>
                    <xdr:row>46</xdr:row>
                    <xdr:rowOff>0</xdr:rowOff>
                  </from>
                  <to>
                    <xdr:col>1</xdr:col>
                    <xdr:colOff>504825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9" name="Check Box 301">
              <controlPr defaultSize="0" autoFill="0" autoLine="0" autoPict="0">
                <anchor moveWithCells="1">
                  <from>
                    <xdr:col>1</xdr:col>
                    <xdr:colOff>200025</xdr:colOff>
                    <xdr:row>46</xdr:row>
                    <xdr:rowOff>0</xdr:rowOff>
                  </from>
                  <to>
                    <xdr:col>1</xdr:col>
                    <xdr:colOff>504825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40" name="Check Box 302">
              <controlPr defaultSize="0" autoFill="0" autoLine="0" autoPict="0">
                <anchor moveWithCells="1">
                  <from>
                    <xdr:col>1</xdr:col>
                    <xdr:colOff>200025</xdr:colOff>
                    <xdr:row>46</xdr:row>
                    <xdr:rowOff>0</xdr:rowOff>
                  </from>
                  <to>
                    <xdr:col>1</xdr:col>
                    <xdr:colOff>504825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41" name="Check Box 303">
              <controlPr defaultSize="0" autoFill="0" autoLine="0" autoPict="0">
                <anchor moveWithCells="1">
                  <from>
                    <xdr:col>1</xdr:col>
                    <xdr:colOff>200025</xdr:colOff>
                    <xdr:row>47</xdr:row>
                    <xdr:rowOff>0</xdr:rowOff>
                  </from>
                  <to>
                    <xdr:col>1</xdr:col>
                    <xdr:colOff>504825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42" name="Check Box 304">
              <controlPr defaultSize="0" autoFill="0" autoLine="0" autoPict="0">
                <anchor moveWithCells="1">
                  <from>
                    <xdr:col>1</xdr:col>
                    <xdr:colOff>200025</xdr:colOff>
                    <xdr:row>47</xdr:row>
                    <xdr:rowOff>0</xdr:rowOff>
                  </from>
                  <to>
                    <xdr:col>1</xdr:col>
                    <xdr:colOff>504825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43" name="Check Box 305">
              <controlPr defaultSize="0" autoFill="0" autoLine="0" autoPict="0">
                <anchor moveWithCells="1">
                  <from>
                    <xdr:col>1</xdr:col>
                    <xdr:colOff>200025</xdr:colOff>
                    <xdr:row>47</xdr:row>
                    <xdr:rowOff>0</xdr:rowOff>
                  </from>
                  <to>
                    <xdr:col>1</xdr:col>
                    <xdr:colOff>504825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44" name="Check Box 306">
              <controlPr defaultSize="0" autoFill="0" autoLine="0" autoPict="0">
                <anchor moveWithCells="1">
                  <from>
                    <xdr:col>1</xdr:col>
                    <xdr:colOff>200025</xdr:colOff>
                    <xdr:row>48</xdr:row>
                    <xdr:rowOff>0</xdr:rowOff>
                  </from>
                  <to>
                    <xdr:col>1</xdr:col>
                    <xdr:colOff>504825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45" name="Check Box 307">
              <controlPr defaultSize="0" autoFill="0" autoLine="0" autoPict="0">
                <anchor moveWithCells="1">
                  <from>
                    <xdr:col>1</xdr:col>
                    <xdr:colOff>200025</xdr:colOff>
                    <xdr:row>48</xdr:row>
                    <xdr:rowOff>0</xdr:rowOff>
                  </from>
                  <to>
                    <xdr:col>1</xdr:col>
                    <xdr:colOff>504825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46" name="Check Box 308">
              <controlPr defaultSize="0" autoFill="0" autoLine="0" autoPict="0">
                <anchor moveWithCells="1">
                  <from>
                    <xdr:col>1</xdr:col>
                    <xdr:colOff>200025</xdr:colOff>
                    <xdr:row>48</xdr:row>
                    <xdr:rowOff>0</xdr:rowOff>
                  </from>
                  <to>
                    <xdr:col>1</xdr:col>
                    <xdr:colOff>504825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47" name="Check Box 309">
              <controlPr defaultSize="0" autoFill="0" autoLine="0" autoPict="0">
                <anchor moveWithCells="1">
                  <from>
                    <xdr:col>1</xdr:col>
                    <xdr:colOff>200025</xdr:colOff>
                    <xdr:row>49</xdr:row>
                    <xdr:rowOff>0</xdr:rowOff>
                  </from>
                  <to>
                    <xdr:col>1</xdr:col>
                    <xdr:colOff>504825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48" name="Check Box 310">
              <controlPr defaultSize="0" autoFill="0" autoLine="0" autoPict="0">
                <anchor moveWithCells="1">
                  <from>
                    <xdr:col>1</xdr:col>
                    <xdr:colOff>200025</xdr:colOff>
                    <xdr:row>49</xdr:row>
                    <xdr:rowOff>0</xdr:rowOff>
                  </from>
                  <to>
                    <xdr:col>1</xdr:col>
                    <xdr:colOff>504825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49" name="Check Box 311">
              <controlPr defaultSize="0" autoFill="0" autoLine="0" autoPict="0">
                <anchor moveWithCells="1">
                  <from>
                    <xdr:col>1</xdr:col>
                    <xdr:colOff>200025</xdr:colOff>
                    <xdr:row>49</xdr:row>
                    <xdr:rowOff>0</xdr:rowOff>
                  </from>
                  <to>
                    <xdr:col>1</xdr:col>
                    <xdr:colOff>504825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50" name="Check Box 312">
              <controlPr defaultSize="0" autoFill="0" autoLine="0" autoPict="0">
                <anchor moveWithCells="1">
                  <from>
                    <xdr:col>1</xdr:col>
                    <xdr:colOff>200025</xdr:colOff>
                    <xdr:row>50</xdr:row>
                    <xdr:rowOff>0</xdr:rowOff>
                  </from>
                  <to>
                    <xdr:col>1</xdr:col>
                    <xdr:colOff>504825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51" name="Check Box 313">
              <controlPr defaultSize="0" autoFill="0" autoLine="0" autoPict="0">
                <anchor moveWithCells="1">
                  <from>
                    <xdr:col>1</xdr:col>
                    <xdr:colOff>200025</xdr:colOff>
                    <xdr:row>50</xdr:row>
                    <xdr:rowOff>0</xdr:rowOff>
                  </from>
                  <to>
                    <xdr:col>1</xdr:col>
                    <xdr:colOff>504825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52" name="Check Box 314">
              <controlPr defaultSize="0" autoFill="0" autoLine="0" autoPict="0">
                <anchor moveWithCells="1">
                  <from>
                    <xdr:col>1</xdr:col>
                    <xdr:colOff>200025</xdr:colOff>
                    <xdr:row>50</xdr:row>
                    <xdr:rowOff>0</xdr:rowOff>
                  </from>
                  <to>
                    <xdr:col>1</xdr:col>
                    <xdr:colOff>504825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53" name="Check Box 315">
              <controlPr defaultSize="0" autoFill="0" autoLine="0" autoPict="0">
                <anchor moveWithCells="1">
                  <from>
                    <xdr:col>1</xdr:col>
                    <xdr:colOff>200025</xdr:colOff>
                    <xdr:row>51</xdr:row>
                    <xdr:rowOff>0</xdr:rowOff>
                  </from>
                  <to>
                    <xdr:col>1</xdr:col>
                    <xdr:colOff>504825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54" name="Check Box 316">
              <controlPr defaultSize="0" autoFill="0" autoLine="0" autoPict="0">
                <anchor moveWithCells="1">
                  <from>
                    <xdr:col>1</xdr:col>
                    <xdr:colOff>200025</xdr:colOff>
                    <xdr:row>51</xdr:row>
                    <xdr:rowOff>0</xdr:rowOff>
                  </from>
                  <to>
                    <xdr:col>1</xdr:col>
                    <xdr:colOff>504825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55" name="Check Box 317">
              <controlPr defaultSize="0" autoFill="0" autoLine="0" autoPict="0">
                <anchor moveWithCells="1">
                  <from>
                    <xdr:col>1</xdr:col>
                    <xdr:colOff>200025</xdr:colOff>
                    <xdr:row>51</xdr:row>
                    <xdr:rowOff>0</xdr:rowOff>
                  </from>
                  <to>
                    <xdr:col>1</xdr:col>
                    <xdr:colOff>504825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56" name="Check Box 318">
              <controlPr defaultSize="0" autoFill="0" autoLine="0" autoPict="0">
                <anchor moveWithCells="1">
                  <from>
                    <xdr:col>1</xdr:col>
                    <xdr:colOff>200025</xdr:colOff>
                    <xdr:row>52</xdr:row>
                    <xdr:rowOff>0</xdr:rowOff>
                  </from>
                  <to>
                    <xdr:col>1</xdr:col>
                    <xdr:colOff>504825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57" name="Check Box 319">
              <controlPr defaultSize="0" autoFill="0" autoLine="0" autoPict="0">
                <anchor moveWithCells="1">
                  <from>
                    <xdr:col>1</xdr:col>
                    <xdr:colOff>200025</xdr:colOff>
                    <xdr:row>52</xdr:row>
                    <xdr:rowOff>0</xdr:rowOff>
                  </from>
                  <to>
                    <xdr:col>1</xdr:col>
                    <xdr:colOff>504825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58" name="Check Box 320">
              <controlPr defaultSize="0" autoFill="0" autoLine="0" autoPict="0">
                <anchor moveWithCells="1">
                  <from>
                    <xdr:col>1</xdr:col>
                    <xdr:colOff>200025</xdr:colOff>
                    <xdr:row>52</xdr:row>
                    <xdr:rowOff>0</xdr:rowOff>
                  </from>
                  <to>
                    <xdr:col>1</xdr:col>
                    <xdr:colOff>504825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59" name="Check Box 321">
              <controlPr defaultSize="0" autoFill="0" autoLine="0" autoPict="0">
                <anchor moveWithCells="1">
                  <from>
                    <xdr:col>1</xdr:col>
                    <xdr:colOff>200025</xdr:colOff>
                    <xdr:row>53</xdr:row>
                    <xdr:rowOff>0</xdr:rowOff>
                  </from>
                  <to>
                    <xdr:col>1</xdr:col>
                    <xdr:colOff>504825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60" name="Check Box 322">
              <controlPr defaultSize="0" autoFill="0" autoLine="0" autoPict="0">
                <anchor moveWithCells="1">
                  <from>
                    <xdr:col>1</xdr:col>
                    <xdr:colOff>200025</xdr:colOff>
                    <xdr:row>53</xdr:row>
                    <xdr:rowOff>0</xdr:rowOff>
                  </from>
                  <to>
                    <xdr:col>1</xdr:col>
                    <xdr:colOff>504825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61" name="Check Box 323">
              <controlPr defaultSize="0" autoFill="0" autoLine="0" autoPict="0">
                <anchor moveWithCells="1">
                  <from>
                    <xdr:col>1</xdr:col>
                    <xdr:colOff>200025</xdr:colOff>
                    <xdr:row>53</xdr:row>
                    <xdr:rowOff>0</xdr:rowOff>
                  </from>
                  <to>
                    <xdr:col>1</xdr:col>
                    <xdr:colOff>504825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62" name="Check Box 324">
              <controlPr defaultSize="0" autoFill="0" autoLine="0" autoPict="0">
                <anchor moveWithCells="1">
                  <from>
                    <xdr:col>1</xdr:col>
                    <xdr:colOff>200025</xdr:colOff>
                    <xdr:row>54</xdr:row>
                    <xdr:rowOff>0</xdr:rowOff>
                  </from>
                  <to>
                    <xdr:col>1</xdr:col>
                    <xdr:colOff>504825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63" name="Check Box 325">
              <controlPr defaultSize="0" autoFill="0" autoLine="0" autoPict="0">
                <anchor moveWithCells="1">
                  <from>
                    <xdr:col>1</xdr:col>
                    <xdr:colOff>200025</xdr:colOff>
                    <xdr:row>54</xdr:row>
                    <xdr:rowOff>0</xdr:rowOff>
                  </from>
                  <to>
                    <xdr:col>1</xdr:col>
                    <xdr:colOff>504825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64" name="Check Box 326">
              <controlPr defaultSize="0" autoFill="0" autoLine="0" autoPict="0">
                <anchor moveWithCells="1">
                  <from>
                    <xdr:col>1</xdr:col>
                    <xdr:colOff>200025</xdr:colOff>
                    <xdr:row>54</xdr:row>
                    <xdr:rowOff>0</xdr:rowOff>
                  </from>
                  <to>
                    <xdr:col>1</xdr:col>
                    <xdr:colOff>504825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65" name="Check Box 327">
              <controlPr defaultSize="0" autoFill="0" autoLine="0" autoPict="0">
                <anchor moveWithCells="1">
                  <from>
                    <xdr:col>1</xdr:col>
                    <xdr:colOff>200025</xdr:colOff>
                    <xdr:row>55</xdr:row>
                    <xdr:rowOff>0</xdr:rowOff>
                  </from>
                  <to>
                    <xdr:col>1</xdr:col>
                    <xdr:colOff>504825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66" name="Check Box 328">
              <controlPr defaultSize="0" autoFill="0" autoLine="0" autoPict="0">
                <anchor moveWithCells="1">
                  <from>
                    <xdr:col>1</xdr:col>
                    <xdr:colOff>200025</xdr:colOff>
                    <xdr:row>55</xdr:row>
                    <xdr:rowOff>0</xdr:rowOff>
                  </from>
                  <to>
                    <xdr:col>1</xdr:col>
                    <xdr:colOff>504825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67" name="Check Box 329">
              <controlPr defaultSize="0" autoFill="0" autoLine="0" autoPict="0">
                <anchor moveWithCells="1">
                  <from>
                    <xdr:col>1</xdr:col>
                    <xdr:colOff>200025</xdr:colOff>
                    <xdr:row>55</xdr:row>
                    <xdr:rowOff>0</xdr:rowOff>
                  </from>
                  <to>
                    <xdr:col>1</xdr:col>
                    <xdr:colOff>504825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68" name="Check Box 330">
              <controlPr defaultSize="0" autoFill="0" autoLine="0" autoPict="0">
                <anchor moveWithCells="1">
                  <from>
                    <xdr:col>1</xdr:col>
                    <xdr:colOff>200025</xdr:colOff>
                    <xdr:row>56</xdr:row>
                    <xdr:rowOff>0</xdr:rowOff>
                  </from>
                  <to>
                    <xdr:col>1</xdr:col>
                    <xdr:colOff>504825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69" name="Check Box 331">
              <controlPr defaultSize="0" autoFill="0" autoLine="0" autoPict="0">
                <anchor moveWithCells="1">
                  <from>
                    <xdr:col>1</xdr:col>
                    <xdr:colOff>200025</xdr:colOff>
                    <xdr:row>56</xdr:row>
                    <xdr:rowOff>0</xdr:rowOff>
                  </from>
                  <to>
                    <xdr:col>1</xdr:col>
                    <xdr:colOff>504825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70" name="Check Box 332">
              <controlPr defaultSize="0" autoFill="0" autoLine="0" autoPict="0">
                <anchor moveWithCells="1">
                  <from>
                    <xdr:col>1</xdr:col>
                    <xdr:colOff>200025</xdr:colOff>
                    <xdr:row>56</xdr:row>
                    <xdr:rowOff>0</xdr:rowOff>
                  </from>
                  <to>
                    <xdr:col>1</xdr:col>
                    <xdr:colOff>504825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71" name="Check Box 333">
              <controlPr defaultSize="0" autoFill="0" autoLine="0" autoPict="0">
                <anchor moveWithCells="1">
                  <from>
                    <xdr:col>1</xdr:col>
                    <xdr:colOff>200025</xdr:colOff>
                    <xdr:row>57</xdr:row>
                    <xdr:rowOff>0</xdr:rowOff>
                  </from>
                  <to>
                    <xdr:col>1</xdr:col>
                    <xdr:colOff>504825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72" name="Check Box 334">
              <controlPr defaultSize="0" autoFill="0" autoLine="0" autoPict="0">
                <anchor moveWithCells="1">
                  <from>
                    <xdr:col>1</xdr:col>
                    <xdr:colOff>200025</xdr:colOff>
                    <xdr:row>57</xdr:row>
                    <xdr:rowOff>0</xdr:rowOff>
                  </from>
                  <to>
                    <xdr:col>1</xdr:col>
                    <xdr:colOff>504825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73" name="Check Box 335">
              <controlPr defaultSize="0" autoFill="0" autoLine="0" autoPict="0">
                <anchor moveWithCells="1">
                  <from>
                    <xdr:col>1</xdr:col>
                    <xdr:colOff>200025</xdr:colOff>
                    <xdr:row>57</xdr:row>
                    <xdr:rowOff>0</xdr:rowOff>
                  </from>
                  <to>
                    <xdr:col>1</xdr:col>
                    <xdr:colOff>504825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74" name="Check Box 336">
              <controlPr defaultSize="0" autoFill="0" autoLine="0" autoPict="0">
                <anchor moveWithCells="1">
                  <from>
                    <xdr:col>1</xdr:col>
                    <xdr:colOff>200025</xdr:colOff>
                    <xdr:row>58</xdr:row>
                    <xdr:rowOff>0</xdr:rowOff>
                  </from>
                  <to>
                    <xdr:col>1</xdr:col>
                    <xdr:colOff>504825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75" name="Check Box 337">
              <controlPr defaultSize="0" autoFill="0" autoLine="0" autoPict="0">
                <anchor moveWithCells="1">
                  <from>
                    <xdr:col>1</xdr:col>
                    <xdr:colOff>200025</xdr:colOff>
                    <xdr:row>58</xdr:row>
                    <xdr:rowOff>0</xdr:rowOff>
                  </from>
                  <to>
                    <xdr:col>1</xdr:col>
                    <xdr:colOff>504825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76" name="Check Box 338">
              <controlPr defaultSize="0" autoFill="0" autoLine="0" autoPict="0">
                <anchor moveWithCells="1">
                  <from>
                    <xdr:col>1</xdr:col>
                    <xdr:colOff>200025</xdr:colOff>
                    <xdr:row>58</xdr:row>
                    <xdr:rowOff>0</xdr:rowOff>
                  </from>
                  <to>
                    <xdr:col>1</xdr:col>
                    <xdr:colOff>504825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77" name="Check Box 339">
              <controlPr defaultSize="0" autoFill="0" autoLine="0" autoPict="0">
                <anchor moveWithCells="1">
                  <from>
                    <xdr:col>1</xdr:col>
                    <xdr:colOff>200025</xdr:colOff>
                    <xdr:row>59</xdr:row>
                    <xdr:rowOff>0</xdr:rowOff>
                  </from>
                  <to>
                    <xdr:col>1</xdr:col>
                    <xdr:colOff>504825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78" name="Check Box 340">
              <controlPr defaultSize="0" autoFill="0" autoLine="0" autoPict="0">
                <anchor moveWithCells="1">
                  <from>
                    <xdr:col>1</xdr:col>
                    <xdr:colOff>200025</xdr:colOff>
                    <xdr:row>59</xdr:row>
                    <xdr:rowOff>0</xdr:rowOff>
                  </from>
                  <to>
                    <xdr:col>1</xdr:col>
                    <xdr:colOff>504825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79" name="Check Box 341">
              <controlPr defaultSize="0" autoFill="0" autoLine="0" autoPict="0">
                <anchor moveWithCells="1">
                  <from>
                    <xdr:col>1</xdr:col>
                    <xdr:colOff>200025</xdr:colOff>
                    <xdr:row>59</xdr:row>
                    <xdr:rowOff>0</xdr:rowOff>
                  </from>
                  <to>
                    <xdr:col>1</xdr:col>
                    <xdr:colOff>504825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80" name="Check Box 342">
              <controlPr defaultSize="0" autoFill="0" autoLine="0" autoPict="0">
                <anchor moveWithCells="1">
                  <from>
                    <xdr:col>1</xdr:col>
                    <xdr:colOff>200025</xdr:colOff>
                    <xdr:row>60</xdr:row>
                    <xdr:rowOff>0</xdr:rowOff>
                  </from>
                  <to>
                    <xdr:col>1</xdr:col>
                    <xdr:colOff>504825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81" name="Check Box 343">
              <controlPr defaultSize="0" autoFill="0" autoLine="0" autoPict="0">
                <anchor moveWithCells="1">
                  <from>
                    <xdr:col>1</xdr:col>
                    <xdr:colOff>200025</xdr:colOff>
                    <xdr:row>60</xdr:row>
                    <xdr:rowOff>0</xdr:rowOff>
                  </from>
                  <to>
                    <xdr:col>1</xdr:col>
                    <xdr:colOff>504825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82" name="Check Box 344">
              <controlPr defaultSize="0" autoFill="0" autoLine="0" autoPict="0">
                <anchor moveWithCells="1">
                  <from>
                    <xdr:col>1</xdr:col>
                    <xdr:colOff>200025</xdr:colOff>
                    <xdr:row>60</xdr:row>
                    <xdr:rowOff>0</xdr:rowOff>
                  </from>
                  <to>
                    <xdr:col>1</xdr:col>
                    <xdr:colOff>504825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83" name="Check Box 345">
              <controlPr defaultSize="0" autoFill="0" autoLine="0" autoPict="0">
                <anchor moveWithCells="1">
                  <from>
                    <xdr:col>1</xdr:col>
                    <xdr:colOff>200025</xdr:colOff>
                    <xdr:row>61</xdr:row>
                    <xdr:rowOff>0</xdr:rowOff>
                  </from>
                  <to>
                    <xdr:col>1</xdr:col>
                    <xdr:colOff>504825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84" name="Check Box 346">
              <controlPr defaultSize="0" autoFill="0" autoLine="0" autoPict="0">
                <anchor moveWithCells="1">
                  <from>
                    <xdr:col>1</xdr:col>
                    <xdr:colOff>200025</xdr:colOff>
                    <xdr:row>61</xdr:row>
                    <xdr:rowOff>0</xdr:rowOff>
                  </from>
                  <to>
                    <xdr:col>1</xdr:col>
                    <xdr:colOff>504825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85" name="Check Box 347">
              <controlPr defaultSize="0" autoFill="0" autoLine="0" autoPict="0">
                <anchor moveWithCells="1">
                  <from>
                    <xdr:col>1</xdr:col>
                    <xdr:colOff>200025</xdr:colOff>
                    <xdr:row>61</xdr:row>
                    <xdr:rowOff>0</xdr:rowOff>
                  </from>
                  <to>
                    <xdr:col>1</xdr:col>
                    <xdr:colOff>504825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86" name="Check Box 348">
              <controlPr defaultSize="0" autoFill="0" autoLine="0" autoPict="0">
                <anchor moveWithCells="1">
                  <from>
                    <xdr:col>1</xdr:col>
                    <xdr:colOff>200025</xdr:colOff>
                    <xdr:row>62</xdr:row>
                    <xdr:rowOff>0</xdr:rowOff>
                  </from>
                  <to>
                    <xdr:col>1</xdr:col>
                    <xdr:colOff>504825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87" name="Check Box 349">
              <controlPr defaultSize="0" autoFill="0" autoLine="0" autoPict="0">
                <anchor moveWithCells="1">
                  <from>
                    <xdr:col>1</xdr:col>
                    <xdr:colOff>200025</xdr:colOff>
                    <xdr:row>62</xdr:row>
                    <xdr:rowOff>0</xdr:rowOff>
                  </from>
                  <to>
                    <xdr:col>1</xdr:col>
                    <xdr:colOff>504825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88" name="Check Box 350">
              <controlPr defaultSize="0" autoFill="0" autoLine="0" autoPict="0">
                <anchor moveWithCells="1">
                  <from>
                    <xdr:col>1</xdr:col>
                    <xdr:colOff>200025</xdr:colOff>
                    <xdr:row>62</xdr:row>
                    <xdr:rowOff>0</xdr:rowOff>
                  </from>
                  <to>
                    <xdr:col>1</xdr:col>
                    <xdr:colOff>504825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89" name="Check Box 351">
              <controlPr defaultSize="0" autoFill="0" autoLine="0" autoPict="0">
                <anchor moveWithCells="1">
                  <from>
                    <xdr:col>1</xdr:col>
                    <xdr:colOff>200025</xdr:colOff>
                    <xdr:row>63</xdr:row>
                    <xdr:rowOff>0</xdr:rowOff>
                  </from>
                  <to>
                    <xdr:col>1</xdr:col>
                    <xdr:colOff>504825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90" name="Check Box 352">
              <controlPr defaultSize="0" autoFill="0" autoLine="0" autoPict="0">
                <anchor moveWithCells="1">
                  <from>
                    <xdr:col>1</xdr:col>
                    <xdr:colOff>200025</xdr:colOff>
                    <xdr:row>63</xdr:row>
                    <xdr:rowOff>0</xdr:rowOff>
                  </from>
                  <to>
                    <xdr:col>1</xdr:col>
                    <xdr:colOff>504825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91" name="Check Box 353">
              <controlPr defaultSize="0" autoFill="0" autoLine="0" autoPict="0">
                <anchor moveWithCells="1">
                  <from>
                    <xdr:col>1</xdr:col>
                    <xdr:colOff>200025</xdr:colOff>
                    <xdr:row>63</xdr:row>
                    <xdr:rowOff>0</xdr:rowOff>
                  </from>
                  <to>
                    <xdr:col>1</xdr:col>
                    <xdr:colOff>504825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92" name="Check Box 354">
              <controlPr defaultSize="0" autoFill="0" autoLine="0" autoPict="0">
                <anchor moveWithCells="1">
                  <from>
                    <xdr:col>1</xdr:col>
                    <xdr:colOff>200025</xdr:colOff>
                    <xdr:row>64</xdr:row>
                    <xdr:rowOff>0</xdr:rowOff>
                  </from>
                  <to>
                    <xdr:col>1</xdr:col>
                    <xdr:colOff>504825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93" name="Check Box 355">
              <controlPr defaultSize="0" autoFill="0" autoLine="0" autoPict="0">
                <anchor moveWithCells="1">
                  <from>
                    <xdr:col>1</xdr:col>
                    <xdr:colOff>200025</xdr:colOff>
                    <xdr:row>64</xdr:row>
                    <xdr:rowOff>0</xdr:rowOff>
                  </from>
                  <to>
                    <xdr:col>1</xdr:col>
                    <xdr:colOff>504825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94" name="Check Box 356">
              <controlPr defaultSize="0" autoFill="0" autoLine="0" autoPict="0">
                <anchor moveWithCells="1">
                  <from>
                    <xdr:col>1</xdr:col>
                    <xdr:colOff>200025</xdr:colOff>
                    <xdr:row>69</xdr:row>
                    <xdr:rowOff>247650</xdr:rowOff>
                  </from>
                  <to>
                    <xdr:col>1</xdr:col>
                    <xdr:colOff>504825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95" name="Check Box 359">
              <controlPr defaultSize="0" autoFill="0" autoLine="0" autoPict="0">
                <anchor moveWithCells="1">
                  <from>
                    <xdr:col>1</xdr:col>
                    <xdr:colOff>200025</xdr:colOff>
                    <xdr:row>72</xdr:row>
                    <xdr:rowOff>257175</xdr:rowOff>
                  </from>
                  <to>
                    <xdr:col>1</xdr:col>
                    <xdr:colOff>504825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96" name="Check Box 360">
              <controlPr defaultSize="0" autoFill="0" autoLine="0" autoPict="0">
                <anchor moveWithCells="1">
                  <from>
                    <xdr:col>1</xdr:col>
                    <xdr:colOff>200025</xdr:colOff>
                    <xdr:row>73</xdr:row>
                    <xdr:rowOff>257175</xdr:rowOff>
                  </from>
                  <to>
                    <xdr:col>1</xdr:col>
                    <xdr:colOff>504825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97" name="Check Box 361">
              <controlPr defaultSize="0" autoFill="0" autoLine="0" autoPict="0">
                <anchor moveWithCells="1">
                  <from>
                    <xdr:col>1</xdr:col>
                    <xdr:colOff>200025</xdr:colOff>
                    <xdr:row>74</xdr:row>
                    <xdr:rowOff>257175</xdr:rowOff>
                  </from>
                  <to>
                    <xdr:col>1</xdr:col>
                    <xdr:colOff>504825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98" name="Check Box 362">
              <controlPr defaultSize="0" autoFill="0" autoLine="0" autoPict="0">
                <anchor moveWithCells="1">
                  <from>
                    <xdr:col>1</xdr:col>
                    <xdr:colOff>200025</xdr:colOff>
                    <xdr:row>75</xdr:row>
                    <xdr:rowOff>257175</xdr:rowOff>
                  </from>
                  <to>
                    <xdr:col>1</xdr:col>
                    <xdr:colOff>504825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99" name="Check Box 363">
              <controlPr defaultSize="0" autoFill="0" autoLine="0" autoPict="0">
                <anchor moveWithCells="1">
                  <from>
                    <xdr:col>1</xdr:col>
                    <xdr:colOff>200025</xdr:colOff>
                    <xdr:row>76</xdr:row>
                    <xdr:rowOff>257175</xdr:rowOff>
                  </from>
                  <to>
                    <xdr:col>1</xdr:col>
                    <xdr:colOff>504825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100" name="Check Box 364">
              <controlPr defaultSize="0" autoFill="0" autoLine="0" autoPict="0">
                <anchor moveWithCells="1">
                  <from>
                    <xdr:col>1</xdr:col>
                    <xdr:colOff>200025</xdr:colOff>
                    <xdr:row>77</xdr:row>
                    <xdr:rowOff>257175</xdr:rowOff>
                  </from>
                  <to>
                    <xdr:col>1</xdr:col>
                    <xdr:colOff>504825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101" name="Check Box 365">
              <controlPr defaultSize="0" autoFill="0" autoLine="0" autoPict="0">
                <anchor moveWithCells="1">
                  <from>
                    <xdr:col>1</xdr:col>
                    <xdr:colOff>200025</xdr:colOff>
                    <xdr:row>78</xdr:row>
                    <xdr:rowOff>257175</xdr:rowOff>
                  </from>
                  <to>
                    <xdr:col>1</xdr:col>
                    <xdr:colOff>504825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102" name="Check Box 366">
              <controlPr defaultSize="0" autoFill="0" autoLine="0" autoPict="0">
                <anchor moveWithCells="1">
                  <from>
                    <xdr:col>1</xdr:col>
                    <xdr:colOff>200025</xdr:colOff>
                    <xdr:row>79</xdr:row>
                    <xdr:rowOff>257175</xdr:rowOff>
                  </from>
                  <to>
                    <xdr:col>1</xdr:col>
                    <xdr:colOff>504825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103" name="Check Box 367">
              <controlPr defaultSize="0" autoFill="0" autoLine="0" autoPict="0">
                <anchor moveWithCells="1">
                  <from>
                    <xdr:col>1</xdr:col>
                    <xdr:colOff>200025</xdr:colOff>
                    <xdr:row>80</xdr:row>
                    <xdr:rowOff>257175</xdr:rowOff>
                  </from>
                  <to>
                    <xdr:col>1</xdr:col>
                    <xdr:colOff>504825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04" name="Check Box 368">
              <controlPr defaultSize="0" autoFill="0" autoLine="0" autoPict="0">
                <anchor moveWithCells="1">
                  <from>
                    <xdr:col>1</xdr:col>
                    <xdr:colOff>200025</xdr:colOff>
                    <xdr:row>81</xdr:row>
                    <xdr:rowOff>257175</xdr:rowOff>
                  </from>
                  <to>
                    <xdr:col>1</xdr:col>
                    <xdr:colOff>504825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05" name="Check Box 369">
              <controlPr defaultSize="0" autoFill="0" autoLine="0" autoPict="0">
                <anchor moveWithCells="1">
                  <from>
                    <xdr:col>1</xdr:col>
                    <xdr:colOff>200025</xdr:colOff>
                    <xdr:row>70</xdr:row>
                    <xdr:rowOff>171450</xdr:rowOff>
                  </from>
                  <to>
                    <xdr:col>1</xdr:col>
                    <xdr:colOff>504825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106" name="Check Box 370">
              <controlPr defaultSize="0" autoFill="0" autoLine="0" autoPict="0">
                <anchor moveWithCells="1">
                  <from>
                    <xdr:col>1</xdr:col>
                    <xdr:colOff>200025</xdr:colOff>
                    <xdr:row>71</xdr:row>
                    <xdr:rowOff>180975</xdr:rowOff>
                  </from>
                  <to>
                    <xdr:col>1</xdr:col>
                    <xdr:colOff>504825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107" name="Check Box 372">
              <controlPr defaultSize="0" autoFill="0" autoLine="0" autoPict="0">
                <anchor moveWithCells="1">
                  <from>
                    <xdr:col>1</xdr:col>
                    <xdr:colOff>200025</xdr:colOff>
                    <xdr:row>81</xdr:row>
                    <xdr:rowOff>257175</xdr:rowOff>
                  </from>
                  <to>
                    <xdr:col>1</xdr:col>
                    <xdr:colOff>504825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108" name="Check Box 373">
              <controlPr defaultSize="0" autoFill="0" autoLine="0" autoPict="0">
                <anchor moveWithCells="1">
                  <from>
                    <xdr:col>1</xdr:col>
                    <xdr:colOff>200025</xdr:colOff>
                    <xdr:row>82</xdr:row>
                    <xdr:rowOff>257175</xdr:rowOff>
                  </from>
                  <to>
                    <xdr:col>1</xdr:col>
                    <xdr:colOff>504825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109" name="Check Box 374">
              <controlPr defaultSize="0" autoFill="0" autoLine="0" autoPict="0">
                <anchor moveWithCells="1">
                  <from>
                    <xdr:col>1</xdr:col>
                    <xdr:colOff>200025</xdr:colOff>
                    <xdr:row>82</xdr:row>
                    <xdr:rowOff>257175</xdr:rowOff>
                  </from>
                  <to>
                    <xdr:col>1</xdr:col>
                    <xdr:colOff>504825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110" name="Check Box 375">
              <controlPr defaultSize="0" autoFill="0" autoLine="0" autoPict="0">
                <anchor moveWithCells="1">
                  <from>
                    <xdr:col>1</xdr:col>
                    <xdr:colOff>200025</xdr:colOff>
                    <xdr:row>83</xdr:row>
                    <xdr:rowOff>257175</xdr:rowOff>
                  </from>
                  <to>
                    <xdr:col>1</xdr:col>
                    <xdr:colOff>504825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111" name="Check Box 376">
              <controlPr defaultSize="0" autoFill="0" autoLine="0" autoPict="0">
                <anchor moveWithCells="1">
                  <from>
                    <xdr:col>1</xdr:col>
                    <xdr:colOff>200025</xdr:colOff>
                    <xdr:row>83</xdr:row>
                    <xdr:rowOff>257175</xdr:rowOff>
                  </from>
                  <to>
                    <xdr:col>1</xdr:col>
                    <xdr:colOff>504825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112" name="Check Box 377">
              <controlPr defaultSize="0" autoFill="0" autoLine="0" autoPict="0">
                <anchor moveWithCells="1">
                  <from>
                    <xdr:col>1</xdr:col>
                    <xdr:colOff>200025</xdr:colOff>
                    <xdr:row>83</xdr:row>
                    <xdr:rowOff>257175</xdr:rowOff>
                  </from>
                  <to>
                    <xdr:col>1</xdr:col>
                    <xdr:colOff>504825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113" name="Check Box 378">
              <controlPr defaultSize="0" autoFill="0" autoLine="0" autoPict="0">
                <anchor moveWithCells="1">
                  <from>
                    <xdr:col>1</xdr:col>
                    <xdr:colOff>200025</xdr:colOff>
                    <xdr:row>84</xdr:row>
                    <xdr:rowOff>257175</xdr:rowOff>
                  </from>
                  <to>
                    <xdr:col>1</xdr:col>
                    <xdr:colOff>504825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114" name="Check Box 379">
              <controlPr defaultSize="0" autoFill="0" autoLine="0" autoPict="0">
                <anchor moveWithCells="1">
                  <from>
                    <xdr:col>1</xdr:col>
                    <xdr:colOff>200025</xdr:colOff>
                    <xdr:row>84</xdr:row>
                    <xdr:rowOff>257175</xdr:rowOff>
                  </from>
                  <to>
                    <xdr:col>1</xdr:col>
                    <xdr:colOff>504825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115" name="Button 382">
              <controlPr defaultSize="0" print="0" autoFill="0" autoPict="0" macro="[0]!Bouton382_Cliquer">
                <anchor moveWithCells="1" sizeWithCells="1">
                  <from>
                    <xdr:col>6</xdr:col>
                    <xdr:colOff>9525</xdr:colOff>
                    <xdr:row>20</xdr:row>
                    <xdr:rowOff>9525</xdr:rowOff>
                  </from>
                  <to>
                    <xdr:col>7</xdr:col>
                    <xdr:colOff>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116" name="Button 384">
              <controlPr defaultSize="0" print="0" autoFill="0" autoPict="0" macro="[0]!Bouton384_Cliquer">
                <anchor mov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7</xdr:col>
                    <xdr:colOff>0</xdr:colOff>
                    <xdr:row>68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117" name="Check Box 385">
              <controlPr defaultSize="0" autoFill="0" autoLine="0" autoPict="0">
                <anchor moveWithCells="1">
                  <from>
                    <xdr:col>1</xdr:col>
                    <xdr:colOff>200025</xdr:colOff>
                    <xdr:row>90</xdr:row>
                    <xdr:rowOff>0</xdr:rowOff>
                  </from>
                  <to>
                    <xdr:col>1</xdr:col>
                    <xdr:colOff>504825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118" name="Check Box 386">
              <controlPr defaultSize="0" autoFill="0" autoLine="0" autoPict="0">
                <anchor moveWithCells="1">
                  <from>
                    <xdr:col>1</xdr:col>
                    <xdr:colOff>200025</xdr:colOff>
                    <xdr:row>91</xdr:row>
                    <xdr:rowOff>0</xdr:rowOff>
                  </from>
                  <to>
                    <xdr:col>1</xdr:col>
                    <xdr:colOff>504825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119" name="Check Box 387">
              <controlPr defaultSize="0" autoFill="0" autoLine="0" autoPict="0">
                <anchor moveWithCells="1">
                  <from>
                    <xdr:col>1</xdr:col>
                    <xdr:colOff>200025</xdr:colOff>
                    <xdr:row>92</xdr:row>
                    <xdr:rowOff>0</xdr:rowOff>
                  </from>
                  <to>
                    <xdr:col>1</xdr:col>
                    <xdr:colOff>504825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120" name="Check Box 388">
              <controlPr defaultSize="0" autoFill="0" autoLine="0" autoPict="0">
                <anchor moveWithCells="1">
                  <from>
                    <xdr:col>1</xdr:col>
                    <xdr:colOff>200025</xdr:colOff>
                    <xdr:row>92</xdr:row>
                    <xdr:rowOff>0</xdr:rowOff>
                  </from>
                  <to>
                    <xdr:col>1</xdr:col>
                    <xdr:colOff>504825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121" name="Check Box 391">
              <controlPr defaultSize="0" autoFill="0" autoLine="0" autoPict="0">
                <anchor moveWithCells="1">
                  <from>
                    <xdr:col>1</xdr:col>
                    <xdr:colOff>200025</xdr:colOff>
                    <xdr:row>94</xdr:row>
                    <xdr:rowOff>0</xdr:rowOff>
                  </from>
                  <to>
                    <xdr:col>1</xdr:col>
                    <xdr:colOff>504825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2" name="Check Box 392">
              <controlPr defaultSize="0" autoFill="0" autoLine="0" autoPict="0">
                <anchor moveWithCells="1">
                  <from>
                    <xdr:col>1</xdr:col>
                    <xdr:colOff>200025</xdr:colOff>
                    <xdr:row>94</xdr:row>
                    <xdr:rowOff>0</xdr:rowOff>
                  </from>
                  <to>
                    <xdr:col>1</xdr:col>
                    <xdr:colOff>504825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123" name="Check Box 393">
              <controlPr defaultSize="0" autoFill="0" autoLine="0" autoPict="0">
                <anchor moveWithCells="1">
                  <from>
                    <xdr:col>1</xdr:col>
                    <xdr:colOff>200025</xdr:colOff>
                    <xdr:row>94</xdr:row>
                    <xdr:rowOff>0</xdr:rowOff>
                  </from>
                  <to>
                    <xdr:col>1</xdr:col>
                    <xdr:colOff>504825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124" name="Check Box 394">
              <controlPr defaultSize="0" autoFill="0" autoLine="0" autoPict="0">
                <anchor moveWithCells="1">
                  <from>
                    <xdr:col>1</xdr:col>
                    <xdr:colOff>200025</xdr:colOff>
                    <xdr:row>95</xdr:row>
                    <xdr:rowOff>0</xdr:rowOff>
                  </from>
                  <to>
                    <xdr:col>1</xdr:col>
                    <xdr:colOff>504825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125" name="Check Box 395">
              <controlPr defaultSize="0" autoFill="0" autoLine="0" autoPict="0">
                <anchor moveWithCells="1">
                  <from>
                    <xdr:col>1</xdr:col>
                    <xdr:colOff>200025</xdr:colOff>
                    <xdr:row>95</xdr:row>
                    <xdr:rowOff>0</xdr:rowOff>
                  </from>
                  <to>
                    <xdr:col>1</xdr:col>
                    <xdr:colOff>504825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26" name="Check Box 396">
              <controlPr defaultSize="0" autoFill="0" autoLine="0" autoPict="0">
                <anchor moveWithCells="1">
                  <from>
                    <xdr:col>1</xdr:col>
                    <xdr:colOff>200025</xdr:colOff>
                    <xdr:row>95</xdr:row>
                    <xdr:rowOff>0</xdr:rowOff>
                  </from>
                  <to>
                    <xdr:col>1</xdr:col>
                    <xdr:colOff>504825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127" name="Check Box 397">
              <controlPr defaultSize="0" autoFill="0" autoLine="0" autoPict="0">
                <anchor moveWithCells="1">
                  <from>
                    <xdr:col>1</xdr:col>
                    <xdr:colOff>200025</xdr:colOff>
                    <xdr:row>96</xdr:row>
                    <xdr:rowOff>0</xdr:rowOff>
                  </from>
                  <to>
                    <xdr:col>1</xdr:col>
                    <xdr:colOff>504825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28" name="Check Box 398">
              <controlPr defaultSize="0" autoFill="0" autoLine="0" autoPict="0">
                <anchor moveWithCells="1">
                  <from>
                    <xdr:col>1</xdr:col>
                    <xdr:colOff>200025</xdr:colOff>
                    <xdr:row>96</xdr:row>
                    <xdr:rowOff>0</xdr:rowOff>
                  </from>
                  <to>
                    <xdr:col>1</xdr:col>
                    <xdr:colOff>504825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129" name="Check Box 399">
              <controlPr defaultSize="0" autoFill="0" autoLine="0" autoPict="0">
                <anchor moveWithCells="1">
                  <from>
                    <xdr:col>1</xdr:col>
                    <xdr:colOff>200025</xdr:colOff>
                    <xdr:row>96</xdr:row>
                    <xdr:rowOff>0</xdr:rowOff>
                  </from>
                  <to>
                    <xdr:col>1</xdr:col>
                    <xdr:colOff>504825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130" name="Check Box 400">
              <controlPr defaultSize="0" autoFill="0" autoLine="0" autoPict="0">
                <anchor moveWithCells="1">
                  <from>
                    <xdr:col>1</xdr:col>
                    <xdr:colOff>200025</xdr:colOff>
                    <xdr:row>97</xdr:row>
                    <xdr:rowOff>0</xdr:rowOff>
                  </from>
                  <to>
                    <xdr:col>1</xdr:col>
                    <xdr:colOff>504825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131" name="Check Box 401">
              <controlPr defaultSize="0" autoFill="0" autoLine="0" autoPict="0">
                <anchor moveWithCells="1">
                  <from>
                    <xdr:col>1</xdr:col>
                    <xdr:colOff>200025</xdr:colOff>
                    <xdr:row>97</xdr:row>
                    <xdr:rowOff>0</xdr:rowOff>
                  </from>
                  <to>
                    <xdr:col>1</xdr:col>
                    <xdr:colOff>504825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132" name="Check Box 402">
              <controlPr defaultSize="0" autoFill="0" autoLine="0" autoPict="0">
                <anchor moveWithCells="1">
                  <from>
                    <xdr:col>1</xdr:col>
                    <xdr:colOff>200025</xdr:colOff>
                    <xdr:row>97</xdr:row>
                    <xdr:rowOff>0</xdr:rowOff>
                  </from>
                  <to>
                    <xdr:col>1</xdr:col>
                    <xdr:colOff>504825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133" name="Check Box 403">
              <controlPr defaultSize="0" autoFill="0" autoLine="0" autoPict="0">
                <anchor moveWithCells="1">
                  <from>
                    <xdr:col>1</xdr:col>
                    <xdr:colOff>200025</xdr:colOff>
                    <xdr:row>98</xdr:row>
                    <xdr:rowOff>0</xdr:rowOff>
                  </from>
                  <to>
                    <xdr:col>1</xdr:col>
                    <xdr:colOff>504825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34" name="Check Box 404">
              <controlPr defaultSize="0" autoFill="0" autoLine="0" autoPict="0">
                <anchor moveWithCells="1">
                  <from>
                    <xdr:col>1</xdr:col>
                    <xdr:colOff>200025</xdr:colOff>
                    <xdr:row>98</xdr:row>
                    <xdr:rowOff>0</xdr:rowOff>
                  </from>
                  <to>
                    <xdr:col>1</xdr:col>
                    <xdr:colOff>504825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135" name="Check Box 405">
              <controlPr defaultSize="0" autoFill="0" autoLine="0" autoPict="0">
                <anchor moveWithCells="1">
                  <from>
                    <xdr:col>1</xdr:col>
                    <xdr:colOff>200025</xdr:colOff>
                    <xdr:row>98</xdr:row>
                    <xdr:rowOff>0</xdr:rowOff>
                  </from>
                  <to>
                    <xdr:col>1</xdr:col>
                    <xdr:colOff>504825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136" name="Check Box 406">
              <controlPr defaultSize="0" autoFill="0" autoLine="0" autoPict="0">
                <anchor moveWithCells="1">
                  <from>
                    <xdr:col>1</xdr:col>
                    <xdr:colOff>200025</xdr:colOff>
                    <xdr:row>99</xdr:row>
                    <xdr:rowOff>0</xdr:rowOff>
                  </from>
                  <to>
                    <xdr:col>1</xdr:col>
                    <xdr:colOff>504825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137" name="Check Box 407">
              <controlPr defaultSize="0" autoFill="0" autoLine="0" autoPict="0">
                <anchor moveWithCells="1">
                  <from>
                    <xdr:col>1</xdr:col>
                    <xdr:colOff>200025</xdr:colOff>
                    <xdr:row>99</xdr:row>
                    <xdr:rowOff>0</xdr:rowOff>
                  </from>
                  <to>
                    <xdr:col>1</xdr:col>
                    <xdr:colOff>504825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138" name="Check Box 408">
              <controlPr defaultSize="0" autoFill="0" autoLine="0" autoPict="0">
                <anchor moveWithCells="1">
                  <from>
                    <xdr:col>1</xdr:col>
                    <xdr:colOff>200025</xdr:colOff>
                    <xdr:row>99</xdr:row>
                    <xdr:rowOff>0</xdr:rowOff>
                  </from>
                  <to>
                    <xdr:col>1</xdr:col>
                    <xdr:colOff>504825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139" name="Check Box 412">
              <controlPr defaultSize="0" autoFill="0" autoLine="0" autoPict="0">
                <anchor moveWithCells="1">
                  <from>
                    <xdr:col>1</xdr:col>
                    <xdr:colOff>200025</xdr:colOff>
                    <xdr:row>101</xdr:row>
                    <xdr:rowOff>0</xdr:rowOff>
                  </from>
                  <to>
                    <xdr:col>1</xdr:col>
                    <xdr:colOff>504825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140" name="Check Box 413">
              <controlPr defaultSize="0" autoFill="0" autoLine="0" autoPict="0">
                <anchor moveWithCells="1">
                  <from>
                    <xdr:col>1</xdr:col>
                    <xdr:colOff>200025</xdr:colOff>
                    <xdr:row>101</xdr:row>
                    <xdr:rowOff>0</xdr:rowOff>
                  </from>
                  <to>
                    <xdr:col>1</xdr:col>
                    <xdr:colOff>504825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141" name="Check Box 414">
              <controlPr defaultSize="0" autoFill="0" autoLine="0" autoPict="0">
                <anchor moveWithCells="1">
                  <from>
                    <xdr:col>1</xdr:col>
                    <xdr:colOff>200025</xdr:colOff>
                    <xdr:row>101</xdr:row>
                    <xdr:rowOff>0</xdr:rowOff>
                  </from>
                  <to>
                    <xdr:col>1</xdr:col>
                    <xdr:colOff>504825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142" name="Check Box 415">
              <controlPr defaultSize="0" autoFill="0" autoLine="0" autoPict="0">
                <anchor moveWithCells="1">
                  <from>
                    <xdr:col>1</xdr:col>
                    <xdr:colOff>200025</xdr:colOff>
                    <xdr:row>102</xdr:row>
                    <xdr:rowOff>0</xdr:rowOff>
                  </from>
                  <to>
                    <xdr:col>1</xdr:col>
                    <xdr:colOff>504825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143" name="Check Box 416">
              <controlPr defaultSize="0" autoFill="0" autoLine="0" autoPict="0">
                <anchor moveWithCells="1">
                  <from>
                    <xdr:col>1</xdr:col>
                    <xdr:colOff>200025</xdr:colOff>
                    <xdr:row>102</xdr:row>
                    <xdr:rowOff>0</xdr:rowOff>
                  </from>
                  <to>
                    <xdr:col>1</xdr:col>
                    <xdr:colOff>504825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144" name="Check Box 417">
              <controlPr defaultSize="0" autoFill="0" autoLine="0" autoPict="0">
                <anchor moveWithCells="1">
                  <from>
                    <xdr:col>1</xdr:col>
                    <xdr:colOff>200025</xdr:colOff>
                    <xdr:row>102</xdr:row>
                    <xdr:rowOff>0</xdr:rowOff>
                  </from>
                  <to>
                    <xdr:col>1</xdr:col>
                    <xdr:colOff>504825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145" name="Check Box 418">
              <controlPr defaultSize="0" autoFill="0" autoLine="0" autoPict="0">
                <anchor moveWithCells="1">
                  <from>
                    <xdr:col>1</xdr:col>
                    <xdr:colOff>200025</xdr:colOff>
                    <xdr:row>103</xdr:row>
                    <xdr:rowOff>0</xdr:rowOff>
                  </from>
                  <to>
                    <xdr:col>1</xdr:col>
                    <xdr:colOff>504825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146" name="Check Box 419">
              <controlPr defaultSize="0" autoFill="0" autoLine="0" autoPict="0">
                <anchor moveWithCells="1">
                  <from>
                    <xdr:col>1</xdr:col>
                    <xdr:colOff>200025</xdr:colOff>
                    <xdr:row>103</xdr:row>
                    <xdr:rowOff>0</xdr:rowOff>
                  </from>
                  <to>
                    <xdr:col>1</xdr:col>
                    <xdr:colOff>504825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147" name="Check Box 420">
              <controlPr defaultSize="0" autoFill="0" autoLine="0" autoPict="0">
                <anchor moveWithCells="1">
                  <from>
                    <xdr:col>1</xdr:col>
                    <xdr:colOff>200025</xdr:colOff>
                    <xdr:row>103</xdr:row>
                    <xdr:rowOff>0</xdr:rowOff>
                  </from>
                  <to>
                    <xdr:col>1</xdr:col>
                    <xdr:colOff>504825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148" name="Check Box 421">
              <controlPr defaultSize="0" autoFill="0" autoLine="0" autoPict="0">
                <anchor moveWithCells="1">
                  <from>
                    <xdr:col>1</xdr:col>
                    <xdr:colOff>200025</xdr:colOff>
                    <xdr:row>104</xdr:row>
                    <xdr:rowOff>0</xdr:rowOff>
                  </from>
                  <to>
                    <xdr:col>1</xdr:col>
                    <xdr:colOff>504825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149" name="Check Box 422">
              <controlPr defaultSize="0" autoFill="0" autoLine="0" autoPict="0">
                <anchor moveWithCells="1">
                  <from>
                    <xdr:col>1</xdr:col>
                    <xdr:colOff>200025</xdr:colOff>
                    <xdr:row>104</xdr:row>
                    <xdr:rowOff>0</xdr:rowOff>
                  </from>
                  <to>
                    <xdr:col>1</xdr:col>
                    <xdr:colOff>504825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150" name="Check Box 423">
              <controlPr defaultSize="0" autoFill="0" autoLine="0" autoPict="0">
                <anchor moveWithCells="1">
                  <from>
                    <xdr:col>1</xdr:col>
                    <xdr:colOff>200025</xdr:colOff>
                    <xdr:row>104</xdr:row>
                    <xdr:rowOff>0</xdr:rowOff>
                  </from>
                  <to>
                    <xdr:col>1</xdr:col>
                    <xdr:colOff>504825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151" name="Check Box 424">
              <controlPr defaultSize="0" autoFill="0" autoLine="0" autoPict="0">
                <anchor moveWithCells="1">
                  <from>
                    <xdr:col>1</xdr:col>
                    <xdr:colOff>200025</xdr:colOff>
                    <xdr:row>105</xdr:row>
                    <xdr:rowOff>0</xdr:rowOff>
                  </from>
                  <to>
                    <xdr:col>1</xdr:col>
                    <xdr:colOff>504825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152" name="Check Box 425">
              <controlPr defaultSize="0" autoFill="0" autoLine="0" autoPict="0">
                <anchor moveWithCells="1">
                  <from>
                    <xdr:col>1</xdr:col>
                    <xdr:colOff>200025</xdr:colOff>
                    <xdr:row>105</xdr:row>
                    <xdr:rowOff>0</xdr:rowOff>
                  </from>
                  <to>
                    <xdr:col>1</xdr:col>
                    <xdr:colOff>504825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153" name="Check Box 426">
              <controlPr defaultSize="0" autoFill="0" autoLine="0" autoPict="0">
                <anchor moveWithCells="1">
                  <from>
                    <xdr:col>1</xdr:col>
                    <xdr:colOff>200025</xdr:colOff>
                    <xdr:row>105</xdr:row>
                    <xdr:rowOff>0</xdr:rowOff>
                  </from>
                  <to>
                    <xdr:col>1</xdr:col>
                    <xdr:colOff>504825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154" name="Check Box 427">
              <controlPr defaultSize="0" autoFill="0" autoLine="0" autoPict="0">
                <anchor moveWithCells="1">
                  <from>
                    <xdr:col>1</xdr:col>
                    <xdr:colOff>200025</xdr:colOff>
                    <xdr:row>106</xdr:row>
                    <xdr:rowOff>0</xdr:rowOff>
                  </from>
                  <to>
                    <xdr:col>1</xdr:col>
                    <xdr:colOff>504825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155" name="Check Box 428">
              <controlPr defaultSize="0" autoFill="0" autoLine="0" autoPict="0">
                <anchor moveWithCells="1">
                  <from>
                    <xdr:col>1</xdr:col>
                    <xdr:colOff>200025</xdr:colOff>
                    <xdr:row>106</xdr:row>
                    <xdr:rowOff>0</xdr:rowOff>
                  </from>
                  <to>
                    <xdr:col>1</xdr:col>
                    <xdr:colOff>504825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156" name="Check Box 429">
              <controlPr defaultSize="0" autoFill="0" autoLine="0" autoPict="0">
                <anchor moveWithCells="1">
                  <from>
                    <xdr:col>1</xdr:col>
                    <xdr:colOff>200025</xdr:colOff>
                    <xdr:row>106</xdr:row>
                    <xdr:rowOff>0</xdr:rowOff>
                  </from>
                  <to>
                    <xdr:col>1</xdr:col>
                    <xdr:colOff>504825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157" name="Check Box 430">
              <controlPr defaultSize="0" autoFill="0" autoLine="0" autoPict="0">
                <anchor moveWithCells="1">
                  <from>
                    <xdr:col>1</xdr:col>
                    <xdr:colOff>200025</xdr:colOff>
                    <xdr:row>107</xdr:row>
                    <xdr:rowOff>0</xdr:rowOff>
                  </from>
                  <to>
                    <xdr:col>1</xdr:col>
                    <xdr:colOff>504825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158" name="Check Box 431">
              <controlPr defaultSize="0" autoFill="0" autoLine="0" autoPict="0">
                <anchor moveWithCells="1">
                  <from>
                    <xdr:col>1</xdr:col>
                    <xdr:colOff>200025</xdr:colOff>
                    <xdr:row>107</xdr:row>
                    <xdr:rowOff>0</xdr:rowOff>
                  </from>
                  <to>
                    <xdr:col>1</xdr:col>
                    <xdr:colOff>504825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159" name="Check Box 432">
              <controlPr defaultSize="0" autoFill="0" autoLine="0" autoPict="0">
                <anchor moveWithCells="1">
                  <from>
                    <xdr:col>1</xdr:col>
                    <xdr:colOff>200025</xdr:colOff>
                    <xdr:row>107</xdr:row>
                    <xdr:rowOff>0</xdr:rowOff>
                  </from>
                  <to>
                    <xdr:col>1</xdr:col>
                    <xdr:colOff>504825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160" name="Check Box 433">
              <controlPr defaultSize="0" autoFill="0" autoLine="0" autoPict="0">
                <anchor moveWithCells="1">
                  <from>
                    <xdr:col>1</xdr:col>
                    <xdr:colOff>200025</xdr:colOff>
                    <xdr:row>108</xdr:row>
                    <xdr:rowOff>0</xdr:rowOff>
                  </from>
                  <to>
                    <xdr:col>1</xdr:col>
                    <xdr:colOff>504825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161" name="Check Box 434">
              <controlPr defaultSize="0" autoFill="0" autoLine="0" autoPict="0">
                <anchor moveWithCells="1">
                  <from>
                    <xdr:col>1</xdr:col>
                    <xdr:colOff>200025</xdr:colOff>
                    <xdr:row>108</xdr:row>
                    <xdr:rowOff>0</xdr:rowOff>
                  </from>
                  <to>
                    <xdr:col>1</xdr:col>
                    <xdr:colOff>504825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162" name="Check Box 435">
              <controlPr defaultSize="0" autoFill="0" autoLine="0" autoPict="0">
                <anchor moveWithCells="1">
                  <from>
                    <xdr:col>1</xdr:col>
                    <xdr:colOff>200025</xdr:colOff>
                    <xdr:row>108</xdr:row>
                    <xdr:rowOff>0</xdr:rowOff>
                  </from>
                  <to>
                    <xdr:col>1</xdr:col>
                    <xdr:colOff>504825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163" name="Check Box 436">
              <controlPr defaultSize="0" autoFill="0" autoLine="0" autoPict="0">
                <anchor moveWithCells="1">
                  <from>
                    <xdr:col>1</xdr:col>
                    <xdr:colOff>200025</xdr:colOff>
                    <xdr:row>109</xdr:row>
                    <xdr:rowOff>0</xdr:rowOff>
                  </from>
                  <to>
                    <xdr:col>1</xdr:col>
                    <xdr:colOff>504825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164" name="Check Box 437">
              <controlPr defaultSize="0" autoFill="0" autoLine="0" autoPict="0">
                <anchor moveWithCells="1">
                  <from>
                    <xdr:col>1</xdr:col>
                    <xdr:colOff>200025</xdr:colOff>
                    <xdr:row>109</xdr:row>
                    <xdr:rowOff>0</xdr:rowOff>
                  </from>
                  <to>
                    <xdr:col>1</xdr:col>
                    <xdr:colOff>504825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165" name="Check Box 438">
              <controlPr defaultSize="0" autoFill="0" autoLine="0" autoPict="0">
                <anchor moveWithCells="1">
                  <from>
                    <xdr:col>1</xdr:col>
                    <xdr:colOff>200025</xdr:colOff>
                    <xdr:row>109</xdr:row>
                    <xdr:rowOff>0</xdr:rowOff>
                  </from>
                  <to>
                    <xdr:col>1</xdr:col>
                    <xdr:colOff>504825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166" name="Check Box 439">
              <controlPr defaultSize="0" autoFill="0" autoLine="0" autoPict="0">
                <anchor moveWithCells="1">
                  <from>
                    <xdr:col>1</xdr:col>
                    <xdr:colOff>200025</xdr:colOff>
                    <xdr:row>110</xdr:row>
                    <xdr:rowOff>0</xdr:rowOff>
                  </from>
                  <to>
                    <xdr:col>1</xdr:col>
                    <xdr:colOff>504825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167" name="Check Box 440">
              <controlPr defaultSize="0" autoFill="0" autoLine="0" autoPict="0">
                <anchor moveWithCells="1">
                  <from>
                    <xdr:col>1</xdr:col>
                    <xdr:colOff>200025</xdr:colOff>
                    <xdr:row>110</xdr:row>
                    <xdr:rowOff>0</xdr:rowOff>
                  </from>
                  <to>
                    <xdr:col>1</xdr:col>
                    <xdr:colOff>504825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168" name="Check Box 441">
              <controlPr defaultSize="0" autoFill="0" autoLine="0" autoPict="0">
                <anchor moveWithCells="1">
                  <from>
                    <xdr:col>1</xdr:col>
                    <xdr:colOff>200025</xdr:colOff>
                    <xdr:row>110</xdr:row>
                    <xdr:rowOff>0</xdr:rowOff>
                  </from>
                  <to>
                    <xdr:col>1</xdr:col>
                    <xdr:colOff>504825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169" name="Check Box 442">
              <controlPr defaultSize="0" autoFill="0" autoLine="0" autoPict="0">
                <anchor moveWithCells="1">
                  <from>
                    <xdr:col>1</xdr:col>
                    <xdr:colOff>200025</xdr:colOff>
                    <xdr:row>111</xdr:row>
                    <xdr:rowOff>0</xdr:rowOff>
                  </from>
                  <to>
                    <xdr:col>1</xdr:col>
                    <xdr:colOff>504825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170" name="Check Box 443">
              <controlPr defaultSize="0" autoFill="0" autoLine="0" autoPict="0">
                <anchor moveWithCells="1">
                  <from>
                    <xdr:col>1</xdr:col>
                    <xdr:colOff>200025</xdr:colOff>
                    <xdr:row>111</xdr:row>
                    <xdr:rowOff>0</xdr:rowOff>
                  </from>
                  <to>
                    <xdr:col>1</xdr:col>
                    <xdr:colOff>504825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171" name="Check Box 444">
              <controlPr defaultSize="0" autoFill="0" autoLine="0" autoPict="0">
                <anchor moveWithCells="1">
                  <from>
                    <xdr:col>1</xdr:col>
                    <xdr:colOff>200025</xdr:colOff>
                    <xdr:row>111</xdr:row>
                    <xdr:rowOff>0</xdr:rowOff>
                  </from>
                  <to>
                    <xdr:col>1</xdr:col>
                    <xdr:colOff>504825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172" name="Check Box 445">
              <controlPr defaultSize="0" autoFill="0" autoLine="0" autoPict="0">
                <anchor moveWithCells="1">
                  <from>
                    <xdr:col>1</xdr:col>
                    <xdr:colOff>200025</xdr:colOff>
                    <xdr:row>112</xdr:row>
                    <xdr:rowOff>0</xdr:rowOff>
                  </from>
                  <to>
                    <xdr:col>1</xdr:col>
                    <xdr:colOff>504825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173" name="Check Box 446">
              <controlPr defaultSize="0" autoFill="0" autoLine="0" autoPict="0">
                <anchor moveWithCells="1">
                  <from>
                    <xdr:col>1</xdr:col>
                    <xdr:colOff>200025</xdr:colOff>
                    <xdr:row>112</xdr:row>
                    <xdr:rowOff>0</xdr:rowOff>
                  </from>
                  <to>
                    <xdr:col>1</xdr:col>
                    <xdr:colOff>504825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174" name="Check Box 447">
              <controlPr defaultSize="0" autoFill="0" autoLine="0" autoPict="0">
                <anchor moveWithCells="1">
                  <from>
                    <xdr:col>1</xdr:col>
                    <xdr:colOff>200025</xdr:colOff>
                    <xdr:row>112</xdr:row>
                    <xdr:rowOff>0</xdr:rowOff>
                  </from>
                  <to>
                    <xdr:col>1</xdr:col>
                    <xdr:colOff>504825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175" name="Check Box 448">
              <controlPr defaultSize="0" autoFill="0" autoLine="0" autoPict="0">
                <anchor moveWithCells="1">
                  <from>
                    <xdr:col>1</xdr:col>
                    <xdr:colOff>200025</xdr:colOff>
                    <xdr:row>113</xdr:row>
                    <xdr:rowOff>0</xdr:rowOff>
                  </from>
                  <to>
                    <xdr:col>1</xdr:col>
                    <xdr:colOff>504825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176" name="Check Box 449">
              <controlPr defaultSize="0" autoFill="0" autoLine="0" autoPict="0">
                <anchor moveWithCells="1">
                  <from>
                    <xdr:col>1</xdr:col>
                    <xdr:colOff>200025</xdr:colOff>
                    <xdr:row>113</xdr:row>
                    <xdr:rowOff>0</xdr:rowOff>
                  </from>
                  <to>
                    <xdr:col>1</xdr:col>
                    <xdr:colOff>504825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177" name="Check Box 450">
              <controlPr defaultSize="0" autoFill="0" autoLine="0" autoPict="0">
                <anchor moveWithCells="1">
                  <from>
                    <xdr:col>1</xdr:col>
                    <xdr:colOff>200025</xdr:colOff>
                    <xdr:row>113</xdr:row>
                    <xdr:rowOff>0</xdr:rowOff>
                  </from>
                  <to>
                    <xdr:col>1</xdr:col>
                    <xdr:colOff>504825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178" name="Check Box 451">
              <controlPr defaultSize="0" autoFill="0" autoLine="0" autoPict="0">
                <anchor moveWithCells="1">
                  <from>
                    <xdr:col>1</xdr:col>
                    <xdr:colOff>200025</xdr:colOff>
                    <xdr:row>114</xdr:row>
                    <xdr:rowOff>0</xdr:rowOff>
                  </from>
                  <to>
                    <xdr:col>1</xdr:col>
                    <xdr:colOff>504825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179" name="Check Box 452">
              <controlPr defaultSize="0" autoFill="0" autoLine="0" autoPict="0">
                <anchor moveWithCells="1">
                  <from>
                    <xdr:col>1</xdr:col>
                    <xdr:colOff>200025</xdr:colOff>
                    <xdr:row>114</xdr:row>
                    <xdr:rowOff>0</xdr:rowOff>
                  </from>
                  <to>
                    <xdr:col>1</xdr:col>
                    <xdr:colOff>504825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180" name="Check Box 453">
              <controlPr defaultSize="0" autoFill="0" autoLine="0" autoPict="0">
                <anchor moveWithCells="1">
                  <from>
                    <xdr:col>1</xdr:col>
                    <xdr:colOff>200025</xdr:colOff>
                    <xdr:row>114</xdr:row>
                    <xdr:rowOff>0</xdr:rowOff>
                  </from>
                  <to>
                    <xdr:col>1</xdr:col>
                    <xdr:colOff>504825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181" name="Check Box 454">
              <controlPr defaultSize="0" autoFill="0" autoLine="0" autoPict="0">
                <anchor moveWithCells="1">
                  <from>
                    <xdr:col>1</xdr:col>
                    <xdr:colOff>200025</xdr:colOff>
                    <xdr:row>115</xdr:row>
                    <xdr:rowOff>0</xdr:rowOff>
                  </from>
                  <to>
                    <xdr:col>1</xdr:col>
                    <xdr:colOff>504825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182" name="Check Box 455">
              <controlPr defaultSize="0" autoFill="0" autoLine="0" autoPict="0">
                <anchor moveWithCells="1">
                  <from>
                    <xdr:col>1</xdr:col>
                    <xdr:colOff>200025</xdr:colOff>
                    <xdr:row>115</xdr:row>
                    <xdr:rowOff>0</xdr:rowOff>
                  </from>
                  <to>
                    <xdr:col>1</xdr:col>
                    <xdr:colOff>504825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183" name="Check Box 456">
              <controlPr defaultSize="0" autoFill="0" autoLine="0" autoPict="0">
                <anchor moveWithCells="1">
                  <from>
                    <xdr:col>1</xdr:col>
                    <xdr:colOff>200025</xdr:colOff>
                    <xdr:row>115</xdr:row>
                    <xdr:rowOff>0</xdr:rowOff>
                  </from>
                  <to>
                    <xdr:col>1</xdr:col>
                    <xdr:colOff>504825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184" name="Check Box 457">
              <controlPr defaultSize="0" autoFill="0" autoLine="0" autoPict="0">
                <anchor moveWithCells="1">
                  <from>
                    <xdr:col>1</xdr:col>
                    <xdr:colOff>200025</xdr:colOff>
                    <xdr:row>116</xdr:row>
                    <xdr:rowOff>0</xdr:rowOff>
                  </from>
                  <to>
                    <xdr:col>1</xdr:col>
                    <xdr:colOff>504825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185" name="Check Box 458">
              <controlPr defaultSize="0" autoFill="0" autoLine="0" autoPict="0">
                <anchor moveWithCells="1">
                  <from>
                    <xdr:col>1</xdr:col>
                    <xdr:colOff>200025</xdr:colOff>
                    <xdr:row>116</xdr:row>
                    <xdr:rowOff>0</xdr:rowOff>
                  </from>
                  <to>
                    <xdr:col>1</xdr:col>
                    <xdr:colOff>504825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186" name="Check Box 459">
              <controlPr defaultSize="0" autoFill="0" autoLine="0" autoPict="0">
                <anchor moveWithCells="1">
                  <from>
                    <xdr:col>1</xdr:col>
                    <xdr:colOff>200025</xdr:colOff>
                    <xdr:row>116</xdr:row>
                    <xdr:rowOff>0</xdr:rowOff>
                  </from>
                  <to>
                    <xdr:col>1</xdr:col>
                    <xdr:colOff>504825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187" name="Check Box 460">
              <controlPr defaultSize="0" autoFill="0" autoLine="0" autoPict="0">
                <anchor moveWithCells="1">
                  <from>
                    <xdr:col>1</xdr:col>
                    <xdr:colOff>200025</xdr:colOff>
                    <xdr:row>117</xdr:row>
                    <xdr:rowOff>0</xdr:rowOff>
                  </from>
                  <to>
                    <xdr:col>1</xdr:col>
                    <xdr:colOff>504825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188" name="Check Box 461">
              <controlPr defaultSize="0" autoFill="0" autoLine="0" autoPict="0">
                <anchor moveWithCells="1">
                  <from>
                    <xdr:col>1</xdr:col>
                    <xdr:colOff>200025</xdr:colOff>
                    <xdr:row>117</xdr:row>
                    <xdr:rowOff>0</xdr:rowOff>
                  </from>
                  <to>
                    <xdr:col>1</xdr:col>
                    <xdr:colOff>504825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189" name="Check Box 462">
              <controlPr defaultSize="0" autoFill="0" autoLine="0" autoPict="0">
                <anchor moveWithCells="1">
                  <from>
                    <xdr:col>1</xdr:col>
                    <xdr:colOff>200025</xdr:colOff>
                    <xdr:row>117</xdr:row>
                    <xdr:rowOff>0</xdr:rowOff>
                  </from>
                  <to>
                    <xdr:col>1</xdr:col>
                    <xdr:colOff>504825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190" name="Check Box 463">
              <controlPr defaultSize="0" autoFill="0" autoLine="0" autoPict="0">
                <anchor moveWithCells="1">
                  <from>
                    <xdr:col>1</xdr:col>
                    <xdr:colOff>200025</xdr:colOff>
                    <xdr:row>118</xdr:row>
                    <xdr:rowOff>0</xdr:rowOff>
                  </from>
                  <to>
                    <xdr:col>1</xdr:col>
                    <xdr:colOff>504825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191" name="Check Box 464">
              <controlPr defaultSize="0" autoFill="0" autoLine="0" autoPict="0">
                <anchor moveWithCells="1">
                  <from>
                    <xdr:col>1</xdr:col>
                    <xdr:colOff>200025</xdr:colOff>
                    <xdr:row>118</xdr:row>
                    <xdr:rowOff>0</xdr:rowOff>
                  </from>
                  <to>
                    <xdr:col>1</xdr:col>
                    <xdr:colOff>504825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192" name="Check Box 465">
              <controlPr defaultSize="0" autoFill="0" autoLine="0" autoPict="0">
                <anchor moveWithCells="1">
                  <from>
                    <xdr:col>1</xdr:col>
                    <xdr:colOff>200025</xdr:colOff>
                    <xdr:row>118</xdr:row>
                    <xdr:rowOff>0</xdr:rowOff>
                  </from>
                  <to>
                    <xdr:col>1</xdr:col>
                    <xdr:colOff>504825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193" name="Check Box 466">
              <controlPr defaultSize="0" autoFill="0" autoLine="0" autoPict="0">
                <anchor moveWithCells="1">
                  <from>
                    <xdr:col>1</xdr:col>
                    <xdr:colOff>200025</xdr:colOff>
                    <xdr:row>119</xdr:row>
                    <xdr:rowOff>0</xdr:rowOff>
                  </from>
                  <to>
                    <xdr:col>1</xdr:col>
                    <xdr:colOff>504825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194" name="Check Box 467">
              <controlPr defaultSize="0" autoFill="0" autoLine="0" autoPict="0">
                <anchor moveWithCells="1">
                  <from>
                    <xdr:col>1</xdr:col>
                    <xdr:colOff>200025</xdr:colOff>
                    <xdr:row>119</xdr:row>
                    <xdr:rowOff>0</xdr:rowOff>
                  </from>
                  <to>
                    <xdr:col>1</xdr:col>
                    <xdr:colOff>504825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195" name="Button 468">
              <controlPr defaultSize="0" print="0" autoFill="0" autoPict="0" macro="[0]!Bouton468_Cliquer">
                <anchor moveWithCells="1" sizeWithCells="1">
                  <from>
                    <xdr:col>6</xdr:col>
                    <xdr:colOff>9525</xdr:colOff>
                    <xdr:row>87</xdr:row>
                    <xdr:rowOff>85725</xdr:rowOff>
                  </from>
                  <to>
                    <xdr:col>6</xdr:col>
                    <xdr:colOff>762000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196" name="Button 469">
              <controlPr defaultSize="0" print="0" autoFill="0" autoPict="0" macro="[0]!Bouton469_Cliquer">
                <anchor moveWithCells="1" sizeWithCells="1">
                  <from>
                    <xdr:col>6</xdr:col>
                    <xdr:colOff>9525</xdr:colOff>
                    <xdr:row>5</xdr:row>
                    <xdr:rowOff>9525</xdr:rowOff>
                  </from>
                  <to>
                    <xdr:col>7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197" name="Button 470">
              <controlPr defaultSize="0" print="0" autoFill="0" autoPict="0" macro="[0]!Bouton470_Cliquer">
                <anchor moveWithCells="1" sizeWithCells="1">
                  <from>
                    <xdr:col>8</xdr:col>
                    <xdr:colOff>695325</xdr:colOff>
                    <xdr:row>4</xdr:row>
                    <xdr:rowOff>66675</xdr:rowOff>
                  </from>
                  <to>
                    <xdr:col>10</xdr:col>
                    <xdr:colOff>304800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35FF5FDA-9E16-4CCF-AAF3-A35A9DC9159F}">
            <xm:f>NOT(ISERROR(SEARCH($J$16,J14)))</xm:f>
            <xm:f>$J$16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2" operator="containsText" id="{342B87BE-DCC0-4860-BE73-DB9672F9BD58}">
            <xm:f>NOT(ISERROR(SEARCH($J$15,J14)))</xm:f>
            <xm:f>$J$15</xm:f>
            <x14:dxf>
              <fill>
                <patternFill>
                  <bgColor theme="9" tint="0.39994506668294322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containsText" priority="6" operator="containsText" id="{B1FAECFE-A9D2-4EF5-8F79-4E91EF4549B0}">
            <xm:f>NOT(ISERROR(SEARCH(Données!$G$6,B7)))</xm:f>
            <xm:f>Données!$G$6</xm:f>
            <x14:dxf>
              <fill>
                <patternFill>
                  <bgColor rgb="FF83A1D7"/>
                </patternFill>
              </fill>
            </x14:dxf>
          </x14:cfRule>
          <x14:cfRule type="containsText" priority="7" operator="containsText" id="{36FEC3B6-65BD-4FB1-A893-F567BF80A61F}">
            <xm:f>NOT(ISERROR(SEARCH(Données!$G$5,B7)))</xm:f>
            <xm:f>Données!$G$5</xm:f>
            <x14:dxf>
              <fill>
                <patternFill>
                  <bgColor rgb="FFB6E0B0"/>
                </patternFill>
              </fill>
            </x14:dxf>
          </x14:cfRule>
          <x14:cfRule type="containsText" priority="8" operator="containsText" id="{27CDD917-6BBA-470D-B596-F7AD5FD65B64}">
            <xm:f>NOT(ISERROR(SEARCH(Données!$G$4,B7)))</xm:f>
            <xm:f>Données!$G$4</xm:f>
            <x14:dxf>
              <font>
                <color theme="0"/>
              </font>
              <fill>
                <gradientFill type="path" top="1" bottom="1">
                  <stop position="0">
                    <color theme="0"/>
                  </stop>
                  <stop position="1">
                    <color theme="1" tint="0.25098422193060094"/>
                  </stop>
                </gradientFill>
              </fill>
            </x14:dxf>
          </x14:cfRule>
          <x14:cfRule type="containsText" priority="9" operator="containsText" id="{D7F67D6D-9509-4FFA-9129-CD3283A2AD66}">
            <xm:f>NOT(ISERROR(SEARCH(Données!$G$3,B7)))</xm:f>
            <xm:f>Données!$G$3</xm:f>
            <x14:dxf>
              <fill>
                <patternFill>
                  <bgColor rgb="FFEFEFE9"/>
                </patternFill>
              </fill>
            </x14:dxf>
          </x14:cfRule>
          <x14:cfRule type="containsText" priority="10" operator="containsText" id="{301C5C59-73C1-493D-BCD6-5273F3426B76}">
            <xm:f>NOT(ISERROR(SEARCH(Données!$G$2,B7)))</xm:f>
            <xm:f>Données!$G$2</xm:f>
            <x14:dxf>
              <fill>
                <patternFill>
                  <bgColor rgb="FFD5D4CF"/>
                </patternFill>
              </fill>
            </x14:dxf>
          </x14:cfRule>
          <xm:sqref>B7:B8</xm:sqref>
        </x14:conditionalFormatting>
        <x14:conditionalFormatting xmlns:xm="http://schemas.microsoft.com/office/excel/2006/main">
          <x14:cfRule type="containsText" priority="1" operator="containsText" id="{9B428364-1A4A-454D-81B9-58E43F6BE5BC}">
            <xm:f>NOT(ISERROR(SEARCH(Données!$G$6,B22)))</xm:f>
            <xm:f>Données!$G$6</xm:f>
            <x14:dxf>
              <fill>
                <patternFill>
                  <bgColor rgb="FF83A1D7"/>
                </patternFill>
              </fill>
            </x14:dxf>
          </x14:cfRule>
          <x14:cfRule type="containsText" priority="2" operator="containsText" id="{CD048EE9-ED72-438E-8052-569BBBB7B6AB}">
            <xm:f>NOT(ISERROR(SEARCH(Données!$G$5,B22)))</xm:f>
            <xm:f>Données!$G$5</xm:f>
            <x14:dxf>
              <fill>
                <patternFill>
                  <bgColor rgb="FFB6E0B0"/>
                </patternFill>
              </fill>
            </x14:dxf>
          </x14:cfRule>
          <x14:cfRule type="containsText" priority="3" operator="containsText" id="{1469049E-5799-4183-8242-C13BFD56068F}">
            <xm:f>NOT(ISERROR(SEARCH(Données!$G$4,B22)))</xm:f>
            <xm:f>Données!$G$4</xm:f>
            <x14:dxf>
              <font>
                <color theme="0"/>
              </font>
              <fill>
                <gradientFill type="path" top="1" bottom="1">
                  <stop position="0">
                    <color theme="0"/>
                  </stop>
                  <stop position="1">
                    <color theme="1" tint="0.25098422193060094"/>
                  </stop>
                </gradientFill>
              </fill>
            </x14:dxf>
          </x14:cfRule>
          <x14:cfRule type="containsText" priority="4" operator="containsText" id="{57E876EB-2D6B-483E-ACBD-53029C237872}">
            <xm:f>NOT(ISERROR(SEARCH(Données!$G$3,B22)))</xm:f>
            <xm:f>Données!$G$3</xm:f>
            <x14:dxf>
              <fill>
                <patternFill>
                  <bgColor rgb="FFEFEFE9"/>
                </patternFill>
              </fill>
            </x14:dxf>
          </x14:cfRule>
          <x14:cfRule type="containsText" priority="5" operator="containsText" id="{E6E39200-2CE1-4D48-8D1A-A79264E7183E}">
            <xm:f>NOT(ISERROR(SEARCH(Données!$G$2,B22)))</xm:f>
            <xm:f>Données!$G$2</xm:f>
            <x14:dxf>
              <fill>
                <patternFill>
                  <bgColor rgb="FFD5D4CF"/>
                </patternFill>
              </fill>
            </x14:dxf>
          </x14:cfRule>
          <xm:sqref>B22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L8" sqref="L8"/>
    </sheetView>
  </sheetViews>
  <sheetFormatPr baseColWidth="10" defaultRowHeight="15" x14ac:dyDescent="0.25"/>
  <cols>
    <col min="1" max="1" width="42.140625" bestFit="1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62" r:id="rId3" name="Button 190">
              <controlPr defaultSize="0" print="0" autoFill="0" autoPict="0" macro="[0]!Bouton190_Cliquer">
                <anchor moveWithCells="1" sizeWithCells="1">
                  <from>
                    <xdr:col>8</xdr:col>
                    <xdr:colOff>752475</xdr:colOff>
                    <xdr:row>0</xdr:row>
                    <xdr:rowOff>38100</xdr:rowOff>
                  </from>
                  <to>
                    <xdr:col>11</xdr:col>
                    <xdr:colOff>238125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90"/>
  <sheetViews>
    <sheetView zoomScale="115" zoomScaleNormal="115" workbookViewId="0">
      <selection activeCell="A5" sqref="A5"/>
    </sheetView>
  </sheetViews>
  <sheetFormatPr baseColWidth="10" defaultRowHeight="15" x14ac:dyDescent="0.25"/>
  <cols>
    <col min="1" max="1" width="54" style="1" bestFit="1" customWidth="1"/>
    <col min="2" max="3" width="11.42578125" style="1"/>
    <col min="4" max="4" width="12.42578125" style="1" customWidth="1"/>
    <col min="5" max="5" width="3.85546875" style="1" bestFit="1" customWidth="1"/>
    <col min="6" max="6" width="10" style="1" bestFit="1" customWidth="1"/>
    <col min="7" max="7" width="11.42578125" style="1"/>
    <col min="8" max="8" width="12.85546875" style="1" customWidth="1"/>
    <col min="9" max="16384" width="11.42578125" style="1"/>
  </cols>
  <sheetData>
    <row r="1" spans="1:11" x14ac:dyDescent="0.25">
      <c r="A1" s="64" t="s">
        <v>8</v>
      </c>
      <c r="B1" s="64"/>
      <c r="C1" s="64"/>
      <c r="D1" s="64"/>
      <c r="E1" s="9"/>
      <c r="F1" s="9"/>
      <c r="G1" s="14" t="s">
        <v>31</v>
      </c>
    </row>
    <row r="2" spans="1:11" x14ac:dyDescent="0.25">
      <c r="B2" s="5" t="s">
        <v>63</v>
      </c>
      <c r="G2" s="5" t="s">
        <v>32</v>
      </c>
      <c r="H2" s="5" t="s">
        <v>32</v>
      </c>
    </row>
    <row r="3" spans="1:11" x14ac:dyDescent="0.25">
      <c r="B3" s="1" t="s">
        <v>6</v>
      </c>
      <c r="C3" s="1">
        <f>46.4</f>
        <v>46.4</v>
      </c>
      <c r="G3" s="5" t="s">
        <v>33</v>
      </c>
      <c r="H3" s="5" t="s">
        <v>33</v>
      </c>
    </row>
    <row r="4" spans="1:11" x14ac:dyDescent="0.25">
      <c r="B4" s="1" t="s">
        <v>4</v>
      </c>
      <c r="C4" s="1">
        <f>65.57</f>
        <v>65.569999999999993</v>
      </c>
      <c r="G4" s="5" t="s">
        <v>34</v>
      </c>
      <c r="H4" s="5" t="s">
        <v>34</v>
      </c>
    </row>
    <row r="5" spans="1:11" x14ac:dyDescent="0.25">
      <c r="B5" s="1" t="s">
        <v>7</v>
      </c>
      <c r="C5" s="1">
        <f>79.53</f>
        <v>79.53</v>
      </c>
      <c r="G5" s="5" t="s">
        <v>35</v>
      </c>
      <c r="H5" s="5" t="s">
        <v>35</v>
      </c>
    </row>
    <row r="6" spans="1:11" x14ac:dyDescent="0.25">
      <c r="C6" s="1">
        <f>VLOOKUP(Sélection!A7,Données!B3:C5,2,FALSE)</f>
        <v>79.53</v>
      </c>
      <c r="G6" s="5" t="s">
        <v>36</v>
      </c>
      <c r="H6" s="5"/>
    </row>
    <row r="8" spans="1:11" x14ac:dyDescent="0.25">
      <c r="A8" s="6" t="s">
        <v>25</v>
      </c>
      <c r="B8" s="7"/>
      <c r="C8" s="7"/>
      <c r="D8" s="5" t="s">
        <v>28</v>
      </c>
      <c r="G8" s="5" t="s">
        <v>29</v>
      </c>
      <c r="J8" s="5" t="s">
        <v>30</v>
      </c>
    </row>
    <row r="9" spans="1:11" x14ac:dyDescent="0.25">
      <c r="A9" s="68" t="s">
        <v>15</v>
      </c>
      <c r="B9" s="10" t="s">
        <v>5</v>
      </c>
      <c r="C9" s="12">
        <v>9.98</v>
      </c>
      <c r="E9" s="5" t="str">
        <f>IF(D9=TRUE,B15,IF(D9="","",IF(D9=FALSE,"","")))</f>
        <v/>
      </c>
      <c r="F9" s="5" t="str">
        <f>IF(D9=TRUE,C15,IF(D9="","",IF(D9=FALSE,"","")))</f>
        <v/>
      </c>
      <c r="G9" s="1" t="str">
        <f>IF(D9=TRUE,B9,IF(D9="","",IF(D9=FALSE,"","")))</f>
        <v/>
      </c>
      <c r="H9" s="1" t="str">
        <f>IF(D9=TRUE,C9,IF(D9="","",IF(D9=FALSE,"","")))</f>
        <v/>
      </c>
      <c r="J9" s="5" t="str">
        <f>IF(Sélection!A7="R panel",Données!E9,Données!G9)</f>
        <v/>
      </c>
      <c r="K9" s="5" t="str">
        <f>IF(Sélection!A7="R panel",Données!F9,Données!H9)</f>
        <v/>
      </c>
    </row>
    <row r="10" spans="1:11" x14ac:dyDescent="0.25">
      <c r="A10" s="68" t="s">
        <v>12</v>
      </c>
      <c r="B10" s="10" t="s">
        <v>5</v>
      </c>
      <c r="C10" s="12">
        <v>25.12</v>
      </c>
      <c r="D10" s="1" t="b">
        <v>1</v>
      </c>
      <c r="E10" s="5" t="str">
        <f t="shared" ref="E10:E12" si="0">IF(D10=TRUE,B16,IF(D10="","",IF(D10=FALSE,"","")))</f>
        <v>m²</v>
      </c>
      <c r="F10" s="5">
        <f t="shared" ref="F10:F12" si="1">IF(D10=TRUE,C16,IF(D10="","",IF(D10=FALSE,"","")))</f>
        <v>25.123365</v>
      </c>
      <c r="G10" s="1" t="str">
        <f>IF(D10=TRUE,B10,IF(D10="","",IF(D10=FALSE,"","")))</f>
        <v>m²</v>
      </c>
      <c r="H10" s="1">
        <f>IF(D10=TRUE,C10,IF(D10="","",IF(D10=FALSE,"","")))</f>
        <v>25.12</v>
      </c>
      <c r="J10" s="5" t="str">
        <f>IF(Sélection!A9="R panel",Données!E10,Données!G10)</f>
        <v>m²</v>
      </c>
      <c r="K10" s="5">
        <f>IF(Sélection!A9="R panel",Données!F10,Données!H10)</f>
        <v>25.12</v>
      </c>
    </row>
    <row r="11" spans="1:11" x14ac:dyDescent="0.25">
      <c r="A11" s="68" t="s">
        <v>13</v>
      </c>
      <c r="B11" s="10" t="s">
        <v>5</v>
      </c>
      <c r="C11" s="12">
        <v>5.64</v>
      </c>
      <c r="E11" s="5" t="str">
        <f t="shared" si="0"/>
        <v/>
      </c>
      <c r="F11" s="5" t="str">
        <f t="shared" si="1"/>
        <v/>
      </c>
      <c r="G11" s="1" t="str">
        <f>IF(D11=TRUE,B11,IF(D11="","",IF(D11=FALSE,"","")))</f>
        <v/>
      </c>
      <c r="H11" s="1" t="str">
        <f>IF(D11=TRUE,C11,IF(D11="","",IF(D11=FALSE,"","")))</f>
        <v/>
      </c>
      <c r="J11" s="5" t="str">
        <f>IF(Sélection!A10="R panel",Données!E11,Données!G11)</f>
        <v/>
      </c>
      <c r="K11" s="5" t="str">
        <f>IF(Sélection!A10="R panel",Données!F11,Données!H11)</f>
        <v/>
      </c>
    </row>
    <row r="12" spans="1:11" x14ac:dyDescent="0.25">
      <c r="A12" s="68" t="s">
        <v>14</v>
      </c>
      <c r="B12" s="10" t="s">
        <v>5</v>
      </c>
      <c r="C12" s="12">
        <v>3.86</v>
      </c>
      <c r="D12" s="1" t="b">
        <v>0</v>
      </c>
      <c r="E12" s="5" t="str">
        <f t="shared" si="0"/>
        <v/>
      </c>
      <c r="F12" s="5" t="str">
        <f t="shared" si="1"/>
        <v/>
      </c>
      <c r="G12" s="1" t="str">
        <f>IF(D12=TRUE,B12,IF(D12="","",IF(D12=FALSE,"","")))</f>
        <v/>
      </c>
      <c r="H12" s="1" t="str">
        <f>IF(D12=TRUE,C12,IF(D12="","",IF(D12=FALSE,"","")))</f>
        <v/>
      </c>
      <c r="J12" s="5" t="str">
        <f>IF(Sélection!A11="R panel",Données!E12,Données!G12)</f>
        <v/>
      </c>
      <c r="K12" s="5" t="str">
        <f>IF(Sélection!A11="R panel",Données!F12,Données!H12)</f>
        <v/>
      </c>
    </row>
    <row r="13" spans="1:11" x14ac:dyDescent="0.25">
      <c r="C13" s="3"/>
      <c r="E13" s="5" t="str">
        <f>IF(D13=TRUE,B19,IF(D13="","",IF(D13=FALSE,"","")))</f>
        <v/>
      </c>
      <c r="F13" s="5" t="str">
        <f>IF(D13=TRUE,C19,IF(D13="","",IF(D13=FALSE,"","")))</f>
        <v/>
      </c>
      <c r="H13" s="4"/>
    </row>
    <row r="14" spans="1:11" x14ac:dyDescent="0.25">
      <c r="A14" s="6" t="s">
        <v>26</v>
      </c>
      <c r="B14" s="7"/>
      <c r="C14" s="8"/>
      <c r="E14" s="5" t="str">
        <f>IF(D14=TRUE,B20,IF(D14="","",IF(D14=FALSE,"","")))</f>
        <v/>
      </c>
      <c r="F14" s="5" t="str">
        <f>IF(D14=TRUE,C20,IF(D14="","",IF(D14=FALSE,"","")))</f>
        <v/>
      </c>
      <c r="H14" s="4"/>
    </row>
    <row r="15" spans="1:11" x14ac:dyDescent="0.25">
      <c r="A15" s="75" t="s">
        <v>16</v>
      </c>
      <c r="B15" s="11" t="s">
        <v>11</v>
      </c>
      <c r="C15" s="13">
        <v>4.798845</v>
      </c>
      <c r="D15" s="1" t="b">
        <v>1</v>
      </c>
      <c r="E15" s="5" t="str">
        <f>IF(D15=TRUE,B21,IF(D15="","",IF(D15=FALSE,"","")))</f>
        <v>Pcs</v>
      </c>
      <c r="F15" s="5">
        <f>IF(D15=TRUE,C21,IF(D15="","",IF(D15=FALSE,"","")))</f>
        <v>10.089074999999999</v>
      </c>
      <c r="H15" s="4"/>
    </row>
    <row r="16" spans="1:11" x14ac:dyDescent="0.25">
      <c r="A16" s="75" t="s">
        <v>17</v>
      </c>
      <c r="B16" s="11" t="s">
        <v>5</v>
      </c>
      <c r="C16" s="13">
        <v>25.123365</v>
      </c>
      <c r="E16" s="5" t="str">
        <f>IF(D16=TRUE,B22,IF(D16="","",IF(D16=FALSE,"","")))</f>
        <v/>
      </c>
      <c r="F16" s="5" t="str">
        <f>IF(D16=TRUE,C22,IF(D16="","",IF(D16=FALSE,"","")))</f>
        <v/>
      </c>
      <c r="H16" s="4"/>
    </row>
    <row r="17" spans="1:8" x14ac:dyDescent="0.25">
      <c r="A17" s="75" t="s">
        <v>18</v>
      </c>
      <c r="B17" s="11" t="s">
        <v>5</v>
      </c>
      <c r="C17" s="13">
        <v>5.6352449999999994</v>
      </c>
      <c r="E17" s="5" t="str">
        <f>IF(D17=TRUE,B23,IF(D17="","",IF(D17=FALSE,"","")))</f>
        <v/>
      </c>
      <c r="F17" s="5" t="str">
        <f>IF(D17=TRUE,C23,IF(D17="","",IF(D17=FALSE,"","")))</f>
        <v/>
      </c>
      <c r="H17" s="4"/>
    </row>
    <row r="18" spans="1:8" x14ac:dyDescent="0.25">
      <c r="A18" s="75" t="s">
        <v>19</v>
      </c>
      <c r="B18" s="11" t="s">
        <v>5</v>
      </c>
      <c r="C18" s="13">
        <v>3.8578949999999996</v>
      </c>
    </row>
    <row r="19" spans="1:8" x14ac:dyDescent="0.25">
      <c r="A19" s="75" t="s">
        <v>20</v>
      </c>
      <c r="B19" s="11" t="s">
        <v>10</v>
      </c>
      <c r="C19" s="13">
        <v>27.674384999999997</v>
      </c>
    </row>
    <row r="20" spans="1:8" x14ac:dyDescent="0.25">
      <c r="A20" s="75" t="s">
        <v>21</v>
      </c>
      <c r="B20" s="11" t="s">
        <v>10</v>
      </c>
      <c r="C20" s="13">
        <v>9.0122099999999978</v>
      </c>
    </row>
    <row r="21" spans="1:8" x14ac:dyDescent="0.25">
      <c r="A21" s="75" t="s">
        <v>22</v>
      </c>
      <c r="B21" s="11" t="s">
        <v>10</v>
      </c>
      <c r="C21" s="13">
        <v>10.089074999999999</v>
      </c>
    </row>
    <row r="22" spans="1:8" x14ac:dyDescent="0.25">
      <c r="A22" s="75" t="s">
        <v>23</v>
      </c>
      <c r="B22" s="11" t="s">
        <v>10</v>
      </c>
      <c r="C22" s="13">
        <v>8.8972049999999996</v>
      </c>
    </row>
    <row r="23" spans="1:8" x14ac:dyDescent="0.25">
      <c r="A23" s="75" t="s">
        <v>24</v>
      </c>
      <c r="B23" s="11" t="s">
        <v>10</v>
      </c>
      <c r="C23" s="13">
        <v>5.8966199999999986</v>
      </c>
    </row>
    <row r="25" spans="1:8" x14ac:dyDescent="0.25">
      <c r="F25" s="5"/>
    </row>
    <row r="26" spans="1:8" x14ac:dyDescent="0.25">
      <c r="F26" s="5"/>
    </row>
    <row r="27" spans="1:8" x14ac:dyDescent="0.25">
      <c r="A27" s="64" t="s">
        <v>59</v>
      </c>
      <c r="B27" s="64"/>
      <c r="C27" s="64"/>
      <c r="D27" s="64"/>
      <c r="F27" s="5"/>
    </row>
    <row r="28" spans="1:8" x14ac:dyDescent="0.25">
      <c r="A28" s="70" t="s">
        <v>38</v>
      </c>
      <c r="B28" s="15" t="s">
        <v>10</v>
      </c>
      <c r="C28" s="16">
        <v>425.05847999999997</v>
      </c>
      <c r="D28" s="2"/>
      <c r="F28" s="5"/>
    </row>
    <row r="29" spans="1:8" x14ac:dyDescent="0.25">
      <c r="A29" s="70" t="s">
        <v>39</v>
      </c>
      <c r="B29" s="15" t="s">
        <v>10</v>
      </c>
      <c r="C29" s="16">
        <v>435.73303499999997</v>
      </c>
      <c r="D29" s="2" t="b">
        <v>1</v>
      </c>
      <c r="F29" s="5"/>
    </row>
    <row r="30" spans="1:8" x14ac:dyDescent="0.25">
      <c r="A30" s="70" t="s">
        <v>40</v>
      </c>
      <c r="B30" s="15" t="s">
        <v>10</v>
      </c>
      <c r="C30" s="16">
        <v>439.287735</v>
      </c>
      <c r="D30" s="2"/>
      <c r="F30" s="5"/>
    </row>
    <row r="31" spans="1:8" x14ac:dyDescent="0.25">
      <c r="A31" s="70" t="s">
        <v>41</v>
      </c>
      <c r="B31" s="15" t="s">
        <v>10</v>
      </c>
      <c r="C31" s="16">
        <v>448.31040000000002</v>
      </c>
      <c r="D31" s="2"/>
      <c r="F31" s="5"/>
    </row>
    <row r="32" spans="1:8" x14ac:dyDescent="0.25">
      <c r="A32" s="70" t="s">
        <v>42</v>
      </c>
      <c r="B32" s="15" t="s">
        <v>10</v>
      </c>
      <c r="C32" s="16">
        <v>451.78145999999992</v>
      </c>
      <c r="D32" s="2"/>
      <c r="F32" s="5"/>
    </row>
    <row r="33" spans="1:6" x14ac:dyDescent="0.25">
      <c r="A33" s="70" t="s">
        <v>43</v>
      </c>
      <c r="B33" s="15" t="s">
        <v>10</v>
      </c>
      <c r="C33" s="16">
        <v>455.97391499999998</v>
      </c>
      <c r="D33" s="2"/>
      <c r="F33" s="5"/>
    </row>
    <row r="34" spans="1:6" x14ac:dyDescent="0.25">
      <c r="A34" s="70" t="s">
        <v>44</v>
      </c>
      <c r="B34" s="15" t="s">
        <v>10</v>
      </c>
      <c r="C34" s="16">
        <v>505.78153499999991</v>
      </c>
      <c r="D34" s="2" t="b">
        <v>1</v>
      </c>
    </row>
    <row r="35" spans="1:6" x14ac:dyDescent="0.25">
      <c r="A35" s="70" t="s">
        <v>45</v>
      </c>
      <c r="B35" s="15" t="s">
        <v>10</v>
      </c>
      <c r="C35" s="16">
        <v>508.92848999999995</v>
      </c>
      <c r="D35" s="2"/>
    </row>
    <row r="36" spans="1:6" x14ac:dyDescent="0.25">
      <c r="A36" s="70" t="s">
        <v>46</v>
      </c>
      <c r="B36" s="15" t="s">
        <v>10</v>
      </c>
      <c r="C36" s="16">
        <v>519.33121499999993</v>
      </c>
      <c r="D36" s="2"/>
    </row>
    <row r="37" spans="1:6" x14ac:dyDescent="0.25">
      <c r="A37" s="70" t="s">
        <v>47</v>
      </c>
      <c r="B37" s="15" t="s">
        <v>10</v>
      </c>
      <c r="C37" s="16">
        <v>533.45591999999999</v>
      </c>
      <c r="D37" s="2"/>
    </row>
    <row r="38" spans="1:6" x14ac:dyDescent="0.25">
      <c r="A38" s="70" t="s">
        <v>48</v>
      </c>
      <c r="B38" s="15" t="s">
        <v>10</v>
      </c>
      <c r="C38" s="16">
        <v>539.11207499999989</v>
      </c>
      <c r="D38" s="2"/>
    </row>
    <row r="39" spans="1:6" x14ac:dyDescent="0.25">
      <c r="A39" s="70" t="s">
        <v>49</v>
      </c>
      <c r="B39" s="15" t="s">
        <v>10</v>
      </c>
      <c r="C39" s="16">
        <v>690.11364000000003</v>
      </c>
      <c r="D39" s="2"/>
    </row>
    <row r="40" spans="1:6" x14ac:dyDescent="0.25">
      <c r="A40" s="70" t="s">
        <v>50</v>
      </c>
      <c r="B40" s="15" t="s">
        <v>10</v>
      </c>
      <c r="C40" s="16">
        <v>711.61957499999994</v>
      </c>
      <c r="D40" s="2" t="b">
        <v>0</v>
      </c>
    </row>
    <row r="41" spans="1:6" x14ac:dyDescent="0.25">
      <c r="A41" s="70" t="s">
        <v>51</v>
      </c>
      <c r="B41" s="15" t="s">
        <v>10</v>
      </c>
      <c r="C41" s="16">
        <v>761.17627499999992</v>
      </c>
      <c r="D41" s="2"/>
    </row>
    <row r="42" spans="1:6" x14ac:dyDescent="0.25">
      <c r="A42" s="70" t="s">
        <v>52</v>
      </c>
      <c r="B42" s="15" t="s">
        <v>10</v>
      </c>
      <c r="C42" s="16">
        <v>860.35240499999986</v>
      </c>
      <c r="D42" s="2"/>
    </row>
    <row r="43" spans="1:6" x14ac:dyDescent="0.25">
      <c r="A43" s="72" t="s">
        <v>55</v>
      </c>
      <c r="B43" s="15" t="s">
        <v>10</v>
      </c>
      <c r="C43" s="16">
        <v>38.526674999999997</v>
      </c>
      <c r="D43" s="2" t="b">
        <v>1</v>
      </c>
    </row>
    <row r="44" spans="1:6" x14ac:dyDescent="0.25">
      <c r="A44" s="73" t="s">
        <v>56</v>
      </c>
      <c r="B44" s="15" t="s">
        <v>10</v>
      </c>
      <c r="C44" s="16">
        <v>26.921624999999999</v>
      </c>
      <c r="D44" s="2"/>
    </row>
    <row r="45" spans="1:6" x14ac:dyDescent="0.25">
      <c r="A45" s="73" t="s">
        <v>57</v>
      </c>
      <c r="B45" s="15" t="s">
        <v>10</v>
      </c>
      <c r="C45" s="16">
        <v>21.882314999999998</v>
      </c>
      <c r="D45" s="2"/>
    </row>
    <row r="46" spans="1:6" x14ac:dyDescent="0.25">
      <c r="A46" s="73" t="s">
        <v>58</v>
      </c>
      <c r="B46" s="15" t="s">
        <v>10</v>
      </c>
      <c r="C46" s="16">
        <v>54.648285000000001</v>
      </c>
      <c r="D46" s="2"/>
    </row>
    <row r="47" spans="1:6" x14ac:dyDescent="0.25">
      <c r="A47" s="74" t="s">
        <v>53</v>
      </c>
      <c r="B47" s="15" t="s">
        <v>10</v>
      </c>
      <c r="C47" s="16">
        <v>278.71984499999996</v>
      </c>
      <c r="D47" s="2"/>
    </row>
    <row r="48" spans="1:6" x14ac:dyDescent="0.25">
      <c r="A48" s="73" t="s">
        <v>60</v>
      </c>
      <c r="B48" s="15" t="s">
        <v>10</v>
      </c>
      <c r="C48" s="16">
        <v>42.426389999999998</v>
      </c>
      <c r="D48" s="2" t="b">
        <v>1</v>
      </c>
    </row>
    <row r="49" spans="1:4" x14ac:dyDescent="0.25">
      <c r="A49" s="2"/>
      <c r="B49" s="2"/>
      <c r="C49" s="2"/>
      <c r="D49" s="2"/>
    </row>
    <row r="50" spans="1:4" x14ac:dyDescent="0.25">
      <c r="A50" s="71" t="s">
        <v>66</v>
      </c>
      <c r="B50" s="17" t="s">
        <v>10</v>
      </c>
      <c r="C50" s="18">
        <v>104.89501499999999</v>
      </c>
      <c r="D50" s="2"/>
    </row>
    <row r="51" spans="1:4" x14ac:dyDescent="0.25">
      <c r="A51" s="71" t="s">
        <v>67</v>
      </c>
      <c r="B51" s="17" t="s">
        <v>10</v>
      </c>
      <c r="C51" s="18">
        <v>18.463529999999999</v>
      </c>
      <c r="D51" s="2"/>
    </row>
    <row r="52" spans="1:4" x14ac:dyDescent="0.25">
      <c r="A52" s="71" t="s">
        <v>68</v>
      </c>
      <c r="B52" s="17" t="s">
        <v>10</v>
      </c>
      <c r="C52" s="18">
        <v>25.384740000000001</v>
      </c>
      <c r="D52" s="2"/>
    </row>
    <row r="53" spans="1:4" x14ac:dyDescent="0.25">
      <c r="A53" s="71" t="s">
        <v>69</v>
      </c>
      <c r="B53" s="17" t="s">
        <v>10</v>
      </c>
      <c r="C53" s="18">
        <v>22.478249999999999</v>
      </c>
      <c r="D53" s="2"/>
    </row>
    <row r="54" spans="1:4" x14ac:dyDescent="0.25">
      <c r="A54" s="71" t="s">
        <v>70</v>
      </c>
      <c r="B54" s="17" t="s">
        <v>10</v>
      </c>
      <c r="C54" s="18">
        <v>29.127629999999996</v>
      </c>
      <c r="D54" s="2" t="b">
        <v>1</v>
      </c>
    </row>
    <row r="55" spans="1:4" x14ac:dyDescent="0.25">
      <c r="A55" s="71" t="s">
        <v>71</v>
      </c>
      <c r="B55" s="17" t="s">
        <v>10</v>
      </c>
      <c r="C55" s="18">
        <v>32.933249999999994</v>
      </c>
      <c r="D55" s="2"/>
    </row>
    <row r="56" spans="1:4" x14ac:dyDescent="0.25">
      <c r="A56" s="71" t="s">
        <v>72</v>
      </c>
      <c r="B56" s="17" t="s">
        <v>10</v>
      </c>
      <c r="C56" s="18">
        <v>43.377794999999999</v>
      </c>
      <c r="D56" s="2"/>
    </row>
    <row r="57" spans="1:4" x14ac:dyDescent="0.25">
      <c r="A57" s="71" t="s">
        <v>73</v>
      </c>
      <c r="B57" s="17" t="s">
        <v>10</v>
      </c>
      <c r="C57" s="18">
        <v>45.531524999999995</v>
      </c>
      <c r="D57" s="2"/>
    </row>
    <row r="58" spans="1:4" x14ac:dyDescent="0.25">
      <c r="A58" s="71" t="s">
        <v>74</v>
      </c>
      <c r="B58" s="17" t="s">
        <v>10</v>
      </c>
      <c r="C58" s="18">
        <v>45.531524999999995</v>
      </c>
      <c r="D58" s="2"/>
    </row>
    <row r="59" spans="1:4" x14ac:dyDescent="0.25">
      <c r="A59" s="71" t="s">
        <v>75</v>
      </c>
      <c r="B59" s="17" t="s">
        <v>10</v>
      </c>
      <c r="C59" s="18">
        <v>43.482345000000002</v>
      </c>
      <c r="D59" s="2"/>
    </row>
    <row r="60" spans="1:4" x14ac:dyDescent="0.25">
      <c r="A60" s="71" t="s">
        <v>76</v>
      </c>
      <c r="B60" s="17" t="s">
        <v>10</v>
      </c>
      <c r="C60" s="18">
        <v>43.482345000000002</v>
      </c>
      <c r="D60" s="2"/>
    </row>
    <row r="61" spans="1:4" x14ac:dyDescent="0.25">
      <c r="A61" s="71" t="s">
        <v>77</v>
      </c>
      <c r="B61" s="17" t="s">
        <v>10</v>
      </c>
      <c r="C61" s="18">
        <v>2.2582800000000001</v>
      </c>
      <c r="D61" s="2"/>
    </row>
    <row r="62" spans="1:4" x14ac:dyDescent="0.25">
      <c r="A62" s="71" t="s">
        <v>78</v>
      </c>
      <c r="B62" s="17" t="s">
        <v>10</v>
      </c>
      <c r="C62" s="18">
        <v>0.47047499999999998</v>
      </c>
      <c r="D62" s="2"/>
    </row>
    <row r="63" spans="1:4" x14ac:dyDescent="0.25">
      <c r="A63" s="71" t="s">
        <v>79</v>
      </c>
      <c r="B63" s="17" t="s">
        <v>10</v>
      </c>
      <c r="C63" s="18">
        <v>47.497064999999992</v>
      </c>
      <c r="D63" s="2"/>
    </row>
    <row r="64" spans="1:4" x14ac:dyDescent="0.25">
      <c r="A64" s="71" t="s">
        <v>80</v>
      </c>
      <c r="B64" s="17" t="s">
        <v>10</v>
      </c>
      <c r="C64" s="18">
        <v>34.846514999999997</v>
      </c>
      <c r="D64" s="2"/>
    </row>
    <row r="65" spans="1:9" x14ac:dyDescent="0.25">
      <c r="A65" s="71" t="s">
        <v>81</v>
      </c>
      <c r="B65" s="17" t="s">
        <v>10</v>
      </c>
      <c r="C65" s="18">
        <v>49.190774999999995</v>
      </c>
      <c r="D65" s="2"/>
    </row>
    <row r="66" spans="1:9" x14ac:dyDescent="0.25">
      <c r="A66" s="71" t="s">
        <v>82</v>
      </c>
      <c r="B66" s="17" t="s">
        <v>10</v>
      </c>
      <c r="C66" s="18">
        <v>49.190774999999995</v>
      </c>
      <c r="D66" s="2"/>
    </row>
    <row r="67" spans="1:9" x14ac:dyDescent="0.25">
      <c r="A67" s="71" t="s">
        <v>83</v>
      </c>
      <c r="B67" s="17" t="s">
        <v>10</v>
      </c>
      <c r="C67" s="18">
        <v>118.235595</v>
      </c>
      <c r="D67" s="2" t="b">
        <v>1</v>
      </c>
    </row>
    <row r="68" spans="1:9" x14ac:dyDescent="0.25">
      <c r="A68" s="71" t="s">
        <v>84</v>
      </c>
      <c r="B68" s="17" t="s">
        <v>10</v>
      </c>
      <c r="C68" s="18">
        <v>0.81549000000000005</v>
      </c>
      <c r="D68" s="2" t="b">
        <v>1</v>
      </c>
    </row>
    <row r="69" spans="1:9" x14ac:dyDescent="0.25">
      <c r="A69" s="71" t="s">
        <v>85</v>
      </c>
      <c r="B69" s="17" t="s">
        <v>10</v>
      </c>
      <c r="C69" s="18">
        <v>1.5473399999999999</v>
      </c>
      <c r="D69" s="2"/>
    </row>
    <row r="70" spans="1:9" x14ac:dyDescent="0.25">
      <c r="A70" s="2"/>
      <c r="B70" s="2"/>
      <c r="C70" s="2"/>
      <c r="D70" s="2"/>
    </row>
    <row r="71" spans="1:9" x14ac:dyDescent="0.25">
      <c r="A71" s="2"/>
      <c r="B71" s="2"/>
      <c r="C71" s="19"/>
      <c r="D71" s="2"/>
      <c r="F71" s="5" t="s">
        <v>178</v>
      </c>
      <c r="H71" s="1">
        <f>IF(Sélection!$A$70="CRWR",Données!C74,IF(Sélection!$A$70="CRWM",Données!C89,IF(Sélection!$A$70="CRWE",Données!C104,IF(Sélection!$A$70="CRWD",Données!C122,IF(Sélection!$A$70="CRWZ",Données!C139,IF(Sélection!$A$70="CRWV",Données!C157,IF(Sélection!$A$70="CRWU",Données!C163,"")))))))</f>
        <v>207.06127499999999</v>
      </c>
      <c r="I71" s="1">
        <v>1</v>
      </c>
    </row>
    <row r="72" spans="1:9" x14ac:dyDescent="0.25">
      <c r="A72" s="64" t="s">
        <v>101</v>
      </c>
      <c r="B72" s="64"/>
      <c r="C72" s="64"/>
      <c r="D72" s="64"/>
      <c r="F72" s="5" t="s">
        <v>102</v>
      </c>
      <c r="H72" s="1">
        <f>IF(Sélection!$A$70="CRWR",Données!C75,IF(Sélection!$A$70="CRWM",Données!C90,IF(Sélection!$A$70="CRWE",Données!C105,IF(Sélection!$A$70="CRWD",Données!C123,IF(Sélection!$A$70="CRWZ",Données!C140,IF(Sélection!$A$70="CRWV",Données!C158,IF(Sélection!$A$70="CRWU",Données!C164,"")))))))</f>
        <v>181.28969999999998</v>
      </c>
      <c r="I72" s="1">
        <v>2</v>
      </c>
    </row>
    <row r="73" spans="1:9" x14ac:dyDescent="0.25">
      <c r="A73" s="22" t="s">
        <v>102</v>
      </c>
      <c r="B73" s="21"/>
      <c r="C73" s="21"/>
      <c r="D73" s="21"/>
      <c r="F73" s="5" t="s">
        <v>103</v>
      </c>
      <c r="H73" s="1">
        <f>IF(Sélection!$A$70="CRWR",Données!C76,IF(Sélection!$A$70="CRWM",Données!C91,IF(Sélection!$A$70="CRWE",Données!C106,IF(Sélection!$A$70="CRWD",Données!C124,IF(Sélection!$A$70="CRWZ",Données!C141,IF(Sélection!$A$70="CRWV",Données!C159,IF(Sélection!$A$70="CRWU",Données!C165,"")))))))</f>
        <v>151.10611499999999</v>
      </c>
      <c r="I73" s="1">
        <v>3</v>
      </c>
    </row>
    <row r="74" spans="1:9" x14ac:dyDescent="0.25">
      <c r="A74" s="70" t="s">
        <v>88</v>
      </c>
      <c r="B74" s="20" t="s">
        <v>10</v>
      </c>
      <c r="C74" s="16">
        <v>151.90069499999998</v>
      </c>
      <c r="D74" s="2"/>
      <c r="F74" s="5" t="s">
        <v>104</v>
      </c>
      <c r="G74" s="1">
        <v>1</v>
      </c>
      <c r="H74" s="1">
        <f>IF(Sélection!$A$70="CRWR",Données!C77,IF(Sélection!$A$70="CRWM",Données!C92,IF(Sélection!$A$70="CRWE",Données!C107,IF(Sélection!$A$70="CRWD",Données!C125,IF(Sélection!$A$70="CRWZ",Données!C142,IF(Sélection!$A$70="CRWV",Données!C160,IF(Sélection!$A$70="CRWU",Données!C166,"")))))))</f>
        <v>181.83335999999997</v>
      </c>
      <c r="I74" s="1">
        <v>4</v>
      </c>
    </row>
    <row r="75" spans="1:9" x14ac:dyDescent="0.25">
      <c r="A75" s="70" t="s">
        <v>89</v>
      </c>
      <c r="B75" s="20" t="s">
        <v>10</v>
      </c>
      <c r="C75" s="16">
        <v>133.69854000000001</v>
      </c>
      <c r="D75" s="2"/>
      <c r="F75" s="5" t="s">
        <v>105</v>
      </c>
      <c r="G75" s="1">
        <v>2</v>
      </c>
      <c r="H75" s="1">
        <f>IF(Sélection!$A$70="CRWR",Données!C78,IF(Sélection!$A$70="CRWM",Données!C93,IF(Sélection!$A$70="CRWE",Données!C108,IF(Sélection!$A$70="CRWD",Données!C126,IF(Sélection!$A$70="CRWZ",Données!C143,"")))))</f>
        <v>156.28134</v>
      </c>
      <c r="I75" s="1">
        <v>5</v>
      </c>
    </row>
    <row r="76" spans="1:9" x14ac:dyDescent="0.25">
      <c r="A76" s="70" t="s">
        <v>90</v>
      </c>
      <c r="B76" s="20" t="s">
        <v>10</v>
      </c>
      <c r="C76" s="16">
        <v>138.50783999999999</v>
      </c>
      <c r="D76" s="2"/>
      <c r="F76" s="5" t="s">
        <v>106</v>
      </c>
      <c r="G76" s="1">
        <v>3</v>
      </c>
      <c r="H76" s="1">
        <f>IF(Sélection!$A$70="CRWR",Données!C79,IF(Sélection!$A$70="CRWM",Données!C94,IF(Sélection!$A$70="CRWE",Données!C109,IF(Sélection!$A$70="CRWD",Données!C127,IF(Sélection!$A$70="CRWZ",Données!C144,"")))))</f>
        <v>177.93364499999998</v>
      </c>
      <c r="I76" s="1">
        <v>6</v>
      </c>
    </row>
    <row r="77" spans="1:9" x14ac:dyDescent="0.25">
      <c r="A77" s="70" t="s">
        <v>91</v>
      </c>
      <c r="B77" s="20" t="s">
        <v>10</v>
      </c>
      <c r="C77" s="16">
        <v>123.82901999999999</v>
      </c>
      <c r="D77" s="2"/>
      <c r="F77" s="5" t="s">
        <v>107</v>
      </c>
      <c r="G77" s="1">
        <v>4</v>
      </c>
      <c r="H77" s="1">
        <f>IF(Sélection!$A$70="CRWR",Données!C80,IF(Sélection!$A$70="CRWM",Données!C95,IF(Sélection!$A$70="CRWE",Données!C110,IF(Sélection!$A$70="CRWD",Données!C128,IF(Sélection!$A$70="CRWZ",Données!C145,"")))))</f>
        <v>114.17905499999998</v>
      </c>
      <c r="I77" s="1">
        <v>7</v>
      </c>
    </row>
    <row r="78" spans="1:9" x14ac:dyDescent="0.25">
      <c r="A78" s="70" t="s">
        <v>92</v>
      </c>
      <c r="B78" s="20" t="s">
        <v>10</v>
      </c>
      <c r="C78" s="16">
        <v>112.03577999999999</v>
      </c>
      <c r="D78" s="2"/>
      <c r="F78" s="5" t="s">
        <v>108</v>
      </c>
      <c r="G78" s="1">
        <v>5</v>
      </c>
      <c r="H78" s="1">
        <f>IF(Sélection!$A$70="CRWR",Données!C81,IF(Sélection!$A$70="CRWM",Données!C96,IF(Sélection!$A$70="CRWE",Données!C111,IF(Sélection!$A$70="CRWD",Données!C129,IF(Sélection!$A$70="CRWZ",Données!C146,"")))))</f>
        <v>167.00817000000001</v>
      </c>
      <c r="I78" s="1">
        <v>8</v>
      </c>
    </row>
    <row r="79" spans="1:9" x14ac:dyDescent="0.25">
      <c r="A79" s="70" t="s">
        <v>93</v>
      </c>
      <c r="B79" s="20" t="s">
        <v>10</v>
      </c>
      <c r="C79" s="16">
        <v>130.75022999999999</v>
      </c>
      <c r="D79" s="2"/>
      <c r="G79" s="1">
        <v>6</v>
      </c>
      <c r="H79" s="1">
        <f>IF(Sélection!$A$70="CRWR",Données!C82,IF(Sélection!$A$70="CRWM",Données!C97,IF(Sélection!$A$70="CRWE",Données!C112,IF(Sélection!$A$70="CRWD",Données!C130,IF(Sélection!$A$70="CRWZ",Données!C147,"")))))</f>
        <v>144.39400499999999</v>
      </c>
      <c r="I79" s="1">
        <v>9</v>
      </c>
    </row>
    <row r="80" spans="1:9" x14ac:dyDescent="0.25">
      <c r="A80" s="70" t="s">
        <v>94</v>
      </c>
      <c r="B80" s="20" t="s">
        <v>10</v>
      </c>
      <c r="C80" s="16">
        <v>117.34691999999998</v>
      </c>
      <c r="D80" s="2"/>
      <c r="G80" s="1">
        <v>7</v>
      </c>
      <c r="H80" s="1">
        <f>IF(Sélection!$A$70="CRWR",Données!C83,IF(Sélection!$A$70="CRWM",Données!C98,IF(Sélection!$A$70="CRWE",Données!C113,IF(Sélection!$A$70="CRWD",Données!C131,IF(Sélection!$A$70="CRWZ",Données!C148,"")))))</f>
        <v>120.36841499999998</v>
      </c>
      <c r="I80" s="1">
        <v>10</v>
      </c>
    </row>
    <row r="81" spans="1:9" x14ac:dyDescent="0.25">
      <c r="A81" s="70" t="s">
        <v>95</v>
      </c>
      <c r="B81" s="20" t="s">
        <v>10</v>
      </c>
      <c r="C81" s="16">
        <v>107.79104999999998</v>
      </c>
      <c r="D81" s="2"/>
      <c r="G81" s="1">
        <v>8</v>
      </c>
      <c r="H81" s="1">
        <f>IF(Sélection!$A$70="CRWR",Données!C84,IF(Sélection!$A$70="CRWM",Données!C99,IF(Sélection!$A$70="CRWE",Données!C114,IF(Sélection!$A$70="CRWD",Données!C132,IF(Sélection!$A$70="CRWZ",Données!C149,"")))))</f>
        <v>108.57517499999999</v>
      </c>
      <c r="I81" s="1">
        <v>11</v>
      </c>
    </row>
    <row r="82" spans="1:9" x14ac:dyDescent="0.25">
      <c r="A82" s="70" t="s">
        <v>96</v>
      </c>
      <c r="B82" s="20" t="s">
        <v>10</v>
      </c>
      <c r="C82" s="16">
        <v>100.79665499999999</v>
      </c>
      <c r="D82" s="2" t="b">
        <v>1</v>
      </c>
      <c r="G82" s="1">
        <v>9</v>
      </c>
      <c r="H82" s="1">
        <f>IF(Sélection!$A$70="CRWR",Données!C85,IF(Sélection!$A$70="CRWM",Données!C100,IF(Sélection!$A$70="CRWE",Données!C115,IF(Sélection!$A$70="CRWD",Données!C133,IF(Sélection!$A$70="CRWZ",Données!C150,"")))))</f>
        <v>121.98894</v>
      </c>
      <c r="I82" s="1">
        <v>12</v>
      </c>
    </row>
    <row r="83" spans="1:9" x14ac:dyDescent="0.25">
      <c r="A83" s="70" t="s">
        <v>97</v>
      </c>
      <c r="B83" s="20" t="s">
        <v>10</v>
      </c>
      <c r="C83" s="16">
        <v>112.61080499999998</v>
      </c>
      <c r="D83" s="2"/>
      <c r="G83" s="1">
        <v>10</v>
      </c>
      <c r="H83" s="1">
        <f>IF(Sélection!$A$70="CRWR",Données!C86,IF(Sélection!$A$70="CRWM",Données!C101,IF(Sélection!$A$70="CRWE",Données!C116,IF(Sélection!$A$70="CRWD",Données!C134,IF(Sélection!$A$70="CRWZ",Données!C151,"")))))</f>
        <v>109.65203999999999</v>
      </c>
      <c r="I83" s="1">
        <v>13</v>
      </c>
    </row>
    <row r="84" spans="1:9" x14ac:dyDescent="0.25">
      <c r="A84" s="70" t="s">
        <v>98</v>
      </c>
      <c r="B84" s="20" t="s">
        <v>10</v>
      </c>
      <c r="C84" s="16">
        <v>100.37845499999999</v>
      </c>
      <c r="D84" s="2"/>
      <c r="G84" s="1">
        <v>11</v>
      </c>
      <c r="H84" s="1">
        <f>IF(Sélection!$A$70="CRWE",Données!C117,IF(Sélection!$A$70="CRWD",Données!C135,IF(Sélection!$A$70="CRWZ",Données!C152,"")))</f>
        <v>102.29172</v>
      </c>
      <c r="I84" s="1">
        <v>14</v>
      </c>
    </row>
    <row r="85" spans="1:9" x14ac:dyDescent="0.25">
      <c r="A85" s="70" t="s">
        <v>99</v>
      </c>
      <c r="B85" s="20" t="s">
        <v>10</v>
      </c>
      <c r="C85" s="16">
        <v>99.385229999999993</v>
      </c>
      <c r="D85" s="2"/>
      <c r="G85" s="1">
        <v>12</v>
      </c>
      <c r="H85" s="1">
        <f>IF(Sélection!$A$70="CRWE",Données!C118,IF(Sélection!$A$70="CRWD",Données!C136,IF(Sélection!$A$70="CRWZ",Données!C153,"")))</f>
        <v>97.377869999999987</v>
      </c>
      <c r="I85" s="1">
        <v>15</v>
      </c>
    </row>
    <row r="86" spans="1:9" x14ac:dyDescent="0.25">
      <c r="A86" s="70" t="s">
        <v>100</v>
      </c>
      <c r="B86" s="20" t="s">
        <v>10</v>
      </c>
      <c r="C86" s="16">
        <v>86.964690000000004</v>
      </c>
      <c r="D86" s="2"/>
      <c r="G86" s="1">
        <v>13</v>
      </c>
      <c r="H86" s="1">
        <f>IF(Sélection!$A$70="CRWE",Données!C119,IF(Sélection!$A$70="CRWZ",Données!C154,""))</f>
        <v>94.084544999999991</v>
      </c>
      <c r="I86" s="1">
        <v>16</v>
      </c>
    </row>
    <row r="87" spans="1:9" x14ac:dyDescent="0.25">
      <c r="A87" s="2"/>
      <c r="B87" s="2"/>
      <c r="C87" s="2"/>
      <c r="D87" s="2"/>
    </row>
    <row r="88" spans="1:9" x14ac:dyDescent="0.25">
      <c r="A88" s="23" t="s">
        <v>103</v>
      </c>
      <c r="B88" s="2"/>
      <c r="C88" s="2"/>
      <c r="D88" s="2"/>
    </row>
    <row r="89" spans="1:9" x14ac:dyDescent="0.25">
      <c r="A89" s="65" t="s">
        <v>109</v>
      </c>
      <c r="B89" s="24" t="s">
        <v>10</v>
      </c>
      <c r="C89" s="25">
        <v>157.52548499999997</v>
      </c>
      <c r="D89" s="2"/>
      <c r="G89" s="1">
        <v>1</v>
      </c>
    </row>
    <row r="90" spans="1:9" x14ac:dyDescent="0.25">
      <c r="A90" s="65" t="s">
        <v>110</v>
      </c>
      <c r="B90" s="24" t="s">
        <v>10</v>
      </c>
      <c r="C90" s="25">
        <v>139.33378500000001</v>
      </c>
      <c r="D90" s="2"/>
      <c r="G90" s="1">
        <v>2</v>
      </c>
    </row>
    <row r="91" spans="1:9" x14ac:dyDescent="0.25">
      <c r="A91" s="65" t="s">
        <v>111</v>
      </c>
      <c r="B91" s="24" t="s">
        <v>10</v>
      </c>
      <c r="C91" s="25">
        <v>144.14308499999999</v>
      </c>
      <c r="D91" s="2"/>
      <c r="G91" s="1">
        <v>3</v>
      </c>
    </row>
    <row r="92" spans="1:9" x14ac:dyDescent="0.25">
      <c r="A92" s="65" t="s">
        <v>112</v>
      </c>
      <c r="B92" s="24" t="s">
        <v>10</v>
      </c>
      <c r="C92" s="25">
        <v>129.50608499999998</v>
      </c>
      <c r="D92" s="2"/>
      <c r="G92" s="1">
        <v>4</v>
      </c>
    </row>
    <row r="93" spans="1:9" x14ac:dyDescent="0.25">
      <c r="A93" s="65" t="s">
        <v>113</v>
      </c>
      <c r="B93" s="24" t="s">
        <v>10</v>
      </c>
      <c r="C93" s="25">
        <v>117.66056999999999</v>
      </c>
      <c r="D93" s="2"/>
      <c r="G93" s="1">
        <v>5</v>
      </c>
    </row>
    <row r="94" spans="1:9" x14ac:dyDescent="0.25">
      <c r="A94" s="65" t="s">
        <v>114</v>
      </c>
      <c r="B94" s="24" t="s">
        <v>10</v>
      </c>
      <c r="C94" s="25">
        <v>136.42729500000002</v>
      </c>
      <c r="D94" s="2"/>
      <c r="G94" s="1">
        <v>6</v>
      </c>
    </row>
    <row r="95" spans="1:9" x14ac:dyDescent="0.25">
      <c r="A95" s="65" t="s">
        <v>115</v>
      </c>
      <c r="B95" s="24" t="s">
        <v>10</v>
      </c>
      <c r="C95" s="25">
        <v>122.98216499999999</v>
      </c>
      <c r="D95" s="2"/>
      <c r="G95" s="1">
        <v>7</v>
      </c>
    </row>
    <row r="96" spans="1:9" x14ac:dyDescent="0.25">
      <c r="A96" s="65" t="s">
        <v>116</v>
      </c>
      <c r="B96" s="24" t="s">
        <v>10</v>
      </c>
      <c r="C96" s="25">
        <v>113.468115</v>
      </c>
      <c r="D96" s="2"/>
      <c r="G96" s="1">
        <v>8</v>
      </c>
    </row>
    <row r="97" spans="1:7" x14ac:dyDescent="0.25">
      <c r="A97" s="65" t="s">
        <v>117</v>
      </c>
      <c r="B97" s="24" t="s">
        <v>10</v>
      </c>
      <c r="C97" s="25">
        <v>106.47372</v>
      </c>
      <c r="D97" s="2"/>
      <c r="G97" s="1">
        <v>9</v>
      </c>
    </row>
    <row r="98" spans="1:7" x14ac:dyDescent="0.25">
      <c r="A98" s="65" t="s">
        <v>118</v>
      </c>
      <c r="B98" s="24" t="s">
        <v>10</v>
      </c>
      <c r="C98" s="25">
        <v>115.09909499999999</v>
      </c>
      <c r="D98" s="2"/>
      <c r="G98" s="1">
        <v>10</v>
      </c>
    </row>
    <row r="99" spans="1:7" x14ac:dyDescent="0.25">
      <c r="A99" s="65" t="s">
        <v>119</v>
      </c>
      <c r="B99" s="24" t="s">
        <v>10</v>
      </c>
      <c r="C99" s="25">
        <v>105.58504499999999</v>
      </c>
      <c r="D99" s="2"/>
      <c r="G99" s="1">
        <v>11</v>
      </c>
    </row>
    <row r="100" spans="1:7" x14ac:dyDescent="0.25">
      <c r="A100" s="65" t="s">
        <v>120</v>
      </c>
      <c r="B100" s="24" t="s">
        <v>10</v>
      </c>
      <c r="C100" s="25">
        <v>104.59182</v>
      </c>
      <c r="D100" s="2"/>
      <c r="G100" s="1">
        <v>12</v>
      </c>
    </row>
    <row r="101" spans="1:7" x14ac:dyDescent="0.25">
      <c r="A101" s="65" t="s">
        <v>121</v>
      </c>
      <c r="B101" s="24" t="s">
        <v>10</v>
      </c>
      <c r="C101" s="25">
        <v>92.181734999999989</v>
      </c>
      <c r="D101" s="2"/>
      <c r="G101" s="1">
        <v>13</v>
      </c>
    </row>
    <row r="102" spans="1:7" x14ac:dyDescent="0.25">
      <c r="A102" s="2"/>
      <c r="B102" s="2"/>
      <c r="C102" s="2"/>
      <c r="D102" s="2"/>
    </row>
    <row r="103" spans="1:7" x14ac:dyDescent="0.25">
      <c r="A103" s="26" t="s">
        <v>104</v>
      </c>
      <c r="B103" s="2"/>
      <c r="C103" s="2"/>
      <c r="D103" s="2"/>
    </row>
    <row r="104" spans="1:7" x14ac:dyDescent="0.25">
      <c r="A104" s="69" t="s">
        <v>122</v>
      </c>
      <c r="B104" s="27" t="s">
        <v>10</v>
      </c>
      <c r="C104" s="28">
        <v>198.02815499999997</v>
      </c>
      <c r="D104" s="2"/>
      <c r="G104" s="1">
        <v>1</v>
      </c>
    </row>
    <row r="105" spans="1:7" x14ac:dyDescent="0.25">
      <c r="A105" s="69" t="s">
        <v>123</v>
      </c>
      <c r="B105" s="27" t="s">
        <v>10</v>
      </c>
      <c r="C105" s="28">
        <v>170.92879500000001</v>
      </c>
      <c r="D105" s="2"/>
      <c r="G105" s="1">
        <v>2</v>
      </c>
    </row>
    <row r="106" spans="1:7" x14ac:dyDescent="0.25">
      <c r="A106" s="69" t="s">
        <v>124</v>
      </c>
      <c r="B106" s="27" t="s">
        <v>10</v>
      </c>
      <c r="C106" s="28">
        <v>159.67921499999997</v>
      </c>
      <c r="D106" s="2"/>
      <c r="G106" s="1">
        <v>3</v>
      </c>
    </row>
    <row r="107" spans="1:7" x14ac:dyDescent="0.25">
      <c r="A107" s="69" t="s">
        <v>125</v>
      </c>
      <c r="B107" s="27" t="s">
        <v>10</v>
      </c>
      <c r="C107" s="28">
        <v>152.13070499999998</v>
      </c>
      <c r="D107" s="2"/>
      <c r="G107" s="1">
        <v>4</v>
      </c>
    </row>
    <row r="108" spans="1:7" x14ac:dyDescent="0.25">
      <c r="A108" s="69" t="s">
        <v>126</v>
      </c>
      <c r="B108" s="27" t="s">
        <v>10</v>
      </c>
      <c r="C108" s="28">
        <v>184.36346999999998</v>
      </c>
      <c r="D108" s="2"/>
      <c r="G108" s="1">
        <v>5</v>
      </c>
    </row>
    <row r="109" spans="1:7" x14ac:dyDescent="0.25">
      <c r="A109" s="69" t="s">
        <v>127</v>
      </c>
      <c r="B109" s="27" t="s">
        <v>10</v>
      </c>
      <c r="C109" s="28">
        <v>159.67921499999997</v>
      </c>
      <c r="D109" s="2"/>
      <c r="G109" s="1">
        <v>6</v>
      </c>
    </row>
    <row r="110" spans="1:7" x14ac:dyDescent="0.25">
      <c r="A110" s="69" t="s">
        <v>128</v>
      </c>
      <c r="B110" s="27" t="s">
        <v>10</v>
      </c>
      <c r="C110" s="28">
        <v>148.71191999999999</v>
      </c>
      <c r="D110" s="2"/>
      <c r="G110" s="1">
        <v>7</v>
      </c>
    </row>
    <row r="111" spans="1:7" x14ac:dyDescent="0.25">
      <c r="A111" s="69" t="s">
        <v>129</v>
      </c>
      <c r="B111" s="27" t="s">
        <v>10</v>
      </c>
      <c r="C111" s="28">
        <v>143.10803999999999</v>
      </c>
      <c r="D111" s="2"/>
      <c r="G111" s="1">
        <v>8</v>
      </c>
    </row>
    <row r="112" spans="1:7" x14ac:dyDescent="0.25">
      <c r="A112" s="69" t="s">
        <v>130</v>
      </c>
      <c r="B112" s="27" t="s">
        <v>10</v>
      </c>
      <c r="C112" s="28">
        <v>176.91950999999997</v>
      </c>
      <c r="D112" s="2"/>
      <c r="G112" s="1">
        <v>9</v>
      </c>
    </row>
    <row r="113" spans="1:7" x14ac:dyDescent="0.25">
      <c r="A113" s="69" t="s">
        <v>131</v>
      </c>
      <c r="B113" s="27" t="s">
        <v>10</v>
      </c>
      <c r="C113" s="28">
        <v>152.318895</v>
      </c>
      <c r="D113" s="2"/>
      <c r="G113" s="1">
        <v>10</v>
      </c>
    </row>
    <row r="114" spans="1:7" x14ac:dyDescent="0.25">
      <c r="A114" s="69" t="s">
        <v>132</v>
      </c>
      <c r="B114" s="27" t="s">
        <v>10</v>
      </c>
      <c r="C114" s="28">
        <v>143.10803999999999</v>
      </c>
      <c r="D114" s="2"/>
      <c r="G114" s="1">
        <v>11</v>
      </c>
    </row>
    <row r="115" spans="1:7" x14ac:dyDescent="0.25">
      <c r="A115" s="69" t="s">
        <v>133</v>
      </c>
      <c r="B115" s="27" t="s">
        <v>10</v>
      </c>
      <c r="C115" s="28">
        <v>136.929135</v>
      </c>
      <c r="D115" s="2"/>
      <c r="G115" s="1">
        <v>12</v>
      </c>
    </row>
    <row r="116" spans="1:7" x14ac:dyDescent="0.25">
      <c r="A116" s="69" t="s">
        <v>134</v>
      </c>
      <c r="B116" s="27" t="s">
        <v>10</v>
      </c>
      <c r="C116" s="28">
        <v>147.09139499999998</v>
      </c>
      <c r="D116" s="2"/>
      <c r="G116" s="1">
        <v>13</v>
      </c>
    </row>
    <row r="117" spans="1:7" x14ac:dyDescent="0.25">
      <c r="A117" s="69" t="s">
        <v>135</v>
      </c>
      <c r="B117" s="27" t="s">
        <v>10</v>
      </c>
      <c r="C117" s="28">
        <v>125.95138499999999</v>
      </c>
      <c r="D117" s="2"/>
      <c r="G117" s="1">
        <v>14</v>
      </c>
    </row>
    <row r="118" spans="1:7" x14ac:dyDescent="0.25">
      <c r="A118" s="69" t="s">
        <v>136</v>
      </c>
      <c r="B118" s="27" t="s">
        <v>10</v>
      </c>
      <c r="C118" s="28">
        <v>125.27180999999999</v>
      </c>
      <c r="D118" s="2"/>
      <c r="G118" s="1">
        <v>15</v>
      </c>
    </row>
    <row r="119" spans="1:7" x14ac:dyDescent="0.25">
      <c r="A119" s="69" t="s">
        <v>137</v>
      </c>
      <c r="B119" s="27" t="s">
        <v>10</v>
      </c>
      <c r="C119" s="28">
        <v>111.99396</v>
      </c>
      <c r="D119" s="2"/>
      <c r="G119" s="1">
        <v>16</v>
      </c>
    </row>
    <row r="120" spans="1:7" x14ac:dyDescent="0.25">
      <c r="A120" s="2"/>
      <c r="B120" s="2"/>
      <c r="C120" s="2"/>
      <c r="D120" s="2"/>
    </row>
    <row r="121" spans="1:7" x14ac:dyDescent="0.25">
      <c r="A121" s="29" t="s">
        <v>105</v>
      </c>
      <c r="B121" s="2"/>
      <c r="C121" s="2"/>
    </row>
    <row r="122" spans="1:7" x14ac:dyDescent="0.25">
      <c r="A122" s="65" t="s">
        <v>138</v>
      </c>
      <c r="B122" s="24" t="s">
        <v>10</v>
      </c>
      <c r="C122" s="25">
        <v>183.05659499999999</v>
      </c>
      <c r="G122" s="1">
        <v>1</v>
      </c>
    </row>
    <row r="123" spans="1:7" x14ac:dyDescent="0.25">
      <c r="A123" s="65" t="s">
        <v>139</v>
      </c>
      <c r="B123" s="24" t="s">
        <v>10</v>
      </c>
      <c r="C123" s="25">
        <v>173.80391999999998</v>
      </c>
      <c r="G123" s="1">
        <v>2</v>
      </c>
    </row>
    <row r="124" spans="1:7" x14ac:dyDescent="0.25">
      <c r="A124" s="65" t="s">
        <v>140</v>
      </c>
      <c r="B124" s="24" t="s">
        <v>10</v>
      </c>
      <c r="C124" s="25">
        <v>167.78183999999996</v>
      </c>
      <c r="G124" s="1">
        <v>3</v>
      </c>
    </row>
    <row r="125" spans="1:7" x14ac:dyDescent="0.25">
      <c r="A125" s="65" t="s">
        <v>141</v>
      </c>
      <c r="B125" s="24" t="s">
        <v>10</v>
      </c>
      <c r="C125" s="25">
        <v>167.47864499999997</v>
      </c>
      <c r="G125" s="1">
        <v>4</v>
      </c>
    </row>
    <row r="126" spans="1:7" x14ac:dyDescent="0.25">
      <c r="A126" s="65" t="s">
        <v>142</v>
      </c>
      <c r="B126" s="24" t="s">
        <v>10</v>
      </c>
      <c r="C126" s="25">
        <v>158.58143999999999</v>
      </c>
      <c r="G126" s="1">
        <v>5</v>
      </c>
    </row>
    <row r="127" spans="1:7" x14ac:dyDescent="0.25">
      <c r="A127" s="65" t="s">
        <v>143</v>
      </c>
      <c r="B127" s="24" t="s">
        <v>10</v>
      </c>
      <c r="C127" s="25">
        <v>208.52497499999998</v>
      </c>
      <c r="G127" s="1">
        <v>6</v>
      </c>
    </row>
    <row r="128" spans="1:7" x14ac:dyDescent="0.25">
      <c r="A128" s="65" t="s">
        <v>144</v>
      </c>
      <c r="B128" s="24" t="s">
        <v>10</v>
      </c>
      <c r="C128" s="25">
        <v>196.98265499999997</v>
      </c>
      <c r="G128" s="1">
        <v>7</v>
      </c>
    </row>
    <row r="129" spans="1:7" x14ac:dyDescent="0.25">
      <c r="A129" s="65" t="s">
        <v>145</v>
      </c>
      <c r="B129" s="24" t="s">
        <v>10</v>
      </c>
      <c r="C129" s="25">
        <v>189.75825</v>
      </c>
      <c r="G129" s="1">
        <v>8</v>
      </c>
    </row>
    <row r="130" spans="1:7" x14ac:dyDescent="0.25">
      <c r="A130" s="65" t="s">
        <v>146</v>
      </c>
      <c r="B130" s="24" t="s">
        <v>10</v>
      </c>
      <c r="C130" s="25">
        <v>189.559605</v>
      </c>
      <c r="G130" s="1">
        <v>9</v>
      </c>
    </row>
    <row r="131" spans="1:7" x14ac:dyDescent="0.25">
      <c r="A131" s="65" t="s">
        <v>147</v>
      </c>
      <c r="B131" s="24" t="s">
        <v>10</v>
      </c>
      <c r="C131" s="25">
        <v>176.38630499999999</v>
      </c>
      <c r="G131" s="1">
        <v>10</v>
      </c>
    </row>
    <row r="132" spans="1:7" x14ac:dyDescent="0.25">
      <c r="A132" s="65" t="s">
        <v>148</v>
      </c>
      <c r="B132" s="24" t="s">
        <v>10</v>
      </c>
      <c r="C132" s="25">
        <v>163.29664499999998</v>
      </c>
      <c r="G132" s="1">
        <v>11</v>
      </c>
    </row>
    <row r="133" spans="1:7" x14ac:dyDescent="0.25">
      <c r="A133" s="65" t="s">
        <v>149</v>
      </c>
      <c r="B133" s="24" t="s">
        <v>10</v>
      </c>
      <c r="C133" s="25">
        <v>158.69644499999998</v>
      </c>
      <c r="G133" s="1">
        <v>12</v>
      </c>
    </row>
    <row r="134" spans="1:7" x14ac:dyDescent="0.25">
      <c r="A134" s="65" t="s">
        <v>150</v>
      </c>
      <c r="B134" s="24" t="s">
        <v>10</v>
      </c>
      <c r="C134" s="25">
        <v>153.31211999999999</v>
      </c>
      <c r="G134" s="1">
        <v>13</v>
      </c>
    </row>
    <row r="135" spans="1:7" x14ac:dyDescent="0.25">
      <c r="A135" s="65" t="s">
        <v>151</v>
      </c>
      <c r="B135" s="24" t="s">
        <v>10</v>
      </c>
      <c r="C135" s="25">
        <v>153.12393</v>
      </c>
      <c r="G135" s="1">
        <v>14</v>
      </c>
    </row>
    <row r="136" spans="1:7" x14ac:dyDescent="0.25">
      <c r="A136" s="65" t="s">
        <v>152</v>
      </c>
      <c r="B136" s="24" t="s">
        <v>10</v>
      </c>
      <c r="C136" s="25">
        <v>148.75373999999999</v>
      </c>
      <c r="G136" s="1">
        <v>15</v>
      </c>
    </row>
    <row r="137" spans="1:7" x14ac:dyDescent="0.25">
      <c r="A137" s="2"/>
      <c r="B137" s="2"/>
      <c r="C137" s="2"/>
    </row>
    <row r="138" spans="1:7" x14ac:dyDescent="0.25">
      <c r="A138" s="26" t="s">
        <v>106</v>
      </c>
      <c r="B138" s="2"/>
      <c r="C138" s="2"/>
    </row>
    <row r="139" spans="1:7" x14ac:dyDescent="0.25">
      <c r="A139" s="65" t="s">
        <v>153</v>
      </c>
      <c r="B139" s="24" t="s">
        <v>10</v>
      </c>
      <c r="C139" s="25">
        <v>207.06127499999999</v>
      </c>
      <c r="D139" s="2"/>
      <c r="G139" s="1">
        <v>1</v>
      </c>
    </row>
    <row r="140" spans="1:7" x14ac:dyDescent="0.25">
      <c r="A140" s="65" t="s">
        <v>154</v>
      </c>
      <c r="B140" s="24" t="s">
        <v>10</v>
      </c>
      <c r="C140" s="25">
        <v>181.28969999999998</v>
      </c>
      <c r="D140" s="2"/>
      <c r="G140" s="1">
        <v>2</v>
      </c>
    </row>
    <row r="141" spans="1:7" x14ac:dyDescent="0.25">
      <c r="A141" s="65" t="s">
        <v>155</v>
      </c>
      <c r="B141" s="24" t="s">
        <v>10</v>
      </c>
      <c r="C141" s="25">
        <v>151.10611499999999</v>
      </c>
      <c r="D141" s="2"/>
      <c r="G141" s="1">
        <v>3</v>
      </c>
    </row>
    <row r="142" spans="1:7" x14ac:dyDescent="0.25">
      <c r="A142" s="65" t="s">
        <v>156</v>
      </c>
      <c r="B142" s="24" t="s">
        <v>10</v>
      </c>
      <c r="C142" s="25">
        <v>181.83335999999997</v>
      </c>
      <c r="D142" s="2"/>
      <c r="G142" s="1">
        <v>4</v>
      </c>
    </row>
    <row r="143" spans="1:7" x14ac:dyDescent="0.25">
      <c r="A143" s="65" t="s">
        <v>157</v>
      </c>
      <c r="B143" s="24" t="s">
        <v>10</v>
      </c>
      <c r="C143" s="25">
        <v>156.28134</v>
      </c>
      <c r="D143" s="2"/>
      <c r="G143" s="1">
        <v>5</v>
      </c>
    </row>
    <row r="144" spans="1:7" x14ac:dyDescent="0.25">
      <c r="A144" s="65" t="s">
        <v>158</v>
      </c>
      <c r="B144" s="24" t="s">
        <v>10</v>
      </c>
      <c r="C144" s="25">
        <v>177.93364499999998</v>
      </c>
      <c r="D144" s="2"/>
      <c r="G144" s="1">
        <v>6</v>
      </c>
    </row>
    <row r="145" spans="1:7" x14ac:dyDescent="0.25">
      <c r="A145" s="65" t="s">
        <v>159</v>
      </c>
      <c r="B145" s="24" t="s">
        <v>10</v>
      </c>
      <c r="C145" s="25">
        <v>114.17905499999998</v>
      </c>
      <c r="D145" s="2"/>
      <c r="G145" s="1">
        <v>7</v>
      </c>
    </row>
    <row r="146" spans="1:7" x14ac:dyDescent="0.25">
      <c r="A146" s="65" t="s">
        <v>160</v>
      </c>
      <c r="B146" s="24" t="s">
        <v>10</v>
      </c>
      <c r="C146" s="25">
        <v>167.00817000000001</v>
      </c>
      <c r="D146" s="2"/>
      <c r="G146" s="1">
        <v>8</v>
      </c>
    </row>
    <row r="147" spans="1:7" x14ac:dyDescent="0.25">
      <c r="A147" s="65" t="s">
        <v>161</v>
      </c>
      <c r="B147" s="24" t="s">
        <v>10</v>
      </c>
      <c r="C147" s="25">
        <v>144.39400499999999</v>
      </c>
      <c r="D147" s="2"/>
      <c r="G147" s="1">
        <v>9</v>
      </c>
    </row>
    <row r="148" spans="1:7" x14ac:dyDescent="0.25">
      <c r="A148" s="65" t="s">
        <v>162</v>
      </c>
      <c r="B148" s="24" t="s">
        <v>10</v>
      </c>
      <c r="C148" s="25">
        <v>120.36841499999998</v>
      </c>
      <c r="D148" s="2"/>
      <c r="G148" s="1">
        <v>10</v>
      </c>
    </row>
    <row r="149" spans="1:7" x14ac:dyDescent="0.25">
      <c r="A149" s="65" t="s">
        <v>163</v>
      </c>
      <c r="B149" s="24" t="s">
        <v>10</v>
      </c>
      <c r="C149" s="25">
        <v>108.57517499999999</v>
      </c>
      <c r="D149" s="2"/>
      <c r="G149" s="1">
        <v>11</v>
      </c>
    </row>
    <row r="150" spans="1:7" x14ac:dyDescent="0.25">
      <c r="A150" s="65" t="s">
        <v>164</v>
      </c>
      <c r="B150" s="24" t="s">
        <v>10</v>
      </c>
      <c r="C150" s="25">
        <v>121.98894</v>
      </c>
      <c r="D150" s="2"/>
      <c r="G150" s="1">
        <v>12</v>
      </c>
    </row>
    <row r="151" spans="1:7" x14ac:dyDescent="0.25">
      <c r="A151" s="65" t="s">
        <v>165</v>
      </c>
      <c r="B151" s="24" t="s">
        <v>10</v>
      </c>
      <c r="C151" s="25">
        <v>109.65203999999999</v>
      </c>
      <c r="D151" s="2"/>
      <c r="G151" s="1">
        <v>13</v>
      </c>
    </row>
    <row r="152" spans="1:7" x14ac:dyDescent="0.25">
      <c r="A152" s="65" t="s">
        <v>166</v>
      </c>
      <c r="B152" s="24" t="s">
        <v>10</v>
      </c>
      <c r="C152" s="25">
        <v>102.29172</v>
      </c>
      <c r="D152" s="2"/>
      <c r="G152" s="1">
        <v>14</v>
      </c>
    </row>
    <row r="153" spans="1:7" x14ac:dyDescent="0.25">
      <c r="A153" s="65" t="s">
        <v>167</v>
      </c>
      <c r="B153" s="24" t="s">
        <v>10</v>
      </c>
      <c r="C153" s="25">
        <v>97.377869999999987</v>
      </c>
      <c r="D153" s="2"/>
      <c r="G153" s="1">
        <v>15</v>
      </c>
    </row>
    <row r="154" spans="1:7" x14ac:dyDescent="0.25">
      <c r="A154" s="65" t="s">
        <v>168</v>
      </c>
      <c r="B154" s="24" t="s">
        <v>10</v>
      </c>
      <c r="C154" s="25">
        <v>94.084544999999991</v>
      </c>
      <c r="D154" s="2"/>
      <c r="G154" s="1">
        <v>16</v>
      </c>
    </row>
    <row r="155" spans="1:7" x14ac:dyDescent="0.25">
      <c r="A155" s="2"/>
      <c r="B155" s="2"/>
      <c r="C155" s="2"/>
      <c r="D155" s="2"/>
    </row>
    <row r="156" spans="1:7" x14ac:dyDescent="0.25">
      <c r="A156" s="26" t="s">
        <v>107</v>
      </c>
      <c r="B156" s="2"/>
      <c r="C156" s="2"/>
    </row>
    <row r="157" spans="1:7" x14ac:dyDescent="0.25">
      <c r="A157" s="66" t="s">
        <v>169</v>
      </c>
      <c r="B157" s="24" t="s">
        <v>10</v>
      </c>
      <c r="C157" s="25">
        <v>107.34148499999999</v>
      </c>
      <c r="D157" s="2"/>
      <c r="E157" s="2"/>
      <c r="F157" s="2"/>
      <c r="G157" s="5">
        <v>1</v>
      </c>
    </row>
    <row r="158" spans="1:7" x14ac:dyDescent="0.25">
      <c r="A158" s="65" t="s">
        <v>170</v>
      </c>
      <c r="B158" s="24" t="s">
        <v>10</v>
      </c>
      <c r="C158" s="25">
        <v>103.57768499999999</v>
      </c>
      <c r="D158" s="2"/>
      <c r="E158" s="2"/>
      <c r="F158" s="2"/>
      <c r="G158" s="5">
        <v>2</v>
      </c>
    </row>
    <row r="159" spans="1:7" x14ac:dyDescent="0.25">
      <c r="A159" s="65" t="s">
        <v>171</v>
      </c>
      <c r="B159" s="24" t="s">
        <v>10</v>
      </c>
      <c r="C159" s="25">
        <v>96.572834999999998</v>
      </c>
      <c r="D159" s="2"/>
      <c r="E159" s="2"/>
      <c r="F159" s="2"/>
      <c r="G159" s="5">
        <v>3</v>
      </c>
    </row>
    <row r="160" spans="1:7" x14ac:dyDescent="0.25">
      <c r="A160" s="65" t="s">
        <v>172</v>
      </c>
      <c r="B160" s="24" t="s">
        <v>10</v>
      </c>
      <c r="C160" s="25">
        <v>84.633224999999996</v>
      </c>
      <c r="D160" s="2"/>
      <c r="E160" s="2"/>
      <c r="F160" s="2"/>
      <c r="G160" s="5">
        <v>4</v>
      </c>
    </row>
    <row r="161" spans="1:9" x14ac:dyDescent="0.25">
      <c r="A161" s="2"/>
      <c r="B161" s="2"/>
      <c r="C161" s="2"/>
      <c r="D161" s="2"/>
      <c r="E161" s="2"/>
      <c r="F161" s="2"/>
    </row>
    <row r="162" spans="1:9" x14ac:dyDescent="0.25">
      <c r="A162" s="26" t="s">
        <v>173</v>
      </c>
      <c r="B162" s="2"/>
      <c r="C162" s="2"/>
      <c r="D162" s="2"/>
      <c r="E162" s="2"/>
      <c r="F162" s="2"/>
    </row>
    <row r="163" spans="1:9" x14ac:dyDescent="0.25">
      <c r="A163" s="65" t="s">
        <v>174</v>
      </c>
      <c r="B163" s="24" t="s">
        <v>10</v>
      </c>
      <c r="C163" s="25">
        <v>109.495215</v>
      </c>
      <c r="D163" s="2"/>
      <c r="E163" s="2"/>
      <c r="F163" s="2"/>
    </row>
    <row r="164" spans="1:9" x14ac:dyDescent="0.25">
      <c r="A164" s="65" t="s">
        <v>175</v>
      </c>
      <c r="B164" s="24" t="s">
        <v>10</v>
      </c>
      <c r="C164" s="25">
        <v>104.36180999999999</v>
      </c>
      <c r="D164" s="2"/>
      <c r="E164" s="2"/>
      <c r="F164" s="2"/>
    </row>
    <row r="165" spans="1:9" x14ac:dyDescent="0.25">
      <c r="A165" s="65" t="s">
        <v>176</v>
      </c>
      <c r="B165" s="24" t="s">
        <v>10</v>
      </c>
      <c r="C165" s="25">
        <v>94.565474999999992</v>
      </c>
      <c r="D165" s="2"/>
      <c r="E165" s="2"/>
      <c r="F165" s="2"/>
    </row>
    <row r="166" spans="1:9" x14ac:dyDescent="0.25">
      <c r="A166" s="65" t="s">
        <v>177</v>
      </c>
      <c r="B166" s="24" t="s">
        <v>10</v>
      </c>
      <c r="C166" s="25">
        <v>91.74262499999999</v>
      </c>
      <c r="D166" s="2"/>
      <c r="E166" s="2"/>
      <c r="F166" s="2"/>
    </row>
    <row r="167" spans="1:9" x14ac:dyDescent="0.25">
      <c r="A167" s="2"/>
      <c r="B167" s="2"/>
      <c r="C167" s="2"/>
      <c r="D167" s="2"/>
      <c r="E167" s="2"/>
      <c r="F167" s="2"/>
      <c r="I167" s="68"/>
    </row>
    <row r="168" spans="1:9" x14ac:dyDescent="0.25">
      <c r="A168" s="2"/>
      <c r="B168" s="2"/>
      <c r="C168" s="2"/>
      <c r="D168" s="2"/>
      <c r="E168" s="2"/>
      <c r="F168" s="2"/>
    </row>
    <row r="169" spans="1:9" x14ac:dyDescent="0.25">
      <c r="A169" s="64" t="s">
        <v>181</v>
      </c>
      <c r="B169" s="64"/>
      <c r="C169" s="64"/>
      <c r="D169" s="64"/>
      <c r="E169" s="2"/>
      <c r="F169" s="2"/>
    </row>
    <row r="170" spans="1:9" x14ac:dyDescent="0.25">
      <c r="A170" s="67" t="s">
        <v>182</v>
      </c>
      <c r="B170" s="30" t="s">
        <v>183</v>
      </c>
      <c r="C170" s="31">
        <v>20.815905000000001</v>
      </c>
      <c r="D170" s="2"/>
      <c r="E170" s="2"/>
      <c r="F170" s="2"/>
    </row>
    <row r="171" spans="1:9" x14ac:dyDescent="0.25">
      <c r="A171" s="67" t="s">
        <v>184</v>
      </c>
      <c r="B171" s="30" t="s">
        <v>183</v>
      </c>
      <c r="C171" s="31">
        <v>22.854629999999997</v>
      </c>
      <c r="D171" s="2" t="b">
        <v>1</v>
      </c>
      <c r="E171" s="2"/>
      <c r="F171" s="2"/>
    </row>
    <row r="172" spans="1:9" x14ac:dyDescent="0.25">
      <c r="A172" s="67" t="s">
        <v>185</v>
      </c>
      <c r="B172" s="30" t="s">
        <v>183</v>
      </c>
      <c r="C172" s="31">
        <v>23.973314999999999</v>
      </c>
      <c r="D172" s="2"/>
      <c r="E172" s="2"/>
      <c r="F172" s="2"/>
    </row>
    <row r="173" spans="1:9" x14ac:dyDescent="0.25">
      <c r="A173" s="2"/>
      <c r="B173" s="2"/>
      <c r="C173" s="2"/>
      <c r="D173" s="2"/>
      <c r="E173" s="2"/>
      <c r="F173" s="2"/>
    </row>
    <row r="174" spans="1:9" x14ac:dyDescent="0.25">
      <c r="A174" s="32" t="s">
        <v>186</v>
      </c>
      <c r="B174" s="2"/>
      <c r="C174" s="2"/>
      <c r="D174" s="2"/>
      <c r="E174" s="2"/>
      <c r="F174" s="2"/>
    </row>
    <row r="175" spans="1:9" x14ac:dyDescent="0.25">
      <c r="A175" s="67" t="s">
        <v>187</v>
      </c>
      <c r="B175" s="30" t="s">
        <v>10</v>
      </c>
      <c r="C175" s="31">
        <v>1.19187</v>
      </c>
      <c r="D175" s="2" t="b">
        <v>1</v>
      </c>
      <c r="E175" s="2"/>
      <c r="F175" s="2"/>
    </row>
    <row r="176" spans="1:9" x14ac:dyDescent="0.25">
      <c r="A176" s="67" t="s">
        <v>188</v>
      </c>
      <c r="B176" s="30" t="s">
        <v>10</v>
      </c>
      <c r="C176" s="31">
        <v>1.0036799999999999</v>
      </c>
      <c r="D176" s="2"/>
      <c r="E176" s="2"/>
      <c r="F176" s="2"/>
    </row>
    <row r="177" spans="1:6" x14ac:dyDescent="0.25">
      <c r="A177" s="67" t="s">
        <v>189</v>
      </c>
      <c r="B177" s="30" t="s">
        <v>10</v>
      </c>
      <c r="C177" s="31">
        <v>16.623449999999998</v>
      </c>
      <c r="D177" s="2"/>
      <c r="E177" s="2"/>
      <c r="F177" s="2"/>
    </row>
    <row r="178" spans="1:6" x14ac:dyDescent="0.25">
      <c r="A178" s="67" t="s">
        <v>190</v>
      </c>
      <c r="B178" s="30" t="s">
        <v>10</v>
      </c>
      <c r="C178" s="31">
        <v>16.623449999999998</v>
      </c>
      <c r="D178" s="2"/>
      <c r="E178" s="2"/>
      <c r="F178" s="2"/>
    </row>
    <row r="179" spans="1:6" x14ac:dyDescent="0.25">
      <c r="A179" s="67" t="s">
        <v>191</v>
      </c>
      <c r="B179" s="30" t="s">
        <v>10</v>
      </c>
      <c r="C179" s="31">
        <v>11.050934999999999</v>
      </c>
      <c r="D179" s="2"/>
      <c r="E179" s="2"/>
      <c r="F179" s="2"/>
    </row>
    <row r="180" spans="1:6" x14ac:dyDescent="0.25">
      <c r="A180" s="67" t="s">
        <v>192</v>
      </c>
      <c r="B180" s="30" t="s">
        <v>10</v>
      </c>
      <c r="C180" s="31">
        <v>11.050934999999999</v>
      </c>
      <c r="D180" s="2"/>
      <c r="E180" s="2"/>
      <c r="F180" s="2"/>
    </row>
    <row r="181" spans="1:6" x14ac:dyDescent="0.25">
      <c r="A181" s="2"/>
      <c r="B181" s="2"/>
      <c r="C181" s="2"/>
      <c r="D181" s="2"/>
      <c r="E181" s="2"/>
      <c r="F181" s="2"/>
    </row>
    <row r="182" spans="1:6" x14ac:dyDescent="0.25">
      <c r="A182" s="32" t="s">
        <v>212</v>
      </c>
      <c r="B182" s="2"/>
      <c r="C182" s="2"/>
      <c r="D182" s="2"/>
      <c r="E182" s="2"/>
      <c r="F182" s="2"/>
    </row>
    <row r="183" spans="1:6" x14ac:dyDescent="0.25">
      <c r="A183" s="67" t="s">
        <v>193</v>
      </c>
      <c r="B183" s="30" t="s">
        <v>10</v>
      </c>
      <c r="C183" s="31">
        <v>4.8197549999999998</v>
      </c>
      <c r="D183" s="2"/>
      <c r="E183" s="2"/>
      <c r="F183" s="2"/>
    </row>
    <row r="184" spans="1:6" x14ac:dyDescent="0.25">
      <c r="A184" s="67" t="s">
        <v>194</v>
      </c>
      <c r="B184" s="30" t="s">
        <v>10</v>
      </c>
      <c r="C184" s="31">
        <v>3.3874199999999997</v>
      </c>
      <c r="D184" s="2"/>
      <c r="E184" s="2"/>
      <c r="F184" s="2"/>
    </row>
    <row r="185" spans="1:6" x14ac:dyDescent="0.25">
      <c r="A185" s="67" t="s">
        <v>195</v>
      </c>
      <c r="B185" s="30" t="s">
        <v>10</v>
      </c>
      <c r="C185" s="31">
        <v>8.2176299999999998</v>
      </c>
      <c r="D185" s="2"/>
      <c r="E185" s="2"/>
      <c r="F185" s="2"/>
    </row>
    <row r="186" spans="1:6" x14ac:dyDescent="0.25">
      <c r="A186" s="67" t="s">
        <v>196</v>
      </c>
      <c r="B186" s="30" t="s">
        <v>10</v>
      </c>
      <c r="C186" s="31">
        <v>8.2176299999999998</v>
      </c>
      <c r="D186" s="2"/>
      <c r="E186" s="2"/>
      <c r="F186" s="2"/>
    </row>
    <row r="187" spans="1:6" x14ac:dyDescent="0.25">
      <c r="A187" s="67" t="s">
        <v>197</v>
      </c>
      <c r="B187" s="30" t="s">
        <v>10</v>
      </c>
      <c r="C187" s="31">
        <v>8.2176299999999998</v>
      </c>
      <c r="D187" s="2" t="b">
        <v>1</v>
      </c>
    </row>
    <row r="188" spans="1:6" x14ac:dyDescent="0.25">
      <c r="A188" s="67" t="s">
        <v>198</v>
      </c>
      <c r="B188" s="30" t="s">
        <v>10</v>
      </c>
      <c r="C188" s="31">
        <v>8.2176299999999998</v>
      </c>
      <c r="D188" s="2"/>
    </row>
    <row r="189" spans="1:6" x14ac:dyDescent="0.25">
      <c r="A189" s="67" t="s">
        <v>199</v>
      </c>
      <c r="B189" s="30" t="s">
        <v>10</v>
      </c>
      <c r="C189" s="31">
        <v>4.8197549999999998</v>
      </c>
      <c r="D189" s="2"/>
    </row>
    <row r="190" spans="1:6" x14ac:dyDescent="0.25">
      <c r="A190" s="67" t="s">
        <v>200</v>
      </c>
      <c r="B190" s="30" t="s">
        <v>10</v>
      </c>
      <c r="C190" s="31">
        <v>3.3874199999999997</v>
      </c>
      <c r="D190" s="2" t="b">
        <v>1</v>
      </c>
    </row>
    <row r="191" spans="1:6" x14ac:dyDescent="0.25">
      <c r="A191" s="67" t="s">
        <v>201</v>
      </c>
      <c r="B191" s="30" t="s">
        <v>10</v>
      </c>
      <c r="C191" s="31">
        <v>8.0085300000000004</v>
      </c>
      <c r="D191" s="2"/>
    </row>
    <row r="192" spans="1:6" x14ac:dyDescent="0.25">
      <c r="A192" s="67" t="s">
        <v>202</v>
      </c>
      <c r="B192" s="30" t="s">
        <v>10</v>
      </c>
      <c r="C192" s="31">
        <v>8.0085300000000004</v>
      </c>
      <c r="D192" s="2"/>
    </row>
    <row r="193" spans="1:4" x14ac:dyDescent="0.25">
      <c r="A193" s="67" t="s">
        <v>203</v>
      </c>
      <c r="B193" s="30" t="s">
        <v>10</v>
      </c>
      <c r="C193" s="31">
        <v>8.0085300000000004</v>
      </c>
      <c r="D193" s="2"/>
    </row>
    <row r="194" spans="1:4" x14ac:dyDescent="0.25">
      <c r="A194" s="67" t="s">
        <v>204</v>
      </c>
      <c r="B194" s="30" t="s">
        <v>10</v>
      </c>
      <c r="C194" s="31">
        <v>4.8197549999999998</v>
      </c>
      <c r="D194" s="2" t="b">
        <v>1</v>
      </c>
    </row>
    <row r="195" spans="1:4" x14ac:dyDescent="0.25">
      <c r="A195" s="67" t="s">
        <v>205</v>
      </c>
      <c r="B195" s="30" t="s">
        <v>10</v>
      </c>
      <c r="C195" s="31">
        <v>7.7785199999999994</v>
      </c>
      <c r="D195" s="2"/>
    </row>
    <row r="196" spans="1:4" x14ac:dyDescent="0.25">
      <c r="A196" s="67" t="s">
        <v>206</v>
      </c>
      <c r="B196" s="30" t="s">
        <v>10</v>
      </c>
      <c r="C196" s="31">
        <v>7.7785199999999994</v>
      </c>
      <c r="D196" s="2"/>
    </row>
    <row r="197" spans="1:4" x14ac:dyDescent="0.25">
      <c r="A197" s="67" t="s">
        <v>207</v>
      </c>
      <c r="B197" s="30" t="s">
        <v>10</v>
      </c>
      <c r="C197" s="31">
        <v>12.598275000000001</v>
      </c>
      <c r="D197" s="2"/>
    </row>
    <row r="198" spans="1:4" x14ac:dyDescent="0.25">
      <c r="A198" s="67" t="s">
        <v>208</v>
      </c>
      <c r="B198" s="30" t="s">
        <v>10</v>
      </c>
      <c r="C198" s="33">
        <v>4.1924549999999998</v>
      </c>
      <c r="D198" s="2"/>
    </row>
    <row r="199" spans="1:4" x14ac:dyDescent="0.25">
      <c r="A199" s="67" t="s">
        <v>209</v>
      </c>
      <c r="B199" s="30" t="s">
        <v>10</v>
      </c>
      <c r="C199" s="31">
        <v>36.174299999999995</v>
      </c>
      <c r="D199" s="2"/>
    </row>
    <row r="200" spans="1:4" x14ac:dyDescent="0.25">
      <c r="A200" s="67" t="s">
        <v>210</v>
      </c>
      <c r="B200" s="30" t="s">
        <v>10</v>
      </c>
      <c r="C200" s="31">
        <v>36.174299999999995</v>
      </c>
      <c r="D200" s="2"/>
    </row>
    <row r="201" spans="1:4" x14ac:dyDescent="0.25">
      <c r="A201" s="67" t="s">
        <v>211</v>
      </c>
      <c r="B201" s="30" t="s">
        <v>10</v>
      </c>
      <c r="C201" s="31">
        <v>36.174299999999995</v>
      </c>
      <c r="D201" s="2"/>
    </row>
    <row r="202" spans="1:4" x14ac:dyDescent="0.25">
      <c r="A202" s="2"/>
      <c r="B202" s="2"/>
      <c r="C202" s="2"/>
      <c r="D202" s="2"/>
    </row>
    <row r="203" spans="1:4" x14ac:dyDescent="0.25">
      <c r="A203" s="2"/>
      <c r="B203" s="2"/>
      <c r="C203" s="2"/>
      <c r="D203" s="2"/>
    </row>
    <row r="204" spans="1:4" x14ac:dyDescent="0.25">
      <c r="A204" s="2"/>
      <c r="B204" s="2"/>
      <c r="C204" s="2"/>
      <c r="D204" s="2"/>
    </row>
    <row r="205" spans="1:4" x14ac:dyDescent="0.25">
      <c r="A205" s="2"/>
      <c r="B205" s="2"/>
      <c r="C205" s="2"/>
      <c r="D205" s="2"/>
    </row>
    <row r="206" spans="1:4" x14ac:dyDescent="0.25">
      <c r="A206" s="2"/>
      <c r="B206" s="2"/>
      <c r="C206" s="2"/>
      <c r="D206" s="2"/>
    </row>
    <row r="207" spans="1:4" x14ac:dyDescent="0.25">
      <c r="A207" s="2"/>
      <c r="B207" s="2"/>
      <c r="C207" s="2"/>
      <c r="D207" s="2"/>
    </row>
    <row r="208" spans="1:4" x14ac:dyDescent="0.25">
      <c r="A208" s="2"/>
      <c r="B208" s="2"/>
      <c r="C208" s="2"/>
      <c r="D208" s="2"/>
    </row>
    <row r="209" spans="1:4" x14ac:dyDescent="0.25">
      <c r="A209" s="2"/>
      <c r="B209" s="2"/>
      <c r="C209" s="2"/>
      <c r="D209" s="2"/>
    </row>
    <row r="210" spans="1:4" x14ac:dyDescent="0.25">
      <c r="A210" s="2"/>
      <c r="B210" s="2"/>
      <c r="C210" s="2"/>
      <c r="D210" s="2"/>
    </row>
    <row r="211" spans="1:4" x14ac:dyDescent="0.25">
      <c r="A211" s="2"/>
      <c r="B211" s="2"/>
      <c r="C211" s="2"/>
      <c r="D211" s="2"/>
    </row>
    <row r="212" spans="1:4" x14ac:dyDescent="0.25">
      <c r="A212" s="2"/>
      <c r="B212" s="2"/>
      <c r="C212" s="2"/>
      <c r="D212" s="2"/>
    </row>
    <row r="213" spans="1:4" x14ac:dyDescent="0.25">
      <c r="A213" s="2"/>
      <c r="B213" s="2"/>
      <c r="C213" s="2"/>
      <c r="D213" s="2"/>
    </row>
    <row r="214" spans="1:4" x14ac:dyDescent="0.25">
      <c r="A214" s="2"/>
      <c r="B214" s="2"/>
      <c r="C214" s="2"/>
      <c r="D214" s="2"/>
    </row>
    <row r="215" spans="1:4" x14ac:dyDescent="0.25">
      <c r="A215" s="2"/>
      <c r="B215" s="2"/>
      <c r="C215" s="2"/>
      <c r="D215" s="2"/>
    </row>
    <row r="216" spans="1:4" x14ac:dyDescent="0.25">
      <c r="A216" s="2"/>
      <c r="B216" s="2"/>
      <c r="C216" s="2"/>
      <c r="D216" s="2"/>
    </row>
    <row r="217" spans="1:4" x14ac:dyDescent="0.25">
      <c r="A217" s="2"/>
      <c r="B217" s="2"/>
      <c r="C217" s="2"/>
      <c r="D217" s="2"/>
    </row>
    <row r="218" spans="1:4" x14ac:dyDescent="0.25">
      <c r="A218" s="2"/>
      <c r="B218" s="2"/>
      <c r="C218" s="2"/>
      <c r="D218" s="2"/>
    </row>
    <row r="219" spans="1:4" x14ac:dyDescent="0.25">
      <c r="A219" s="2"/>
      <c r="B219" s="2"/>
      <c r="C219" s="2"/>
      <c r="D219" s="2"/>
    </row>
    <row r="220" spans="1:4" x14ac:dyDescent="0.25">
      <c r="A220" s="2"/>
      <c r="B220" s="2"/>
      <c r="C220" s="2"/>
      <c r="D220" s="2"/>
    </row>
    <row r="221" spans="1:4" x14ac:dyDescent="0.25">
      <c r="A221" s="2"/>
      <c r="B221" s="2"/>
      <c r="C221" s="2"/>
      <c r="D221" s="2"/>
    </row>
    <row r="222" spans="1:4" x14ac:dyDescent="0.25">
      <c r="A222" s="2"/>
      <c r="B222" s="2"/>
      <c r="C222" s="2"/>
      <c r="D222" s="2"/>
    </row>
    <row r="223" spans="1:4" x14ac:dyDescent="0.25">
      <c r="A223" s="2"/>
      <c r="B223" s="2"/>
      <c r="C223" s="2"/>
      <c r="D223" s="2"/>
    </row>
    <row r="224" spans="1:4" x14ac:dyDescent="0.25">
      <c r="A224" s="2"/>
      <c r="B224" s="2"/>
      <c r="C224" s="2"/>
      <c r="D224" s="2"/>
    </row>
    <row r="225" spans="1:4" x14ac:dyDescent="0.25">
      <c r="A225" s="2"/>
      <c r="B225" s="2"/>
      <c r="C225" s="2"/>
      <c r="D225" s="2"/>
    </row>
    <row r="226" spans="1:4" x14ac:dyDescent="0.25">
      <c r="A226" s="2"/>
      <c r="B226" s="2"/>
      <c r="C226" s="2"/>
      <c r="D226" s="2"/>
    </row>
    <row r="227" spans="1:4" x14ac:dyDescent="0.25">
      <c r="A227" s="2"/>
      <c r="B227" s="2"/>
      <c r="C227" s="2"/>
      <c r="D227" s="2"/>
    </row>
    <row r="228" spans="1:4" x14ac:dyDescent="0.25">
      <c r="A228" s="2"/>
      <c r="B228" s="2"/>
      <c r="C228" s="2"/>
      <c r="D228" s="2"/>
    </row>
    <row r="229" spans="1:4" x14ac:dyDescent="0.25">
      <c r="A229" s="2"/>
      <c r="B229" s="2"/>
      <c r="C229" s="2"/>
      <c r="D229" s="2"/>
    </row>
    <row r="230" spans="1:4" x14ac:dyDescent="0.25">
      <c r="A230" s="2"/>
      <c r="B230" s="2"/>
      <c r="C230" s="2"/>
      <c r="D230" s="2"/>
    </row>
    <row r="231" spans="1:4" x14ac:dyDescent="0.25">
      <c r="A231" s="2"/>
      <c r="B231" s="2"/>
      <c r="C231" s="2"/>
      <c r="D231" s="2"/>
    </row>
    <row r="232" spans="1:4" x14ac:dyDescent="0.25">
      <c r="A232" s="2"/>
      <c r="B232" s="2"/>
      <c r="C232" s="2"/>
      <c r="D232" s="2"/>
    </row>
    <row r="233" spans="1:4" x14ac:dyDescent="0.25">
      <c r="A233" s="2"/>
      <c r="B233" s="2"/>
      <c r="C233" s="2"/>
      <c r="D233" s="2"/>
    </row>
    <row r="234" spans="1:4" x14ac:dyDescent="0.25">
      <c r="A234" s="2"/>
      <c r="B234" s="2"/>
      <c r="C234" s="2"/>
      <c r="D234" s="2"/>
    </row>
    <row r="235" spans="1:4" x14ac:dyDescent="0.25">
      <c r="A235" s="2"/>
      <c r="B235" s="2"/>
      <c r="C235" s="2"/>
      <c r="D235" s="2"/>
    </row>
    <row r="236" spans="1:4" x14ac:dyDescent="0.25">
      <c r="A236" s="2"/>
      <c r="B236" s="2"/>
      <c r="C236" s="2"/>
      <c r="D236" s="2"/>
    </row>
    <row r="237" spans="1:4" x14ac:dyDescent="0.25">
      <c r="A237" s="2"/>
      <c r="B237" s="2"/>
      <c r="C237" s="2"/>
      <c r="D237" s="2"/>
    </row>
    <row r="238" spans="1:4" x14ac:dyDescent="0.25">
      <c r="A238" s="2"/>
      <c r="B238" s="2"/>
      <c r="C238" s="2"/>
      <c r="D238" s="2"/>
    </row>
    <row r="239" spans="1:4" x14ac:dyDescent="0.25">
      <c r="A239" s="2"/>
      <c r="B239" s="2"/>
      <c r="C239" s="2"/>
      <c r="D239" s="2"/>
    </row>
    <row r="240" spans="1:4" x14ac:dyDescent="0.25">
      <c r="A240" s="2"/>
      <c r="B240" s="2"/>
      <c r="C240" s="2"/>
      <c r="D240" s="2"/>
    </row>
    <row r="241" spans="1:4" x14ac:dyDescent="0.25">
      <c r="A241" s="2"/>
      <c r="B241" s="2"/>
      <c r="C241" s="2"/>
      <c r="D241" s="2"/>
    </row>
    <row r="242" spans="1:4" x14ac:dyDescent="0.25">
      <c r="A242" s="2"/>
      <c r="B242" s="2"/>
      <c r="C242" s="2"/>
      <c r="D242" s="2"/>
    </row>
    <row r="243" spans="1:4" x14ac:dyDescent="0.25">
      <c r="A243" s="2"/>
      <c r="B243" s="2"/>
      <c r="C243" s="2"/>
      <c r="D243" s="2"/>
    </row>
    <row r="244" spans="1:4" x14ac:dyDescent="0.25">
      <c r="A244" s="2"/>
      <c r="B244" s="2"/>
      <c r="C244" s="2"/>
      <c r="D244" s="2"/>
    </row>
    <row r="245" spans="1:4" x14ac:dyDescent="0.25">
      <c r="A245" s="2"/>
      <c r="B245" s="2"/>
      <c r="C245" s="2"/>
      <c r="D245" s="2"/>
    </row>
    <row r="246" spans="1:4" x14ac:dyDescent="0.25">
      <c r="A246" s="2"/>
      <c r="B246" s="2"/>
      <c r="C246" s="2"/>
      <c r="D246" s="2"/>
    </row>
    <row r="247" spans="1:4" x14ac:dyDescent="0.25">
      <c r="A247" s="2"/>
      <c r="B247" s="2"/>
      <c r="C247" s="2"/>
      <c r="D247" s="2"/>
    </row>
    <row r="248" spans="1:4" x14ac:dyDescent="0.25">
      <c r="A248" s="2"/>
      <c r="B248" s="2"/>
      <c r="C248" s="2"/>
      <c r="D248" s="2"/>
    </row>
    <row r="249" spans="1:4" x14ac:dyDescent="0.25">
      <c r="A249" s="2"/>
      <c r="B249" s="2"/>
      <c r="C249" s="2"/>
      <c r="D249" s="2"/>
    </row>
    <row r="250" spans="1:4" x14ac:dyDescent="0.25">
      <c r="A250" s="2"/>
      <c r="B250" s="2"/>
      <c r="C250" s="2"/>
      <c r="D250" s="2"/>
    </row>
    <row r="790" spans="4:4" x14ac:dyDescent="0.25">
      <c r="D790" s="1" t="b">
        <v>0</v>
      </c>
    </row>
  </sheetData>
  <mergeCells count="4">
    <mergeCell ref="A1:D1"/>
    <mergeCell ref="A27:D27"/>
    <mergeCell ref="A72:D72"/>
    <mergeCell ref="A169:D169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Sélection</vt:lpstr>
      <vt:lpstr>Imprimer</vt:lpstr>
      <vt:lpstr>Données</vt:lpstr>
      <vt:lpstr>cloison</vt:lpstr>
      <vt:lpstr>fenetre</vt:lpstr>
      <vt:lpstr>Inwall</vt:lpstr>
      <vt:lpstr>moi</vt:lpstr>
      <vt:lpstr>plage1</vt:lpstr>
      <vt:lpstr>RAL</vt:lpstr>
      <vt:lpstr>RAL_2</vt:lpstr>
      <vt:lpstr>Rpanel</vt:lpstr>
      <vt:lpstr>Select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Claudin (FläktGroup)</dc:creator>
  <cp:lastModifiedBy>Simon Claudin (FläktGroup)</cp:lastModifiedBy>
  <cp:lastPrinted>2021-05-17T13:09:25Z</cp:lastPrinted>
  <dcterms:created xsi:type="dcterms:W3CDTF">2021-05-06T14:06:00Z</dcterms:created>
  <dcterms:modified xsi:type="dcterms:W3CDTF">2021-05-18T14:55:14Z</dcterms:modified>
</cp:coreProperties>
</file>