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9a909023675d7ea/Bureau/"/>
    </mc:Choice>
  </mc:AlternateContent>
  <xr:revisionPtr revIDLastSave="18" documentId="8_{5A505B5A-F08D-478C-94E2-39B71C04AF0C}" xr6:coauthVersionLast="47" xr6:coauthVersionMax="47" xr10:uidLastSave="{CFA3D7C9-9BFE-4664-A702-CE47A9C6C767}"/>
  <bookViews>
    <workbookView xWindow="336" yWindow="402" windowWidth="22284" windowHeight="11958" tabRatio="689" firstSheet="1" activeTab="12" xr2:uid="{00000000-000D-0000-FFFF-FFFF00000000}"/>
  </bookViews>
  <sheets>
    <sheet name="Janvier" sheetId="20" r:id="rId1"/>
    <sheet name="Février" sheetId="22" r:id="rId2"/>
    <sheet name="Mars" sheetId="23" r:id="rId3"/>
    <sheet name="Avril" sheetId="24" r:id="rId4"/>
    <sheet name="Mai" sheetId="25" r:id="rId5"/>
    <sheet name="Juin" sheetId="26" r:id="rId6"/>
    <sheet name="Juillet" sheetId="27" r:id="rId7"/>
    <sheet name="Août" sheetId="28" r:id="rId8"/>
    <sheet name="Septembre" sheetId="29" r:id="rId9"/>
    <sheet name="Octobre" sheetId="30" r:id="rId10"/>
    <sheet name="Novembre" sheetId="31" r:id="rId11"/>
    <sheet name="Décembre" sheetId="32" r:id="rId12"/>
    <sheet name="Date" sheetId="3" r:id="rId13"/>
    <sheet name="Listes" sheetId="2" state="hidden" r:id="rId14"/>
  </sheets>
  <functionGroups builtInGroupCount="19"/>
  <definedNames>
    <definedName name="_xleta.MONTH" hidden="1" xlm="1">#NAME?</definedName>
    <definedName name="_xlnm.Print_Area" localSheetId="7">Août!$A$1:$O$53</definedName>
    <definedName name="_xlnm.Print_Area" localSheetId="3">Avril!$A$1:$O$53</definedName>
    <definedName name="_xlnm.Print_Area" localSheetId="11">Décembre!$A$1:$O$53</definedName>
    <definedName name="_xlnm.Print_Area" localSheetId="1">Février!$A$1:$O$53</definedName>
    <definedName name="_xlnm.Print_Area" localSheetId="0">Janvier!$A$1:$O$53</definedName>
    <definedName name="_xlnm.Print_Area" localSheetId="6">Juillet!$A$1:$O$53</definedName>
    <definedName name="_xlnm.Print_Area" localSheetId="5">Juin!$A$1:$O$53</definedName>
    <definedName name="_xlnm.Print_Area" localSheetId="4">Mai!$A$1:$O$53</definedName>
    <definedName name="_xlnm.Print_Area" localSheetId="2">Mars!$A$1:$O$53</definedName>
    <definedName name="_xlnm.Print_Area" localSheetId="10">Novembre!$A$1:$O$53</definedName>
    <definedName name="_xlnm.Print_Area" localSheetId="9">Octobre!$A$1:$O$53</definedName>
    <definedName name="_xlnm.Print_Area" localSheetId="8">Septembre!$A$1:$O$53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49" i="32" l="1" a="1"/>
  <c r="O49" i="32" s="1"/>
  <c r="O45" i="32" a="1"/>
  <c r="O45" i="32" s="1"/>
  <c r="O41" i="32" a="1"/>
  <c r="O41" i="32" s="1"/>
  <c r="O36" i="32" a="1"/>
  <c r="O36" i="32" s="1"/>
  <c r="O32" i="32" a="1"/>
  <c r="O32" i="32" s="1"/>
  <c r="O28" i="32" a="1"/>
  <c r="O28" i="32" s="1"/>
  <c r="O23" i="32" a="1"/>
  <c r="O23" i="32" s="1"/>
  <c r="O19" i="32" a="1"/>
  <c r="O19" i="32" s="1"/>
  <c r="O15" i="32" a="1"/>
  <c r="O15" i="32" s="1"/>
  <c r="O10" i="32" a="1"/>
  <c r="O10" i="32" s="1"/>
  <c r="O6" i="32" a="1"/>
  <c r="O6" i="32" s="1"/>
  <c r="O2" i="32" a="1"/>
  <c r="O2" i="32" s="1"/>
  <c r="O49" i="31" a="1"/>
  <c r="O49" i="31" s="1"/>
  <c r="O45" i="31" a="1"/>
  <c r="O45" i="31" s="1"/>
  <c r="O41" i="31" a="1"/>
  <c r="O41" i="31" s="1"/>
  <c r="O36" i="31" a="1"/>
  <c r="O36" i="31" s="1"/>
  <c r="O32" i="31" a="1"/>
  <c r="O32" i="31" s="1"/>
  <c r="O28" i="31" a="1"/>
  <c r="O28" i="31" s="1"/>
  <c r="O23" i="31" a="1"/>
  <c r="O23" i="31" s="1"/>
  <c r="O19" i="31" a="1"/>
  <c r="O19" i="31" s="1"/>
  <c r="O15" i="31" a="1"/>
  <c r="O15" i="31" s="1"/>
  <c r="O10" i="31" a="1"/>
  <c r="O10" i="31" s="1"/>
  <c r="O6" i="31" a="1"/>
  <c r="O6" i="31" s="1"/>
  <c r="O2" i="31" a="1"/>
  <c r="O2" i="31" s="1"/>
  <c r="O49" i="30" a="1"/>
  <c r="O49" i="30" s="1"/>
  <c r="O45" i="30" a="1"/>
  <c r="O45" i="30" s="1"/>
  <c r="O41" i="30" a="1"/>
  <c r="O41" i="30" s="1"/>
  <c r="O36" i="30" a="1"/>
  <c r="O36" i="30" s="1"/>
  <c r="O32" i="30" a="1"/>
  <c r="O32" i="30" s="1"/>
  <c r="O28" i="30" a="1"/>
  <c r="O28" i="30" s="1"/>
  <c r="O23" i="30" a="1"/>
  <c r="O23" i="30" s="1"/>
  <c r="O19" i="30" a="1"/>
  <c r="O19" i="30" s="1"/>
  <c r="O15" i="30" a="1"/>
  <c r="O15" i="30" s="1"/>
  <c r="O10" i="30" a="1"/>
  <c r="O10" i="30" s="1"/>
  <c r="O6" i="30" a="1"/>
  <c r="O6" i="30" s="1"/>
  <c r="O2" i="30" a="1"/>
  <c r="O2" i="30" s="1"/>
  <c r="O49" i="29" a="1"/>
  <c r="O49" i="29" s="1"/>
  <c r="O45" i="29" a="1"/>
  <c r="O45" i="29" s="1"/>
  <c r="O41" i="29" a="1"/>
  <c r="O41" i="29" s="1"/>
  <c r="O36" i="29" a="1"/>
  <c r="O36" i="29" s="1"/>
  <c r="O32" i="29" a="1"/>
  <c r="O32" i="29" s="1"/>
  <c r="O28" i="29" a="1"/>
  <c r="O28" i="29" s="1"/>
  <c r="O23" i="29" a="1"/>
  <c r="O23" i="29" s="1"/>
  <c r="O19" i="29" a="1"/>
  <c r="O19" i="29" s="1"/>
  <c r="O15" i="29" a="1"/>
  <c r="O15" i="29" s="1"/>
  <c r="O10" i="29" a="1"/>
  <c r="O10" i="29" s="1"/>
  <c r="O6" i="29" a="1"/>
  <c r="O6" i="29" s="1"/>
  <c r="O2" i="29" a="1"/>
  <c r="O2" i="29" s="1"/>
  <c r="O49" i="28" a="1"/>
  <c r="O49" i="28" s="1"/>
  <c r="O45" i="28" a="1"/>
  <c r="O45" i="28" s="1"/>
  <c r="O41" i="28" a="1"/>
  <c r="O41" i="28" s="1"/>
  <c r="O36" i="28" a="1"/>
  <c r="O36" i="28" s="1"/>
  <c r="O32" i="28" a="1"/>
  <c r="O32" i="28" s="1"/>
  <c r="O28" i="28" a="1"/>
  <c r="O28" i="28" s="1"/>
  <c r="O23" i="28" a="1"/>
  <c r="O23" i="28" s="1"/>
  <c r="O19" i="28" a="1"/>
  <c r="O19" i="28" s="1"/>
  <c r="O15" i="28" a="1"/>
  <c r="O15" i="28" s="1"/>
  <c r="O10" i="28" a="1"/>
  <c r="O10" i="28" s="1"/>
  <c r="O6" i="28" a="1"/>
  <c r="O6" i="28" s="1"/>
  <c r="O2" i="28" a="1"/>
  <c r="O2" i="28" s="1"/>
  <c r="O49" i="27" a="1"/>
  <c r="O49" i="27" s="1"/>
  <c r="O45" i="27" a="1"/>
  <c r="O45" i="27" s="1"/>
  <c r="O41" i="27" a="1"/>
  <c r="O41" i="27" s="1"/>
  <c r="O36" i="27" a="1"/>
  <c r="O36" i="27" s="1"/>
  <c r="O32" i="27" a="1"/>
  <c r="O32" i="27" s="1"/>
  <c r="O28" i="27" a="1"/>
  <c r="O28" i="27" s="1"/>
  <c r="O23" i="27" a="1"/>
  <c r="O23" i="27" s="1"/>
  <c r="O19" i="27" a="1"/>
  <c r="O19" i="27" s="1"/>
  <c r="O15" i="27" a="1"/>
  <c r="O15" i="27" s="1"/>
  <c r="O10" i="27" a="1"/>
  <c r="O10" i="27" s="1"/>
  <c r="O6" i="27" a="1"/>
  <c r="O6" i="27" s="1"/>
  <c r="O2" i="27" a="1"/>
  <c r="O2" i="27" s="1"/>
  <c r="O49" i="26" a="1"/>
  <c r="O49" i="26" s="1"/>
  <c r="O45" i="26" a="1"/>
  <c r="O45" i="26" s="1"/>
  <c r="O41" i="26" a="1"/>
  <c r="O41" i="26" s="1"/>
  <c r="O36" i="26" a="1"/>
  <c r="O36" i="26" s="1"/>
  <c r="O32" i="26" a="1"/>
  <c r="O32" i="26" s="1"/>
  <c r="O28" i="26" a="1"/>
  <c r="O28" i="26" s="1"/>
  <c r="O23" i="26" a="1"/>
  <c r="O23" i="26" s="1"/>
  <c r="O19" i="26" a="1"/>
  <c r="O19" i="26" s="1"/>
  <c r="O15" i="26" a="1"/>
  <c r="O15" i="26" s="1"/>
  <c r="O10" i="26" a="1"/>
  <c r="O10" i="26" s="1"/>
  <c r="O6" i="26" a="1"/>
  <c r="O6" i="26" s="1"/>
  <c r="O2" i="26" a="1"/>
  <c r="O2" i="26" s="1"/>
  <c r="O49" i="25" a="1"/>
  <c r="O49" i="25" s="1"/>
  <c r="O45" i="25" a="1"/>
  <c r="O45" i="25" s="1"/>
  <c r="O41" i="25" a="1"/>
  <c r="O41" i="25" s="1"/>
  <c r="O36" i="25" a="1"/>
  <c r="O36" i="25" s="1"/>
  <c r="O32" i="25" a="1"/>
  <c r="O32" i="25" s="1"/>
  <c r="O28" i="25" a="1"/>
  <c r="O28" i="25" s="1"/>
  <c r="O23" i="25" a="1"/>
  <c r="O23" i="25" s="1"/>
  <c r="O19" i="25" a="1"/>
  <c r="O19" i="25" s="1"/>
  <c r="O15" i="25" a="1"/>
  <c r="O15" i="25" s="1"/>
  <c r="O10" i="25" a="1"/>
  <c r="O10" i="25" s="1"/>
  <c r="O6" i="25" a="1"/>
  <c r="O6" i="25" s="1"/>
  <c r="O2" i="25" a="1"/>
  <c r="O2" i="25" s="1"/>
  <c r="O49" i="24" a="1"/>
  <c r="O49" i="24" s="1"/>
  <c r="O45" i="24" a="1"/>
  <c r="O45" i="24" s="1"/>
  <c r="O41" i="24" a="1"/>
  <c r="O41" i="24" s="1"/>
  <c r="O36" i="24" a="1"/>
  <c r="O36" i="24" s="1"/>
  <c r="O32" i="24" a="1"/>
  <c r="O32" i="24" s="1"/>
  <c r="O28" i="24" a="1"/>
  <c r="O28" i="24" s="1"/>
  <c r="O23" i="24" a="1"/>
  <c r="O23" i="24" s="1"/>
  <c r="O19" i="24" a="1"/>
  <c r="O19" i="24" s="1"/>
  <c r="O15" i="24" a="1"/>
  <c r="O15" i="24" s="1"/>
  <c r="O10" i="24" a="1"/>
  <c r="O10" i="24" s="1"/>
  <c r="O6" i="24" a="1"/>
  <c r="O6" i="24" s="1"/>
  <c r="O2" i="24" a="1"/>
  <c r="O2" i="24" s="1"/>
  <c r="O49" i="23" a="1"/>
  <c r="O49" i="23" s="1"/>
  <c r="O45" i="23" a="1"/>
  <c r="O45" i="23" s="1"/>
  <c r="O41" i="23" a="1"/>
  <c r="O41" i="23" s="1"/>
  <c r="O36" i="23" a="1"/>
  <c r="O36" i="23" s="1"/>
  <c r="O32" i="23" a="1"/>
  <c r="O32" i="23" s="1"/>
  <c r="O28" i="23" a="1"/>
  <c r="O28" i="23" s="1"/>
  <c r="O23" i="23" a="1"/>
  <c r="O23" i="23" s="1"/>
  <c r="O19" i="23" a="1"/>
  <c r="O19" i="23" s="1"/>
  <c r="O15" i="23" a="1"/>
  <c r="O15" i="23" s="1"/>
  <c r="O10" i="23" a="1"/>
  <c r="O10" i="23" s="1"/>
  <c r="O6" i="23" a="1"/>
  <c r="O6" i="23" s="1"/>
  <c r="O2" i="23" a="1"/>
  <c r="O2" i="23" s="1"/>
  <c r="O49" i="22" a="1"/>
  <c r="O49" i="22" s="1"/>
  <c r="O45" i="22" a="1"/>
  <c r="O45" i="22" s="1"/>
  <c r="O41" i="22" a="1"/>
  <c r="O41" i="22" s="1"/>
  <c r="O36" i="22" a="1"/>
  <c r="O36" i="22" s="1"/>
  <c r="O32" i="22" a="1"/>
  <c r="O32" i="22" s="1"/>
  <c r="O28" i="22" a="1"/>
  <c r="O28" i="22" s="1"/>
  <c r="O23" i="22" a="1"/>
  <c r="O23" i="22" s="1"/>
  <c r="O19" i="22" a="1"/>
  <c r="O19" i="22" s="1"/>
  <c r="O15" i="22" a="1"/>
  <c r="O15" i="22" s="1"/>
  <c r="O10" i="22" a="1"/>
  <c r="O10" i="22" s="1"/>
  <c r="O6" i="22" a="1"/>
  <c r="O6" i="22" s="1"/>
  <c r="O2" i="22" a="1"/>
  <c r="O2" i="22" s="1"/>
  <c r="O49" i="20" a="1"/>
  <c r="O49" i="20" s="1"/>
  <c r="O45" i="20" a="1"/>
  <c r="O45" i="20" s="1"/>
  <c r="O36" i="20" a="1"/>
  <c r="O36" i="20" s="1"/>
  <c r="O41" i="20" a="1"/>
  <c r="O41" i="20" s="1"/>
  <c r="O32" i="20" a="1"/>
  <c r="O32" i="20" s="1"/>
  <c r="O28" i="20" a="1"/>
  <c r="O28" i="20" s="1"/>
  <c r="O23" i="20" a="1"/>
  <c r="O23" i="20" s="1"/>
  <c r="O19" i="20" a="1"/>
  <c r="O19" i="20" s="1"/>
  <c r="O15" i="20" a="1"/>
  <c r="O15" i="20" s="1"/>
  <c r="O10" i="20" a="1"/>
  <c r="O10" i="20" s="1"/>
  <c r="O6" i="20" a="1"/>
  <c r="O6" i="20" s="1"/>
  <c r="O2" i="20" a="1"/>
  <c r="O2" i="20" s="1"/>
  <c r="O53" i="32" l="1"/>
  <c r="O27" i="29"/>
  <c r="O53" i="28"/>
  <c r="O14" i="27"/>
  <c r="O27" i="26"/>
  <c r="O53" i="25"/>
  <c r="O53" i="24"/>
  <c r="O27" i="24"/>
  <c r="O53" i="23"/>
  <c r="O27" i="22"/>
  <c r="O14" i="32"/>
  <c r="O27" i="32"/>
  <c r="O14" i="31"/>
  <c r="O27" i="31"/>
  <c r="O53" i="31"/>
  <c r="O14" i="30"/>
  <c r="O27" i="30"/>
  <c r="O53" i="30"/>
  <c r="O53" i="29"/>
  <c r="O14" i="29"/>
  <c r="O40" i="29"/>
  <c r="O27" i="28"/>
  <c r="O14" i="28"/>
  <c r="O40" i="27"/>
  <c r="O27" i="27"/>
  <c r="O53" i="27"/>
  <c r="O14" i="26"/>
  <c r="O40" i="26"/>
  <c r="O53" i="26"/>
  <c r="O27" i="25"/>
  <c r="O27" i="23"/>
  <c r="O53" i="22"/>
  <c r="O40" i="32"/>
  <c r="O40" i="31"/>
  <c r="O40" i="30"/>
  <c r="O40" i="28"/>
  <c r="O40" i="25"/>
  <c r="O14" i="25"/>
  <c r="O40" i="24"/>
  <c r="O14" i="24"/>
  <c r="O40" i="23"/>
  <c r="O14" i="23"/>
  <c r="O40" i="22"/>
  <c r="O14" i="22"/>
  <c r="C1" i="32"/>
  <c r="E1" i="32" s="1"/>
  <c r="I1" i="32" s="1"/>
  <c r="K1" i="32" s="1"/>
  <c r="M1" i="32" s="1"/>
  <c r="C1" i="31"/>
  <c r="E1" i="31" s="1"/>
  <c r="G1" i="31" s="1"/>
  <c r="I1" i="31" s="1"/>
  <c r="K1" i="31" s="1"/>
  <c r="M1" i="31" s="1"/>
  <c r="C14" i="31" s="1"/>
  <c r="C1" i="30"/>
  <c r="E1" i="30" s="1"/>
  <c r="G1" i="30" s="1"/>
  <c r="I1" i="30" s="1"/>
  <c r="K1" i="30" s="1"/>
  <c r="M1" i="30" s="1"/>
  <c r="C14" i="30" s="1"/>
  <c r="C1" i="29"/>
  <c r="E1" i="29" s="1"/>
  <c r="G1" i="29" s="1"/>
  <c r="I1" i="29" s="1"/>
  <c r="K1" i="29" s="1"/>
  <c r="M1" i="29" s="1"/>
  <c r="C14" i="29" s="1"/>
  <c r="C1" i="28"/>
  <c r="E1" i="28" s="1"/>
  <c r="G1" i="28" s="1"/>
  <c r="I1" i="28" s="1"/>
  <c r="K1" i="28" s="1"/>
  <c r="M1" i="28" s="1"/>
  <c r="C14" i="28" s="1"/>
  <c r="C1" i="27"/>
  <c r="E1" i="27" s="1"/>
  <c r="G1" i="27" s="1"/>
  <c r="I1" i="27" s="1"/>
  <c r="K1" i="27" s="1"/>
  <c r="M1" i="27" s="1"/>
  <c r="C14" i="27" s="1"/>
  <c r="C1" i="26"/>
  <c r="E1" i="26" s="1"/>
  <c r="G1" i="26" s="1"/>
  <c r="I1" i="26" s="1"/>
  <c r="K1" i="26" s="1"/>
  <c r="M1" i="26" s="1"/>
  <c r="C14" i="26" s="1"/>
  <c r="C1" i="25"/>
  <c r="E1" i="25" s="1"/>
  <c r="G1" i="25" s="1"/>
  <c r="I1" i="25" s="1"/>
  <c r="K1" i="25" s="1"/>
  <c r="M1" i="25" s="1"/>
  <c r="C14" i="25" s="1"/>
  <c r="C1" i="24"/>
  <c r="E1" i="24" s="1"/>
  <c r="G1" i="24" s="1"/>
  <c r="I1" i="24" s="1"/>
  <c r="K1" i="24" s="1"/>
  <c r="M1" i="24" s="1"/>
  <c r="C14" i="24" s="1"/>
  <c r="C1" i="23"/>
  <c r="E1" i="23" s="1"/>
  <c r="G1" i="23" s="1"/>
  <c r="I1" i="23" s="1"/>
  <c r="K1" i="23" s="1"/>
  <c r="M1" i="23" s="1"/>
  <c r="C14" i="23" s="1"/>
  <c r="C1" i="22"/>
  <c r="E1" i="22" s="1"/>
  <c r="G1" i="22" s="1"/>
  <c r="I1" i="22" s="1"/>
  <c r="K1" i="22" s="1"/>
  <c r="M1" i="22" s="1"/>
  <c r="C14" i="22" s="1"/>
  <c r="C1" i="20"/>
  <c r="E1" i="20" s="1"/>
  <c r="G1" i="20" s="1"/>
  <c r="I1" i="20" s="1"/>
  <c r="K1" i="20" s="1"/>
  <c r="M1" i="20" s="1"/>
  <c r="C14" i="20" s="1"/>
  <c r="E14" i="20" s="1"/>
  <c r="G14" i="20" s="1"/>
  <c r="I14" i="20" s="1"/>
  <c r="K14" i="20" s="1"/>
  <c r="M14" i="20" s="1"/>
  <c r="C27" i="20" s="1"/>
  <c r="E27" i="20" s="1"/>
  <c r="G27" i="20" s="1"/>
  <c r="I27" i="20" s="1"/>
  <c r="K27" i="20" s="1"/>
  <c r="M27" i="20" s="1"/>
  <c r="B1" i="20" l="1"/>
  <c r="O53" i="20"/>
  <c r="O40" i="20"/>
  <c r="O27" i="20"/>
  <c r="C40" i="20"/>
  <c r="E40" i="20" s="1"/>
  <c r="G40" i="20" s="1"/>
  <c r="I40" i="20" s="1"/>
  <c r="K40" i="20" s="1"/>
  <c r="M40" i="20" s="1"/>
  <c r="B14" i="32"/>
  <c r="B1" i="32"/>
  <c r="E14" i="31"/>
  <c r="G14" i="31" s="1"/>
  <c r="I14" i="31" s="1"/>
  <c r="K14" i="31" s="1"/>
  <c r="M14" i="31" s="1"/>
  <c r="C27" i="31" s="1"/>
  <c r="B14" i="31"/>
  <c r="B1" i="31"/>
  <c r="E14" i="30"/>
  <c r="G14" i="30" s="1"/>
  <c r="I14" i="30" s="1"/>
  <c r="K14" i="30" s="1"/>
  <c r="M14" i="30" s="1"/>
  <c r="C27" i="30" s="1"/>
  <c r="B14" i="30"/>
  <c r="B1" i="30"/>
  <c r="E14" i="29"/>
  <c r="G14" i="29" s="1"/>
  <c r="I14" i="29" s="1"/>
  <c r="K14" i="29" s="1"/>
  <c r="M14" i="29" s="1"/>
  <c r="C27" i="29" s="1"/>
  <c r="B14" i="29"/>
  <c r="B1" i="29"/>
  <c r="E14" i="28"/>
  <c r="G14" i="28" s="1"/>
  <c r="I14" i="28" s="1"/>
  <c r="K14" i="28" s="1"/>
  <c r="M14" i="28" s="1"/>
  <c r="C27" i="28" s="1"/>
  <c r="B14" i="28"/>
  <c r="B1" i="28"/>
  <c r="E14" i="27"/>
  <c r="G14" i="27" s="1"/>
  <c r="I14" i="27" s="1"/>
  <c r="K14" i="27" s="1"/>
  <c r="M14" i="27" s="1"/>
  <c r="C27" i="27" s="1"/>
  <c r="B14" i="27"/>
  <c r="B1" i="27"/>
  <c r="E14" i="26"/>
  <c r="G14" i="26" s="1"/>
  <c r="I14" i="26" s="1"/>
  <c r="K14" i="26" s="1"/>
  <c r="M14" i="26" s="1"/>
  <c r="C27" i="26" s="1"/>
  <c r="B14" i="26"/>
  <c r="B1" i="26"/>
  <c r="B14" i="25"/>
  <c r="E14" i="25"/>
  <c r="G14" i="25" s="1"/>
  <c r="I14" i="25" s="1"/>
  <c r="K14" i="25" s="1"/>
  <c r="M14" i="25" s="1"/>
  <c r="C27" i="25" s="1"/>
  <c r="B1" i="25"/>
  <c r="E14" i="24"/>
  <c r="G14" i="24" s="1"/>
  <c r="I14" i="24" s="1"/>
  <c r="K14" i="24" s="1"/>
  <c r="M14" i="24" s="1"/>
  <c r="C27" i="24" s="1"/>
  <c r="B14" i="24"/>
  <c r="B1" i="24"/>
  <c r="E14" i="23"/>
  <c r="G14" i="23" s="1"/>
  <c r="I14" i="23" s="1"/>
  <c r="K14" i="23" s="1"/>
  <c r="M14" i="23" s="1"/>
  <c r="C27" i="23" s="1"/>
  <c r="B14" i="23"/>
  <c r="B1" i="23"/>
  <c r="E14" i="22"/>
  <c r="G14" i="22" s="1"/>
  <c r="I14" i="22" s="1"/>
  <c r="K14" i="22" s="1"/>
  <c r="M14" i="22" s="1"/>
  <c r="C27" i="22" s="1"/>
  <c r="B14" i="22"/>
  <c r="B1" i="22"/>
  <c r="O14" i="20"/>
  <c r="B27" i="32" l="1"/>
  <c r="B27" i="31"/>
  <c r="E27" i="31"/>
  <c r="G27" i="31" s="1"/>
  <c r="I27" i="31" s="1"/>
  <c r="K27" i="31" s="1"/>
  <c r="M27" i="31" s="1"/>
  <c r="C40" i="31" s="1"/>
  <c r="B27" i="30"/>
  <c r="E27" i="30"/>
  <c r="G27" i="30" s="1"/>
  <c r="I27" i="30" s="1"/>
  <c r="K27" i="30" s="1"/>
  <c r="M27" i="30" s="1"/>
  <c r="C40" i="30" s="1"/>
  <c r="B27" i="29"/>
  <c r="E27" i="29"/>
  <c r="G27" i="29" s="1"/>
  <c r="I27" i="29" s="1"/>
  <c r="K27" i="29" s="1"/>
  <c r="M27" i="29" s="1"/>
  <c r="C40" i="29" s="1"/>
  <c r="B27" i="28"/>
  <c r="E27" i="28"/>
  <c r="G27" i="28" s="1"/>
  <c r="I27" i="28" s="1"/>
  <c r="K27" i="28" s="1"/>
  <c r="M27" i="28" s="1"/>
  <c r="C40" i="28" s="1"/>
  <c r="B27" i="27"/>
  <c r="E27" i="27"/>
  <c r="G27" i="27" s="1"/>
  <c r="I27" i="27" s="1"/>
  <c r="K27" i="27" s="1"/>
  <c r="M27" i="27" s="1"/>
  <c r="C40" i="27" s="1"/>
  <c r="B27" i="26"/>
  <c r="E27" i="26"/>
  <c r="G27" i="26" s="1"/>
  <c r="I27" i="26" s="1"/>
  <c r="K27" i="26" s="1"/>
  <c r="M27" i="26" s="1"/>
  <c r="C40" i="26" s="1"/>
  <c r="B27" i="25"/>
  <c r="E27" i="25"/>
  <c r="G27" i="25" s="1"/>
  <c r="I27" i="25" s="1"/>
  <c r="K27" i="25" s="1"/>
  <c r="M27" i="25" s="1"/>
  <c r="C40" i="25" s="1"/>
  <c r="B27" i="24"/>
  <c r="E27" i="24"/>
  <c r="G27" i="24" s="1"/>
  <c r="I27" i="24" s="1"/>
  <c r="K27" i="24" s="1"/>
  <c r="M27" i="24" s="1"/>
  <c r="C40" i="24" s="1"/>
  <c r="B27" i="23"/>
  <c r="E27" i="23"/>
  <c r="G27" i="23" s="1"/>
  <c r="I27" i="23" s="1"/>
  <c r="K27" i="23" s="1"/>
  <c r="M27" i="23" s="1"/>
  <c r="C40" i="23" s="1"/>
  <c r="B27" i="22"/>
  <c r="E27" i="22"/>
  <c r="G27" i="22" s="1"/>
  <c r="I27" i="22" s="1"/>
  <c r="K27" i="22" s="1"/>
  <c r="M27" i="22" s="1"/>
  <c r="C40" i="22" s="1"/>
  <c r="B27" i="20"/>
  <c r="B40" i="32" l="1"/>
  <c r="E40" i="31"/>
  <c r="G40" i="31" s="1"/>
  <c r="I40" i="31" s="1"/>
  <c r="K40" i="31" s="1"/>
  <c r="M40" i="31" s="1"/>
  <c r="B40" i="31"/>
  <c r="E40" i="30"/>
  <c r="G40" i="30" s="1"/>
  <c r="I40" i="30" s="1"/>
  <c r="K40" i="30" s="1"/>
  <c r="M40" i="30" s="1"/>
  <c r="B40" i="30"/>
  <c r="E40" i="29"/>
  <c r="G40" i="29" s="1"/>
  <c r="I40" i="29" s="1"/>
  <c r="K40" i="29" s="1"/>
  <c r="M40" i="29" s="1"/>
  <c r="B40" i="29"/>
  <c r="E40" i="28"/>
  <c r="G40" i="28" s="1"/>
  <c r="I40" i="28" s="1"/>
  <c r="K40" i="28" s="1"/>
  <c r="M40" i="28" s="1"/>
  <c r="B40" i="28"/>
  <c r="E40" i="27"/>
  <c r="G40" i="27" s="1"/>
  <c r="I40" i="27" s="1"/>
  <c r="K40" i="27" s="1"/>
  <c r="M40" i="27" s="1"/>
  <c r="B40" i="27"/>
  <c r="E40" i="26"/>
  <c r="G40" i="26" s="1"/>
  <c r="I40" i="26" s="1"/>
  <c r="K40" i="26" s="1"/>
  <c r="M40" i="26" s="1"/>
  <c r="B40" i="26"/>
  <c r="E40" i="25"/>
  <c r="G40" i="25" s="1"/>
  <c r="I40" i="25" s="1"/>
  <c r="K40" i="25" s="1"/>
  <c r="M40" i="25" s="1"/>
  <c r="B40" i="25"/>
  <c r="E40" i="24"/>
  <c r="G40" i="24" s="1"/>
  <c r="I40" i="24" s="1"/>
  <c r="K40" i="24" s="1"/>
  <c r="M40" i="24" s="1"/>
  <c r="B40" i="24"/>
  <c r="E40" i="23"/>
  <c r="G40" i="23" s="1"/>
  <c r="I40" i="23" s="1"/>
  <c r="K40" i="23" s="1"/>
  <c r="M40" i="23" s="1"/>
  <c r="B40" i="23"/>
  <c r="E40" i="22"/>
  <c r="G40" i="22" s="1"/>
  <c r="I40" i="22" s="1"/>
  <c r="K40" i="22" s="1"/>
  <c r="M40" i="22" s="1"/>
  <c r="B40" i="22"/>
  <c r="B40" i="20"/>
  <c r="B14" i="2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<sst xmlns="http://schemas.openxmlformats.org/spreadsheetml/2006/main" count="326" uniqueCount="157">
  <si>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</si>
  <si>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</si>
  <si>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</si>
  <si>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</si>
  <si>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</si>
  <si>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</si>
  <si>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</si>
  <si>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</si>
  <si>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</si>
  <si>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</si>
  <si>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</si>
  <si>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</si>
  <si>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semaine</t>
  </si>
  <si>
    <t>1015-0C1</t>
  </si>
  <si>
    <t>1023-0C1</t>
  </si>
  <si>
    <t>1041-0C1</t>
  </si>
  <si>
    <t>1056-0C1</t>
  </si>
  <si>
    <t>1064-0C1</t>
  </si>
  <si>
    <t>1072-0C1</t>
  </si>
  <si>
    <t>1085-0C1</t>
  </si>
  <si>
    <t>1015-2C1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</si>
  <si>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</si>
  <si>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</si>
  <si>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</si>
  <si>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</si>
  <si>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</si>
  <si>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</si>
  <si>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</si>
  <si>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</si>
  <si>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</si>
  <si>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</si>
  <si>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</si>
  <si>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</si>
  <si>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FERIES</t>
  </si>
  <si>
    <t>EUROVIA</t>
  </si>
  <si>
    <t>EIFFAGE</t>
  </si>
  <si>
    <t>COLAS</t>
  </si>
  <si>
    <t>AMO</t>
  </si>
  <si>
    <t>RTT</t>
  </si>
  <si>
    <t>DEBUT</t>
  </si>
  <si>
    <t>FIN</t>
  </si>
  <si>
    <t>TYPE</t>
  </si>
  <si>
    <t>VACANCES</t>
  </si>
  <si>
    <t>LEVAGE</t>
  </si>
  <si>
    <t>REUNION</t>
  </si>
  <si>
    <t>ALAIN</t>
  </si>
  <si>
    <t>ENTRETIEN</t>
  </si>
  <si>
    <t>FABIEN</t>
  </si>
  <si>
    <t>FRANCK</t>
  </si>
  <si>
    <t>LEO</t>
  </si>
  <si>
    <t>MATHIS</t>
  </si>
  <si>
    <t>NUIT</t>
  </si>
  <si>
    <t>-</t>
  </si>
  <si>
    <t>3274-3C1</t>
  </si>
  <si>
    <t>3023-3P1</t>
  </si>
  <si>
    <t>4027-1P1</t>
  </si>
  <si>
    <t>4073-4C1</t>
  </si>
  <si>
    <t>4041-0C1</t>
  </si>
  <si>
    <t>4027-2P1</t>
  </si>
  <si>
    <t>2015-4C1</t>
  </si>
  <si>
    <t>2037-4C1</t>
  </si>
  <si>
    <t>2223-2P1</t>
  </si>
  <si>
    <t>1011-0C1</t>
  </si>
  <si>
    <t>1041-1C1</t>
  </si>
  <si>
    <t>1023-2C1</t>
  </si>
  <si>
    <t>1023-3C1</t>
  </si>
  <si>
    <t>1023-4C1</t>
  </si>
  <si>
    <t>1023-5C1</t>
  </si>
  <si>
    <t>1027-3C1</t>
  </si>
  <si>
    <t>1027-4C1</t>
  </si>
  <si>
    <t>1033-2C1</t>
  </si>
  <si>
    <t>1033-3C1</t>
  </si>
  <si>
    <t>1033-4C1</t>
  </si>
  <si>
    <t>1072-2C1</t>
  </si>
  <si>
    <t>1072-3C1</t>
  </si>
  <si>
    <t>1072-3'C1</t>
  </si>
  <si>
    <t>1072-4C1</t>
  </si>
  <si>
    <t>1072-5C1</t>
  </si>
  <si>
    <t>1073-2C1</t>
  </si>
  <si>
    <t>1073-3C1</t>
  </si>
  <si>
    <t>1073-4C1</t>
  </si>
  <si>
    <t>1073-5C1</t>
  </si>
  <si>
    <t>1082-5C1</t>
  </si>
  <si>
    <t>1085-2C1</t>
  </si>
  <si>
    <t>1085-3C1</t>
  </si>
  <si>
    <t>1085-4C1</t>
  </si>
  <si>
    <t>1085-5C1</t>
  </si>
  <si>
    <t>1241-0C1</t>
  </si>
  <si>
    <t>1256-0C1</t>
  </si>
  <si>
    <t>1264-0C1</t>
  </si>
  <si>
    <t>1272-0C1</t>
  </si>
  <si>
    <t>1285-0C1</t>
  </si>
  <si>
    <t>1241-1C1</t>
  </si>
  <si>
    <t>1223-2C1</t>
  </si>
  <si>
    <t>1223-3C1</t>
  </si>
  <si>
    <t>1223-4C1</t>
  </si>
  <si>
    <t>1227-3C1</t>
  </si>
  <si>
    <t>1227-4C1</t>
  </si>
  <si>
    <t>1233-2C1</t>
  </si>
  <si>
    <t>1233-3C1</t>
  </si>
  <si>
    <t>1233-4C1</t>
  </si>
  <si>
    <t>1272-2C1</t>
  </si>
  <si>
    <t>1272-3C1</t>
  </si>
  <si>
    <t>1272-3'C1</t>
  </si>
  <si>
    <t>1272-4C1</t>
  </si>
  <si>
    <t>1272-5C1</t>
  </si>
  <si>
    <t>1273-2C1</t>
  </si>
  <si>
    <t>1273-3C1</t>
  </si>
  <si>
    <t>1273-4C1</t>
  </si>
  <si>
    <t>1273-5C1</t>
  </si>
  <si>
    <t>1282-5C1</t>
  </si>
  <si>
    <t>1285-2C1</t>
  </si>
  <si>
    <t>1285-3C1</t>
  </si>
  <si>
    <t>1285-4C1</t>
  </si>
  <si>
    <t>1285-5C1</t>
  </si>
  <si>
    <t>ACTIVITES</t>
  </si>
  <si>
    <t>CLIM</t>
  </si>
  <si>
    <t>CODIR</t>
  </si>
  <si>
    <t>DEPLACEMENT</t>
  </si>
  <si>
    <t>EAU</t>
  </si>
  <si>
    <t>ELECTRICITE</t>
  </si>
  <si>
    <t>EPI</t>
  </si>
  <si>
    <t>FORMATION</t>
  </si>
  <si>
    <t>FUMEE</t>
  </si>
  <si>
    <t>GERANCE</t>
  </si>
  <si>
    <t>PLANNING</t>
  </si>
  <si>
    <t>POLYMERES</t>
  </si>
  <si>
    <t>PONT BASCULE</t>
  </si>
  <si>
    <t>PORTAILS</t>
  </si>
  <si>
    <t>POUSSIERES</t>
  </si>
  <si>
    <t>SEPARATEURS</t>
  </si>
  <si>
    <t>TRANSFO</t>
  </si>
  <si>
    <t>MALADIE</t>
  </si>
  <si>
    <t>CHARGEUSE</t>
  </si>
  <si>
    <t>TYPES</t>
  </si>
  <si>
    <t>COULEURS</t>
  </si>
  <si>
    <t>INTERVENTION</t>
  </si>
  <si>
    <t>DATE</t>
  </si>
  <si>
    <t>4073-3C1</t>
  </si>
  <si>
    <t xml:space="preserve">FERMETURE </t>
  </si>
  <si>
    <t>AT/MP</t>
  </si>
  <si>
    <t>ID</t>
  </si>
  <si>
    <t>SE</t>
  </si>
  <si>
    <t>RABOTAGE</t>
  </si>
  <si>
    <t>HEURE</t>
  </si>
  <si>
    <t xml:space="preserve">COMMENTAIRE </t>
  </si>
  <si>
    <t>JOUR DE L'AN</t>
  </si>
  <si>
    <t>LUNDI DE PAQUES</t>
  </si>
  <si>
    <t>FETE DU TRAVAIL</t>
  </si>
  <si>
    <t>VICTOIRE 1945</t>
  </si>
  <si>
    <t>ASCENSION</t>
  </si>
  <si>
    <t>LUNDI DE PENDECOTE</t>
  </si>
  <si>
    <t>FETE NATIONALE</t>
  </si>
  <si>
    <t>ASSOMPTION</t>
  </si>
  <si>
    <t>TOUSSAIN</t>
  </si>
  <si>
    <t>ARMISTICE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</si>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</sst>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d\ d\ mmmm"/>
    <numFmt numFmtId="165" formatCode="dddd\ dd/mm/yyyy"/>
    <numFmt numFmtId="166" formatCode="&quot;S&quot;00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6"/>
      <color rgb="FFFF0000"/>
      <name val="Arial"/>
      <family val="2"/>
    </font>
    <font>
      <sz val="6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b/>
      <i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theme="5"/>
      </patternFill>
    </fill>
    <fill>
      <patternFill patternType="solid">
        <fgColor rgb="FF75E88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90">
    <xf numFmtId="0" fontId="0" fillId="0" borderId="0" xfId="0"/>
    <xf numFmtId="164" fontId="1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6" xfId="0" applyFill="1" applyBorder="1"/>
    <xf numFmtId="0" fontId="0" fillId="2" borderId="7" xfId="0" applyFill="1" applyBorder="1"/>
    <xf numFmtId="2" fontId="4" fillId="2" borderId="1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5" fillId="0" borderId="0" xfId="0" applyFont="1"/>
    <xf numFmtId="0" fontId="3" fillId="2" borderId="7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 vertical="center"/>
    </xf>
    <xf numFmtId="2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/>
    <xf numFmtId="0" fontId="11" fillId="0" borderId="9" xfId="0" applyFont="1" applyBorder="1"/>
    <xf numFmtId="16" fontId="11" fillId="0" borderId="4" xfId="0" applyNumberFormat="1" applyFont="1" applyBorder="1"/>
    <xf numFmtId="16" fontId="11" fillId="0" borderId="1" xfId="0" applyNumberFormat="1" applyFont="1" applyBorder="1"/>
    <xf numFmtId="2" fontId="3" fillId="0" borderId="4" xfId="0" applyNumberFormat="1" applyFont="1" applyBorder="1" applyAlignment="1">
      <alignment vertical="center"/>
    </xf>
    <xf numFmtId="14" fontId="9" fillId="0" borderId="0" xfId="0" applyNumberFormat="1" applyFont="1"/>
    <xf numFmtId="0" fontId="12" fillId="6" borderId="14" xfId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6" borderId="0" xfId="1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1" fillId="13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2" borderId="0" xfId="0" applyFill="1" applyAlignment="1">
      <alignment horizontal="center" vertical="center"/>
    </xf>
    <xf numFmtId="0" fontId="0" fillId="23" borderId="0" xfId="0" applyFill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3" fillId="2" borderId="7" xfId="0" applyNumberFormat="1" applyFont="1" applyFill="1" applyBorder="1" applyAlignment="1">
      <alignment vertical="center"/>
    </xf>
    <xf numFmtId="0" fontId="0" fillId="27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14" fontId="15" fillId="0" borderId="16" xfId="0" applyNumberFormat="1" applyFont="1" applyBorder="1" applyAlignment="1">
      <alignment horizontal="center" vertical="center"/>
    </xf>
    <xf numFmtId="20" fontId="15" fillId="0" borderId="16" xfId="0" applyNumberFormat="1" applyFont="1" applyBorder="1" applyAlignment="1">
      <alignment horizontal="center" vertical="center"/>
    </xf>
    <xf numFmtId="0" fontId="16" fillId="26" borderId="17" xfId="0" applyFont="1" applyFill="1" applyBorder="1" applyAlignment="1">
      <alignment horizontal="center" vertical="center"/>
    </xf>
    <xf numFmtId="0" fontId="16" fillId="26" borderId="0" xfId="0" applyFont="1" applyFill="1" applyAlignment="1">
      <alignment horizontal="center" vertical="center"/>
    </xf>
    <xf numFmtId="0" fontId="16" fillId="26" borderId="18" xfId="0" applyFont="1" applyFill="1" applyBorder="1" applyAlignment="1">
      <alignment horizontal="center" vertical="center"/>
    </xf>
    <xf numFmtId="14" fontId="16" fillId="26" borderId="0" xfId="0" applyNumberFormat="1" applyFont="1" applyFill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29" borderId="5" xfId="0" applyFont="1" applyFill="1" applyBorder="1"/>
    <xf numFmtId="0" fontId="3" fillId="0" borderId="0" xfId="0" applyFont="1" applyFill="1" applyAlignment="1">
      <alignment vertical="center"/>
    </xf>
    <xf numFmtId="2" fontId="3" fillId="0" borderId="11" xfId="0" applyNumberFormat="1" applyFont="1" applyFill="1" applyBorder="1" applyAlignment="1">
      <alignment horizontal="center" vertical="center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6" fontId="4" fillId="2" borderId="11" xfId="0" applyNumberFormat="1" applyFont="1" applyFill="1" applyBorder="1" applyAlignment="1">
      <alignment horizontal="center" vertical="center"/>
    </xf>
    <xf numFmtId="166" fontId="4" fillId="2" borderId="9" xfId="0" applyNumberFormat="1" applyFont="1" applyFill="1" applyBorder="1" applyAlignment="1">
      <alignment horizontal="center" vertical="center"/>
    </xf>
    <xf numFmtId="166" fontId="4" fillId="2" borderId="5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2" fontId="4" fillId="0" borderId="11" xfId="0" applyNumberFormat="1" applyFont="1" applyFill="1" applyBorder="1" applyAlignment="1">
      <alignment horizontal="center" vertical="center"/>
    </xf>
    <xf numFmtId="2" fontId="4" fillId="0" borderId="13" xfId="0" applyNumberFormat="1" applyFont="1" applyFill="1" applyBorder="1" applyAlignment="1">
      <alignment horizontal="center" vertical="center"/>
    </xf>
    <xf numFmtId="2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vertical="center"/>
    </xf>
    <xf numFmtId="2" fontId="4" fillId="0" borderId="3" xfId="0" applyNumberFormat="1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8" fillId="2" borderId="6" xfId="0" applyFont="1" applyFill="1" applyBorder="1"/>
    <xf numFmtId="0" fontId="18" fillId="2" borderId="7" xfId="0" applyFont="1" applyFill="1" applyBorder="1"/>
    <xf numFmtId="0" fontId="3" fillId="30" borderId="0" xfId="0" applyFont="1" applyFill="1" applyAlignment="1">
      <alignment vertical="center"/>
    </xf>
    <xf numFmtId="2" fontId="3" fillId="30" borderId="11" xfId="0" applyNumberFormat="1" applyFont="1" applyFill="1" applyBorder="1" applyAlignment="1">
      <alignment horizontal="center" vertical="center"/>
    </xf>
    <xf numFmtId="2" fontId="3" fillId="30" borderId="13" xfId="0" applyNumberFormat="1" applyFont="1" applyFill="1" applyBorder="1" applyAlignment="1">
      <alignment horizontal="center" vertical="center"/>
    </xf>
    <xf numFmtId="2" fontId="3" fillId="30" borderId="9" xfId="0" applyNumberFormat="1" applyFont="1" applyFill="1" applyBorder="1" applyAlignment="1">
      <alignment horizontal="center" vertical="center"/>
    </xf>
    <xf numFmtId="0" fontId="3" fillId="30" borderId="6" xfId="0" applyFont="1" applyFill="1" applyBorder="1" applyAlignment="1">
      <alignment vertical="center"/>
    </xf>
    <xf numFmtId="0" fontId="3" fillId="30" borderId="5" xfId="0" applyFont="1" applyFill="1" applyBorder="1" applyAlignment="1">
      <alignment vertical="center"/>
    </xf>
    <xf numFmtId="0" fontId="4" fillId="30" borderId="0" xfId="0" applyFont="1" applyFill="1" applyAlignment="1">
      <alignment vertical="center"/>
    </xf>
    <xf numFmtId="2" fontId="4" fillId="30" borderId="11" xfId="0" applyNumberFormat="1" applyFont="1" applyFill="1" applyBorder="1" applyAlignment="1">
      <alignment horizontal="center" vertical="center"/>
    </xf>
    <xf numFmtId="2" fontId="4" fillId="30" borderId="13" xfId="0" applyNumberFormat="1" applyFont="1" applyFill="1" applyBorder="1" applyAlignment="1">
      <alignment horizontal="center" vertical="center"/>
    </xf>
    <xf numFmtId="2" fontId="4" fillId="30" borderId="9" xfId="0" applyNumberFormat="1" applyFont="1" applyFill="1" applyBorder="1" applyAlignment="1">
      <alignment horizontal="center" vertical="center"/>
    </xf>
    <xf numFmtId="0" fontId="4" fillId="30" borderId="6" xfId="0" applyFont="1" applyFill="1" applyBorder="1" applyAlignment="1">
      <alignment vertical="center"/>
    </xf>
    <xf numFmtId="0" fontId="4" fillId="30" borderId="5" xfId="0" applyFont="1" applyFill="1" applyBorder="1" applyAlignment="1">
      <alignment vertical="center"/>
    </xf>
    <xf numFmtId="0" fontId="4" fillId="30" borderId="9" xfId="0" applyFont="1" applyFill="1" applyBorder="1" applyAlignment="1">
      <alignment horizontal="center" vertical="center"/>
    </xf>
    <xf numFmtId="0" fontId="4" fillId="3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4" fillId="30" borderId="6" xfId="0" applyFont="1" applyFill="1" applyBorder="1" applyAlignment="1">
      <alignment horizontal="center" vertical="center" wrapText="1"/>
    </xf>
    <xf numFmtId="0" fontId="4" fillId="30" borderId="5" xfId="0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5" xfId="0" applyNumberFormat="1" applyFont="1" applyFill="1" applyBorder="1" applyAlignment="1">
      <alignment horizontal="center" vertical="center"/>
    </xf>
    <xf numFmtId="0" fontId="3" fillId="30" borderId="6" xfId="0" applyFont="1" applyFill="1" applyBorder="1" applyAlignment="1">
      <alignment horizontal="center" vertical="center" wrapText="1"/>
    </xf>
    <xf numFmtId="0" fontId="3" fillId="30" borderId="5" xfId="0" applyFont="1" applyFill="1" applyBorder="1" applyAlignment="1">
      <alignment horizontal="center" vertical="center" wrapText="1"/>
    </xf>
    <xf numFmtId="165" fontId="4" fillId="2" borderId="8" xfId="0" applyNumberFormat="1" applyFont="1" applyFill="1" applyBorder="1" applyAlignment="1">
      <alignment horizontal="center" vertical="center"/>
    </xf>
    <xf numFmtId="165" fontId="4" fillId="2" borderId="9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0" fontId="4" fillId="30" borderId="6" xfId="0" applyFont="1" applyFill="1" applyBorder="1" applyAlignment="1">
      <alignment horizontal="center" vertical="center" wrapText="1"/>
    </xf>
    <xf numFmtId="0" fontId="4" fillId="3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vertical="center" wrapText="1"/>
    </xf>
    <xf numFmtId="0" fontId="19" fillId="0" borderId="9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19" fillId="0" borderId="6" xfId="0" applyFont="1" applyFill="1" applyBorder="1" applyAlignment="1">
      <alignment vertical="center" wrapText="1"/>
    </xf>
    <xf numFmtId="0" fontId="19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</cellXfs>
  <cellStyles count="2">
    <cellStyle name="Normal" xfId="0" builtinId="0"/>
    <cellStyle name="Normal 2" xfId="1" xr:uid="{BAE95835-9CE3-4E4F-9A14-A2B7DFCA52D1}"/>
  </cellStyles>
  <dxfs count="51"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ill>
        <patternFill>
          <bgColor theme="7" tint="0.59996337778862885"/>
        </patternFill>
      </fill>
    </dxf>
    <dxf>
      <font>
        <color rgb="FFFF0000"/>
      </font>
      <fill>
        <patternFill>
          <bgColor rgb="FFD5FC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25" formatCode="hh:mm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top style="thin">
          <color theme="5"/>
        </top>
        <bottom style="thin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1" formatCode="dd\-mmm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8" tint="0.59999389629810485"/>
        </patternFill>
      </fill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</dxfs>
  <tableStyles count="0" defaultTableStyle="TableStyleMedium9" defaultPivotStyle="PivotStyleLight16"/>
  <colors>
    <mruColors>
      <color rgb="FFD5FC79"/>
      <color rgb="FFFC5D04"/>
      <color rgb="FFEEE412"/>
      <color rgb="FFFBEF7A"/>
      <color rgb="FF75E886"/>
      <color rgb="FF90ADD3"/>
      <color rgb="FFE5DA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13AA08-C357-430A-AAD5-72C1D10392A6}" name="Tblferies" displayName="Tblferies" ref="L6:M17" totalsRowShown="0" headerRowDxfId="50" dataDxfId="48" headerRowBorderDxfId="49" tableBorderDxfId="47" totalsRowBorderDxfId="46">
  <autoFilter ref="L6:M17" xr:uid="{4A13AA08-C357-430A-AAD5-72C1D10392A6}"/>
  <tableColumns count="2">
    <tableColumn id="1" xr3:uid="{F74AFC47-8634-46BF-9EC6-49768DE20387}" name="FERIES" dataDxfId="45"/>
    <tableColumn id="2" xr3:uid="{CAA6BB18-5B63-44B1-BBA2-4F84433F6615}" name="DATE" dataDxfId="4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94A818B-44D9-D548-8208-A1A42AEBDC30}" name="Tblnom" displayName="Tblnom" ref="U2:U11" totalsRowShown="0" dataDxfId="43">
  <autoFilter ref="U2:U11" xr:uid="{A94A818B-44D9-D548-8208-A1A42AEBDC30}"/>
  <sortState xmlns:xlrd2="http://schemas.microsoft.com/office/spreadsheetml/2017/richdata2" ref="U3:U11">
    <sortCondition ref="U2:U11"/>
  </sortState>
  <tableColumns count="1">
    <tableColumn id="1" xr3:uid="{325A2C19-2471-D24E-9F1D-80E3EC102A7F}" name="ACTIVITES" dataDxfId="4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F3E7790-D3DC-5045-AA25-CB4CAF73684E}" name="Tblformules" displayName="Tblformules" ref="S2:S74" totalsRowShown="0" headerRowDxfId="41" dataDxfId="40" tableBorderDxfId="39" headerRowCellStyle="Normal 2">
  <autoFilter ref="S2:S74" xr:uid="{DF3E7790-D3DC-5045-AA25-CB4CAF73684E}"/>
  <sortState xmlns:xlrd2="http://schemas.microsoft.com/office/spreadsheetml/2017/richdata2" ref="S3:S73">
    <sortCondition ref="S73"/>
  </sortState>
  <tableColumns count="1">
    <tableColumn id="1" xr3:uid="{C14ABEF0-8185-B44A-B119-EF5F3616D94F}" name="-" dataDxfId="3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493D414-20BF-B048-A4D5-1D967ED128E6}" name="Tbltypes" displayName="Tbltypes" ref="P2:Q32" totalsRowShown="0" headerRowDxfId="37" dataDxfId="36">
  <autoFilter ref="P2:Q32" xr:uid="{5493D414-20BF-B048-A4D5-1D967ED128E6}"/>
  <sortState xmlns:xlrd2="http://schemas.microsoft.com/office/spreadsheetml/2017/richdata2" ref="P3:Q32">
    <sortCondition ref="P2:P32"/>
  </sortState>
  <tableColumns count="2">
    <tableColumn id="1" xr3:uid="{D135EB3F-CCDA-1A48-9B84-46D4C694E087}" name="TYPES" dataDxfId="35"/>
    <tableColumn id="2" xr3:uid="{6F73CE43-A7AF-4042-8C48-80A78B84A0BF}" name="COULEURS" dataDxfId="34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5C6CE0-2E04-4257-A44B-59F18F49C343}" name="tblActivites" displayName="tblActivites" ref="C1:I2" totalsRowShown="0" headerRowDxfId="33" dataDxfId="32" tableBorderDxfId="31">
  <autoFilter ref="C1:I2" xr:uid="{ED5C6CE0-2E04-4257-A44B-59F18F49C343}"/>
  <tableColumns count="7">
    <tableColumn id="1" xr3:uid="{33267601-A7C1-4D66-90F5-79175755214F}" name="ID" dataDxfId="30"/>
    <tableColumn id="2" xr3:uid="{47A9ABB9-3FD2-4A1B-98B0-9FC37F538DF9}" name="ACTIVITES" dataDxfId="29"/>
    <tableColumn id="3" xr3:uid="{605D8A5A-63D3-4A68-8BF4-ED7A04C6F245}" name="DEBUT" dataDxfId="28"/>
    <tableColumn id="4" xr3:uid="{06B10A46-5ABD-4BDC-9466-16D1DC54D937}" name="FIN" dataDxfId="27"/>
    <tableColumn id="5" xr3:uid="{0E26C1D3-AA5C-4AC8-97DE-25012E48675D}" name="HEURE" dataDxfId="26"/>
    <tableColumn id="6" xr3:uid="{A878223F-8F00-40A0-AB47-1318AD9BB472}" name="TYPE" dataDxfId="25"/>
    <tableColumn id="7" xr3:uid="{83FA31A8-AC3D-40B2-844B-09239CAA664A}" name="COMMENTAIRE " dataDxfId="2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B6E76-C6F2-B64C-BDF8-99EE18B50ACE}">
  <sheetPr codeName="Feuil17">
    <pageSetUpPr fitToPage="1"/>
  </sheetPr>
  <dimension ref="A1:AD91"/>
  <sheetViews>
    <sheetView zoomScale="110" zoomScaleNormal="110" workbookViewId="0">
      <pane xSplit="1" ySplit="1" topLeftCell="B35" activePane="bottomRight" state="frozen"/>
      <selection activeCell="D22" sqref="D22"/>
      <selection pane="topRight" activeCell="D22" sqref="D22"/>
      <selection pane="bottomLeft" activeCell="D22" sqref="D22"/>
      <selection pane="bottomRight" activeCell="C52" sqref="C52:J52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51"/>
      <c r="B1" s="80">
        <f>IF(E1="","",_xlfn.ISOWEEKNUM(E1))</f>
        <v>1</v>
      </c>
      <c r="C1" s="127">
        <f>WORKDAY(DATE(Date!$K$1,1,0),1)</f>
        <v>46023</v>
      </c>
      <c r="D1" s="128"/>
      <c r="E1" s="127">
        <f>IF(C1="","",IF(MONTH(WORKDAY(C1,1))=MONTH(C1),WORKDAY(C1,1),""))</f>
        <v>46024</v>
      </c>
      <c r="F1" s="128"/>
      <c r="G1" s="127">
        <f t="shared" ref="G1" si="0">IF(E1="","",IF(MONTH(WORKDAY(E1,1))=MONTH(E1),WORKDAY(E1,1),""))</f>
        <v>46027</v>
      </c>
      <c r="H1" s="128"/>
      <c r="I1" s="127">
        <f t="shared" ref="I1" si="1">IF(G1="","",IF(MONTH(WORKDAY(G1,1))=MONTH(G1),WORKDAY(G1,1),""))</f>
        <v>46028</v>
      </c>
      <c r="J1" s="128"/>
      <c r="K1" s="127">
        <f t="shared" ref="K1" si="2">IF(I1="","",IF(MONTH(WORKDAY(I1,1))=MONTH(I1),WORKDAY(I1,1),""))</f>
        <v>46029</v>
      </c>
      <c r="L1" s="128"/>
      <c r="M1" s="127">
        <f t="shared" ref="M1" si="3">IF(K1="","",IF(MONTH(WORKDAY(K1,1))=MONTH(K1),WORKDAY(K1,1),""))</f>
        <v>46030</v>
      </c>
      <c r="N1" s="128"/>
      <c r="O1" s="81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34" t="s">
        <v>34</v>
      </c>
      <c r="B2" s="135"/>
      <c r="C2" s="103"/>
      <c r="D2" s="104"/>
      <c r="E2" s="66"/>
      <c r="F2" s="67"/>
      <c r="G2" s="66"/>
      <c r="H2" s="67"/>
      <c r="I2" s="66"/>
      <c r="J2" s="67"/>
      <c r="K2" s="66"/>
      <c r="L2" s="67"/>
      <c r="M2" s="66"/>
      <c r="N2" s="67"/>
      <c r="O2" s="126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36"/>
      <c r="B3" s="137"/>
      <c r="C3" s="103"/>
      <c r="D3" s="105"/>
      <c r="E3" s="66"/>
      <c r="F3" s="68"/>
      <c r="G3" s="66"/>
      <c r="H3" s="68"/>
      <c r="I3" s="66"/>
      <c r="J3" s="68"/>
      <c r="K3" s="66"/>
      <c r="L3" s="68"/>
      <c r="M3" s="66"/>
      <c r="N3" s="68"/>
      <c r="O3" s="126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36"/>
      <c r="B4" s="137"/>
      <c r="C4" s="103"/>
      <c r="D4" s="106"/>
      <c r="E4" s="66"/>
      <c r="F4" s="69"/>
      <c r="G4" s="181"/>
      <c r="H4" s="182"/>
      <c r="I4" s="183"/>
      <c r="J4" s="184"/>
      <c r="K4" s="183"/>
      <c r="L4" s="184"/>
      <c r="M4" s="183"/>
      <c r="N4" s="184"/>
      <c r="O4" s="126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38"/>
      <c r="B5" s="139"/>
      <c r="C5" s="107"/>
      <c r="D5" s="108"/>
      <c r="E5" s="73"/>
      <c r="F5" s="72"/>
      <c r="G5" s="118"/>
      <c r="H5" s="117"/>
      <c r="I5" s="71"/>
      <c r="J5" s="72"/>
      <c r="K5" s="76"/>
      <c r="L5" s="77"/>
      <c r="M5" s="118"/>
      <c r="N5" s="72"/>
      <c r="O5" s="21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40" t="s">
        <v>36</v>
      </c>
      <c r="B6" s="141"/>
      <c r="C6" s="103"/>
      <c r="D6" s="104"/>
      <c r="E6" s="66"/>
      <c r="F6" s="67"/>
      <c r="G6" s="66"/>
      <c r="H6" s="67"/>
      <c r="I6" s="66"/>
      <c r="J6" s="67"/>
      <c r="K6" s="66"/>
      <c r="L6" s="67"/>
      <c r="M6" s="66"/>
      <c r="N6" s="67"/>
      <c r="O6" s="12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42"/>
      <c r="B7" s="143"/>
      <c r="C7" s="103"/>
      <c r="D7" s="105"/>
      <c r="E7" s="66"/>
      <c r="F7" s="68"/>
      <c r="G7" s="66"/>
      <c r="H7" s="68"/>
      <c r="I7" s="66"/>
      <c r="J7" s="68"/>
      <c r="K7" s="66"/>
      <c r="L7" s="68"/>
      <c r="M7" s="66"/>
      <c r="N7" s="68"/>
      <c r="O7" s="12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42"/>
      <c r="B8" s="143"/>
      <c r="C8" s="103"/>
      <c r="D8" s="106"/>
      <c r="E8" s="66"/>
      <c r="F8" s="69"/>
      <c r="G8" s="119"/>
      <c r="H8" s="69"/>
      <c r="I8" s="66"/>
      <c r="J8" s="69"/>
      <c r="K8" s="66"/>
      <c r="L8" s="70"/>
      <c r="M8" s="66"/>
      <c r="N8" s="69"/>
      <c r="O8" s="12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44"/>
      <c r="B9" s="145"/>
      <c r="C9" s="130" t="s">
        <v>146</v>
      </c>
      <c r="D9" s="131"/>
      <c r="E9" s="73"/>
      <c r="F9" s="72"/>
      <c r="G9" s="76"/>
      <c r="H9" s="77"/>
      <c r="I9" s="71"/>
      <c r="J9" s="72"/>
      <c r="K9" s="76"/>
      <c r="L9" s="77"/>
      <c r="M9" s="71"/>
      <c r="N9" s="72"/>
      <c r="O9" s="21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46" t="s">
        <v>35</v>
      </c>
      <c r="B10" s="147"/>
      <c r="C10" s="103"/>
      <c r="D10" s="104"/>
      <c r="E10" s="66"/>
      <c r="F10" s="67"/>
      <c r="G10" s="66"/>
      <c r="H10" s="67"/>
      <c r="I10" s="66"/>
      <c r="J10" s="67"/>
      <c r="K10" s="66"/>
      <c r="L10" s="67"/>
      <c r="M10" s="66"/>
      <c r="N10" s="67"/>
      <c r="O10" s="124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48"/>
      <c r="B11" s="149"/>
      <c r="C11" s="103"/>
      <c r="D11" s="105"/>
      <c r="E11" s="66"/>
      <c r="F11" s="68"/>
      <c r="G11" s="66"/>
      <c r="H11" s="68"/>
      <c r="I11" s="66"/>
      <c r="J11" s="68"/>
      <c r="K11" s="66"/>
      <c r="L11" s="68"/>
      <c r="M11" s="66"/>
      <c r="N11" s="68"/>
      <c r="O11" s="124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48"/>
      <c r="B12" s="149"/>
      <c r="C12" s="103"/>
      <c r="D12" s="106"/>
      <c r="E12" s="66"/>
      <c r="F12" s="69"/>
      <c r="G12" s="181"/>
      <c r="H12" s="182"/>
      <c r="I12" s="183"/>
      <c r="J12" s="184"/>
      <c r="K12" s="183"/>
      <c r="L12" s="184"/>
      <c r="M12" s="183"/>
      <c r="N12" s="184"/>
      <c r="O12" s="124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50"/>
      <c r="B13" s="151"/>
      <c r="C13" s="107"/>
      <c r="D13" s="108"/>
      <c r="E13" s="73"/>
      <c r="F13" s="72"/>
      <c r="G13" s="185"/>
      <c r="H13" s="186"/>
      <c r="I13" s="71"/>
      <c r="J13" s="72"/>
      <c r="K13" s="76"/>
      <c r="L13" s="77"/>
      <c r="M13" s="71"/>
      <c r="N13" s="72"/>
      <c r="O13" s="15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82"/>
      <c r="B14" s="83">
        <f>IF(C14="","",_xlfn.ISOWEEKNUM(C14))</f>
        <v>2</v>
      </c>
      <c r="C14" s="122">
        <f>IF(M1="","",IF(MONTH(WORKDAY(M1,1))=MONTH(M1),WORKDAY(M1,1),""))</f>
        <v>46031</v>
      </c>
      <c r="D14" s="123"/>
      <c r="E14" s="122">
        <f>IF(C14="","",IF(MONTH(WORKDAY(C14,1))=MONTH(C14),WORKDAY(C14,1),""))</f>
        <v>46034</v>
      </c>
      <c r="F14" s="129"/>
      <c r="G14" s="122">
        <f t="shared" ref="G14" si="4">IF(E14="","",IF(MONTH(WORKDAY(E14,1))=MONTH(E14),WORKDAY(E14,1),""))</f>
        <v>46035</v>
      </c>
      <c r="H14" s="129"/>
      <c r="I14" s="122">
        <f t="shared" ref="I14" si="5">IF(G14="","",IF(MONTH(WORKDAY(G14,1))=MONTH(G14),WORKDAY(G14,1),""))</f>
        <v>46036</v>
      </c>
      <c r="J14" s="129"/>
      <c r="K14" s="122">
        <f t="shared" ref="K14" si="6">IF(I14="","",IF(MONTH(WORKDAY(I14,1))=MONTH(I14),WORKDAY(I14,1),""))</f>
        <v>46037</v>
      </c>
      <c r="L14" s="129"/>
      <c r="M14" s="122">
        <f t="shared" ref="M14" si="7">IF(K14="","",IF(MONTH(WORKDAY(K14,1))=MONTH(K14),WORKDAY(K14,1),""))</f>
        <v>46038</v>
      </c>
      <c r="N14" s="129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34" t="s">
        <v>34</v>
      </c>
      <c r="B15" s="135"/>
      <c r="C15" s="66"/>
      <c r="D15" s="67"/>
      <c r="E15" s="66"/>
      <c r="F15" s="67"/>
      <c r="G15" s="66"/>
      <c r="H15" s="67"/>
      <c r="I15" s="66"/>
      <c r="J15" s="67"/>
      <c r="K15" s="66"/>
      <c r="L15" s="67"/>
      <c r="M15" s="66"/>
      <c r="N15" s="67"/>
      <c r="O15" s="126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36"/>
      <c r="B16" s="137"/>
      <c r="C16" s="66"/>
      <c r="D16" s="68"/>
      <c r="E16" s="66"/>
      <c r="F16" s="68"/>
      <c r="G16" s="66"/>
      <c r="H16" s="68"/>
      <c r="I16" s="66"/>
      <c r="J16" s="68"/>
      <c r="K16" s="66"/>
      <c r="L16" s="68"/>
      <c r="M16" s="66"/>
      <c r="N16" s="68"/>
      <c r="O16" s="126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36"/>
      <c r="B17" s="137"/>
      <c r="C17" s="179"/>
      <c r="D17" s="180"/>
      <c r="E17" s="175"/>
      <c r="F17" s="176"/>
      <c r="G17" s="175"/>
      <c r="H17" s="176"/>
      <c r="I17" s="175"/>
      <c r="J17" s="176"/>
      <c r="K17" s="177"/>
      <c r="L17" s="178"/>
      <c r="M17" s="175"/>
      <c r="N17" s="176"/>
      <c r="O17" s="126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38"/>
      <c r="B18" s="139"/>
      <c r="C18" s="118"/>
      <c r="D18" s="77"/>
      <c r="E18" s="76"/>
      <c r="F18" s="77"/>
      <c r="G18" s="76"/>
      <c r="H18" s="77"/>
      <c r="I18" s="71"/>
      <c r="J18" s="72"/>
      <c r="K18" s="76"/>
      <c r="L18" s="77"/>
      <c r="M18" s="71"/>
      <c r="N18" s="72"/>
      <c r="O18" s="21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40" t="s">
        <v>36</v>
      </c>
      <c r="B19" s="141"/>
      <c r="C19" s="66"/>
      <c r="D19" s="67"/>
      <c r="E19" s="66"/>
      <c r="F19" s="67"/>
      <c r="G19" s="66"/>
      <c r="H19" s="67"/>
      <c r="I19" s="66"/>
      <c r="J19" s="67"/>
      <c r="K19" s="66"/>
      <c r="L19" s="67"/>
      <c r="M19" s="66"/>
      <c r="N19" s="67"/>
      <c r="O19" s="12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42"/>
      <c r="B20" s="143"/>
      <c r="C20" s="66"/>
      <c r="D20" s="68"/>
      <c r="E20" s="66"/>
      <c r="F20" s="68"/>
      <c r="G20" s="66"/>
      <c r="H20" s="68"/>
      <c r="I20" s="66"/>
      <c r="J20" s="68"/>
      <c r="K20" s="66"/>
      <c r="L20" s="68"/>
      <c r="M20" s="66"/>
      <c r="N20" s="68"/>
      <c r="O20" s="12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42"/>
      <c r="B21" s="143"/>
      <c r="C21" s="119"/>
      <c r="D21" s="69"/>
      <c r="E21" s="66"/>
      <c r="F21" s="69"/>
      <c r="G21" s="66"/>
      <c r="H21" s="69"/>
      <c r="I21" s="66"/>
      <c r="J21" s="69"/>
      <c r="K21" s="78"/>
      <c r="L21" s="79"/>
      <c r="M21" s="66"/>
      <c r="N21" s="69"/>
      <c r="O21" s="12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44"/>
      <c r="B22" s="145"/>
      <c r="C22" s="76"/>
      <c r="D22" s="77"/>
      <c r="E22" s="73"/>
      <c r="F22" s="72"/>
      <c r="G22" s="76"/>
      <c r="H22" s="77"/>
      <c r="I22" s="71"/>
      <c r="J22" s="72"/>
      <c r="K22" s="76"/>
      <c r="L22" s="77"/>
      <c r="M22" s="71"/>
      <c r="N22" s="72"/>
      <c r="O22" s="21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46" t="s">
        <v>35</v>
      </c>
      <c r="B23" s="147"/>
      <c r="C23" s="66"/>
      <c r="D23" s="67"/>
      <c r="E23" s="66"/>
      <c r="F23" s="67"/>
      <c r="G23" s="66"/>
      <c r="H23" s="67"/>
      <c r="I23" s="66"/>
      <c r="J23" s="67"/>
      <c r="K23" s="66"/>
      <c r="L23" s="67"/>
      <c r="M23" s="66"/>
      <c r="N23" s="67"/>
      <c r="O23" s="124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48"/>
      <c r="B24" s="149"/>
      <c r="C24" s="66"/>
      <c r="D24" s="68"/>
      <c r="E24" s="66"/>
      <c r="F24" s="68"/>
      <c r="G24" s="66"/>
      <c r="H24" s="68"/>
      <c r="I24" s="66"/>
      <c r="J24" s="68"/>
      <c r="K24" s="66"/>
      <c r="L24" s="68"/>
      <c r="M24" s="66"/>
      <c r="N24" s="68"/>
      <c r="O24" s="124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48"/>
      <c r="B25" s="149"/>
      <c r="C25" s="181"/>
      <c r="D25" s="182"/>
      <c r="E25" s="183"/>
      <c r="F25" s="184"/>
      <c r="G25" s="183"/>
      <c r="H25" s="184"/>
      <c r="I25" s="183"/>
      <c r="J25" s="184"/>
      <c r="K25" s="188"/>
      <c r="L25" s="189"/>
      <c r="M25" s="183"/>
      <c r="N25" s="184"/>
      <c r="O25" s="124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50"/>
      <c r="B26" s="151"/>
      <c r="C26" s="118"/>
      <c r="D26" s="77"/>
      <c r="E26" s="76"/>
      <c r="F26" s="77"/>
      <c r="G26" s="76"/>
      <c r="H26" s="77"/>
      <c r="I26" s="71"/>
      <c r="J26" s="72"/>
      <c r="K26" s="76"/>
      <c r="L26" s="77"/>
      <c r="M26" s="71"/>
      <c r="N26" s="72"/>
      <c r="O26" s="15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82"/>
      <c r="B27" s="84">
        <f>IF(C27="","",_xlfn.ISOWEEKNUM(C27))</f>
        <v>4</v>
      </c>
      <c r="C27" s="122">
        <f>IF(M14="","",IF(MONTH(WORKDAY(M14,1))=MONTH(M14),WORKDAY(M14,1),""))</f>
        <v>46041</v>
      </c>
      <c r="D27" s="123"/>
      <c r="E27" s="122">
        <f>IF(C27="","",IF(MONTH(WORKDAY(C27,1))=MONTH(C27),WORKDAY(C27,1),""))</f>
        <v>46042</v>
      </c>
      <c r="F27" s="123"/>
      <c r="G27" s="122">
        <f t="shared" ref="G27" si="8">IF(E27="","",IF(MONTH(WORKDAY(E27,1))=MONTH(E27),WORKDAY(E27,1),""))</f>
        <v>46043</v>
      </c>
      <c r="H27" s="123"/>
      <c r="I27" s="122">
        <f t="shared" ref="I27" si="9">IF(G27="","",IF(MONTH(WORKDAY(G27,1))=MONTH(G27),WORKDAY(G27,1),""))</f>
        <v>46044</v>
      </c>
      <c r="J27" s="123"/>
      <c r="K27" s="122">
        <f t="shared" ref="K27" si="10">IF(I27="","",IF(MONTH(WORKDAY(I27,1))=MONTH(I27),WORKDAY(I27,1),""))</f>
        <v>46045</v>
      </c>
      <c r="L27" s="123"/>
      <c r="M27" s="122">
        <f t="shared" ref="M27" si="11">IF(K27="","",IF(MONTH(WORKDAY(K27,1))=MONTH(K27),WORKDAY(K27,1),""))</f>
        <v>46048</v>
      </c>
      <c r="N27" s="123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34" t="s">
        <v>34</v>
      </c>
      <c r="B28" s="135"/>
      <c r="C28" s="66"/>
      <c r="D28" s="67"/>
      <c r="E28" s="66"/>
      <c r="F28" s="67"/>
      <c r="G28" s="66"/>
      <c r="H28" s="67"/>
      <c r="I28" s="66"/>
      <c r="J28" s="67"/>
      <c r="K28" s="66"/>
      <c r="L28" s="67"/>
      <c r="M28" s="66"/>
      <c r="N28" s="67"/>
      <c r="O28" s="126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36"/>
      <c r="B29" s="137"/>
      <c r="C29" s="66"/>
      <c r="D29" s="68"/>
      <c r="E29" s="66"/>
      <c r="F29" s="68"/>
      <c r="G29" s="66"/>
      <c r="H29" s="68"/>
      <c r="I29" s="66"/>
      <c r="J29" s="68"/>
      <c r="K29" s="66"/>
      <c r="L29" s="68"/>
      <c r="M29" s="66"/>
      <c r="N29" s="68"/>
      <c r="O29" s="126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36"/>
      <c r="B30" s="137"/>
      <c r="C30" s="66"/>
      <c r="D30" s="69"/>
      <c r="E30" s="66"/>
      <c r="F30" s="69"/>
      <c r="G30" s="66"/>
      <c r="H30" s="69"/>
      <c r="I30" s="66"/>
      <c r="J30" s="69"/>
      <c r="K30" s="119"/>
      <c r="L30" s="70"/>
      <c r="M30" s="66"/>
      <c r="N30" s="69"/>
      <c r="O30" s="126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38"/>
      <c r="B31" s="139"/>
      <c r="C31" s="71"/>
      <c r="D31" s="72"/>
      <c r="E31" s="73"/>
      <c r="F31" s="72"/>
      <c r="G31" s="76"/>
      <c r="H31" s="77"/>
      <c r="I31" s="71"/>
      <c r="J31" s="72"/>
      <c r="K31" s="185"/>
      <c r="L31" s="186"/>
      <c r="M31" s="71"/>
      <c r="N31" s="72"/>
      <c r="O31" s="21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40" t="s">
        <v>36</v>
      </c>
      <c r="B32" s="141"/>
      <c r="C32" s="66"/>
      <c r="D32" s="67"/>
      <c r="E32" s="66"/>
      <c r="F32" s="67"/>
      <c r="G32" s="66"/>
      <c r="H32" s="67"/>
      <c r="I32" s="66"/>
      <c r="J32" s="67"/>
      <c r="K32" s="66"/>
      <c r="L32" s="67"/>
      <c r="M32" s="66"/>
      <c r="N32" s="67"/>
      <c r="O32" s="12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42"/>
      <c r="B33" s="143"/>
      <c r="C33" s="66"/>
      <c r="D33" s="68"/>
      <c r="E33" s="66"/>
      <c r="F33" s="68"/>
      <c r="G33" s="66"/>
      <c r="H33" s="68"/>
      <c r="I33" s="66"/>
      <c r="J33" s="68"/>
      <c r="K33" s="66"/>
      <c r="L33" s="68"/>
      <c r="M33" s="66"/>
      <c r="N33" s="68"/>
      <c r="O33" s="125"/>
      <c r="Q33" s="8"/>
      <c r="AD33" s="12"/>
    </row>
    <row r="34" spans="1:30" ht="10" customHeight="1" x14ac:dyDescent="0.55000000000000004">
      <c r="A34" s="142"/>
      <c r="B34" s="143"/>
      <c r="C34" s="78"/>
      <c r="D34" s="79"/>
      <c r="E34" s="66"/>
      <c r="F34" s="69"/>
      <c r="G34" s="66"/>
      <c r="H34" s="69"/>
      <c r="I34" s="66"/>
      <c r="J34" s="69"/>
      <c r="K34" s="66"/>
      <c r="L34" s="70"/>
      <c r="M34" s="66"/>
      <c r="N34" s="69"/>
      <c r="O34" s="125"/>
      <c r="Q34" s="8"/>
      <c r="AD34" s="13"/>
    </row>
    <row r="35" spans="1:30" ht="12" customHeight="1" x14ac:dyDescent="0.55000000000000004">
      <c r="A35" s="144"/>
      <c r="B35" s="145"/>
      <c r="C35" s="71"/>
      <c r="D35" s="72"/>
      <c r="E35" s="73"/>
      <c r="F35" s="72"/>
      <c r="G35" s="76"/>
      <c r="H35" s="77"/>
      <c r="I35" s="71"/>
      <c r="J35" s="72"/>
      <c r="K35" s="185"/>
      <c r="L35" s="186"/>
      <c r="M35" s="71"/>
      <c r="N35" s="72"/>
      <c r="O35" s="21"/>
      <c r="Q35" s="8"/>
      <c r="AD35" s="13"/>
    </row>
    <row r="36" spans="1:30" ht="10" customHeight="1" x14ac:dyDescent="0.55000000000000004">
      <c r="A36" s="146" t="s">
        <v>35</v>
      </c>
      <c r="B36" s="147"/>
      <c r="C36" s="66"/>
      <c r="D36" s="67"/>
      <c r="E36" s="66"/>
      <c r="F36" s="67"/>
      <c r="G36" s="66"/>
      <c r="H36" s="67"/>
      <c r="I36" s="66"/>
      <c r="J36" s="67"/>
      <c r="K36" s="66"/>
      <c r="L36" s="67"/>
      <c r="M36" s="66"/>
      <c r="N36" s="67"/>
      <c r="O36" s="124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48"/>
      <c r="B37" s="149"/>
      <c r="C37" s="66"/>
      <c r="D37" s="68"/>
      <c r="E37" s="66"/>
      <c r="F37" s="68"/>
      <c r="G37" s="66"/>
      <c r="H37" s="68"/>
      <c r="I37" s="66"/>
      <c r="J37" s="68"/>
      <c r="K37" s="66"/>
      <c r="L37" s="68"/>
      <c r="M37" s="66"/>
      <c r="N37" s="68"/>
      <c r="O37" s="124"/>
      <c r="Q37" s="8"/>
      <c r="AD37" s="13"/>
    </row>
    <row r="38" spans="1:30" ht="10" customHeight="1" x14ac:dyDescent="0.55000000000000004">
      <c r="A38" s="148"/>
      <c r="B38" s="149"/>
      <c r="C38" s="66"/>
      <c r="D38" s="69"/>
      <c r="E38" s="66"/>
      <c r="F38" s="69"/>
      <c r="G38" s="66"/>
      <c r="H38" s="69"/>
      <c r="I38" s="66"/>
      <c r="J38" s="69"/>
      <c r="K38" s="66"/>
      <c r="L38" s="70"/>
      <c r="M38" s="66"/>
      <c r="N38" s="69"/>
      <c r="O38" s="124"/>
      <c r="Q38" s="8"/>
      <c r="AD38" s="13"/>
    </row>
    <row r="39" spans="1:30" ht="12" customHeight="1" x14ac:dyDescent="0.55000000000000004">
      <c r="A39" s="150"/>
      <c r="B39" s="151"/>
      <c r="C39" s="76"/>
      <c r="D39" s="77"/>
      <c r="E39" s="76"/>
      <c r="F39" s="77"/>
      <c r="G39" s="76"/>
      <c r="H39" s="77"/>
      <c r="I39" s="76"/>
      <c r="J39" s="77"/>
      <c r="K39" s="185"/>
      <c r="L39" s="186"/>
      <c r="M39" s="71"/>
      <c r="N39" s="72"/>
      <c r="O39" s="15"/>
      <c r="Q39" s="8"/>
      <c r="AD39" s="13"/>
    </row>
    <row r="40" spans="1:30" x14ac:dyDescent="0.55000000000000004">
      <c r="A40" s="82"/>
      <c r="B40" s="85">
        <f>IF(C40="","",_xlfn.ISOWEEKNUM(C40))</f>
        <v>5</v>
      </c>
      <c r="C40" s="122">
        <f>IF(M27="","",IF(MONTH(WORKDAY(M27,1))=MONTH(M27),WORKDAY(M27,1),""))</f>
        <v>46049</v>
      </c>
      <c r="D40" s="123"/>
      <c r="E40" s="132">
        <f>IF(C40="","",IF(MONTH(WORKDAY(C40,1))=MONTH(C40),WORKDAY(C40,1),""))</f>
        <v>46050</v>
      </c>
      <c r="F40" s="133"/>
      <c r="G40" s="122">
        <f t="shared" ref="G40" si="12">IF(E40="","",IF(MONTH(WORKDAY(E40,1))=MONTH(E40),WORKDAY(E40,1),""))</f>
        <v>46051</v>
      </c>
      <c r="H40" s="129"/>
      <c r="I40" s="122">
        <f t="shared" ref="I40" si="13">IF(G40="","",IF(MONTH(WORKDAY(G40,1))=MONTH(G40),WORKDAY(G40,1),""))</f>
        <v>46052</v>
      </c>
      <c r="J40" s="129"/>
      <c r="K40" s="122" t="str">
        <f t="shared" ref="K40" si="14">IF(I40="","",IF(MONTH(WORKDAY(I40,1))=MONTH(I40),WORKDAY(I40,1),""))</f>
        <v/>
      </c>
      <c r="L40" s="129"/>
      <c r="M40" s="122" t="str">
        <f t="shared" ref="M40" si="15">IF(K40="","",IF(MONTH(WORKDAY(K40,1))=MONTH(K40),WORKDAY(K40,1),""))</f>
        <v/>
      </c>
      <c r="N40" s="129"/>
      <c r="O40" s="6">
        <f>SUM(O28:O38)</f>
        <v>0</v>
      </c>
      <c r="Q40" s="8"/>
      <c r="AD40" s="13"/>
    </row>
    <row r="41" spans="1:30" ht="10" customHeight="1" x14ac:dyDescent="0.55000000000000004">
      <c r="A41" s="134" t="s">
        <v>34</v>
      </c>
      <c r="B41" s="135"/>
      <c r="C41" s="66"/>
      <c r="D41" s="67"/>
      <c r="E41" s="66"/>
      <c r="F41" s="67"/>
      <c r="G41" s="66"/>
      <c r="H41" s="67"/>
      <c r="I41" s="66"/>
      <c r="J41" s="67"/>
      <c r="K41" s="66"/>
      <c r="L41" s="67"/>
      <c r="M41" s="66"/>
      <c r="N41" s="67"/>
      <c r="O41" s="126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36"/>
      <c r="B42" s="137"/>
      <c r="C42" s="66"/>
      <c r="D42" s="68"/>
      <c r="E42" s="66"/>
      <c r="F42" s="68"/>
      <c r="G42" s="66"/>
      <c r="H42" s="68"/>
      <c r="I42" s="66"/>
      <c r="J42" s="68"/>
      <c r="K42" s="66"/>
      <c r="L42" s="68"/>
      <c r="M42" s="66"/>
      <c r="N42" s="68"/>
      <c r="O42" s="126"/>
      <c r="Q42" s="8"/>
      <c r="AD42" s="13"/>
    </row>
    <row r="43" spans="1:30" ht="10" customHeight="1" x14ac:dyDescent="0.55000000000000004">
      <c r="A43" s="136"/>
      <c r="B43" s="137"/>
      <c r="C43" s="66"/>
      <c r="D43" s="69"/>
      <c r="E43" s="66"/>
      <c r="F43" s="69"/>
      <c r="G43" s="66"/>
      <c r="H43" s="69"/>
      <c r="I43" s="66"/>
      <c r="J43" s="69"/>
      <c r="K43" s="66"/>
      <c r="L43" s="70"/>
      <c r="M43" s="66"/>
      <c r="N43" s="69"/>
      <c r="O43" s="126"/>
      <c r="Q43" s="8"/>
      <c r="AD43" s="13"/>
    </row>
    <row r="44" spans="1:30" ht="12" customHeight="1" x14ac:dyDescent="0.55000000000000004">
      <c r="A44" s="138"/>
      <c r="B44" s="139"/>
      <c r="C44" s="185"/>
      <c r="D44" s="186"/>
      <c r="E44" s="71"/>
      <c r="F44" s="72"/>
      <c r="G44" s="187"/>
      <c r="H44" s="117"/>
      <c r="I44" s="71"/>
      <c r="J44" s="72"/>
      <c r="K44" s="76"/>
      <c r="L44" s="77"/>
      <c r="M44" s="71"/>
      <c r="N44" s="72"/>
      <c r="O44" s="21"/>
      <c r="Q44" s="8"/>
      <c r="AD44" s="13"/>
    </row>
    <row r="45" spans="1:30" ht="10" customHeight="1" x14ac:dyDescent="0.55000000000000004">
      <c r="A45" s="140" t="s">
        <v>36</v>
      </c>
      <c r="B45" s="141"/>
      <c r="C45" s="66"/>
      <c r="D45" s="67"/>
      <c r="E45" s="66"/>
      <c r="F45" s="67"/>
      <c r="G45" s="66"/>
      <c r="H45" s="67"/>
      <c r="I45" s="66"/>
      <c r="J45" s="67"/>
      <c r="K45" s="66"/>
      <c r="L45" s="67"/>
      <c r="M45" s="66"/>
      <c r="N45" s="67"/>
      <c r="O45" s="12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42"/>
      <c r="B46" s="143"/>
      <c r="C46" s="66"/>
      <c r="D46" s="68"/>
      <c r="E46" s="66"/>
      <c r="F46" s="68"/>
      <c r="G46" s="66"/>
      <c r="H46" s="68"/>
      <c r="I46" s="66"/>
      <c r="J46" s="68"/>
      <c r="K46" s="66"/>
      <c r="L46" s="68"/>
      <c r="M46" s="66"/>
      <c r="N46" s="68"/>
      <c r="O46" s="125"/>
      <c r="Q46" s="8"/>
    </row>
    <row r="47" spans="1:30" ht="10" customHeight="1" x14ac:dyDescent="0.55000000000000004">
      <c r="A47" s="142"/>
      <c r="B47" s="143"/>
      <c r="C47" s="66"/>
      <c r="D47" s="69"/>
      <c r="E47" s="66"/>
      <c r="F47" s="69"/>
      <c r="G47" s="66"/>
      <c r="H47" s="69"/>
      <c r="I47" s="66"/>
      <c r="J47" s="69"/>
      <c r="K47" s="66"/>
      <c r="L47" s="70"/>
      <c r="M47" s="66"/>
      <c r="N47" s="69"/>
      <c r="O47" s="125"/>
      <c r="Q47" s="8"/>
    </row>
    <row r="48" spans="1:30" ht="12" customHeight="1" x14ac:dyDescent="0.55000000000000004">
      <c r="A48" s="144"/>
      <c r="B48" s="145"/>
      <c r="C48" s="185"/>
      <c r="D48" s="186"/>
      <c r="E48" s="71"/>
      <c r="F48" s="72"/>
      <c r="G48" s="187"/>
      <c r="H48" s="117"/>
      <c r="I48" s="71"/>
      <c r="J48" s="72"/>
      <c r="K48" s="76"/>
      <c r="L48" s="77"/>
      <c r="M48" s="71"/>
      <c r="N48" s="72"/>
      <c r="O48" s="21"/>
      <c r="Q48" s="8"/>
    </row>
    <row r="49" spans="1:17" ht="10" customHeight="1" x14ac:dyDescent="0.55000000000000004">
      <c r="A49" s="146" t="s">
        <v>35</v>
      </c>
      <c r="B49" s="147"/>
      <c r="C49" s="66"/>
      <c r="D49" s="67"/>
      <c r="E49" s="66"/>
      <c r="F49" s="67"/>
      <c r="G49" s="66"/>
      <c r="H49" s="67"/>
      <c r="I49" s="66"/>
      <c r="J49" s="67"/>
      <c r="K49" s="66"/>
      <c r="L49" s="67"/>
      <c r="M49" s="66"/>
      <c r="N49" s="67"/>
      <c r="O49" s="124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48"/>
      <c r="B50" s="149"/>
      <c r="C50" s="66"/>
      <c r="D50" s="68"/>
      <c r="E50" s="66"/>
      <c r="F50" s="68"/>
      <c r="G50" s="66"/>
      <c r="H50" s="68"/>
      <c r="I50" s="66"/>
      <c r="J50" s="68"/>
      <c r="K50" s="66"/>
      <c r="L50" s="68"/>
      <c r="M50" s="66"/>
      <c r="N50" s="68"/>
      <c r="O50" s="124"/>
      <c r="Q50" s="8"/>
    </row>
    <row r="51" spans="1:17" ht="10" customHeight="1" x14ac:dyDescent="0.55000000000000004">
      <c r="A51" s="148"/>
      <c r="B51" s="149"/>
      <c r="C51" s="66"/>
      <c r="D51" s="69"/>
      <c r="E51" s="66"/>
      <c r="F51" s="69"/>
      <c r="G51" s="66"/>
      <c r="H51" s="69"/>
      <c r="I51" s="66"/>
      <c r="J51" s="69"/>
      <c r="K51" s="66"/>
      <c r="L51" s="70"/>
      <c r="M51" s="66"/>
      <c r="N51" s="69"/>
      <c r="O51" s="124"/>
      <c r="Q51" s="8"/>
    </row>
    <row r="52" spans="1:17" ht="12" customHeight="1" x14ac:dyDescent="0.55000000000000004">
      <c r="A52" s="150"/>
      <c r="B52" s="151"/>
      <c r="C52" s="185"/>
      <c r="D52" s="186"/>
      <c r="E52" s="71"/>
      <c r="F52" s="72"/>
      <c r="G52" s="187"/>
      <c r="H52" s="117"/>
      <c r="I52" s="71"/>
      <c r="J52" s="72"/>
      <c r="K52" s="76"/>
      <c r="L52" s="77"/>
      <c r="M52" s="71"/>
      <c r="N52" s="72"/>
      <c r="O52" s="15"/>
      <c r="Q52" s="8"/>
    </row>
    <row r="53" spans="1:17" x14ac:dyDescent="0.55000000000000004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55">
    <mergeCell ref="C17:D17"/>
    <mergeCell ref="E17:F17"/>
    <mergeCell ref="G17:H17"/>
    <mergeCell ref="I17:J17"/>
    <mergeCell ref="K17:L17"/>
    <mergeCell ref="M17:N17"/>
    <mergeCell ref="A28:B31"/>
    <mergeCell ref="A23:B26"/>
    <mergeCell ref="A49:B52"/>
    <mergeCell ref="A45:B48"/>
    <mergeCell ref="A41:B44"/>
    <mergeCell ref="A36:B39"/>
    <mergeCell ref="A32:B35"/>
    <mergeCell ref="A2:B5"/>
    <mergeCell ref="A19:B22"/>
    <mergeCell ref="A6:B9"/>
    <mergeCell ref="A15:B18"/>
    <mergeCell ref="A10:B13"/>
    <mergeCell ref="O2:O4"/>
    <mergeCell ref="G40:H40"/>
    <mergeCell ref="E40:F40"/>
    <mergeCell ref="M27:N27"/>
    <mergeCell ref="I27:J27"/>
    <mergeCell ref="K27:L27"/>
    <mergeCell ref="E27:F27"/>
    <mergeCell ref="I40:J40"/>
    <mergeCell ref="K40:L40"/>
    <mergeCell ref="G27:H27"/>
    <mergeCell ref="O6:O8"/>
    <mergeCell ref="O10:O12"/>
    <mergeCell ref="O15:O17"/>
    <mergeCell ref="O19:O21"/>
    <mergeCell ref="M40:N40"/>
    <mergeCell ref="M1:N1"/>
    <mergeCell ref="I14:J14"/>
    <mergeCell ref="K14:L14"/>
    <mergeCell ref="M14:N14"/>
    <mergeCell ref="C1:D1"/>
    <mergeCell ref="E1:F1"/>
    <mergeCell ref="G1:H1"/>
    <mergeCell ref="I1:J1"/>
    <mergeCell ref="K1:L1"/>
    <mergeCell ref="C14:D14"/>
    <mergeCell ref="E14:F14"/>
    <mergeCell ref="G14:H14"/>
    <mergeCell ref="C9:D9"/>
    <mergeCell ref="C40:D40"/>
    <mergeCell ref="O23:O25"/>
    <mergeCell ref="O45:O47"/>
    <mergeCell ref="C27:D27"/>
    <mergeCell ref="O49:O51"/>
    <mergeCell ref="O28:O30"/>
    <mergeCell ref="O32:O34"/>
    <mergeCell ref="O36:O38"/>
    <mergeCell ref="O41:O43"/>
  </mergeCells>
  <conditionalFormatting sqref="C2:N3 C10:N11 C9 E9:G9 C27:N30 C40:N43 C39 E39 C52 E52 C23:N24 C22 E22:G22 C19:N20 I22:N22 M39 C14:N16 I13:K13 K39 G18:N18 C6:N8 I5:N5 C17:C18 E17:E18 I9:N9 C21:K21 M21:N21 G39:I39 C25:C26 M26:N26 M17 C36:N38 C34 E34:N34 C4:G5 K4 M4 G17 I17 K17 C35:K35 C49:N51 C48 G48 I48 K48:N48 I4 M35 E48 C12:G13 I12 K12 M13:N13 M12 E25:E26 G25:G26 I26:K26 I25 K25 M25 G52 I52 K52:N52 C32:N33 C31:K31 M31 C45:N47 C44 E44 G44 I44 K44:N44">
    <cfRule type="expression" dxfId="23" priority="1">
      <formula>OR(C2="RABOTAGE",IFERROR(OFFSET(C2,0,-1)="RABOTAGE",FALSE))</formula>
    </cfRule>
  </conditionalFormatting>
  <dataValidations count="2">
    <dataValidation type="list" allowBlank="1" showInputMessage="1" showErrorMessage="1" sqref="R21 R13 S19:S20" xr:uid="{5E9F7894-053A-443F-A91D-A4D2B2F7E786}">
      <formula1>$H$8:$H$48</formula1>
    </dataValidation>
    <dataValidation type="custom" errorStyle="information" allowBlank="1" showInputMessage="1" showErrorMessage="1" promptTitle="?? REUNION" prompt="ID: 162334_x000a__x000d_-------------------_x000a__x000d_Commentaire :_x000a__x000d_ESSAIS COMMENTAIRE" sqref="A1" xr:uid="{AAF4436C-5B6F-7A4B-80F1-4341CD8A00A9}">
      <formula1>TRUE</formula1>
    </dataValidation>
  </dataValidations>
  <printOptions horizontalCentered="1" verticalCentered="1"/>
  <pageMargins left="0.19685039370078738" right="0.19685039370078738" top="0.31496062992125989" bottom="0.31496062992125989" header="0.11811023622047243" footer="0.11811023622047243"/>
  <pageSetup paperSize="9" scale="95" orientation="landscape" cellComments="atEnd" r:id="rId1"/>
  <headerFooter>
    <oddHeader>&amp;C&amp;"Arial,Bold"&amp;10Janvier - 2026</oddHeader>
    <oddFooter>&amp;C&amp;"Arial"&amp;9Saintonge enrobes planning - 2026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1F5538BA-16CD-4A51-A10A-97A64680D236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E6F4D2D-3F1E-D040-B8BC-9F488836C176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0C59E-5D28-D846-87F9-A054CAF2981B}">
  <sheetPr codeName="Feuil18">
    <pageSetUpPr fitToPage="1"/>
  </sheetPr>
  <dimension ref="A1:AD91"/>
  <sheetViews>
    <sheetView zoomScale="130" zoomScaleNormal="130" workbookViewId="0">
      <pane xSplit="1" ySplit="1" topLeftCell="B31" activePane="bottomRight" state="frozen"/>
      <selection activeCell="C2" sqref="C1:N1048576"/>
      <selection pane="topRight" activeCell="C2" sqref="C1:N1048576"/>
      <selection pane="bottomLeft" activeCell="C2" sqref="C1:N1048576"/>
      <selection pane="bottomRight" sqref="A1:O53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2"/>
      <c r="B1" s="85">
        <f>IF(C1="","",_xlfn.ISOWEEKNUM(C1))</f>
        <v>6</v>
      </c>
      <c r="C1" s="127">
        <f>WORKDAY(DATE(Date!$K$1,2,0),1)</f>
        <v>46055</v>
      </c>
      <c r="D1" s="128"/>
      <c r="E1" s="127">
        <f>IF(C1="","",IF(MONTH(WORKDAY(C1,1))=MONTH(C1),WORKDAY(C1,1),""))</f>
        <v>46056</v>
      </c>
      <c r="F1" s="128"/>
      <c r="G1" s="127">
        <f t="shared" ref="G1" si="0">IF(E1="","",IF(MONTH(WORKDAY(E1,1))=MONTH(E1),WORKDAY(E1,1),""))</f>
        <v>46057</v>
      </c>
      <c r="H1" s="128"/>
      <c r="I1" s="127">
        <f t="shared" ref="I1" si="1">IF(G1="","",IF(MONTH(WORKDAY(G1,1))=MONTH(G1),WORKDAY(G1,1),""))</f>
        <v>46058</v>
      </c>
      <c r="J1" s="128"/>
      <c r="K1" s="127">
        <f t="shared" ref="K1" si="2">IF(I1="","",IF(MONTH(WORKDAY(I1,1))=MONTH(I1),WORKDAY(I1,1),""))</f>
        <v>46059</v>
      </c>
      <c r="L1" s="128"/>
      <c r="M1" s="127">
        <f t="shared" ref="M1" si="3">IF(K1="","",IF(MONTH(WORKDAY(K1,1))=MONTH(K1),WORKDAY(K1,1),""))</f>
        <v>46062</v>
      </c>
      <c r="N1" s="128"/>
      <c r="O1" s="7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34" t="s">
        <v>34</v>
      </c>
      <c r="B2" s="135"/>
      <c r="C2" s="66"/>
      <c r="D2" s="67"/>
      <c r="E2" s="66"/>
      <c r="F2" s="67"/>
      <c r="G2" s="66"/>
      <c r="H2" s="67"/>
      <c r="I2" s="66"/>
      <c r="J2" s="67"/>
      <c r="K2" s="66"/>
      <c r="L2" s="67"/>
      <c r="M2" s="66"/>
      <c r="N2" s="67"/>
      <c r="O2" s="126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36"/>
      <c r="B3" s="137"/>
      <c r="C3" s="66"/>
      <c r="D3" s="68"/>
      <c r="E3" s="66"/>
      <c r="F3" s="68"/>
      <c r="G3" s="66"/>
      <c r="H3" s="68"/>
      <c r="I3" s="66"/>
      <c r="J3" s="68"/>
      <c r="K3" s="66"/>
      <c r="L3" s="68"/>
      <c r="M3" s="66"/>
      <c r="N3" s="68"/>
      <c r="O3" s="126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36"/>
      <c r="B4" s="137"/>
      <c r="C4" s="66"/>
      <c r="D4" s="69"/>
      <c r="E4" s="66"/>
      <c r="F4" s="69"/>
      <c r="G4" s="66"/>
      <c r="H4" s="69"/>
      <c r="I4" s="66"/>
      <c r="J4" s="69"/>
      <c r="K4" s="66"/>
      <c r="L4" s="70"/>
      <c r="M4" s="66"/>
      <c r="N4" s="69"/>
      <c r="O4" s="126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38"/>
      <c r="B5" s="139"/>
      <c r="C5" s="71"/>
      <c r="D5" s="72"/>
      <c r="E5" s="73"/>
      <c r="F5" s="72"/>
      <c r="G5" s="74"/>
      <c r="H5" s="75"/>
      <c r="I5" s="71"/>
      <c r="J5" s="72"/>
      <c r="K5" s="74"/>
      <c r="L5" s="75"/>
      <c r="M5" s="71"/>
      <c r="N5" s="72"/>
      <c r="O5" s="21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40" t="s">
        <v>36</v>
      </c>
      <c r="B6" s="141"/>
      <c r="C6" s="66"/>
      <c r="D6" s="67"/>
      <c r="E6" s="66"/>
      <c r="F6" s="67"/>
      <c r="G6" s="66"/>
      <c r="H6" s="67"/>
      <c r="I6" s="66"/>
      <c r="J6" s="67"/>
      <c r="K6" s="66"/>
      <c r="L6" s="67"/>
      <c r="M6" s="66"/>
      <c r="N6" s="67"/>
      <c r="O6" s="12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42"/>
      <c r="B7" s="143"/>
      <c r="C7" s="66"/>
      <c r="D7" s="68"/>
      <c r="E7" s="66"/>
      <c r="F7" s="68"/>
      <c r="G7" s="66"/>
      <c r="H7" s="68"/>
      <c r="I7" s="66"/>
      <c r="J7" s="68"/>
      <c r="K7" s="66"/>
      <c r="L7" s="68"/>
      <c r="M7" s="66"/>
      <c r="N7" s="68"/>
      <c r="O7" s="12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42"/>
      <c r="B8" s="143"/>
      <c r="C8" s="66"/>
      <c r="D8" s="69"/>
      <c r="E8" s="66"/>
      <c r="F8" s="69"/>
      <c r="G8" s="66"/>
      <c r="H8" s="69"/>
      <c r="I8" s="66"/>
      <c r="J8" s="69"/>
      <c r="K8" s="66"/>
      <c r="L8" s="70"/>
      <c r="M8" s="66"/>
      <c r="N8" s="69"/>
      <c r="O8" s="12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44"/>
      <c r="B9" s="145"/>
      <c r="C9" s="74"/>
      <c r="D9" s="75"/>
      <c r="E9" s="73"/>
      <c r="F9" s="72"/>
      <c r="G9" s="74"/>
      <c r="H9" s="75"/>
      <c r="I9" s="71"/>
      <c r="J9" s="72"/>
      <c r="K9" s="74"/>
      <c r="L9" s="75"/>
      <c r="M9" s="71"/>
      <c r="N9" s="72"/>
      <c r="O9" s="21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46" t="s">
        <v>35</v>
      </c>
      <c r="B10" s="147"/>
      <c r="C10" s="66"/>
      <c r="D10" s="67"/>
      <c r="E10" s="66"/>
      <c r="F10" s="67"/>
      <c r="G10" s="66"/>
      <c r="H10" s="67"/>
      <c r="I10" s="66"/>
      <c r="J10" s="67"/>
      <c r="K10" s="66"/>
      <c r="L10" s="67"/>
      <c r="M10" s="66"/>
      <c r="N10" s="67"/>
      <c r="O10" s="124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48"/>
      <c r="B11" s="149"/>
      <c r="C11" s="66"/>
      <c r="D11" s="68"/>
      <c r="E11" s="66"/>
      <c r="F11" s="68"/>
      <c r="G11" s="66"/>
      <c r="H11" s="68"/>
      <c r="I11" s="66"/>
      <c r="J11" s="68"/>
      <c r="K11" s="66"/>
      <c r="L11" s="68"/>
      <c r="M11" s="66"/>
      <c r="N11" s="68"/>
      <c r="O11" s="124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48"/>
      <c r="B12" s="149"/>
      <c r="C12" s="66"/>
      <c r="D12" s="69"/>
      <c r="E12" s="66"/>
      <c r="F12" s="69"/>
      <c r="G12" s="66"/>
      <c r="H12" s="69"/>
      <c r="I12" s="66"/>
      <c r="J12" s="69"/>
      <c r="K12" s="66"/>
      <c r="L12" s="70"/>
      <c r="M12" s="66"/>
      <c r="N12" s="69"/>
      <c r="O12" s="124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50"/>
      <c r="B13" s="151"/>
      <c r="C13" s="74"/>
      <c r="D13" s="75"/>
      <c r="E13" s="73"/>
      <c r="F13" s="72"/>
      <c r="G13" s="74"/>
      <c r="H13" s="75"/>
      <c r="I13" s="71"/>
      <c r="J13" s="72"/>
      <c r="K13" s="74"/>
      <c r="L13" s="75"/>
      <c r="M13" s="71"/>
      <c r="N13" s="72"/>
      <c r="O13" s="15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3"/>
      <c r="B14" s="83">
        <f>IF(C14="","",_xlfn.ISOWEEKNUM(C14))</f>
        <v>7</v>
      </c>
      <c r="C14" s="127">
        <f>IF(M1="","",IF(MONTH(WORKDAY(M1,1))=MONTH(M1),WORKDAY(M1,1),""))</f>
        <v>46063</v>
      </c>
      <c r="D14" s="128"/>
      <c r="E14" s="127">
        <f>IF(C14="","",IF(MONTH(WORKDAY(C14,1))=MONTH(C14),WORKDAY(C14,1),""))</f>
        <v>46064</v>
      </c>
      <c r="F14" s="128"/>
      <c r="G14" s="127">
        <f t="shared" ref="G14" si="4">IF(E14="","",IF(MONTH(WORKDAY(E14,1))=MONTH(E14),WORKDAY(E14,1),""))</f>
        <v>46065</v>
      </c>
      <c r="H14" s="128"/>
      <c r="I14" s="127">
        <f t="shared" ref="I14" si="5">IF(G14="","",IF(MONTH(WORKDAY(G14,1))=MONTH(G14),WORKDAY(G14,1),""))</f>
        <v>46066</v>
      </c>
      <c r="J14" s="128"/>
      <c r="K14" s="127">
        <f t="shared" ref="K14" si="6">IF(I14="","",IF(MONTH(WORKDAY(I14,1))=MONTH(I14),WORKDAY(I14,1),""))</f>
        <v>46069</v>
      </c>
      <c r="L14" s="128"/>
      <c r="M14" s="127">
        <f t="shared" ref="M14" si="7">IF(K14="","",IF(MONTH(WORKDAY(K14,1))=MONTH(K14),WORKDAY(K14,1),""))</f>
        <v>46070</v>
      </c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34" t="s">
        <v>34</v>
      </c>
      <c r="B15" s="135"/>
      <c r="C15" s="66"/>
      <c r="D15" s="67"/>
      <c r="E15" s="66"/>
      <c r="F15" s="67"/>
      <c r="G15" s="66"/>
      <c r="H15" s="67"/>
      <c r="I15" s="66"/>
      <c r="J15" s="67"/>
      <c r="K15" s="66"/>
      <c r="L15" s="67"/>
      <c r="M15" s="66"/>
      <c r="N15" s="67"/>
      <c r="O15" s="126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36"/>
      <c r="B16" s="137"/>
      <c r="C16" s="66"/>
      <c r="D16" s="68"/>
      <c r="E16" s="66"/>
      <c r="F16" s="68"/>
      <c r="G16" s="66"/>
      <c r="H16" s="68"/>
      <c r="I16" s="66"/>
      <c r="J16" s="68"/>
      <c r="K16" s="66"/>
      <c r="L16" s="68"/>
      <c r="M16" s="66"/>
      <c r="N16" s="68"/>
      <c r="O16" s="126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36"/>
      <c r="B17" s="137"/>
      <c r="C17" s="66"/>
      <c r="D17" s="69"/>
      <c r="E17" s="66"/>
      <c r="F17" s="69"/>
      <c r="G17" s="66"/>
      <c r="H17" s="69"/>
      <c r="I17" s="66"/>
      <c r="J17" s="69"/>
      <c r="K17" s="66"/>
      <c r="L17" s="70"/>
      <c r="M17" s="66"/>
      <c r="N17" s="69"/>
      <c r="O17" s="126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38"/>
      <c r="B18" s="139"/>
      <c r="C18" s="74"/>
      <c r="D18" s="75"/>
      <c r="E18" s="73"/>
      <c r="F18" s="72"/>
      <c r="G18" s="74"/>
      <c r="H18" s="75"/>
      <c r="I18" s="71"/>
      <c r="J18" s="72"/>
      <c r="K18" s="74"/>
      <c r="L18" s="75"/>
      <c r="M18" s="71"/>
      <c r="N18" s="72"/>
      <c r="O18" s="21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40" t="s">
        <v>36</v>
      </c>
      <c r="B19" s="141"/>
      <c r="C19" s="66"/>
      <c r="D19" s="67"/>
      <c r="E19" s="66"/>
      <c r="F19" s="67"/>
      <c r="G19" s="66"/>
      <c r="H19" s="67"/>
      <c r="I19" s="66"/>
      <c r="J19" s="67"/>
      <c r="K19" s="66"/>
      <c r="L19" s="67"/>
      <c r="M19" s="66"/>
      <c r="N19" s="67"/>
      <c r="O19" s="12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42"/>
      <c r="B20" s="143"/>
      <c r="C20" s="66"/>
      <c r="D20" s="68"/>
      <c r="E20" s="66"/>
      <c r="F20" s="68"/>
      <c r="G20" s="66"/>
      <c r="H20" s="68"/>
      <c r="I20" s="66"/>
      <c r="J20" s="68"/>
      <c r="K20" s="66"/>
      <c r="L20" s="68"/>
      <c r="M20" s="66"/>
      <c r="N20" s="68"/>
      <c r="O20" s="12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42"/>
      <c r="B21" s="143"/>
      <c r="C21" s="66"/>
      <c r="D21" s="69"/>
      <c r="E21" s="66"/>
      <c r="F21" s="69"/>
      <c r="G21" s="66"/>
      <c r="H21" s="69"/>
      <c r="I21" s="66"/>
      <c r="J21" s="69"/>
      <c r="K21" s="66"/>
      <c r="L21" s="70"/>
      <c r="M21" s="66"/>
      <c r="N21" s="69"/>
      <c r="O21" s="12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44"/>
      <c r="B22" s="145"/>
      <c r="C22" s="74"/>
      <c r="D22" s="75"/>
      <c r="E22" s="73"/>
      <c r="F22" s="72"/>
      <c r="G22" s="74"/>
      <c r="H22" s="75"/>
      <c r="I22" s="71"/>
      <c r="J22" s="72"/>
      <c r="K22" s="74"/>
      <c r="L22" s="75"/>
      <c r="M22" s="71"/>
      <c r="N22" s="72"/>
      <c r="O22" s="21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46" t="s">
        <v>35</v>
      </c>
      <c r="B23" s="147"/>
      <c r="C23" s="66"/>
      <c r="D23" s="67"/>
      <c r="E23" s="66"/>
      <c r="F23" s="67"/>
      <c r="G23" s="66"/>
      <c r="H23" s="67"/>
      <c r="I23" s="66"/>
      <c r="J23" s="67"/>
      <c r="K23" s="66"/>
      <c r="L23" s="67"/>
      <c r="M23" s="66"/>
      <c r="N23" s="67"/>
      <c r="O23" s="124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48"/>
      <c r="B24" s="149"/>
      <c r="C24" s="66"/>
      <c r="D24" s="68"/>
      <c r="E24" s="66"/>
      <c r="F24" s="68"/>
      <c r="G24" s="66"/>
      <c r="H24" s="68"/>
      <c r="I24" s="66"/>
      <c r="J24" s="68"/>
      <c r="K24" s="66"/>
      <c r="L24" s="68"/>
      <c r="M24" s="66"/>
      <c r="N24" s="68"/>
      <c r="O24" s="124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48"/>
      <c r="B25" s="149"/>
      <c r="C25" s="66"/>
      <c r="D25" s="69"/>
      <c r="E25" s="66"/>
      <c r="F25" s="69"/>
      <c r="G25" s="66"/>
      <c r="H25" s="69"/>
      <c r="I25" s="66"/>
      <c r="J25" s="69"/>
      <c r="K25" s="66"/>
      <c r="L25" s="70"/>
      <c r="M25" s="66"/>
      <c r="N25" s="69"/>
      <c r="O25" s="124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50"/>
      <c r="B26" s="151"/>
      <c r="C26" s="74"/>
      <c r="D26" s="75"/>
      <c r="E26" s="73"/>
      <c r="F26" s="72"/>
      <c r="G26" s="74"/>
      <c r="H26" s="75"/>
      <c r="I26" s="71"/>
      <c r="J26" s="72"/>
      <c r="K26" s="74"/>
      <c r="L26" s="75"/>
      <c r="M26" s="71"/>
      <c r="N26" s="72"/>
      <c r="O26" s="15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9"/>
      <c r="B27" s="84">
        <f>IF(C27="","",_xlfn.ISOWEEKNUM(C27))</f>
        <v>8</v>
      </c>
      <c r="C27" s="127">
        <f>IF(M14="","",IF(MONTH(WORKDAY(M14,1))=MONTH(M14),WORKDAY(M14,1),""))</f>
        <v>46071</v>
      </c>
      <c r="D27" s="128"/>
      <c r="E27" s="127">
        <f>IF(C27="","",IF(MONTH(WORKDAY(C27,1))=MONTH(C27),WORKDAY(C27,1),""))</f>
        <v>46072</v>
      </c>
      <c r="F27" s="128"/>
      <c r="G27" s="127">
        <f t="shared" ref="G27" si="8">IF(E27="","",IF(MONTH(WORKDAY(E27,1))=MONTH(E27),WORKDAY(E27,1),""))</f>
        <v>46073</v>
      </c>
      <c r="H27" s="128"/>
      <c r="I27" s="127">
        <f t="shared" ref="I27" si="9">IF(G27="","",IF(MONTH(WORKDAY(G27,1))=MONTH(G27),WORKDAY(G27,1),""))</f>
        <v>46076</v>
      </c>
      <c r="J27" s="128"/>
      <c r="K27" s="127">
        <f t="shared" ref="K27" si="10">IF(I27="","",IF(MONTH(WORKDAY(I27,1))=MONTH(I27),WORKDAY(I27,1),""))</f>
        <v>46077</v>
      </c>
      <c r="L27" s="128"/>
      <c r="M27" s="127">
        <f t="shared" ref="M27" si="11">IF(K27="","",IF(MONTH(WORKDAY(K27,1))=MONTH(K27),WORKDAY(K27,1),""))</f>
        <v>46078</v>
      </c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34" t="s">
        <v>34</v>
      </c>
      <c r="B28" s="135"/>
      <c r="C28" s="66"/>
      <c r="D28" s="67"/>
      <c r="E28" s="66"/>
      <c r="F28" s="67"/>
      <c r="G28" s="66"/>
      <c r="H28" s="67"/>
      <c r="I28" s="66"/>
      <c r="J28" s="67"/>
      <c r="K28" s="66"/>
      <c r="L28" s="67"/>
      <c r="M28" s="66"/>
      <c r="N28" s="67"/>
      <c r="O28" s="126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36"/>
      <c r="B29" s="137"/>
      <c r="C29" s="66"/>
      <c r="D29" s="68"/>
      <c r="E29" s="66"/>
      <c r="F29" s="68"/>
      <c r="G29" s="66"/>
      <c r="H29" s="68"/>
      <c r="I29" s="66"/>
      <c r="J29" s="68"/>
      <c r="K29" s="66"/>
      <c r="L29" s="68"/>
      <c r="M29" s="66"/>
      <c r="N29" s="68"/>
      <c r="O29" s="126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36"/>
      <c r="B30" s="137"/>
      <c r="C30" s="66"/>
      <c r="D30" s="69"/>
      <c r="E30" s="66"/>
      <c r="F30" s="69"/>
      <c r="G30" s="66"/>
      <c r="H30" s="69"/>
      <c r="I30" s="66"/>
      <c r="J30" s="69"/>
      <c r="K30" s="66"/>
      <c r="L30" s="70"/>
      <c r="M30" s="66"/>
      <c r="N30" s="69"/>
      <c r="O30" s="126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38"/>
      <c r="B31" s="139"/>
      <c r="C31" s="71"/>
      <c r="D31" s="72"/>
      <c r="E31" s="73"/>
      <c r="F31" s="72"/>
      <c r="G31" s="74"/>
      <c r="H31" s="75"/>
      <c r="I31" s="71"/>
      <c r="J31" s="72"/>
      <c r="K31" s="74"/>
      <c r="L31" s="75"/>
      <c r="M31" s="71"/>
      <c r="N31" s="72"/>
      <c r="O31" s="21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40" t="s">
        <v>36</v>
      </c>
      <c r="B32" s="141"/>
      <c r="C32" s="66"/>
      <c r="D32" s="67"/>
      <c r="E32" s="66"/>
      <c r="F32" s="67"/>
      <c r="G32" s="66"/>
      <c r="H32" s="67"/>
      <c r="I32" s="66"/>
      <c r="J32" s="67"/>
      <c r="K32" s="66"/>
      <c r="L32" s="67"/>
      <c r="M32" s="66"/>
      <c r="N32" s="67"/>
      <c r="O32" s="12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42"/>
      <c r="B33" s="143"/>
      <c r="C33" s="66"/>
      <c r="D33" s="68"/>
      <c r="E33" s="66"/>
      <c r="F33" s="68"/>
      <c r="G33" s="66"/>
      <c r="H33" s="68"/>
      <c r="I33" s="66"/>
      <c r="J33" s="68"/>
      <c r="K33" s="66"/>
      <c r="L33" s="68"/>
      <c r="M33" s="66"/>
      <c r="N33" s="68"/>
      <c r="O33" s="125"/>
      <c r="Q33" s="8"/>
      <c r="AD33" s="12"/>
    </row>
    <row r="34" spans="1:30" ht="10" customHeight="1" x14ac:dyDescent="0.55000000000000004">
      <c r="A34" s="142"/>
      <c r="B34" s="143"/>
      <c r="C34" s="66"/>
      <c r="D34" s="69"/>
      <c r="E34" s="66"/>
      <c r="F34" s="69"/>
      <c r="G34" s="66"/>
      <c r="H34" s="69"/>
      <c r="I34" s="66"/>
      <c r="J34" s="69"/>
      <c r="K34" s="66"/>
      <c r="L34" s="70"/>
      <c r="M34" s="66"/>
      <c r="N34" s="69"/>
      <c r="O34" s="125"/>
      <c r="Q34" s="8"/>
      <c r="AD34" s="13"/>
    </row>
    <row r="35" spans="1:30" ht="12" customHeight="1" x14ac:dyDescent="0.55000000000000004">
      <c r="A35" s="144"/>
      <c r="B35" s="145"/>
      <c r="C35" s="71"/>
      <c r="D35" s="72"/>
      <c r="E35" s="73"/>
      <c r="F35" s="72"/>
      <c r="G35" s="74"/>
      <c r="H35" s="75"/>
      <c r="I35" s="71"/>
      <c r="J35" s="72"/>
      <c r="K35" s="74"/>
      <c r="L35" s="75"/>
      <c r="M35" s="71"/>
      <c r="N35" s="72"/>
      <c r="O35" s="21"/>
      <c r="Q35" s="8"/>
      <c r="AD35" s="13"/>
    </row>
    <row r="36" spans="1:30" ht="10" customHeight="1" x14ac:dyDescent="0.55000000000000004">
      <c r="A36" s="146" t="s">
        <v>35</v>
      </c>
      <c r="B36" s="147"/>
      <c r="C36" s="66"/>
      <c r="D36" s="67"/>
      <c r="E36" s="66"/>
      <c r="F36" s="67"/>
      <c r="G36" s="66"/>
      <c r="H36" s="67"/>
      <c r="I36" s="66"/>
      <c r="J36" s="67"/>
      <c r="K36" s="66"/>
      <c r="L36" s="67"/>
      <c r="M36" s="66"/>
      <c r="N36" s="67"/>
      <c r="O36" s="124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48"/>
      <c r="B37" s="149"/>
      <c r="C37" s="66"/>
      <c r="D37" s="68"/>
      <c r="E37" s="66"/>
      <c r="F37" s="68"/>
      <c r="G37" s="66"/>
      <c r="H37" s="68"/>
      <c r="I37" s="66"/>
      <c r="J37" s="68"/>
      <c r="K37" s="66"/>
      <c r="L37" s="68"/>
      <c r="M37" s="66"/>
      <c r="N37" s="68"/>
      <c r="O37" s="124"/>
      <c r="Q37" s="8"/>
      <c r="AD37" s="13"/>
    </row>
    <row r="38" spans="1:30" ht="10" customHeight="1" x14ac:dyDescent="0.55000000000000004">
      <c r="A38" s="148"/>
      <c r="B38" s="149"/>
      <c r="C38" s="66"/>
      <c r="D38" s="69"/>
      <c r="E38" s="66"/>
      <c r="F38" s="69"/>
      <c r="G38" s="66"/>
      <c r="H38" s="69"/>
      <c r="I38" s="66"/>
      <c r="J38" s="69"/>
      <c r="K38" s="66"/>
      <c r="L38" s="70"/>
      <c r="M38" s="66"/>
      <c r="N38" s="69"/>
      <c r="O38" s="124"/>
      <c r="Q38" s="8"/>
      <c r="AD38" s="13"/>
    </row>
    <row r="39" spans="1:30" ht="12" customHeight="1" x14ac:dyDescent="0.55000000000000004">
      <c r="A39" s="150"/>
      <c r="B39" s="151"/>
      <c r="C39" s="74"/>
      <c r="D39" s="75"/>
      <c r="E39" s="73"/>
      <c r="F39" s="72"/>
      <c r="G39" s="74"/>
      <c r="H39" s="75"/>
      <c r="I39" s="71"/>
      <c r="J39" s="72"/>
      <c r="K39" s="74"/>
      <c r="L39" s="75"/>
      <c r="M39" s="71"/>
      <c r="N39" s="72"/>
      <c r="O39" s="15"/>
      <c r="Q39" s="8"/>
      <c r="AD39" s="13"/>
    </row>
    <row r="40" spans="1:30" x14ac:dyDescent="0.55000000000000004">
      <c r="A40" s="9"/>
      <c r="B40" s="85">
        <f>IF(C40="","",_xlfn.ISOWEEKNUM(C40))</f>
        <v>9</v>
      </c>
      <c r="C40" s="127">
        <f>IF(M27="","",IF(MONTH(WORKDAY(M27,1))=MONTH(M27),WORKDAY(M27,1),""))</f>
        <v>46079</v>
      </c>
      <c r="D40" s="128"/>
      <c r="E40" s="127">
        <f>IF(C40="","",IF(MONTH(WORKDAY(C40,1))=MONTH(C40),WORKDAY(C40,1),""))</f>
        <v>46080</v>
      </c>
      <c r="F40" s="128"/>
      <c r="G40" s="127" t="str">
        <f t="shared" ref="G40" si="12">IF(E40="","",IF(MONTH(WORKDAY(E40,1))=MONTH(E40),WORKDAY(E40,1),""))</f>
        <v/>
      </c>
      <c r="H40" s="128"/>
      <c r="I40" s="127" t="str">
        <f t="shared" ref="I40" si="13">IF(G40="","",IF(MONTH(WORKDAY(G40,1))=MONTH(G40),WORKDAY(G40,1),""))</f>
        <v/>
      </c>
      <c r="J40" s="128"/>
      <c r="K40" s="127" t="str">
        <f t="shared" ref="K40" si="14">IF(I40="","",IF(MONTH(WORKDAY(I40,1))=MONTH(I40),WORKDAY(I40,1),""))</f>
        <v/>
      </c>
      <c r="L40" s="128"/>
      <c r="M40" s="127" t="str">
        <f t="shared" ref="M40" si="15">IF(K40="","",IF(MONTH(WORKDAY(K40,1))=MONTH(K40),WORKDAY(K40,1),""))</f>
        <v/>
      </c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34" t="s">
        <v>34</v>
      </c>
      <c r="B41" s="135"/>
      <c r="C41" s="66"/>
      <c r="D41" s="67"/>
      <c r="E41" s="66"/>
      <c r="F41" s="67"/>
      <c r="G41" s="66"/>
      <c r="H41" s="67"/>
      <c r="I41" s="66"/>
      <c r="J41" s="67"/>
      <c r="K41" s="66"/>
      <c r="L41" s="67"/>
      <c r="M41" s="66"/>
      <c r="N41" s="67"/>
      <c r="O41" s="126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36"/>
      <c r="B42" s="137"/>
      <c r="C42" s="66"/>
      <c r="D42" s="68"/>
      <c r="E42" s="66"/>
      <c r="F42" s="68"/>
      <c r="G42" s="66"/>
      <c r="H42" s="68"/>
      <c r="I42" s="66"/>
      <c r="J42" s="68"/>
      <c r="K42" s="66"/>
      <c r="L42" s="68"/>
      <c r="M42" s="66"/>
      <c r="N42" s="68"/>
      <c r="O42" s="126"/>
      <c r="Q42" s="8"/>
      <c r="AD42" s="13"/>
    </row>
    <row r="43" spans="1:30" ht="10" customHeight="1" x14ac:dyDescent="0.55000000000000004">
      <c r="A43" s="136"/>
      <c r="B43" s="137"/>
      <c r="C43" s="66"/>
      <c r="D43" s="69"/>
      <c r="E43" s="66"/>
      <c r="F43" s="69"/>
      <c r="G43" s="66"/>
      <c r="H43" s="69"/>
      <c r="I43" s="66"/>
      <c r="J43" s="69"/>
      <c r="K43" s="66"/>
      <c r="L43" s="70"/>
      <c r="M43" s="66"/>
      <c r="N43" s="69"/>
      <c r="O43" s="126"/>
      <c r="Q43" s="8"/>
      <c r="AD43" s="13"/>
    </row>
    <row r="44" spans="1:30" ht="12" customHeight="1" x14ac:dyDescent="0.55000000000000004">
      <c r="A44" s="138"/>
      <c r="B44" s="139"/>
      <c r="C44" s="71"/>
      <c r="D44" s="72"/>
      <c r="E44" s="73"/>
      <c r="F44" s="72"/>
      <c r="G44" s="74"/>
      <c r="H44" s="75"/>
      <c r="I44" s="71"/>
      <c r="J44" s="72"/>
      <c r="K44" s="74"/>
      <c r="L44" s="75"/>
      <c r="M44" s="71"/>
      <c r="N44" s="72"/>
      <c r="O44" s="21"/>
      <c r="Q44" s="8"/>
      <c r="AD44" s="13"/>
    </row>
    <row r="45" spans="1:30" ht="10" customHeight="1" x14ac:dyDescent="0.55000000000000004">
      <c r="A45" s="140" t="s">
        <v>36</v>
      </c>
      <c r="B45" s="141"/>
      <c r="C45" s="66"/>
      <c r="D45" s="67"/>
      <c r="E45" s="66"/>
      <c r="F45" s="67"/>
      <c r="G45" s="66"/>
      <c r="H45" s="67"/>
      <c r="I45" s="66"/>
      <c r="J45" s="67"/>
      <c r="K45" s="66"/>
      <c r="L45" s="67"/>
      <c r="M45" s="66"/>
      <c r="N45" s="67"/>
      <c r="O45" s="12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42"/>
      <c r="B46" s="143"/>
      <c r="C46" s="66"/>
      <c r="D46" s="68"/>
      <c r="E46" s="66"/>
      <c r="F46" s="68"/>
      <c r="G46" s="66"/>
      <c r="H46" s="68"/>
      <c r="I46" s="66"/>
      <c r="J46" s="68"/>
      <c r="K46" s="66"/>
      <c r="L46" s="68"/>
      <c r="M46" s="66"/>
      <c r="N46" s="68"/>
      <c r="O46" s="125"/>
      <c r="Q46" s="8"/>
    </row>
    <row r="47" spans="1:30" ht="10" customHeight="1" x14ac:dyDescent="0.55000000000000004">
      <c r="A47" s="142"/>
      <c r="B47" s="143"/>
      <c r="C47" s="66"/>
      <c r="D47" s="69"/>
      <c r="E47" s="66"/>
      <c r="F47" s="69"/>
      <c r="G47" s="66"/>
      <c r="H47" s="69"/>
      <c r="I47" s="66"/>
      <c r="J47" s="69"/>
      <c r="K47" s="66"/>
      <c r="L47" s="70"/>
      <c r="M47" s="66"/>
      <c r="N47" s="69"/>
      <c r="O47" s="125"/>
      <c r="Q47" s="8"/>
    </row>
    <row r="48" spans="1:30" ht="12" customHeight="1" x14ac:dyDescent="0.55000000000000004">
      <c r="A48" s="144"/>
      <c r="B48" s="145"/>
      <c r="C48" s="71"/>
      <c r="D48" s="72"/>
      <c r="E48" s="73"/>
      <c r="F48" s="72"/>
      <c r="G48" s="74"/>
      <c r="H48" s="75"/>
      <c r="I48" s="71"/>
      <c r="J48" s="72"/>
      <c r="K48" s="74"/>
      <c r="L48" s="75"/>
      <c r="M48" s="71"/>
      <c r="N48" s="72"/>
      <c r="O48" s="21"/>
      <c r="Q48" s="8"/>
    </row>
    <row r="49" spans="1:17" ht="10" customHeight="1" x14ac:dyDescent="0.55000000000000004">
      <c r="A49" s="146" t="s">
        <v>35</v>
      </c>
      <c r="B49" s="147"/>
      <c r="C49" s="66"/>
      <c r="D49" s="67"/>
      <c r="E49" s="66"/>
      <c r="F49" s="67"/>
      <c r="G49" s="66"/>
      <c r="H49" s="67"/>
      <c r="I49" s="66"/>
      <c r="J49" s="67"/>
      <c r="K49" s="66"/>
      <c r="L49" s="67"/>
      <c r="M49" s="66"/>
      <c r="N49" s="67"/>
      <c r="O49" s="124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48"/>
      <c r="B50" s="149"/>
      <c r="C50" s="66"/>
      <c r="D50" s="68"/>
      <c r="E50" s="66"/>
      <c r="F50" s="68"/>
      <c r="G50" s="66"/>
      <c r="H50" s="68"/>
      <c r="I50" s="66"/>
      <c r="J50" s="68"/>
      <c r="K50" s="66"/>
      <c r="L50" s="68"/>
      <c r="M50" s="66"/>
      <c r="N50" s="68"/>
      <c r="O50" s="124"/>
      <c r="Q50" s="8"/>
    </row>
    <row r="51" spans="1:17" ht="10" customHeight="1" x14ac:dyDescent="0.55000000000000004">
      <c r="A51" s="148"/>
      <c r="B51" s="149"/>
      <c r="C51" s="66"/>
      <c r="D51" s="69"/>
      <c r="E51" s="66"/>
      <c r="F51" s="69"/>
      <c r="G51" s="66"/>
      <c r="H51" s="69"/>
      <c r="I51" s="66"/>
      <c r="J51" s="69"/>
      <c r="K51" s="66"/>
      <c r="L51" s="70"/>
      <c r="M51" s="66"/>
      <c r="N51" s="69"/>
      <c r="O51" s="124"/>
      <c r="Q51" s="8"/>
    </row>
    <row r="52" spans="1:17" ht="12" customHeight="1" x14ac:dyDescent="0.55000000000000004">
      <c r="A52" s="150"/>
      <c r="B52" s="151"/>
      <c r="C52" s="74"/>
      <c r="D52" s="75"/>
      <c r="E52" s="73"/>
      <c r="F52" s="72"/>
      <c r="G52" s="74"/>
      <c r="H52" s="75"/>
      <c r="I52" s="71"/>
      <c r="J52" s="72"/>
      <c r="K52" s="74"/>
      <c r="L52" s="75"/>
      <c r="M52" s="71"/>
      <c r="N52" s="72"/>
      <c r="O52" s="15"/>
      <c r="Q52" s="8"/>
    </row>
    <row r="53" spans="1:17" x14ac:dyDescent="0.55000000000000004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48">
    <mergeCell ref="M1:N1"/>
    <mergeCell ref="C1:D1"/>
    <mergeCell ref="E1:F1"/>
    <mergeCell ref="G1:H1"/>
    <mergeCell ref="I1:J1"/>
    <mergeCell ref="K1:L1"/>
    <mergeCell ref="M14:N14"/>
    <mergeCell ref="C14:D14"/>
    <mergeCell ref="E14:F14"/>
    <mergeCell ref="G14:H14"/>
    <mergeCell ref="A2:B5"/>
    <mergeCell ref="I14:J14"/>
    <mergeCell ref="K14:L14"/>
    <mergeCell ref="O2:O4"/>
    <mergeCell ref="A6:B9"/>
    <mergeCell ref="O6:O8"/>
    <mergeCell ref="A10:B13"/>
    <mergeCell ref="O10:O12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A28:B31"/>
    <mergeCell ref="O28:O30"/>
    <mergeCell ref="A32:B35"/>
    <mergeCell ref="O32:O34"/>
    <mergeCell ref="A36:B39"/>
    <mergeCell ref="O36:O38"/>
    <mergeCell ref="A41:B44"/>
    <mergeCell ref="O41:O43"/>
    <mergeCell ref="A45:B48"/>
    <mergeCell ref="O45:O47"/>
    <mergeCell ref="A49:B52"/>
    <mergeCell ref="O49:O51"/>
    <mergeCell ref="M40:N40"/>
    <mergeCell ref="C40:D40"/>
    <mergeCell ref="E40:F40"/>
    <mergeCell ref="G40:H40"/>
    <mergeCell ref="I40:J40"/>
    <mergeCell ref="K40:L40"/>
  </mergeCells>
  <conditionalFormatting sqref="C2:N12 C15:N25 C13 E13:N13 C28:N38 C26 E26:N26 C41:N51 C39 E39:N39 C52 E52:N52">
    <cfRule type="expression" dxfId="21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506AB874-08D5-1C48-B95F-01D5FFBD8D93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02075424-2BE0-164B-99CA-9EEE96A35F0C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9636AB-62C2-E440-97DB-61FF0C226537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2DF8B-694B-9143-B0ED-649AA09E1758}">
  <sheetPr codeName="Feuil19">
    <pageSetUpPr fitToPage="1"/>
  </sheetPr>
  <dimension ref="A1:AD91"/>
  <sheetViews>
    <sheetView zoomScale="130" zoomScaleNormal="130" workbookViewId="0">
      <pane xSplit="1" ySplit="1" topLeftCell="B2" activePane="bottomRight" state="frozen"/>
      <selection activeCell="D22" sqref="D22"/>
      <selection pane="topRight" activeCell="D22" sqref="D22"/>
      <selection pane="bottomLeft" activeCell="D22" sqref="D22"/>
      <selection pane="bottomRight" sqref="A1:O53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2"/>
      <c r="B1" s="85">
        <f>IF(C1="","",_xlfn.ISOWEEKNUM(C1))</f>
        <v>10</v>
      </c>
      <c r="C1" s="127">
        <f>WORKDAY(DATE(Date!$K$1,3,0),1)</f>
        <v>46083</v>
      </c>
      <c r="D1" s="128"/>
      <c r="E1" s="127">
        <f>IF(C1="","",IF(MONTH(WORKDAY(C1,1))=MONTH(C1),WORKDAY(C1,1),""))</f>
        <v>46084</v>
      </c>
      <c r="F1" s="128"/>
      <c r="G1" s="127">
        <f t="shared" ref="G1" si="0">IF(E1="","",IF(MONTH(WORKDAY(E1,1))=MONTH(E1),WORKDAY(E1,1),""))</f>
        <v>46085</v>
      </c>
      <c r="H1" s="128"/>
      <c r="I1" s="127">
        <f t="shared" ref="I1" si="1">IF(G1="","",IF(MONTH(WORKDAY(G1,1))=MONTH(G1),WORKDAY(G1,1),""))</f>
        <v>46086</v>
      </c>
      <c r="J1" s="128"/>
      <c r="K1" s="127">
        <f t="shared" ref="K1" si="2">IF(I1="","",IF(MONTH(WORKDAY(I1,1))=MONTH(I1),WORKDAY(I1,1),""))</f>
        <v>46087</v>
      </c>
      <c r="L1" s="128"/>
      <c r="M1" s="127">
        <f t="shared" ref="M1" si="3">IF(K1="","",IF(MONTH(WORKDAY(K1,1))=MONTH(K1),WORKDAY(K1,1),""))</f>
        <v>46090</v>
      </c>
      <c r="N1" s="128"/>
      <c r="O1" s="7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34" t="s">
        <v>34</v>
      </c>
      <c r="B2" s="135"/>
      <c r="C2" s="66"/>
      <c r="D2" s="67"/>
      <c r="E2" s="66"/>
      <c r="F2" s="67"/>
      <c r="G2" s="66"/>
      <c r="H2" s="67"/>
      <c r="I2" s="66"/>
      <c r="J2" s="67"/>
      <c r="K2" s="66"/>
      <c r="L2" s="67"/>
      <c r="M2" s="66"/>
      <c r="N2" s="67"/>
      <c r="O2" s="126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36"/>
      <c r="B3" s="137"/>
      <c r="C3" s="66"/>
      <c r="D3" s="68"/>
      <c r="E3" s="66"/>
      <c r="F3" s="68"/>
      <c r="G3" s="66"/>
      <c r="H3" s="68"/>
      <c r="I3" s="66"/>
      <c r="J3" s="68"/>
      <c r="K3" s="66"/>
      <c r="L3" s="68"/>
      <c r="M3" s="66"/>
      <c r="N3" s="68"/>
      <c r="O3" s="126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36"/>
      <c r="B4" s="137"/>
      <c r="C4" s="66"/>
      <c r="D4" s="69"/>
      <c r="E4" s="66"/>
      <c r="F4" s="69"/>
      <c r="G4" s="66"/>
      <c r="H4" s="69"/>
      <c r="I4" s="66"/>
      <c r="J4" s="69"/>
      <c r="K4" s="66"/>
      <c r="L4" s="70"/>
      <c r="M4" s="66"/>
      <c r="N4" s="69"/>
      <c r="O4" s="126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38"/>
      <c r="B5" s="139"/>
      <c r="C5" s="71"/>
      <c r="D5" s="72"/>
      <c r="E5" s="73"/>
      <c r="F5" s="72"/>
      <c r="G5" s="76"/>
      <c r="H5" s="77"/>
      <c r="I5" s="71"/>
      <c r="J5" s="72"/>
      <c r="K5" s="76"/>
      <c r="L5" s="77"/>
      <c r="M5" s="71"/>
      <c r="N5" s="72"/>
      <c r="O5" s="21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40" t="s">
        <v>36</v>
      </c>
      <c r="B6" s="141"/>
      <c r="C6" s="66"/>
      <c r="D6" s="67"/>
      <c r="E6" s="66"/>
      <c r="F6" s="67"/>
      <c r="G6" s="66"/>
      <c r="H6" s="67"/>
      <c r="I6" s="66"/>
      <c r="J6" s="67"/>
      <c r="K6" s="66"/>
      <c r="L6" s="67"/>
      <c r="M6" s="66"/>
      <c r="N6" s="67"/>
      <c r="O6" s="12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42"/>
      <c r="B7" s="143"/>
      <c r="C7" s="66"/>
      <c r="D7" s="68"/>
      <c r="E7" s="66"/>
      <c r="F7" s="68"/>
      <c r="G7" s="66"/>
      <c r="H7" s="68"/>
      <c r="I7" s="66"/>
      <c r="J7" s="68"/>
      <c r="K7" s="66"/>
      <c r="L7" s="68"/>
      <c r="M7" s="66"/>
      <c r="N7" s="68"/>
      <c r="O7" s="12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42"/>
      <c r="B8" s="143"/>
      <c r="C8" s="66"/>
      <c r="D8" s="69"/>
      <c r="E8" s="66"/>
      <c r="F8" s="69"/>
      <c r="G8" s="66"/>
      <c r="H8" s="69"/>
      <c r="I8" s="66"/>
      <c r="J8" s="69"/>
      <c r="K8" s="66"/>
      <c r="L8" s="70"/>
      <c r="M8" s="66"/>
      <c r="N8" s="69"/>
      <c r="O8" s="12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44"/>
      <c r="B9" s="145"/>
      <c r="C9" s="76"/>
      <c r="D9" s="77"/>
      <c r="E9" s="73"/>
      <c r="F9" s="72"/>
      <c r="G9" s="76"/>
      <c r="H9" s="77"/>
      <c r="I9" s="71"/>
      <c r="J9" s="72"/>
      <c r="K9" s="76"/>
      <c r="L9" s="77"/>
      <c r="M9" s="71"/>
      <c r="N9" s="72"/>
      <c r="O9" s="21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46" t="s">
        <v>35</v>
      </c>
      <c r="B10" s="147"/>
      <c r="C10" s="66"/>
      <c r="D10" s="67"/>
      <c r="E10" s="66"/>
      <c r="F10" s="67"/>
      <c r="G10" s="66"/>
      <c r="H10" s="67"/>
      <c r="I10" s="66"/>
      <c r="J10" s="67"/>
      <c r="K10" s="66"/>
      <c r="L10" s="67"/>
      <c r="M10" s="66"/>
      <c r="N10" s="67"/>
      <c r="O10" s="124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48"/>
      <c r="B11" s="149"/>
      <c r="C11" s="66"/>
      <c r="D11" s="68"/>
      <c r="E11" s="66"/>
      <c r="F11" s="68"/>
      <c r="G11" s="66"/>
      <c r="H11" s="68"/>
      <c r="I11" s="66"/>
      <c r="J11" s="68"/>
      <c r="K11" s="66"/>
      <c r="L11" s="68"/>
      <c r="M11" s="66"/>
      <c r="N11" s="68"/>
      <c r="O11" s="124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48"/>
      <c r="B12" s="149"/>
      <c r="C12" s="66"/>
      <c r="D12" s="69"/>
      <c r="E12" s="66"/>
      <c r="F12" s="69"/>
      <c r="G12" s="66"/>
      <c r="H12" s="69"/>
      <c r="I12" s="66"/>
      <c r="J12" s="69"/>
      <c r="K12" s="66"/>
      <c r="L12" s="70"/>
      <c r="M12" s="66"/>
      <c r="N12" s="69"/>
      <c r="O12" s="124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50"/>
      <c r="B13" s="151"/>
      <c r="C13" s="76"/>
      <c r="D13" s="77"/>
      <c r="E13" s="73"/>
      <c r="F13" s="72"/>
      <c r="G13" s="76"/>
      <c r="H13" s="77"/>
      <c r="I13" s="71"/>
      <c r="J13" s="72"/>
      <c r="K13" s="76"/>
      <c r="L13" s="77"/>
      <c r="M13" s="71"/>
      <c r="N13" s="72"/>
      <c r="O13" s="15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3"/>
      <c r="B14" s="83">
        <f>IF(C14="","",_xlfn.ISOWEEKNUM(C14))</f>
        <v>11</v>
      </c>
      <c r="C14" s="127">
        <f>IF(M1="","",IF(MONTH(WORKDAY(M1,1))=MONTH(M1),WORKDAY(M1,1),""))</f>
        <v>46091</v>
      </c>
      <c r="D14" s="128"/>
      <c r="E14" s="127">
        <f>IF(C14="","",IF(MONTH(WORKDAY(C14,1))=MONTH(C14),WORKDAY(C14,1),""))</f>
        <v>46092</v>
      </c>
      <c r="F14" s="128"/>
      <c r="G14" s="127">
        <f t="shared" ref="G14" si="4">IF(E14="","",IF(MONTH(WORKDAY(E14,1))=MONTH(E14),WORKDAY(E14,1),""))</f>
        <v>46093</v>
      </c>
      <c r="H14" s="128"/>
      <c r="I14" s="127">
        <f t="shared" ref="I14" si="5">IF(G14="","",IF(MONTH(WORKDAY(G14,1))=MONTH(G14),WORKDAY(G14,1),""))</f>
        <v>46094</v>
      </c>
      <c r="J14" s="128"/>
      <c r="K14" s="127">
        <f t="shared" ref="K14" si="6">IF(I14="","",IF(MONTH(WORKDAY(I14,1))=MONTH(I14),WORKDAY(I14,1),""))</f>
        <v>46097</v>
      </c>
      <c r="L14" s="128"/>
      <c r="M14" s="127">
        <f t="shared" ref="M14" si="7">IF(K14="","",IF(MONTH(WORKDAY(K14,1))=MONTH(K14),WORKDAY(K14,1),""))</f>
        <v>46098</v>
      </c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34" t="s">
        <v>34</v>
      </c>
      <c r="B15" s="135"/>
      <c r="C15" s="66"/>
      <c r="D15" s="67"/>
      <c r="E15" s="66"/>
      <c r="F15" s="67"/>
      <c r="G15" s="66"/>
      <c r="H15" s="67"/>
      <c r="I15" s="66"/>
      <c r="J15" s="67"/>
      <c r="K15" s="66"/>
      <c r="L15" s="67"/>
      <c r="M15" s="66"/>
      <c r="N15" s="67"/>
      <c r="O15" s="126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36"/>
      <c r="B16" s="137"/>
      <c r="C16" s="66"/>
      <c r="D16" s="68"/>
      <c r="E16" s="66"/>
      <c r="F16" s="68"/>
      <c r="G16" s="66"/>
      <c r="H16" s="68"/>
      <c r="I16" s="66"/>
      <c r="J16" s="68"/>
      <c r="K16" s="66"/>
      <c r="L16" s="68"/>
      <c r="M16" s="66"/>
      <c r="N16" s="68"/>
      <c r="O16" s="126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36"/>
      <c r="B17" s="137"/>
      <c r="C17" s="66"/>
      <c r="D17" s="69"/>
      <c r="E17" s="66"/>
      <c r="F17" s="69"/>
      <c r="G17" s="66"/>
      <c r="H17" s="69"/>
      <c r="I17" s="66"/>
      <c r="J17" s="69"/>
      <c r="K17" s="66"/>
      <c r="L17" s="70"/>
      <c r="M17" s="66"/>
      <c r="N17" s="69"/>
      <c r="O17" s="126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38"/>
      <c r="B18" s="139"/>
      <c r="C18" s="76"/>
      <c r="D18" s="77"/>
      <c r="E18" s="73"/>
      <c r="F18" s="72"/>
      <c r="G18" s="76"/>
      <c r="H18" s="77"/>
      <c r="I18" s="71"/>
      <c r="J18" s="72"/>
      <c r="K18" s="76"/>
      <c r="L18" s="77"/>
      <c r="M18" s="71"/>
      <c r="N18" s="72"/>
      <c r="O18" s="21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40" t="s">
        <v>36</v>
      </c>
      <c r="B19" s="141"/>
      <c r="C19" s="66"/>
      <c r="D19" s="67"/>
      <c r="E19" s="66"/>
      <c r="F19" s="67"/>
      <c r="G19" s="66"/>
      <c r="H19" s="67"/>
      <c r="I19" s="66"/>
      <c r="J19" s="67"/>
      <c r="K19" s="66"/>
      <c r="L19" s="67"/>
      <c r="M19" s="66"/>
      <c r="N19" s="67"/>
      <c r="O19" s="12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42"/>
      <c r="B20" s="143"/>
      <c r="C20" s="66"/>
      <c r="D20" s="68"/>
      <c r="E20" s="66"/>
      <c r="F20" s="68"/>
      <c r="G20" s="66"/>
      <c r="H20" s="68"/>
      <c r="I20" s="66"/>
      <c r="J20" s="68"/>
      <c r="K20" s="66"/>
      <c r="L20" s="68"/>
      <c r="M20" s="66"/>
      <c r="N20" s="68"/>
      <c r="O20" s="12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42"/>
      <c r="B21" s="143"/>
      <c r="C21" s="66"/>
      <c r="D21" s="69"/>
      <c r="E21" s="66"/>
      <c r="F21" s="69"/>
      <c r="G21" s="66"/>
      <c r="H21" s="69"/>
      <c r="I21" s="66"/>
      <c r="J21" s="69"/>
      <c r="K21" s="66"/>
      <c r="L21" s="70"/>
      <c r="M21" s="66"/>
      <c r="N21" s="69"/>
      <c r="O21" s="12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44"/>
      <c r="B22" s="145"/>
      <c r="C22" s="76"/>
      <c r="D22" s="77"/>
      <c r="E22" s="73"/>
      <c r="F22" s="72"/>
      <c r="G22" s="76"/>
      <c r="H22" s="77"/>
      <c r="I22" s="71"/>
      <c r="J22" s="72"/>
      <c r="K22" s="76"/>
      <c r="L22" s="77"/>
      <c r="M22" s="71"/>
      <c r="N22" s="72"/>
      <c r="O22" s="21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46" t="s">
        <v>35</v>
      </c>
      <c r="B23" s="147"/>
      <c r="C23" s="66"/>
      <c r="D23" s="67"/>
      <c r="E23" s="66"/>
      <c r="F23" s="67"/>
      <c r="G23" s="66"/>
      <c r="H23" s="67"/>
      <c r="I23" s="66"/>
      <c r="J23" s="67"/>
      <c r="K23" s="66"/>
      <c r="L23" s="67"/>
      <c r="M23" s="66"/>
      <c r="N23" s="67"/>
      <c r="O23" s="124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48"/>
      <c r="B24" s="149"/>
      <c r="C24" s="66"/>
      <c r="D24" s="68"/>
      <c r="E24" s="66"/>
      <c r="F24" s="68"/>
      <c r="G24" s="66"/>
      <c r="H24" s="68"/>
      <c r="I24" s="66"/>
      <c r="J24" s="68"/>
      <c r="K24" s="66"/>
      <c r="L24" s="68"/>
      <c r="M24" s="66"/>
      <c r="N24" s="68"/>
      <c r="O24" s="124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48"/>
      <c r="B25" s="149"/>
      <c r="C25" s="66"/>
      <c r="D25" s="69"/>
      <c r="E25" s="66"/>
      <c r="F25" s="69"/>
      <c r="G25" s="66"/>
      <c r="H25" s="69"/>
      <c r="I25" s="66"/>
      <c r="J25" s="69"/>
      <c r="K25" s="66"/>
      <c r="L25" s="70"/>
      <c r="M25" s="66"/>
      <c r="N25" s="69"/>
      <c r="O25" s="124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50"/>
      <c r="B26" s="151"/>
      <c r="C26" s="76"/>
      <c r="D26" s="77"/>
      <c r="E26" s="73"/>
      <c r="F26" s="72"/>
      <c r="G26" s="76"/>
      <c r="H26" s="77"/>
      <c r="I26" s="71"/>
      <c r="J26" s="72"/>
      <c r="K26" s="76"/>
      <c r="L26" s="77"/>
      <c r="M26" s="71"/>
      <c r="N26" s="72"/>
      <c r="O26" s="15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9"/>
      <c r="B27" s="84">
        <f>IF(C27="","",_xlfn.ISOWEEKNUM(C27))</f>
        <v>12</v>
      </c>
      <c r="C27" s="127">
        <f>IF(M14="","",IF(MONTH(WORKDAY(M14,1))=MONTH(M14),WORKDAY(M14,1),""))</f>
        <v>46099</v>
      </c>
      <c r="D27" s="128"/>
      <c r="E27" s="127">
        <f>IF(C27="","",IF(MONTH(WORKDAY(C27,1))=MONTH(C27),WORKDAY(C27,1),""))</f>
        <v>46100</v>
      </c>
      <c r="F27" s="128"/>
      <c r="G27" s="127">
        <f t="shared" ref="G27" si="8">IF(E27="","",IF(MONTH(WORKDAY(E27,1))=MONTH(E27),WORKDAY(E27,1),""))</f>
        <v>46101</v>
      </c>
      <c r="H27" s="128"/>
      <c r="I27" s="127">
        <f t="shared" ref="I27" si="9">IF(G27="","",IF(MONTH(WORKDAY(G27,1))=MONTH(G27),WORKDAY(G27,1),""))</f>
        <v>46104</v>
      </c>
      <c r="J27" s="128"/>
      <c r="K27" s="127">
        <f t="shared" ref="K27" si="10">IF(I27="","",IF(MONTH(WORKDAY(I27,1))=MONTH(I27),WORKDAY(I27,1),""))</f>
        <v>46105</v>
      </c>
      <c r="L27" s="128"/>
      <c r="M27" s="127">
        <f t="shared" ref="M27" si="11">IF(K27="","",IF(MONTH(WORKDAY(K27,1))=MONTH(K27),WORKDAY(K27,1),""))</f>
        <v>46106</v>
      </c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34" t="s">
        <v>34</v>
      </c>
      <c r="B28" s="135"/>
      <c r="C28" s="66"/>
      <c r="D28" s="67"/>
      <c r="E28" s="66"/>
      <c r="F28" s="67"/>
      <c r="G28" s="66"/>
      <c r="H28" s="67"/>
      <c r="I28" s="66"/>
      <c r="J28" s="67"/>
      <c r="K28" s="66"/>
      <c r="L28" s="67"/>
      <c r="M28" s="66"/>
      <c r="N28" s="67"/>
      <c r="O28" s="126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36"/>
      <c r="B29" s="137"/>
      <c r="C29" s="66"/>
      <c r="D29" s="68"/>
      <c r="E29" s="66"/>
      <c r="F29" s="68"/>
      <c r="G29" s="66"/>
      <c r="H29" s="68"/>
      <c r="I29" s="66"/>
      <c r="J29" s="68"/>
      <c r="K29" s="66"/>
      <c r="L29" s="68"/>
      <c r="M29" s="66"/>
      <c r="N29" s="68"/>
      <c r="O29" s="126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36"/>
      <c r="B30" s="137"/>
      <c r="C30" s="66"/>
      <c r="D30" s="69"/>
      <c r="E30" s="66"/>
      <c r="F30" s="69"/>
      <c r="G30" s="66"/>
      <c r="H30" s="69"/>
      <c r="I30" s="66"/>
      <c r="J30" s="69"/>
      <c r="K30" s="66"/>
      <c r="L30" s="70"/>
      <c r="M30" s="66"/>
      <c r="N30" s="69"/>
      <c r="O30" s="126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38"/>
      <c r="B31" s="139"/>
      <c r="C31" s="71"/>
      <c r="D31" s="72"/>
      <c r="E31" s="73"/>
      <c r="F31" s="72"/>
      <c r="G31" s="76"/>
      <c r="H31" s="77"/>
      <c r="I31" s="71"/>
      <c r="J31" s="72"/>
      <c r="K31" s="76"/>
      <c r="L31" s="77"/>
      <c r="M31" s="71"/>
      <c r="N31" s="72"/>
      <c r="O31" s="21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40" t="s">
        <v>36</v>
      </c>
      <c r="B32" s="141"/>
      <c r="C32" s="66"/>
      <c r="D32" s="67"/>
      <c r="E32" s="66"/>
      <c r="F32" s="67"/>
      <c r="G32" s="66"/>
      <c r="H32" s="67"/>
      <c r="I32" s="66"/>
      <c r="J32" s="67"/>
      <c r="K32" s="66"/>
      <c r="L32" s="67"/>
      <c r="M32" s="66"/>
      <c r="N32" s="67"/>
      <c r="O32" s="12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42"/>
      <c r="B33" s="143"/>
      <c r="C33" s="66"/>
      <c r="D33" s="68"/>
      <c r="E33" s="66"/>
      <c r="F33" s="68"/>
      <c r="G33" s="66"/>
      <c r="H33" s="68"/>
      <c r="I33" s="66"/>
      <c r="J33" s="68"/>
      <c r="K33" s="66"/>
      <c r="L33" s="68"/>
      <c r="M33" s="66"/>
      <c r="N33" s="68"/>
      <c r="O33" s="125"/>
      <c r="Q33" s="8"/>
      <c r="AD33" s="12"/>
    </row>
    <row r="34" spans="1:30" ht="10" customHeight="1" x14ac:dyDescent="0.55000000000000004">
      <c r="A34" s="142"/>
      <c r="B34" s="143"/>
      <c r="C34" s="66"/>
      <c r="D34" s="69"/>
      <c r="E34" s="66"/>
      <c r="F34" s="69"/>
      <c r="G34" s="66"/>
      <c r="H34" s="69"/>
      <c r="I34" s="66"/>
      <c r="J34" s="69"/>
      <c r="K34" s="66"/>
      <c r="L34" s="70"/>
      <c r="M34" s="66"/>
      <c r="N34" s="69"/>
      <c r="O34" s="125"/>
      <c r="Q34" s="8"/>
      <c r="AD34" s="13"/>
    </row>
    <row r="35" spans="1:30" ht="12" customHeight="1" x14ac:dyDescent="0.55000000000000004">
      <c r="A35" s="144"/>
      <c r="B35" s="145"/>
      <c r="C35" s="71"/>
      <c r="D35" s="72"/>
      <c r="E35" s="73"/>
      <c r="F35" s="72"/>
      <c r="G35" s="76"/>
      <c r="H35" s="77"/>
      <c r="I35" s="71"/>
      <c r="J35" s="72"/>
      <c r="K35" s="76"/>
      <c r="L35" s="77"/>
      <c r="M35" s="71"/>
      <c r="N35" s="72"/>
      <c r="O35" s="21"/>
      <c r="Q35" s="8"/>
      <c r="AD35" s="13"/>
    </row>
    <row r="36" spans="1:30" ht="10" customHeight="1" x14ac:dyDescent="0.55000000000000004">
      <c r="A36" s="146" t="s">
        <v>35</v>
      </c>
      <c r="B36" s="147"/>
      <c r="C36" s="66"/>
      <c r="D36" s="67"/>
      <c r="E36" s="66"/>
      <c r="F36" s="67"/>
      <c r="G36" s="66"/>
      <c r="H36" s="67"/>
      <c r="I36" s="66"/>
      <c r="J36" s="67"/>
      <c r="K36" s="66"/>
      <c r="L36" s="67"/>
      <c r="M36" s="66"/>
      <c r="N36" s="67"/>
      <c r="O36" s="124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48"/>
      <c r="B37" s="149"/>
      <c r="C37" s="66"/>
      <c r="D37" s="68"/>
      <c r="E37" s="66"/>
      <c r="F37" s="68"/>
      <c r="G37" s="66"/>
      <c r="H37" s="68"/>
      <c r="I37" s="66"/>
      <c r="J37" s="68"/>
      <c r="K37" s="66"/>
      <c r="L37" s="68"/>
      <c r="M37" s="66"/>
      <c r="N37" s="68"/>
      <c r="O37" s="124"/>
      <c r="Q37" s="8"/>
      <c r="AD37" s="13"/>
    </row>
    <row r="38" spans="1:30" ht="10" customHeight="1" x14ac:dyDescent="0.55000000000000004">
      <c r="A38" s="148"/>
      <c r="B38" s="149"/>
      <c r="C38" s="66"/>
      <c r="D38" s="69"/>
      <c r="E38" s="66"/>
      <c r="F38" s="69"/>
      <c r="G38" s="66"/>
      <c r="H38" s="69"/>
      <c r="I38" s="66"/>
      <c r="J38" s="69"/>
      <c r="K38" s="66"/>
      <c r="L38" s="70"/>
      <c r="M38" s="66"/>
      <c r="N38" s="69"/>
      <c r="O38" s="124"/>
      <c r="Q38" s="8"/>
      <c r="AD38" s="13"/>
    </row>
    <row r="39" spans="1:30" ht="12" customHeight="1" x14ac:dyDescent="0.55000000000000004">
      <c r="A39" s="150"/>
      <c r="B39" s="151"/>
      <c r="C39" s="76"/>
      <c r="D39" s="77"/>
      <c r="E39" s="73"/>
      <c r="F39" s="72"/>
      <c r="G39" s="76"/>
      <c r="H39" s="77"/>
      <c r="I39" s="71"/>
      <c r="J39" s="72"/>
      <c r="K39" s="76"/>
      <c r="L39" s="77"/>
      <c r="M39" s="71"/>
      <c r="N39" s="72"/>
      <c r="O39" s="15"/>
      <c r="Q39" s="8"/>
      <c r="AD39" s="13"/>
    </row>
    <row r="40" spans="1:30" x14ac:dyDescent="0.55000000000000004">
      <c r="A40" s="9"/>
      <c r="B40" s="85">
        <f>IF(C40="","",_xlfn.ISOWEEKNUM(C40))</f>
        <v>13</v>
      </c>
      <c r="C40" s="127">
        <f>IF(M27="","",IF(MONTH(WORKDAY(M27,1))=MONTH(M27),WORKDAY(M27,1),""))</f>
        <v>46107</v>
      </c>
      <c r="D40" s="128"/>
      <c r="E40" s="127">
        <f>IF(C40="","",IF(MONTH(WORKDAY(C40,1))=MONTH(C40),WORKDAY(C40,1),""))</f>
        <v>46108</v>
      </c>
      <c r="F40" s="128"/>
      <c r="G40" s="127">
        <f t="shared" ref="G40" si="12">IF(E40="","",IF(MONTH(WORKDAY(E40,1))=MONTH(E40),WORKDAY(E40,1),""))</f>
        <v>46111</v>
      </c>
      <c r="H40" s="128"/>
      <c r="I40" s="127">
        <f t="shared" ref="I40" si="13">IF(G40="","",IF(MONTH(WORKDAY(G40,1))=MONTH(G40),WORKDAY(G40,1),""))</f>
        <v>46112</v>
      </c>
      <c r="J40" s="128"/>
      <c r="K40" s="127" t="str">
        <f t="shared" ref="K40" si="14">IF(I40="","",IF(MONTH(WORKDAY(I40,1))=MONTH(I40),WORKDAY(I40,1),""))</f>
        <v/>
      </c>
      <c r="L40" s="128"/>
      <c r="M40" s="127" t="str">
        <f t="shared" ref="M40" si="15">IF(K40="","",IF(MONTH(WORKDAY(K40,1))=MONTH(K40),WORKDAY(K40,1),""))</f>
        <v/>
      </c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34" t="s">
        <v>34</v>
      </c>
      <c r="B41" s="135"/>
      <c r="C41" s="66"/>
      <c r="D41" s="67"/>
      <c r="E41" s="66"/>
      <c r="F41" s="67"/>
      <c r="G41" s="66"/>
      <c r="H41" s="67"/>
      <c r="I41" s="66"/>
      <c r="J41" s="67"/>
      <c r="K41" s="66"/>
      <c r="L41" s="67"/>
      <c r="M41" s="66"/>
      <c r="N41" s="67"/>
      <c r="O41" s="126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36"/>
      <c r="B42" s="137"/>
      <c r="C42" s="66"/>
      <c r="D42" s="68"/>
      <c r="E42" s="66"/>
      <c r="F42" s="68"/>
      <c r="G42" s="66"/>
      <c r="H42" s="68"/>
      <c r="I42" s="66"/>
      <c r="J42" s="68"/>
      <c r="K42" s="66"/>
      <c r="L42" s="68"/>
      <c r="M42" s="66"/>
      <c r="N42" s="68"/>
      <c r="O42" s="126"/>
      <c r="Q42" s="8"/>
      <c r="AD42" s="13"/>
    </row>
    <row r="43" spans="1:30" ht="10" customHeight="1" x14ac:dyDescent="0.55000000000000004">
      <c r="A43" s="136"/>
      <c r="B43" s="137"/>
      <c r="C43" s="66"/>
      <c r="D43" s="69"/>
      <c r="E43" s="66"/>
      <c r="F43" s="69"/>
      <c r="G43" s="66"/>
      <c r="H43" s="69"/>
      <c r="I43" s="66"/>
      <c r="J43" s="69"/>
      <c r="K43" s="66"/>
      <c r="L43" s="70"/>
      <c r="M43" s="66"/>
      <c r="N43" s="69"/>
      <c r="O43" s="126"/>
      <c r="Q43" s="8"/>
      <c r="AD43" s="13"/>
    </row>
    <row r="44" spans="1:30" ht="12" customHeight="1" x14ac:dyDescent="0.55000000000000004">
      <c r="A44" s="138"/>
      <c r="B44" s="139"/>
      <c r="C44" s="71"/>
      <c r="D44" s="72"/>
      <c r="E44" s="73"/>
      <c r="F44" s="72"/>
      <c r="G44" s="76"/>
      <c r="H44" s="77"/>
      <c r="I44" s="71"/>
      <c r="J44" s="72"/>
      <c r="K44" s="76"/>
      <c r="L44" s="77"/>
      <c r="M44" s="71"/>
      <c r="N44" s="72"/>
      <c r="O44" s="21"/>
      <c r="Q44" s="8"/>
      <c r="AD44" s="13"/>
    </row>
    <row r="45" spans="1:30" ht="10" customHeight="1" x14ac:dyDescent="0.55000000000000004">
      <c r="A45" s="140" t="s">
        <v>36</v>
      </c>
      <c r="B45" s="141"/>
      <c r="C45" s="66"/>
      <c r="D45" s="67"/>
      <c r="E45" s="66"/>
      <c r="F45" s="67"/>
      <c r="G45" s="66"/>
      <c r="H45" s="67"/>
      <c r="I45" s="66"/>
      <c r="J45" s="67"/>
      <c r="K45" s="66"/>
      <c r="L45" s="67"/>
      <c r="M45" s="66"/>
      <c r="N45" s="67"/>
      <c r="O45" s="12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42"/>
      <c r="B46" s="143"/>
      <c r="C46" s="66"/>
      <c r="D46" s="68"/>
      <c r="E46" s="66"/>
      <c r="F46" s="68"/>
      <c r="G46" s="66"/>
      <c r="H46" s="68"/>
      <c r="I46" s="66"/>
      <c r="J46" s="68"/>
      <c r="K46" s="66"/>
      <c r="L46" s="68"/>
      <c r="M46" s="66"/>
      <c r="N46" s="68"/>
      <c r="O46" s="125"/>
      <c r="Q46" s="8"/>
    </row>
    <row r="47" spans="1:30" ht="10" customHeight="1" x14ac:dyDescent="0.55000000000000004">
      <c r="A47" s="142"/>
      <c r="B47" s="143"/>
      <c r="C47" s="66"/>
      <c r="D47" s="69"/>
      <c r="E47" s="66"/>
      <c r="F47" s="69"/>
      <c r="G47" s="66"/>
      <c r="H47" s="69"/>
      <c r="I47" s="66"/>
      <c r="J47" s="69"/>
      <c r="K47" s="66"/>
      <c r="L47" s="70"/>
      <c r="M47" s="66"/>
      <c r="N47" s="69"/>
      <c r="O47" s="125"/>
      <c r="Q47" s="8"/>
    </row>
    <row r="48" spans="1:30" ht="12" customHeight="1" x14ac:dyDescent="0.55000000000000004">
      <c r="A48" s="144"/>
      <c r="B48" s="145"/>
      <c r="C48" s="71"/>
      <c r="D48" s="72"/>
      <c r="E48" s="73"/>
      <c r="F48" s="72"/>
      <c r="G48" s="76"/>
      <c r="H48" s="77"/>
      <c r="I48" s="71"/>
      <c r="J48" s="72"/>
      <c r="K48" s="76"/>
      <c r="L48" s="77"/>
      <c r="M48" s="71"/>
      <c r="N48" s="72"/>
      <c r="O48" s="21"/>
      <c r="Q48" s="8"/>
    </row>
    <row r="49" spans="1:17" ht="10" customHeight="1" x14ac:dyDescent="0.55000000000000004">
      <c r="A49" s="146" t="s">
        <v>35</v>
      </c>
      <c r="B49" s="147"/>
      <c r="C49" s="66"/>
      <c r="D49" s="67"/>
      <c r="E49" s="66"/>
      <c r="F49" s="67"/>
      <c r="G49" s="66"/>
      <c r="H49" s="67"/>
      <c r="I49" s="66"/>
      <c r="J49" s="67"/>
      <c r="K49" s="66"/>
      <c r="L49" s="67"/>
      <c r="M49" s="66"/>
      <c r="N49" s="67"/>
      <c r="O49" s="124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48"/>
      <c r="B50" s="149"/>
      <c r="C50" s="66"/>
      <c r="D50" s="68"/>
      <c r="E50" s="66"/>
      <c r="F50" s="68"/>
      <c r="G50" s="66"/>
      <c r="H50" s="68"/>
      <c r="I50" s="66"/>
      <c r="J50" s="68"/>
      <c r="K50" s="66"/>
      <c r="L50" s="68"/>
      <c r="M50" s="66"/>
      <c r="N50" s="68"/>
      <c r="O50" s="124"/>
      <c r="Q50" s="8"/>
    </row>
    <row r="51" spans="1:17" ht="10" customHeight="1" x14ac:dyDescent="0.55000000000000004">
      <c r="A51" s="148"/>
      <c r="B51" s="149"/>
      <c r="C51" s="66"/>
      <c r="D51" s="69"/>
      <c r="E51" s="66"/>
      <c r="F51" s="69"/>
      <c r="G51" s="66"/>
      <c r="H51" s="69"/>
      <c r="I51" s="66"/>
      <c r="J51" s="69"/>
      <c r="K51" s="66"/>
      <c r="L51" s="70"/>
      <c r="M51" s="66"/>
      <c r="N51" s="69"/>
      <c r="O51" s="124"/>
      <c r="Q51" s="8"/>
    </row>
    <row r="52" spans="1:17" ht="12" customHeight="1" x14ac:dyDescent="0.55000000000000004">
      <c r="A52" s="150"/>
      <c r="B52" s="151"/>
      <c r="C52" s="76"/>
      <c r="D52" s="77"/>
      <c r="E52" s="73"/>
      <c r="F52" s="72"/>
      <c r="G52" s="76"/>
      <c r="H52" s="77"/>
      <c r="I52" s="71"/>
      <c r="J52" s="72"/>
      <c r="K52" s="76"/>
      <c r="L52" s="77"/>
      <c r="M52" s="71"/>
      <c r="N52" s="72"/>
      <c r="O52" s="15"/>
      <c r="Q52" s="8"/>
    </row>
    <row r="53" spans="1:17" x14ac:dyDescent="0.55000000000000004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48">
    <mergeCell ref="M1:N1"/>
    <mergeCell ref="C1:D1"/>
    <mergeCell ref="E1:F1"/>
    <mergeCell ref="G1:H1"/>
    <mergeCell ref="I1:J1"/>
    <mergeCell ref="K1:L1"/>
    <mergeCell ref="M14:N14"/>
    <mergeCell ref="A2:B5"/>
    <mergeCell ref="O2:O4"/>
    <mergeCell ref="A6:B9"/>
    <mergeCell ref="O6:O8"/>
    <mergeCell ref="A10:B13"/>
    <mergeCell ref="O10:O12"/>
    <mergeCell ref="C14:D14"/>
    <mergeCell ref="E14:F14"/>
    <mergeCell ref="G14:H14"/>
    <mergeCell ref="I14:J14"/>
    <mergeCell ref="K14:L14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M40:N40"/>
    <mergeCell ref="A28:B31"/>
    <mergeCell ref="O28:O30"/>
    <mergeCell ref="A32:B35"/>
    <mergeCell ref="O32:O34"/>
    <mergeCell ref="A36:B39"/>
    <mergeCell ref="O36:O38"/>
    <mergeCell ref="C40:D40"/>
    <mergeCell ref="E40:F40"/>
    <mergeCell ref="G40:H40"/>
    <mergeCell ref="I40:J40"/>
    <mergeCell ref="K40:L40"/>
    <mergeCell ref="A41:B44"/>
    <mergeCell ref="O41:O43"/>
    <mergeCell ref="A45:B48"/>
    <mergeCell ref="O45:O47"/>
    <mergeCell ref="A49:B52"/>
    <mergeCell ref="O49:O51"/>
  </mergeCells>
  <conditionalFormatting sqref="C2:N12 C15:N25 C13 E13:N13 C28:N38 C26 E26:N26 C41:N51 C39 E39:N39 C52 E52:N52">
    <cfRule type="expression" dxfId="19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B50FAA7E-8B39-E24E-B3C9-3768D3F602EC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11EEE749-A87B-5A48-AA79-E44DF23C320C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159C350-6520-C34A-B91B-71960FB81453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78687-0A0E-D14D-AC10-2F36C2C73E2F}">
  <sheetPr codeName="Feuil20">
    <pageSetUpPr fitToPage="1"/>
  </sheetPr>
  <dimension ref="A1:AD91"/>
  <sheetViews>
    <sheetView zoomScale="76" zoomScaleNormal="76" workbookViewId="0">
      <pane xSplit="1" ySplit="1" topLeftCell="B15" activePane="bottomRight" state="frozen"/>
      <selection activeCell="D22" sqref="D22"/>
      <selection pane="topRight" activeCell="D22" sqref="D22"/>
      <selection pane="bottomLeft" activeCell="D22" sqref="D22"/>
      <selection pane="bottomRight" sqref="A1:O53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86"/>
      <c r="B1" s="85">
        <f>IF(C1="","",_xlfn.ISOWEEKNUM(C1))</f>
        <v>14</v>
      </c>
      <c r="C1" s="127">
        <f>WORKDAY(DATE(Date!$K$1,4,0),1)</f>
        <v>46113</v>
      </c>
      <c r="D1" s="128"/>
      <c r="E1" s="127">
        <f>IF(C1="","",IF(MONTH(WORKDAY(C1,1))=MONTH(C1),WORKDAY(C1,1),""))</f>
        <v>46114</v>
      </c>
      <c r="F1" s="128"/>
      <c r="G1" s="127">
        <f t="shared" ref="G1" si="0">IF(E1="","",IF(MONTH(WORKDAY(E1,1))=MONTH(E1),WORKDAY(E1,1),""))</f>
        <v>46115</v>
      </c>
      <c r="H1" s="128"/>
      <c r="I1" s="127">
        <f t="shared" ref="I1" si="1">IF(G1="","",IF(MONTH(WORKDAY(G1,1))=MONTH(G1),WORKDAY(G1,1),""))</f>
        <v>46118</v>
      </c>
      <c r="J1" s="128"/>
      <c r="K1" s="127">
        <f t="shared" ref="K1" si="2">IF(I1="","",IF(MONTH(WORKDAY(I1,1))=MONTH(I1),WORKDAY(I1,1),""))</f>
        <v>46119</v>
      </c>
      <c r="L1" s="128"/>
      <c r="M1" s="127">
        <f t="shared" ref="M1" si="3">IF(K1="","",IF(MONTH(WORKDAY(K1,1))=MONTH(K1),WORKDAY(K1,1),""))</f>
        <v>46120</v>
      </c>
      <c r="N1" s="128"/>
      <c r="O1" s="81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52" t="s">
        <v>34</v>
      </c>
      <c r="B2" s="153"/>
      <c r="C2" s="87"/>
      <c r="D2" s="88"/>
      <c r="E2" s="87"/>
      <c r="F2" s="88"/>
      <c r="G2" s="87"/>
      <c r="H2" s="88"/>
      <c r="I2" s="109"/>
      <c r="J2" s="110"/>
      <c r="K2" s="87"/>
      <c r="L2" s="88"/>
      <c r="M2" s="87"/>
      <c r="N2" s="88"/>
      <c r="O2" s="158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54"/>
      <c r="B3" s="155"/>
      <c r="C3" s="87"/>
      <c r="D3" s="89"/>
      <c r="E3" s="87"/>
      <c r="F3" s="89"/>
      <c r="G3" s="87"/>
      <c r="H3" s="89"/>
      <c r="I3" s="109"/>
      <c r="J3" s="111"/>
      <c r="K3" s="87"/>
      <c r="L3" s="89"/>
      <c r="M3" s="87"/>
      <c r="N3" s="89"/>
      <c r="O3" s="158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54"/>
      <c r="B4" s="155"/>
      <c r="C4" s="87"/>
      <c r="D4" s="90"/>
      <c r="E4" s="87"/>
      <c r="F4" s="90"/>
      <c r="G4" s="87"/>
      <c r="H4" s="90"/>
      <c r="I4" s="109"/>
      <c r="J4" s="112"/>
      <c r="K4" s="87"/>
      <c r="L4" s="91"/>
      <c r="M4" s="87"/>
      <c r="N4" s="90"/>
      <c r="O4" s="158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56"/>
      <c r="B5" s="157"/>
      <c r="C5" s="92"/>
      <c r="D5" s="93"/>
      <c r="E5" s="94"/>
      <c r="F5" s="93"/>
      <c r="G5" s="95"/>
      <c r="H5" s="96"/>
      <c r="I5" s="113"/>
      <c r="J5" s="114"/>
      <c r="K5" s="95"/>
      <c r="L5" s="96"/>
      <c r="M5" s="92"/>
      <c r="N5" s="93"/>
      <c r="O5" s="97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59" t="s">
        <v>36</v>
      </c>
      <c r="B6" s="160"/>
      <c r="C6" s="87"/>
      <c r="D6" s="88"/>
      <c r="E6" s="87"/>
      <c r="F6" s="88"/>
      <c r="G6" s="87"/>
      <c r="H6" s="88"/>
      <c r="I6" s="109"/>
      <c r="J6" s="110"/>
      <c r="K6" s="87"/>
      <c r="L6" s="88"/>
      <c r="M6" s="87"/>
      <c r="N6" s="88"/>
      <c r="O6" s="16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61"/>
      <c r="B7" s="162"/>
      <c r="C7" s="87"/>
      <c r="D7" s="89"/>
      <c r="E7" s="87"/>
      <c r="F7" s="89"/>
      <c r="G7" s="87"/>
      <c r="H7" s="89"/>
      <c r="I7" s="109"/>
      <c r="J7" s="111"/>
      <c r="K7" s="87"/>
      <c r="L7" s="89"/>
      <c r="M7" s="87"/>
      <c r="N7" s="89"/>
      <c r="O7" s="16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61"/>
      <c r="B8" s="162"/>
      <c r="C8" s="87"/>
      <c r="D8" s="90"/>
      <c r="E8" s="87"/>
      <c r="F8" s="90"/>
      <c r="G8" s="87"/>
      <c r="H8" s="90"/>
      <c r="I8" s="109"/>
      <c r="J8" s="112"/>
      <c r="K8" s="87"/>
      <c r="L8" s="91"/>
      <c r="M8" s="87"/>
      <c r="N8" s="90"/>
      <c r="O8" s="16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63"/>
      <c r="B9" s="164"/>
      <c r="C9" s="95"/>
      <c r="D9" s="96"/>
      <c r="E9" s="94"/>
      <c r="F9" s="93"/>
      <c r="G9" s="95"/>
      <c r="H9" s="96"/>
      <c r="I9" s="173" t="s">
        <v>147</v>
      </c>
      <c r="J9" s="174"/>
      <c r="K9" s="95"/>
      <c r="L9" s="96"/>
      <c r="M9" s="92"/>
      <c r="N9" s="93"/>
      <c r="O9" s="97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66" t="s">
        <v>35</v>
      </c>
      <c r="B10" s="167"/>
      <c r="C10" s="87"/>
      <c r="D10" s="88"/>
      <c r="E10" s="87"/>
      <c r="F10" s="88"/>
      <c r="G10" s="87"/>
      <c r="H10" s="88"/>
      <c r="I10" s="109"/>
      <c r="J10" s="110"/>
      <c r="K10" s="87"/>
      <c r="L10" s="88"/>
      <c r="M10" s="87"/>
      <c r="N10" s="88"/>
      <c r="O10" s="172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68"/>
      <c r="B11" s="169"/>
      <c r="C11" s="87"/>
      <c r="D11" s="89"/>
      <c r="E11" s="87"/>
      <c r="F11" s="89"/>
      <c r="G11" s="87"/>
      <c r="H11" s="89"/>
      <c r="I11" s="109"/>
      <c r="J11" s="111"/>
      <c r="K11" s="87"/>
      <c r="L11" s="89"/>
      <c r="M11" s="87"/>
      <c r="N11" s="89"/>
      <c r="O11" s="172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68"/>
      <c r="B12" s="169"/>
      <c r="C12" s="87"/>
      <c r="D12" s="90"/>
      <c r="E12" s="87"/>
      <c r="F12" s="90"/>
      <c r="G12" s="87"/>
      <c r="H12" s="90"/>
      <c r="I12" s="109"/>
      <c r="J12" s="112"/>
      <c r="K12" s="87"/>
      <c r="L12" s="91"/>
      <c r="M12" s="87"/>
      <c r="N12" s="90"/>
      <c r="O12" s="172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70"/>
      <c r="B13" s="171"/>
      <c r="C13" s="95"/>
      <c r="D13" s="96"/>
      <c r="E13" s="94"/>
      <c r="F13" s="93"/>
      <c r="G13" s="95"/>
      <c r="H13" s="96"/>
      <c r="I13" s="113"/>
      <c r="J13" s="114"/>
      <c r="K13" s="95"/>
      <c r="L13" s="96"/>
      <c r="M13" s="92"/>
      <c r="N13" s="93"/>
      <c r="O13" s="98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99"/>
      <c r="B14" s="83">
        <f>IF(C14="","",_xlfn.ISOWEEKNUM(C14))</f>
        <v>15</v>
      </c>
      <c r="C14" s="127">
        <f>IF(M1="","",IF(MONTH(WORKDAY(M1,1))=MONTH(M1),WORKDAY(M1,1),""))</f>
        <v>46121</v>
      </c>
      <c r="D14" s="128"/>
      <c r="E14" s="127">
        <f>IF(C14="","",IF(MONTH(WORKDAY(C14,1))=MONTH(C14),WORKDAY(C14,1),""))</f>
        <v>46122</v>
      </c>
      <c r="F14" s="128"/>
      <c r="G14" s="127">
        <f t="shared" ref="G14" si="4">IF(E14="","",IF(MONTH(WORKDAY(E14,1))=MONTH(E14),WORKDAY(E14,1),""))</f>
        <v>46125</v>
      </c>
      <c r="H14" s="128"/>
      <c r="I14" s="127">
        <f t="shared" ref="I14" si="5">IF(G14="","",IF(MONTH(WORKDAY(G14,1))=MONTH(G14),WORKDAY(G14,1),""))</f>
        <v>46126</v>
      </c>
      <c r="J14" s="128"/>
      <c r="K14" s="127">
        <f t="shared" ref="K14" si="6">IF(I14="","",IF(MONTH(WORKDAY(I14,1))=MONTH(I14),WORKDAY(I14,1),""))</f>
        <v>46127</v>
      </c>
      <c r="L14" s="128"/>
      <c r="M14" s="127">
        <f t="shared" ref="M14" si="7">IF(K14="","",IF(MONTH(WORKDAY(K14,1))=MONTH(K14),WORKDAY(K14,1),""))</f>
        <v>46128</v>
      </c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52" t="s">
        <v>34</v>
      </c>
      <c r="B15" s="153"/>
      <c r="C15" s="87"/>
      <c r="D15" s="88"/>
      <c r="E15" s="87"/>
      <c r="F15" s="88"/>
      <c r="G15" s="87"/>
      <c r="H15" s="88"/>
      <c r="I15" s="87"/>
      <c r="J15" s="88"/>
      <c r="K15" s="87"/>
      <c r="L15" s="88"/>
      <c r="M15" s="87"/>
      <c r="N15" s="88"/>
      <c r="O15" s="158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54"/>
      <c r="B16" s="155"/>
      <c r="C16" s="87"/>
      <c r="D16" s="89"/>
      <c r="E16" s="87"/>
      <c r="F16" s="89"/>
      <c r="G16" s="87"/>
      <c r="H16" s="89"/>
      <c r="I16" s="87"/>
      <c r="J16" s="89"/>
      <c r="K16" s="87"/>
      <c r="L16" s="89"/>
      <c r="M16" s="87"/>
      <c r="N16" s="89"/>
      <c r="O16" s="158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54"/>
      <c r="B17" s="155"/>
      <c r="C17" s="87"/>
      <c r="D17" s="90"/>
      <c r="E17" s="87"/>
      <c r="F17" s="90"/>
      <c r="G17" s="87"/>
      <c r="H17" s="90"/>
      <c r="I17" s="87"/>
      <c r="J17" s="90"/>
      <c r="K17" s="87"/>
      <c r="L17" s="91"/>
      <c r="M17" s="87"/>
      <c r="N17" s="90"/>
      <c r="O17" s="158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56"/>
      <c r="B18" s="157"/>
      <c r="C18" s="95"/>
      <c r="D18" s="96"/>
      <c r="E18" s="94"/>
      <c r="F18" s="93"/>
      <c r="G18" s="95"/>
      <c r="H18" s="96"/>
      <c r="I18" s="92"/>
      <c r="J18" s="93"/>
      <c r="K18" s="95"/>
      <c r="L18" s="96"/>
      <c r="M18" s="92"/>
      <c r="N18" s="93"/>
      <c r="O18" s="97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59" t="s">
        <v>36</v>
      </c>
      <c r="B19" s="160"/>
      <c r="C19" s="87"/>
      <c r="D19" s="88"/>
      <c r="E19" s="87"/>
      <c r="F19" s="88"/>
      <c r="G19" s="87"/>
      <c r="H19" s="88"/>
      <c r="I19" s="87"/>
      <c r="J19" s="88"/>
      <c r="K19" s="87"/>
      <c r="L19" s="88"/>
      <c r="M19" s="87"/>
      <c r="N19" s="88"/>
      <c r="O19" s="16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61"/>
      <c r="B20" s="162"/>
      <c r="C20" s="87"/>
      <c r="D20" s="89"/>
      <c r="E20" s="87"/>
      <c r="F20" s="89"/>
      <c r="G20" s="87"/>
      <c r="H20" s="89"/>
      <c r="I20" s="87"/>
      <c r="J20" s="89"/>
      <c r="K20" s="87"/>
      <c r="L20" s="89"/>
      <c r="M20" s="87"/>
      <c r="N20" s="89"/>
      <c r="O20" s="16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61"/>
      <c r="B21" s="162"/>
      <c r="C21" s="87"/>
      <c r="D21" s="90"/>
      <c r="E21" s="87"/>
      <c r="F21" s="90"/>
      <c r="G21" s="87"/>
      <c r="H21" s="90"/>
      <c r="I21" s="87"/>
      <c r="J21" s="90"/>
      <c r="K21" s="87"/>
      <c r="L21" s="91"/>
      <c r="M21" s="87"/>
      <c r="N21" s="90"/>
      <c r="O21" s="16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63"/>
      <c r="B22" s="164"/>
      <c r="C22" s="95"/>
      <c r="D22" s="96"/>
      <c r="E22" s="94"/>
      <c r="F22" s="93"/>
      <c r="G22" s="95"/>
      <c r="H22" s="96"/>
      <c r="I22" s="92"/>
      <c r="J22" s="93"/>
      <c r="K22" s="95"/>
      <c r="L22" s="96"/>
      <c r="M22" s="92"/>
      <c r="N22" s="93"/>
      <c r="O22" s="97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66" t="s">
        <v>35</v>
      </c>
      <c r="B23" s="167"/>
      <c r="C23" s="87"/>
      <c r="D23" s="88"/>
      <c r="E23" s="87"/>
      <c r="F23" s="88"/>
      <c r="G23" s="87"/>
      <c r="H23" s="88"/>
      <c r="I23" s="87"/>
      <c r="J23" s="88"/>
      <c r="K23" s="87"/>
      <c r="L23" s="88"/>
      <c r="M23" s="87"/>
      <c r="N23" s="88"/>
      <c r="O23" s="172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68"/>
      <c r="B24" s="169"/>
      <c r="C24" s="87"/>
      <c r="D24" s="89"/>
      <c r="E24" s="87"/>
      <c r="F24" s="89"/>
      <c r="G24" s="87"/>
      <c r="H24" s="89"/>
      <c r="I24" s="87"/>
      <c r="J24" s="89"/>
      <c r="K24" s="87"/>
      <c r="L24" s="89"/>
      <c r="M24" s="87"/>
      <c r="N24" s="89"/>
      <c r="O24" s="172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68"/>
      <c r="B25" s="169"/>
      <c r="C25" s="87"/>
      <c r="D25" s="90"/>
      <c r="E25" s="87"/>
      <c r="F25" s="90"/>
      <c r="G25" s="87"/>
      <c r="H25" s="90"/>
      <c r="I25" s="87"/>
      <c r="J25" s="90"/>
      <c r="K25" s="87"/>
      <c r="L25" s="91"/>
      <c r="M25" s="87"/>
      <c r="N25" s="90"/>
      <c r="O25" s="172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70"/>
      <c r="B26" s="171"/>
      <c r="C26" s="95"/>
      <c r="D26" s="96"/>
      <c r="E26" s="94"/>
      <c r="F26" s="93"/>
      <c r="G26" s="95"/>
      <c r="H26" s="96"/>
      <c r="I26" s="92"/>
      <c r="J26" s="93"/>
      <c r="K26" s="95"/>
      <c r="L26" s="96"/>
      <c r="M26" s="92"/>
      <c r="N26" s="93"/>
      <c r="O26" s="98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100"/>
      <c r="B27" s="84">
        <f>IF(C27="","",_xlfn.ISOWEEKNUM(C27))</f>
        <v>16</v>
      </c>
      <c r="C27" s="127">
        <f>IF(M14="","",IF(MONTH(WORKDAY(M14,1))=MONTH(M14),WORKDAY(M14,1),""))</f>
        <v>46129</v>
      </c>
      <c r="D27" s="128"/>
      <c r="E27" s="127">
        <f>IF(C27="","",IF(MONTH(WORKDAY(C27,1))=MONTH(C27),WORKDAY(C27,1),""))</f>
        <v>46132</v>
      </c>
      <c r="F27" s="128"/>
      <c r="G27" s="127">
        <f t="shared" ref="G27" si="8">IF(E27="","",IF(MONTH(WORKDAY(E27,1))=MONTH(E27),WORKDAY(E27,1),""))</f>
        <v>46133</v>
      </c>
      <c r="H27" s="128"/>
      <c r="I27" s="127">
        <f t="shared" ref="I27" si="9">IF(G27="","",IF(MONTH(WORKDAY(G27,1))=MONTH(G27),WORKDAY(G27,1),""))</f>
        <v>46134</v>
      </c>
      <c r="J27" s="128"/>
      <c r="K27" s="127">
        <f t="shared" ref="K27" si="10">IF(I27="","",IF(MONTH(WORKDAY(I27,1))=MONTH(I27),WORKDAY(I27,1),""))</f>
        <v>46135</v>
      </c>
      <c r="L27" s="128"/>
      <c r="M27" s="127">
        <f t="shared" ref="M27" si="11">IF(K27="","",IF(MONTH(WORKDAY(K27,1))=MONTH(K27),WORKDAY(K27,1),""))</f>
        <v>46136</v>
      </c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52" t="s">
        <v>34</v>
      </c>
      <c r="B28" s="153"/>
      <c r="C28" s="87"/>
      <c r="D28" s="88"/>
      <c r="E28" s="87"/>
      <c r="F28" s="88"/>
      <c r="G28" s="87"/>
      <c r="H28" s="88"/>
      <c r="I28" s="87"/>
      <c r="J28" s="88"/>
      <c r="K28" s="87"/>
      <c r="L28" s="88"/>
      <c r="M28" s="87"/>
      <c r="N28" s="88"/>
      <c r="O28" s="158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54"/>
      <c r="B29" s="155"/>
      <c r="C29" s="87"/>
      <c r="D29" s="89"/>
      <c r="E29" s="87"/>
      <c r="F29" s="89"/>
      <c r="G29" s="87"/>
      <c r="H29" s="89"/>
      <c r="I29" s="87"/>
      <c r="J29" s="89"/>
      <c r="K29" s="87"/>
      <c r="L29" s="89"/>
      <c r="M29" s="87"/>
      <c r="N29" s="89"/>
      <c r="O29" s="158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54"/>
      <c r="B30" s="155"/>
      <c r="C30" s="87"/>
      <c r="D30" s="90"/>
      <c r="E30" s="87"/>
      <c r="F30" s="90"/>
      <c r="G30" s="87"/>
      <c r="H30" s="90"/>
      <c r="I30" s="87"/>
      <c r="J30" s="90"/>
      <c r="K30" s="87"/>
      <c r="L30" s="91"/>
      <c r="M30" s="87"/>
      <c r="N30" s="90"/>
      <c r="O30" s="158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56"/>
      <c r="B31" s="157"/>
      <c r="C31" s="92"/>
      <c r="D31" s="93"/>
      <c r="E31" s="94"/>
      <c r="F31" s="93"/>
      <c r="G31" s="95"/>
      <c r="H31" s="96"/>
      <c r="I31" s="92"/>
      <c r="J31" s="93"/>
      <c r="K31" s="95"/>
      <c r="L31" s="96"/>
      <c r="M31" s="92"/>
      <c r="N31" s="93"/>
      <c r="O31" s="97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59" t="s">
        <v>36</v>
      </c>
      <c r="B32" s="160"/>
      <c r="C32" s="87"/>
      <c r="D32" s="88"/>
      <c r="E32" s="87"/>
      <c r="F32" s="88"/>
      <c r="G32" s="87"/>
      <c r="H32" s="88"/>
      <c r="I32" s="87"/>
      <c r="J32" s="88"/>
      <c r="K32" s="87"/>
      <c r="L32" s="88"/>
      <c r="M32" s="87"/>
      <c r="N32" s="88"/>
      <c r="O32" s="16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61"/>
      <c r="B33" s="162"/>
      <c r="C33" s="87"/>
      <c r="D33" s="89"/>
      <c r="E33" s="87"/>
      <c r="F33" s="89"/>
      <c r="G33" s="87"/>
      <c r="H33" s="89"/>
      <c r="I33" s="87"/>
      <c r="J33" s="89"/>
      <c r="K33" s="87"/>
      <c r="L33" s="89"/>
      <c r="M33" s="87"/>
      <c r="N33" s="89"/>
      <c r="O33" s="165"/>
      <c r="Q33" s="8"/>
      <c r="AD33" s="12"/>
    </row>
    <row r="34" spans="1:30" ht="10" customHeight="1" x14ac:dyDescent="0.55000000000000004">
      <c r="A34" s="161"/>
      <c r="B34" s="162"/>
      <c r="C34" s="87"/>
      <c r="D34" s="90"/>
      <c r="E34" s="87"/>
      <c r="F34" s="90"/>
      <c r="G34" s="87"/>
      <c r="H34" s="90"/>
      <c r="I34" s="87"/>
      <c r="J34" s="90"/>
      <c r="K34" s="87"/>
      <c r="L34" s="91"/>
      <c r="M34" s="87"/>
      <c r="N34" s="90"/>
      <c r="O34" s="165"/>
      <c r="Q34" s="8"/>
      <c r="AD34" s="13"/>
    </row>
    <row r="35" spans="1:30" ht="12" customHeight="1" x14ac:dyDescent="0.55000000000000004">
      <c r="A35" s="163"/>
      <c r="B35" s="164"/>
      <c r="C35" s="92"/>
      <c r="D35" s="93"/>
      <c r="E35" s="94"/>
      <c r="F35" s="93"/>
      <c r="G35" s="95"/>
      <c r="H35" s="96"/>
      <c r="I35" s="92"/>
      <c r="J35" s="93"/>
      <c r="K35" s="95"/>
      <c r="L35" s="96"/>
      <c r="M35" s="92"/>
      <c r="N35" s="93"/>
      <c r="O35" s="97"/>
      <c r="Q35" s="8"/>
      <c r="AD35" s="13"/>
    </row>
    <row r="36" spans="1:30" ht="10" customHeight="1" x14ac:dyDescent="0.55000000000000004">
      <c r="A36" s="166" t="s">
        <v>35</v>
      </c>
      <c r="B36" s="167"/>
      <c r="C36" s="87"/>
      <c r="D36" s="88"/>
      <c r="E36" s="87"/>
      <c r="F36" s="88"/>
      <c r="G36" s="87"/>
      <c r="H36" s="88"/>
      <c r="I36" s="87"/>
      <c r="J36" s="88"/>
      <c r="K36" s="87"/>
      <c r="L36" s="88"/>
      <c r="M36" s="87"/>
      <c r="N36" s="88"/>
      <c r="O36" s="172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68"/>
      <c r="B37" s="169"/>
      <c r="C37" s="87"/>
      <c r="D37" s="89"/>
      <c r="E37" s="87"/>
      <c r="F37" s="89"/>
      <c r="G37" s="87"/>
      <c r="H37" s="89"/>
      <c r="I37" s="87"/>
      <c r="J37" s="89"/>
      <c r="K37" s="87"/>
      <c r="L37" s="89"/>
      <c r="M37" s="87"/>
      <c r="N37" s="89"/>
      <c r="O37" s="172"/>
      <c r="Q37" s="8"/>
      <c r="AD37" s="13"/>
    </row>
    <row r="38" spans="1:30" ht="10" customHeight="1" x14ac:dyDescent="0.55000000000000004">
      <c r="A38" s="168"/>
      <c r="B38" s="169"/>
      <c r="C38" s="87"/>
      <c r="D38" s="90"/>
      <c r="E38" s="87"/>
      <c r="F38" s="90"/>
      <c r="G38" s="87"/>
      <c r="H38" s="90"/>
      <c r="I38" s="87"/>
      <c r="J38" s="90"/>
      <c r="K38" s="87"/>
      <c r="L38" s="91"/>
      <c r="M38" s="87"/>
      <c r="N38" s="90"/>
      <c r="O38" s="172"/>
      <c r="Q38" s="8"/>
      <c r="AD38" s="13"/>
    </row>
    <row r="39" spans="1:30" ht="12" customHeight="1" x14ac:dyDescent="0.55000000000000004">
      <c r="A39" s="170"/>
      <c r="B39" s="171"/>
      <c r="C39" s="95"/>
      <c r="D39" s="96"/>
      <c r="E39" s="94"/>
      <c r="F39" s="93"/>
      <c r="G39" s="95"/>
      <c r="H39" s="96"/>
      <c r="I39" s="92"/>
      <c r="J39" s="93"/>
      <c r="K39" s="95"/>
      <c r="L39" s="96"/>
      <c r="M39" s="92"/>
      <c r="N39" s="93"/>
      <c r="O39" s="98"/>
      <c r="Q39" s="8"/>
      <c r="AD39" s="13"/>
    </row>
    <row r="40" spans="1:30" x14ac:dyDescent="0.55000000000000004">
      <c r="A40" s="100"/>
      <c r="B40" s="85">
        <f>IF(C40="","",_xlfn.ISOWEEKNUM(C40))</f>
        <v>18</v>
      </c>
      <c r="C40" s="127">
        <f>IF(M27="","",IF(MONTH(WORKDAY(M27,1))=MONTH(M27),WORKDAY(M27,1),""))</f>
        <v>46139</v>
      </c>
      <c r="D40" s="128"/>
      <c r="E40" s="127">
        <f>IF(C40="","",IF(MONTH(WORKDAY(C40,1))=MONTH(C40),WORKDAY(C40,1),""))</f>
        <v>46140</v>
      </c>
      <c r="F40" s="128"/>
      <c r="G40" s="127">
        <f t="shared" ref="G40" si="12">IF(E40="","",IF(MONTH(WORKDAY(E40,1))=MONTH(E40),WORKDAY(E40,1),""))</f>
        <v>46141</v>
      </c>
      <c r="H40" s="128"/>
      <c r="I40" s="127">
        <f t="shared" ref="I40" si="13">IF(G40="","",IF(MONTH(WORKDAY(G40,1))=MONTH(G40),WORKDAY(G40,1),""))</f>
        <v>46142</v>
      </c>
      <c r="J40" s="128"/>
      <c r="K40" s="127" t="str">
        <f t="shared" ref="K40" si="14">IF(I40="","",IF(MONTH(WORKDAY(I40,1))=MONTH(I40),WORKDAY(I40,1),""))</f>
        <v/>
      </c>
      <c r="L40" s="128"/>
      <c r="M40" s="127" t="str">
        <f t="shared" ref="M40" si="15">IF(K40="","",IF(MONTH(WORKDAY(K40,1))=MONTH(K40),WORKDAY(K40,1),""))</f>
        <v/>
      </c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52" t="s">
        <v>34</v>
      </c>
      <c r="B41" s="153"/>
      <c r="C41" s="87"/>
      <c r="D41" s="88"/>
      <c r="E41" s="87"/>
      <c r="F41" s="88"/>
      <c r="G41" s="87"/>
      <c r="H41" s="88"/>
      <c r="I41" s="87"/>
      <c r="J41" s="88"/>
      <c r="K41" s="87"/>
      <c r="L41" s="88"/>
      <c r="M41" s="87"/>
      <c r="N41" s="88"/>
      <c r="O41" s="158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54"/>
      <c r="B42" s="155"/>
      <c r="C42" s="87"/>
      <c r="D42" s="89"/>
      <c r="E42" s="87"/>
      <c r="F42" s="89"/>
      <c r="G42" s="87"/>
      <c r="H42" s="89"/>
      <c r="I42" s="87"/>
      <c r="J42" s="89"/>
      <c r="K42" s="87"/>
      <c r="L42" s="89"/>
      <c r="M42" s="87"/>
      <c r="N42" s="89"/>
      <c r="O42" s="158"/>
      <c r="Q42" s="8"/>
      <c r="AD42" s="13"/>
    </row>
    <row r="43" spans="1:30" ht="10" customHeight="1" x14ac:dyDescent="0.55000000000000004">
      <c r="A43" s="154"/>
      <c r="B43" s="155"/>
      <c r="C43" s="87"/>
      <c r="D43" s="90"/>
      <c r="E43" s="87"/>
      <c r="F43" s="90"/>
      <c r="G43" s="87"/>
      <c r="H43" s="90"/>
      <c r="I43" s="87"/>
      <c r="J43" s="90"/>
      <c r="K43" s="87"/>
      <c r="L43" s="91"/>
      <c r="M43" s="87"/>
      <c r="N43" s="90"/>
      <c r="O43" s="158"/>
      <c r="Q43" s="8"/>
      <c r="AD43" s="13"/>
    </row>
    <row r="44" spans="1:30" ht="12" customHeight="1" x14ac:dyDescent="0.55000000000000004">
      <c r="A44" s="156"/>
      <c r="B44" s="157"/>
      <c r="C44" s="92"/>
      <c r="D44" s="93"/>
      <c r="E44" s="94"/>
      <c r="F44" s="93"/>
      <c r="G44" s="95"/>
      <c r="H44" s="96"/>
      <c r="I44" s="92"/>
      <c r="J44" s="93"/>
      <c r="K44" s="95"/>
      <c r="L44" s="96"/>
      <c r="M44" s="92"/>
      <c r="N44" s="93"/>
      <c r="O44" s="97"/>
      <c r="Q44" s="8"/>
      <c r="AD44" s="13"/>
    </row>
    <row r="45" spans="1:30" ht="10" customHeight="1" x14ac:dyDescent="0.55000000000000004">
      <c r="A45" s="159" t="s">
        <v>36</v>
      </c>
      <c r="B45" s="160"/>
      <c r="C45" s="87"/>
      <c r="D45" s="88"/>
      <c r="E45" s="87"/>
      <c r="F45" s="88"/>
      <c r="G45" s="87"/>
      <c r="H45" s="88"/>
      <c r="I45" s="87"/>
      <c r="J45" s="88"/>
      <c r="K45" s="87"/>
      <c r="L45" s="88"/>
      <c r="M45" s="87"/>
      <c r="N45" s="88"/>
      <c r="O45" s="16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61"/>
      <c r="B46" s="162"/>
      <c r="C46" s="87"/>
      <c r="D46" s="89"/>
      <c r="E46" s="87"/>
      <c r="F46" s="89"/>
      <c r="G46" s="87"/>
      <c r="H46" s="89"/>
      <c r="I46" s="87"/>
      <c r="J46" s="89"/>
      <c r="K46" s="87"/>
      <c r="L46" s="89"/>
      <c r="M46" s="87"/>
      <c r="N46" s="89"/>
      <c r="O46" s="165"/>
      <c r="Q46" s="8"/>
    </row>
    <row r="47" spans="1:30" ht="10" customHeight="1" x14ac:dyDescent="0.55000000000000004">
      <c r="A47" s="161"/>
      <c r="B47" s="162"/>
      <c r="C47" s="87"/>
      <c r="D47" s="90"/>
      <c r="E47" s="87"/>
      <c r="F47" s="90"/>
      <c r="G47" s="87"/>
      <c r="H47" s="90"/>
      <c r="I47" s="87"/>
      <c r="J47" s="90"/>
      <c r="K47" s="87"/>
      <c r="L47" s="91"/>
      <c r="M47" s="87"/>
      <c r="N47" s="90"/>
      <c r="O47" s="165"/>
      <c r="Q47" s="8"/>
    </row>
    <row r="48" spans="1:30" ht="12" customHeight="1" x14ac:dyDescent="0.55000000000000004">
      <c r="A48" s="163"/>
      <c r="B48" s="164"/>
      <c r="C48" s="92"/>
      <c r="D48" s="93"/>
      <c r="E48" s="94"/>
      <c r="F48" s="93"/>
      <c r="G48" s="95"/>
      <c r="H48" s="96"/>
      <c r="I48" s="92"/>
      <c r="J48" s="93"/>
      <c r="K48" s="95"/>
      <c r="L48" s="96"/>
      <c r="M48" s="92"/>
      <c r="N48" s="93"/>
      <c r="O48" s="97"/>
      <c r="Q48" s="8"/>
    </row>
    <row r="49" spans="1:17" ht="10" customHeight="1" x14ac:dyDescent="0.55000000000000004">
      <c r="A49" s="166" t="s">
        <v>35</v>
      </c>
      <c r="B49" s="167"/>
      <c r="C49" s="87"/>
      <c r="D49" s="88"/>
      <c r="E49" s="87"/>
      <c r="F49" s="88"/>
      <c r="G49" s="87"/>
      <c r="H49" s="88"/>
      <c r="I49" s="87"/>
      <c r="J49" s="88"/>
      <c r="K49" s="87"/>
      <c r="L49" s="88"/>
      <c r="M49" s="87"/>
      <c r="N49" s="88"/>
      <c r="O49" s="172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68"/>
      <c r="B50" s="169"/>
      <c r="C50" s="87"/>
      <c r="D50" s="89"/>
      <c r="E50" s="87"/>
      <c r="F50" s="89"/>
      <c r="G50" s="87"/>
      <c r="H50" s="89"/>
      <c r="I50" s="87"/>
      <c r="J50" s="89"/>
      <c r="K50" s="87"/>
      <c r="L50" s="89"/>
      <c r="M50" s="87"/>
      <c r="N50" s="89"/>
      <c r="O50" s="172"/>
      <c r="Q50" s="8"/>
    </row>
    <row r="51" spans="1:17" ht="10" customHeight="1" x14ac:dyDescent="0.55000000000000004">
      <c r="A51" s="168"/>
      <c r="B51" s="169"/>
      <c r="C51" s="87"/>
      <c r="D51" s="90"/>
      <c r="E51" s="87"/>
      <c r="F51" s="90"/>
      <c r="G51" s="87"/>
      <c r="H51" s="90"/>
      <c r="I51" s="87"/>
      <c r="J51" s="90"/>
      <c r="K51" s="87"/>
      <c r="L51" s="91"/>
      <c r="M51" s="87"/>
      <c r="N51" s="90"/>
      <c r="O51" s="172"/>
      <c r="Q51" s="8"/>
    </row>
    <row r="52" spans="1:17" ht="12" customHeight="1" x14ac:dyDescent="0.55000000000000004">
      <c r="A52" s="170"/>
      <c r="B52" s="171"/>
      <c r="C52" s="95"/>
      <c r="D52" s="96"/>
      <c r="E52" s="94"/>
      <c r="F52" s="93"/>
      <c r="G52" s="95"/>
      <c r="H52" s="96"/>
      <c r="I52" s="92"/>
      <c r="J52" s="93"/>
      <c r="K52" s="95"/>
      <c r="L52" s="96"/>
      <c r="M52" s="92"/>
      <c r="N52" s="93"/>
      <c r="O52" s="98"/>
      <c r="Q52" s="8"/>
    </row>
    <row r="53" spans="1:17" x14ac:dyDescent="0.55000000000000004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49">
    <mergeCell ref="M1:N1"/>
    <mergeCell ref="C1:D1"/>
    <mergeCell ref="E1:F1"/>
    <mergeCell ref="G1:H1"/>
    <mergeCell ref="I1:J1"/>
    <mergeCell ref="K1:L1"/>
    <mergeCell ref="M14:N14"/>
    <mergeCell ref="A2:B5"/>
    <mergeCell ref="O2:O4"/>
    <mergeCell ref="A6:B9"/>
    <mergeCell ref="O6:O8"/>
    <mergeCell ref="A10:B13"/>
    <mergeCell ref="O10:O12"/>
    <mergeCell ref="C14:D14"/>
    <mergeCell ref="E14:F14"/>
    <mergeCell ref="G14:H14"/>
    <mergeCell ref="I14:J14"/>
    <mergeCell ref="K14:L14"/>
    <mergeCell ref="I9:J9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M40:N40"/>
    <mergeCell ref="A28:B31"/>
    <mergeCell ref="O28:O30"/>
    <mergeCell ref="A32:B35"/>
    <mergeCell ref="O32:O34"/>
    <mergeCell ref="A36:B39"/>
    <mergeCell ref="O36:O38"/>
    <mergeCell ref="C40:D40"/>
    <mergeCell ref="E40:F40"/>
    <mergeCell ref="G40:H40"/>
    <mergeCell ref="I40:J40"/>
    <mergeCell ref="K40:L40"/>
    <mergeCell ref="A41:B44"/>
    <mergeCell ref="O41:O43"/>
    <mergeCell ref="A45:B48"/>
    <mergeCell ref="O45:O47"/>
    <mergeCell ref="A49:B52"/>
    <mergeCell ref="O49:O51"/>
  </mergeCells>
  <conditionalFormatting sqref="C2:N8 C15:N25 C13 E13:N13 C28:N38 C26 E26:N26 C41:N51 C39 E39:N39 C52 E52:N52 C10:N12 C9:I9 K9:N9">
    <cfRule type="expression" dxfId="17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AC22BF98-A9FE-7C48-BB8B-2EC2EEFB1F6B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5CBC803D-B1AA-E04F-AEBD-18B642B3BD2F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7281B5E-43F8-9747-921D-B08371C15DC0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667FB-9AC7-624A-AD27-A5DE04098C10}">
  <sheetPr codeName="Feuil21">
    <pageSetUpPr fitToPage="1"/>
  </sheetPr>
  <dimension ref="A1:AD91"/>
  <sheetViews>
    <sheetView zoomScale="130" zoomScaleNormal="130" workbookViewId="0">
      <pane xSplit="1" ySplit="1" topLeftCell="B30" activePane="bottomRight" state="frozen"/>
      <selection activeCell="D22" sqref="D22"/>
      <selection pane="topRight" activeCell="D22" sqref="D22"/>
      <selection pane="bottomLeft" activeCell="D22" sqref="D22"/>
      <selection pane="bottomRight" sqref="A1:O53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86"/>
      <c r="B1" s="85">
        <f>IF(C1="","",_xlfn.ISOWEEKNUM(C1))</f>
        <v>18</v>
      </c>
      <c r="C1" s="127">
        <f>WORKDAY(DATE(Date!$K$1,5,0),1)</f>
        <v>46143</v>
      </c>
      <c r="D1" s="128"/>
      <c r="E1" s="127">
        <f>IF(C1="","",IF(MONTH(WORKDAY(C1,1))=MONTH(C1),WORKDAY(C1,1),""))</f>
        <v>46146</v>
      </c>
      <c r="F1" s="128"/>
      <c r="G1" s="127">
        <f t="shared" ref="G1" si="0">IF(E1="","",IF(MONTH(WORKDAY(E1,1))=MONTH(E1),WORKDAY(E1,1),""))</f>
        <v>46147</v>
      </c>
      <c r="H1" s="128"/>
      <c r="I1" s="127">
        <f t="shared" ref="I1" si="1">IF(G1="","",IF(MONTH(WORKDAY(G1,1))=MONTH(G1),WORKDAY(G1,1),""))</f>
        <v>46148</v>
      </c>
      <c r="J1" s="128"/>
      <c r="K1" s="127">
        <f t="shared" ref="K1" si="2">IF(I1="","",IF(MONTH(WORKDAY(I1,1))=MONTH(I1),WORKDAY(I1,1),""))</f>
        <v>46149</v>
      </c>
      <c r="L1" s="128"/>
      <c r="M1" s="127">
        <f t="shared" ref="M1" si="3">IF(K1="","",IF(MONTH(WORKDAY(K1,1))=MONTH(K1),WORKDAY(K1,1),""))</f>
        <v>46150</v>
      </c>
      <c r="N1" s="128"/>
      <c r="O1" s="81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52" t="s">
        <v>34</v>
      </c>
      <c r="B2" s="153"/>
      <c r="C2" s="109"/>
      <c r="D2" s="110"/>
      <c r="E2" s="87"/>
      <c r="F2" s="88"/>
      <c r="G2" s="87"/>
      <c r="H2" s="88"/>
      <c r="I2" s="87"/>
      <c r="J2" s="88"/>
      <c r="K2" s="87"/>
      <c r="L2" s="88"/>
      <c r="M2" s="109"/>
      <c r="N2" s="110"/>
      <c r="O2" s="158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54"/>
      <c r="B3" s="155"/>
      <c r="C3" s="109"/>
      <c r="D3" s="111"/>
      <c r="E3" s="87"/>
      <c r="F3" s="89"/>
      <c r="G3" s="87"/>
      <c r="H3" s="89"/>
      <c r="I3" s="87"/>
      <c r="J3" s="89"/>
      <c r="K3" s="87"/>
      <c r="L3" s="89"/>
      <c r="M3" s="109"/>
      <c r="N3" s="111"/>
      <c r="O3" s="158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54"/>
      <c r="B4" s="155"/>
      <c r="C4" s="109"/>
      <c r="D4" s="112"/>
      <c r="E4" s="87"/>
      <c r="F4" s="90"/>
      <c r="G4" s="87"/>
      <c r="H4" s="90"/>
      <c r="I4" s="87"/>
      <c r="J4" s="90"/>
      <c r="K4" s="87"/>
      <c r="L4" s="91"/>
      <c r="M4" s="109"/>
      <c r="N4" s="112"/>
      <c r="O4" s="158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56"/>
      <c r="B5" s="157"/>
      <c r="C5" s="113"/>
      <c r="D5" s="114"/>
      <c r="E5" s="94"/>
      <c r="F5" s="93"/>
      <c r="G5" s="95"/>
      <c r="H5" s="96"/>
      <c r="I5" s="92"/>
      <c r="J5" s="93"/>
      <c r="K5" s="95"/>
      <c r="L5" s="96"/>
      <c r="M5" s="113"/>
      <c r="N5" s="114"/>
      <c r="O5" s="97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59" t="s">
        <v>36</v>
      </c>
      <c r="B6" s="160"/>
      <c r="C6" s="109"/>
      <c r="D6" s="110"/>
      <c r="E6" s="87"/>
      <c r="F6" s="88"/>
      <c r="G6" s="87"/>
      <c r="H6" s="88"/>
      <c r="I6" s="87"/>
      <c r="J6" s="88"/>
      <c r="K6" s="87"/>
      <c r="L6" s="88"/>
      <c r="M6" s="109"/>
      <c r="N6" s="110"/>
      <c r="O6" s="16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61"/>
      <c r="B7" s="162"/>
      <c r="C7" s="109"/>
      <c r="D7" s="111"/>
      <c r="E7" s="87"/>
      <c r="F7" s="89"/>
      <c r="G7" s="87"/>
      <c r="H7" s="89"/>
      <c r="I7" s="87"/>
      <c r="J7" s="89"/>
      <c r="K7" s="87"/>
      <c r="L7" s="89"/>
      <c r="M7" s="109"/>
      <c r="N7" s="111"/>
      <c r="O7" s="16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61"/>
      <c r="B8" s="162"/>
      <c r="C8" s="109"/>
      <c r="D8" s="112"/>
      <c r="E8" s="87"/>
      <c r="F8" s="90"/>
      <c r="G8" s="87"/>
      <c r="H8" s="90"/>
      <c r="I8" s="87"/>
      <c r="J8" s="90"/>
      <c r="K8" s="87"/>
      <c r="L8" s="91"/>
      <c r="M8" s="109"/>
      <c r="N8" s="112"/>
      <c r="O8" s="16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63"/>
      <c r="B9" s="164"/>
      <c r="C9" s="173" t="s">
        <v>148</v>
      </c>
      <c r="D9" s="174"/>
      <c r="E9" s="94"/>
      <c r="F9" s="93"/>
      <c r="G9" s="95"/>
      <c r="H9" s="96"/>
      <c r="I9" s="92"/>
      <c r="J9" s="93"/>
      <c r="K9" s="95"/>
      <c r="L9" s="96"/>
      <c r="M9" s="173" t="s">
        <v>149</v>
      </c>
      <c r="N9" s="174"/>
      <c r="O9" s="97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66" t="s">
        <v>35</v>
      </c>
      <c r="B10" s="167"/>
      <c r="C10" s="109"/>
      <c r="D10" s="110"/>
      <c r="E10" s="87"/>
      <c r="F10" s="88"/>
      <c r="G10" s="87"/>
      <c r="H10" s="88"/>
      <c r="I10" s="87"/>
      <c r="J10" s="88"/>
      <c r="K10" s="87"/>
      <c r="L10" s="88"/>
      <c r="M10" s="109"/>
      <c r="N10" s="110"/>
      <c r="O10" s="172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68"/>
      <c r="B11" s="169"/>
      <c r="C11" s="109"/>
      <c r="D11" s="111"/>
      <c r="E11" s="87"/>
      <c r="F11" s="89"/>
      <c r="G11" s="87"/>
      <c r="H11" s="89"/>
      <c r="I11" s="87"/>
      <c r="J11" s="89"/>
      <c r="K11" s="87"/>
      <c r="L11" s="89"/>
      <c r="M11" s="109"/>
      <c r="N11" s="111"/>
      <c r="O11" s="172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68"/>
      <c r="B12" s="169"/>
      <c r="C12" s="109"/>
      <c r="D12" s="112"/>
      <c r="E12" s="87"/>
      <c r="F12" s="90"/>
      <c r="G12" s="87"/>
      <c r="H12" s="90"/>
      <c r="I12" s="87"/>
      <c r="J12" s="90"/>
      <c r="K12" s="87"/>
      <c r="L12" s="91"/>
      <c r="M12" s="109"/>
      <c r="N12" s="112"/>
      <c r="O12" s="172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70"/>
      <c r="B13" s="171"/>
      <c r="C13" s="120"/>
      <c r="D13" s="121"/>
      <c r="E13" s="94"/>
      <c r="F13" s="93"/>
      <c r="G13" s="95"/>
      <c r="H13" s="96"/>
      <c r="I13" s="92"/>
      <c r="J13" s="93"/>
      <c r="K13" s="95"/>
      <c r="L13" s="96"/>
      <c r="M13" s="113"/>
      <c r="N13" s="114"/>
      <c r="O13" s="98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99"/>
      <c r="B14" s="83">
        <f>IF(C14="","",_xlfn.ISOWEEKNUM(C14))</f>
        <v>20</v>
      </c>
      <c r="C14" s="127">
        <f>IF(M1="","",IF(MONTH(WORKDAY(M1,1))=MONTH(M1),WORKDAY(M1,1),""))</f>
        <v>46153</v>
      </c>
      <c r="D14" s="128"/>
      <c r="E14" s="127">
        <f>IF(C14="","",IF(MONTH(WORKDAY(C14,1))=MONTH(C14),WORKDAY(C14,1),""))</f>
        <v>46154</v>
      </c>
      <c r="F14" s="128"/>
      <c r="G14" s="127">
        <f t="shared" ref="G14" si="4">IF(E14="","",IF(MONTH(WORKDAY(E14,1))=MONTH(E14),WORKDAY(E14,1),""))</f>
        <v>46155</v>
      </c>
      <c r="H14" s="128"/>
      <c r="I14" s="127">
        <f t="shared" ref="I14" si="5">IF(G14="","",IF(MONTH(WORKDAY(G14,1))=MONTH(G14),WORKDAY(G14,1),""))</f>
        <v>46156</v>
      </c>
      <c r="J14" s="128"/>
      <c r="K14" s="127">
        <f t="shared" ref="K14" si="6">IF(I14="","",IF(MONTH(WORKDAY(I14,1))=MONTH(I14),WORKDAY(I14,1),""))</f>
        <v>46157</v>
      </c>
      <c r="L14" s="128"/>
      <c r="M14" s="127">
        <f t="shared" ref="M14" si="7">IF(K14="","",IF(MONTH(WORKDAY(K14,1))=MONTH(K14),WORKDAY(K14,1),""))</f>
        <v>46160</v>
      </c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52" t="s">
        <v>34</v>
      </c>
      <c r="B15" s="153"/>
      <c r="C15" s="87"/>
      <c r="D15" s="88"/>
      <c r="E15" s="87"/>
      <c r="F15" s="88"/>
      <c r="G15" s="87"/>
      <c r="H15" s="88"/>
      <c r="I15" s="109"/>
      <c r="J15" s="110"/>
      <c r="K15" s="87"/>
      <c r="L15" s="88"/>
      <c r="M15" s="87"/>
      <c r="N15" s="88"/>
      <c r="O15" s="158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54"/>
      <c r="B16" s="155"/>
      <c r="C16" s="87"/>
      <c r="D16" s="89"/>
      <c r="E16" s="87"/>
      <c r="F16" s="89"/>
      <c r="G16" s="87"/>
      <c r="H16" s="89"/>
      <c r="I16" s="109"/>
      <c r="J16" s="111"/>
      <c r="K16" s="87"/>
      <c r="L16" s="89"/>
      <c r="M16" s="87"/>
      <c r="N16" s="89"/>
      <c r="O16" s="158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54"/>
      <c r="B17" s="155"/>
      <c r="C17" s="87"/>
      <c r="D17" s="90"/>
      <c r="E17" s="87"/>
      <c r="F17" s="90"/>
      <c r="G17" s="87"/>
      <c r="H17" s="90"/>
      <c r="I17" s="109"/>
      <c r="J17" s="112"/>
      <c r="K17" s="87"/>
      <c r="L17" s="91"/>
      <c r="M17" s="87"/>
      <c r="N17" s="90"/>
      <c r="O17" s="158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56"/>
      <c r="B18" s="157"/>
      <c r="C18" s="95"/>
      <c r="D18" s="96"/>
      <c r="E18" s="94"/>
      <c r="F18" s="93"/>
      <c r="G18" s="95"/>
      <c r="H18" s="96"/>
      <c r="I18" s="113"/>
      <c r="J18" s="114"/>
      <c r="K18" s="95"/>
      <c r="L18" s="96"/>
      <c r="M18" s="92"/>
      <c r="N18" s="93"/>
      <c r="O18" s="97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59" t="s">
        <v>36</v>
      </c>
      <c r="B19" s="160"/>
      <c r="C19" s="87"/>
      <c r="D19" s="88"/>
      <c r="E19" s="87"/>
      <c r="F19" s="88"/>
      <c r="G19" s="87"/>
      <c r="H19" s="88"/>
      <c r="I19" s="109"/>
      <c r="J19" s="110"/>
      <c r="K19" s="87"/>
      <c r="L19" s="88"/>
      <c r="M19" s="87"/>
      <c r="N19" s="88"/>
      <c r="O19" s="16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61"/>
      <c r="B20" s="162"/>
      <c r="C20" s="87"/>
      <c r="D20" s="89"/>
      <c r="E20" s="87"/>
      <c r="F20" s="89"/>
      <c r="G20" s="87"/>
      <c r="H20" s="89"/>
      <c r="I20" s="109"/>
      <c r="J20" s="111"/>
      <c r="K20" s="87"/>
      <c r="L20" s="89"/>
      <c r="M20" s="87"/>
      <c r="N20" s="89"/>
      <c r="O20" s="16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61"/>
      <c r="B21" s="162"/>
      <c r="C21" s="87"/>
      <c r="D21" s="90"/>
      <c r="E21" s="87"/>
      <c r="F21" s="90"/>
      <c r="G21" s="87"/>
      <c r="H21" s="90"/>
      <c r="I21" s="109"/>
      <c r="J21" s="112"/>
      <c r="K21" s="87"/>
      <c r="L21" s="91"/>
      <c r="M21" s="87"/>
      <c r="N21" s="90"/>
      <c r="O21" s="16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63"/>
      <c r="B22" s="164"/>
      <c r="C22" s="95"/>
      <c r="D22" s="96"/>
      <c r="E22" s="94"/>
      <c r="F22" s="93"/>
      <c r="G22" s="95"/>
      <c r="H22" s="96"/>
      <c r="I22" s="173" t="s">
        <v>150</v>
      </c>
      <c r="J22" s="174"/>
      <c r="K22" s="95"/>
      <c r="L22" s="96"/>
      <c r="M22" s="92"/>
      <c r="N22" s="93"/>
      <c r="O22" s="97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66" t="s">
        <v>35</v>
      </c>
      <c r="B23" s="167"/>
      <c r="C23" s="87"/>
      <c r="D23" s="88"/>
      <c r="E23" s="87"/>
      <c r="F23" s="88"/>
      <c r="G23" s="87"/>
      <c r="H23" s="88"/>
      <c r="I23" s="109"/>
      <c r="J23" s="110"/>
      <c r="K23" s="87"/>
      <c r="L23" s="88"/>
      <c r="M23" s="87"/>
      <c r="N23" s="88"/>
      <c r="O23" s="172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68"/>
      <c r="B24" s="169"/>
      <c r="C24" s="87"/>
      <c r="D24" s="89"/>
      <c r="E24" s="87"/>
      <c r="F24" s="89"/>
      <c r="G24" s="87"/>
      <c r="H24" s="89"/>
      <c r="I24" s="109"/>
      <c r="J24" s="111"/>
      <c r="K24" s="87"/>
      <c r="L24" s="89"/>
      <c r="M24" s="87"/>
      <c r="N24" s="89"/>
      <c r="O24" s="172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68"/>
      <c r="B25" s="169"/>
      <c r="C25" s="87"/>
      <c r="D25" s="90"/>
      <c r="E25" s="87"/>
      <c r="F25" s="90"/>
      <c r="G25" s="87"/>
      <c r="H25" s="90"/>
      <c r="I25" s="109"/>
      <c r="J25" s="112"/>
      <c r="K25" s="87"/>
      <c r="L25" s="91"/>
      <c r="M25" s="87"/>
      <c r="N25" s="90"/>
      <c r="O25" s="172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70"/>
      <c r="B26" s="171"/>
      <c r="C26" s="95"/>
      <c r="D26" s="96"/>
      <c r="E26" s="94"/>
      <c r="F26" s="93"/>
      <c r="G26" s="95"/>
      <c r="H26" s="96"/>
      <c r="I26" s="113"/>
      <c r="J26" s="114"/>
      <c r="K26" s="95"/>
      <c r="L26" s="96"/>
      <c r="M26" s="92"/>
      <c r="N26" s="93"/>
      <c r="O26" s="98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100"/>
      <c r="B27" s="84">
        <f>IF(C27="","",_xlfn.ISOWEEKNUM(C27))</f>
        <v>21</v>
      </c>
      <c r="C27" s="127">
        <f>IF(M14="","",IF(MONTH(WORKDAY(M14,1))=MONTH(M14),WORKDAY(M14,1),""))</f>
        <v>46161</v>
      </c>
      <c r="D27" s="128"/>
      <c r="E27" s="127">
        <f>IF(C27="","",IF(MONTH(WORKDAY(C27,1))=MONTH(C27),WORKDAY(C27,1),""))</f>
        <v>46162</v>
      </c>
      <c r="F27" s="128"/>
      <c r="G27" s="127">
        <f t="shared" ref="G27" si="8">IF(E27="","",IF(MONTH(WORKDAY(E27,1))=MONTH(E27),WORKDAY(E27,1),""))</f>
        <v>46163</v>
      </c>
      <c r="H27" s="128"/>
      <c r="I27" s="127">
        <f t="shared" ref="I27" si="9">IF(G27="","",IF(MONTH(WORKDAY(G27,1))=MONTH(G27),WORKDAY(G27,1),""))</f>
        <v>46164</v>
      </c>
      <c r="J27" s="128"/>
      <c r="K27" s="127">
        <f t="shared" ref="K27" si="10">IF(I27="","",IF(MONTH(WORKDAY(I27,1))=MONTH(I27),WORKDAY(I27,1),""))</f>
        <v>46167</v>
      </c>
      <c r="L27" s="128"/>
      <c r="M27" s="127">
        <f t="shared" ref="M27" si="11">IF(K27="","",IF(MONTH(WORKDAY(K27,1))=MONTH(K27),WORKDAY(K27,1),""))</f>
        <v>46168</v>
      </c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52" t="s">
        <v>34</v>
      </c>
      <c r="B28" s="153"/>
      <c r="C28" s="87"/>
      <c r="D28" s="88"/>
      <c r="E28" s="87"/>
      <c r="F28" s="88"/>
      <c r="G28" s="87"/>
      <c r="H28" s="88"/>
      <c r="I28" s="87"/>
      <c r="J28" s="88"/>
      <c r="K28" s="109"/>
      <c r="L28" s="110"/>
      <c r="M28" s="87"/>
      <c r="N28" s="88"/>
      <c r="O28" s="158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54"/>
      <c r="B29" s="155"/>
      <c r="C29" s="87"/>
      <c r="D29" s="89"/>
      <c r="E29" s="87"/>
      <c r="F29" s="89"/>
      <c r="G29" s="87"/>
      <c r="H29" s="89"/>
      <c r="I29" s="87"/>
      <c r="J29" s="89"/>
      <c r="K29" s="109"/>
      <c r="L29" s="111"/>
      <c r="M29" s="87"/>
      <c r="N29" s="89"/>
      <c r="O29" s="158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54"/>
      <c r="B30" s="155"/>
      <c r="C30" s="87"/>
      <c r="D30" s="90"/>
      <c r="E30" s="87"/>
      <c r="F30" s="90"/>
      <c r="G30" s="87"/>
      <c r="H30" s="90"/>
      <c r="I30" s="87"/>
      <c r="J30" s="90"/>
      <c r="K30" s="109"/>
      <c r="L30" s="115"/>
      <c r="M30" s="87"/>
      <c r="N30" s="90"/>
      <c r="O30" s="158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56"/>
      <c r="B31" s="157"/>
      <c r="C31" s="92"/>
      <c r="D31" s="93"/>
      <c r="E31" s="94"/>
      <c r="F31" s="93"/>
      <c r="G31" s="95"/>
      <c r="H31" s="96"/>
      <c r="I31" s="92"/>
      <c r="J31" s="93"/>
      <c r="K31" s="120"/>
      <c r="L31" s="121"/>
      <c r="M31" s="92"/>
      <c r="N31" s="93"/>
      <c r="O31" s="97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59" t="s">
        <v>36</v>
      </c>
      <c r="B32" s="160"/>
      <c r="C32" s="87"/>
      <c r="D32" s="88"/>
      <c r="E32" s="87"/>
      <c r="F32" s="88"/>
      <c r="G32" s="87"/>
      <c r="H32" s="88"/>
      <c r="I32" s="87"/>
      <c r="J32" s="88"/>
      <c r="K32" s="109"/>
      <c r="L32" s="110"/>
      <c r="M32" s="87"/>
      <c r="N32" s="88"/>
      <c r="O32" s="16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61"/>
      <c r="B33" s="162"/>
      <c r="C33" s="87"/>
      <c r="D33" s="89"/>
      <c r="E33" s="87"/>
      <c r="F33" s="89"/>
      <c r="G33" s="87"/>
      <c r="H33" s="89"/>
      <c r="I33" s="87"/>
      <c r="J33" s="89"/>
      <c r="K33" s="109"/>
      <c r="L33" s="111"/>
      <c r="M33" s="87"/>
      <c r="N33" s="89"/>
      <c r="O33" s="165"/>
      <c r="Q33" s="8"/>
      <c r="AD33" s="12"/>
    </row>
    <row r="34" spans="1:30" ht="10" customHeight="1" x14ac:dyDescent="0.55000000000000004">
      <c r="A34" s="161"/>
      <c r="B34" s="162"/>
      <c r="C34" s="87"/>
      <c r="D34" s="90"/>
      <c r="E34" s="87"/>
      <c r="F34" s="90"/>
      <c r="G34" s="87"/>
      <c r="H34" s="90"/>
      <c r="I34" s="87"/>
      <c r="J34" s="90"/>
      <c r="K34" s="109"/>
      <c r="L34" s="115"/>
      <c r="M34" s="87"/>
      <c r="N34" s="90"/>
      <c r="O34" s="165"/>
      <c r="Q34" s="8"/>
      <c r="AD34" s="13"/>
    </row>
    <row r="35" spans="1:30" ht="12" customHeight="1" x14ac:dyDescent="0.55000000000000004">
      <c r="A35" s="163"/>
      <c r="B35" s="164"/>
      <c r="C35" s="92"/>
      <c r="D35" s="93"/>
      <c r="E35" s="94"/>
      <c r="F35" s="93"/>
      <c r="G35" s="95"/>
      <c r="H35" s="96"/>
      <c r="I35" s="92"/>
      <c r="J35" s="93"/>
      <c r="K35" s="173" t="s">
        <v>151</v>
      </c>
      <c r="L35" s="174"/>
      <c r="M35" s="92"/>
      <c r="N35" s="93"/>
      <c r="O35" s="97"/>
      <c r="Q35" s="8"/>
      <c r="AD35" s="13"/>
    </row>
    <row r="36" spans="1:30" ht="10" customHeight="1" x14ac:dyDescent="0.55000000000000004">
      <c r="A36" s="166" t="s">
        <v>35</v>
      </c>
      <c r="B36" s="167"/>
      <c r="C36" s="87"/>
      <c r="D36" s="88"/>
      <c r="E36" s="87"/>
      <c r="F36" s="88"/>
      <c r="G36" s="87"/>
      <c r="H36" s="88"/>
      <c r="I36" s="87"/>
      <c r="J36" s="88"/>
      <c r="K36" s="109"/>
      <c r="L36" s="110"/>
      <c r="M36" s="87"/>
      <c r="N36" s="88"/>
      <c r="O36" s="172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68"/>
      <c r="B37" s="169"/>
      <c r="C37" s="87"/>
      <c r="D37" s="89"/>
      <c r="E37" s="87"/>
      <c r="F37" s="89"/>
      <c r="G37" s="87"/>
      <c r="H37" s="89"/>
      <c r="I37" s="87"/>
      <c r="J37" s="89"/>
      <c r="K37" s="109"/>
      <c r="L37" s="111"/>
      <c r="M37" s="87"/>
      <c r="N37" s="89"/>
      <c r="O37" s="172"/>
      <c r="Q37" s="8"/>
      <c r="AD37" s="13"/>
    </row>
    <row r="38" spans="1:30" ht="10" customHeight="1" x14ac:dyDescent="0.55000000000000004">
      <c r="A38" s="168"/>
      <c r="B38" s="169"/>
      <c r="C38" s="87"/>
      <c r="D38" s="90"/>
      <c r="E38" s="87"/>
      <c r="F38" s="90"/>
      <c r="G38" s="87"/>
      <c r="H38" s="90"/>
      <c r="I38" s="87"/>
      <c r="J38" s="90"/>
      <c r="K38" s="109"/>
      <c r="L38" s="115"/>
      <c r="M38" s="87"/>
      <c r="N38" s="90"/>
      <c r="O38" s="172"/>
      <c r="Q38" s="8"/>
      <c r="AD38" s="13"/>
    </row>
    <row r="39" spans="1:30" ht="12" customHeight="1" x14ac:dyDescent="0.55000000000000004">
      <c r="A39" s="170"/>
      <c r="B39" s="171"/>
      <c r="C39" s="95"/>
      <c r="D39" s="96"/>
      <c r="E39" s="94"/>
      <c r="F39" s="93"/>
      <c r="G39" s="95"/>
      <c r="H39" s="96"/>
      <c r="I39" s="92"/>
      <c r="J39" s="93"/>
      <c r="K39" s="120"/>
      <c r="L39" s="121"/>
      <c r="M39" s="92"/>
      <c r="N39" s="93"/>
      <c r="O39" s="98"/>
      <c r="Q39" s="8"/>
      <c r="AD39" s="13"/>
    </row>
    <row r="40" spans="1:30" x14ac:dyDescent="0.55000000000000004">
      <c r="A40" s="100"/>
      <c r="B40" s="85">
        <f>IF(C40="","",_xlfn.ISOWEEKNUM(C40))</f>
        <v>22</v>
      </c>
      <c r="C40" s="127">
        <f>IF(M27="","",IF(MONTH(WORKDAY(M27,1))=MONTH(M27),WORKDAY(M27,1),""))</f>
        <v>46169</v>
      </c>
      <c r="D40" s="128"/>
      <c r="E40" s="127">
        <f>IF(C40="","",IF(MONTH(WORKDAY(C40,1))=MONTH(C40),WORKDAY(C40,1),""))</f>
        <v>46170</v>
      </c>
      <c r="F40" s="128"/>
      <c r="G40" s="127">
        <f t="shared" ref="G40" si="12">IF(E40="","",IF(MONTH(WORKDAY(E40,1))=MONTH(E40),WORKDAY(E40,1),""))</f>
        <v>46171</v>
      </c>
      <c r="H40" s="128"/>
      <c r="I40" s="127" t="str">
        <f t="shared" ref="I40" si="13">IF(G40="","",IF(MONTH(WORKDAY(G40,1))=MONTH(G40),WORKDAY(G40,1),""))</f>
        <v/>
      </c>
      <c r="J40" s="128"/>
      <c r="K40" s="127" t="str">
        <f t="shared" ref="K40" si="14">IF(I40="","",IF(MONTH(WORKDAY(I40,1))=MONTH(I40),WORKDAY(I40,1),""))</f>
        <v/>
      </c>
      <c r="L40" s="128"/>
      <c r="M40" s="127" t="str">
        <f t="shared" ref="M40" si="15">IF(K40="","",IF(MONTH(WORKDAY(K40,1))=MONTH(K40),WORKDAY(K40,1),""))</f>
        <v/>
      </c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52" t="s">
        <v>34</v>
      </c>
      <c r="B41" s="153"/>
      <c r="C41" s="87"/>
      <c r="D41" s="88"/>
      <c r="E41" s="87"/>
      <c r="F41" s="88"/>
      <c r="G41" s="87"/>
      <c r="H41" s="88"/>
      <c r="I41" s="87"/>
      <c r="J41" s="88"/>
      <c r="K41" s="87"/>
      <c r="L41" s="88"/>
      <c r="M41" s="87"/>
      <c r="N41" s="88"/>
      <c r="O41" s="158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54"/>
      <c r="B42" s="155"/>
      <c r="C42" s="87"/>
      <c r="D42" s="89"/>
      <c r="E42" s="87"/>
      <c r="F42" s="89"/>
      <c r="G42" s="87"/>
      <c r="H42" s="89"/>
      <c r="I42" s="87"/>
      <c r="J42" s="89"/>
      <c r="K42" s="87"/>
      <c r="L42" s="89"/>
      <c r="M42" s="87"/>
      <c r="N42" s="89"/>
      <c r="O42" s="158"/>
      <c r="Q42" s="8"/>
      <c r="AD42" s="13"/>
    </row>
    <row r="43" spans="1:30" ht="10" customHeight="1" x14ac:dyDescent="0.55000000000000004">
      <c r="A43" s="154"/>
      <c r="B43" s="155"/>
      <c r="C43" s="87"/>
      <c r="D43" s="90"/>
      <c r="E43" s="87"/>
      <c r="F43" s="90"/>
      <c r="G43" s="87"/>
      <c r="H43" s="90"/>
      <c r="I43" s="87"/>
      <c r="J43" s="90"/>
      <c r="K43" s="87"/>
      <c r="L43" s="91"/>
      <c r="M43" s="87"/>
      <c r="N43" s="90"/>
      <c r="O43" s="158"/>
      <c r="Q43" s="8"/>
      <c r="AD43" s="13"/>
    </row>
    <row r="44" spans="1:30" ht="12" customHeight="1" x14ac:dyDescent="0.55000000000000004">
      <c r="A44" s="156"/>
      <c r="B44" s="157"/>
      <c r="C44" s="92"/>
      <c r="D44" s="93"/>
      <c r="E44" s="94"/>
      <c r="F44" s="93"/>
      <c r="G44" s="95"/>
      <c r="H44" s="96"/>
      <c r="I44" s="92"/>
      <c r="J44" s="93"/>
      <c r="K44" s="95"/>
      <c r="L44" s="96"/>
      <c r="M44" s="92"/>
      <c r="N44" s="93"/>
      <c r="O44" s="97"/>
      <c r="Q44" s="8"/>
      <c r="AD44" s="13"/>
    </row>
    <row r="45" spans="1:30" ht="10" customHeight="1" x14ac:dyDescent="0.55000000000000004">
      <c r="A45" s="159" t="s">
        <v>36</v>
      </c>
      <c r="B45" s="160"/>
      <c r="C45" s="87"/>
      <c r="D45" s="88"/>
      <c r="E45" s="87"/>
      <c r="F45" s="88"/>
      <c r="G45" s="87"/>
      <c r="H45" s="88"/>
      <c r="I45" s="87"/>
      <c r="J45" s="88"/>
      <c r="K45" s="87"/>
      <c r="L45" s="88"/>
      <c r="M45" s="87"/>
      <c r="N45" s="88"/>
      <c r="O45" s="16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61"/>
      <c r="B46" s="162"/>
      <c r="C46" s="87"/>
      <c r="D46" s="89"/>
      <c r="E46" s="87"/>
      <c r="F46" s="89"/>
      <c r="G46" s="87"/>
      <c r="H46" s="89"/>
      <c r="I46" s="87"/>
      <c r="J46" s="89"/>
      <c r="K46" s="87"/>
      <c r="L46" s="89"/>
      <c r="M46" s="87"/>
      <c r="N46" s="89"/>
      <c r="O46" s="165"/>
      <c r="Q46" s="8"/>
    </row>
    <row r="47" spans="1:30" ht="10" customHeight="1" x14ac:dyDescent="0.55000000000000004">
      <c r="A47" s="161"/>
      <c r="B47" s="162"/>
      <c r="C47" s="87"/>
      <c r="D47" s="90"/>
      <c r="E47" s="87"/>
      <c r="F47" s="90"/>
      <c r="G47" s="87"/>
      <c r="H47" s="90"/>
      <c r="I47" s="87"/>
      <c r="J47" s="90"/>
      <c r="K47" s="87"/>
      <c r="L47" s="91"/>
      <c r="M47" s="87"/>
      <c r="N47" s="90"/>
      <c r="O47" s="165"/>
      <c r="Q47" s="8"/>
    </row>
    <row r="48" spans="1:30" ht="12" customHeight="1" x14ac:dyDescent="0.55000000000000004">
      <c r="A48" s="163"/>
      <c r="B48" s="164"/>
      <c r="C48" s="92"/>
      <c r="D48" s="93"/>
      <c r="E48" s="94"/>
      <c r="F48" s="93"/>
      <c r="G48" s="95"/>
      <c r="H48" s="96"/>
      <c r="I48" s="92"/>
      <c r="J48" s="93"/>
      <c r="K48" s="95"/>
      <c r="L48" s="96"/>
      <c r="M48" s="92"/>
      <c r="N48" s="93"/>
      <c r="O48" s="97"/>
      <c r="Q48" s="8"/>
    </row>
    <row r="49" spans="1:17" ht="10" customHeight="1" x14ac:dyDescent="0.55000000000000004">
      <c r="A49" s="166" t="s">
        <v>35</v>
      </c>
      <c r="B49" s="167"/>
      <c r="C49" s="87"/>
      <c r="D49" s="88"/>
      <c r="E49" s="87"/>
      <c r="F49" s="88"/>
      <c r="G49" s="87"/>
      <c r="H49" s="88"/>
      <c r="I49" s="87"/>
      <c r="J49" s="88"/>
      <c r="K49" s="87"/>
      <c r="L49" s="88"/>
      <c r="M49" s="87"/>
      <c r="N49" s="88"/>
      <c r="O49" s="172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68"/>
      <c r="B50" s="169"/>
      <c r="C50" s="87"/>
      <c r="D50" s="89"/>
      <c r="E50" s="87"/>
      <c r="F50" s="89"/>
      <c r="G50" s="87"/>
      <c r="H50" s="89"/>
      <c r="I50" s="87"/>
      <c r="J50" s="89"/>
      <c r="K50" s="87"/>
      <c r="L50" s="89"/>
      <c r="M50" s="87"/>
      <c r="N50" s="89"/>
      <c r="O50" s="172"/>
      <c r="Q50" s="8"/>
    </row>
    <row r="51" spans="1:17" ht="10" customHeight="1" x14ac:dyDescent="0.55000000000000004">
      <c r="A51" s="168"/>
      <c r="B51" s="169"/>
      <c r="C51" s="87"/>
      <c r="D51" s="90"/>
      <c r="E51" s="87"/>
      <c r="F51" s="90"/>
      <c r="G51" s="87"/>
      <c r="H51" s="90"/>
      <c r="I51" s="87"/>
      <c r="J51" s="90"/>
      <c r="K51" s="87"/>
      <c r="L51" s="91"/>
      <c r="M51" s="87"/>
      <c r="N51" s="90"/>
      <c r="O51" s="172"/>
      <c r="Q51" s="8"/>
    </row>
    <row r="52" spans="1:17" ht="12" customHeight="1" x14ac:dyDescent="0.55000000000000004">
      <c r="A52" s="170"/>
      <c r="B52" s="171"/>
      <c r="C52" s="95"/>
      <c r="D52" s="96"/>
      <c r="E52" s="94"/>
      <c r="F52" s="93"/>
      <c r="G52" s="95"/>
      <c r="H52" s="96"/>
      <c r="I52" s="92"/>
      <c r="J52" s="93"/>
      <c r="K52" s="95"/>
      <c r="L52" s="96"/>
      <c r="M52" s="92"/>
      <c r="N52" s="93"/>
      <c r="O52" s="98"/>
      <c r="Q52" s="8"/>
    </row>
    <row r="53" spans="1:17" x14ac:dyDescent="0.55000000000000004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52">
    <mergeCell ref="M1:N1"/>
    <mergeCell ref="C1:D1"/>
    <mergeCell ref="E1:F1"/>
    <mergeCell ref="G1:H1"/>
    <mergeCell ref="I1:J1"/>
    <mergeCell ref="K1:L1"/>
    <mergeCell ref="M14:N14"/>
    <mergeCell ref="A2:B5"/>
    <mergeCell ref="O2:O4"/>
    <mergeCell ref="A6:B9"/>
    <mergeCell ref="O6:O8"/>
    <mergeCell ref="A10:B13"/>
    <mergeCell ref="O10:O12"/>
    <mergeCell ref="C14:D14"/>
    <mergeCell ref="E14:F14"/>
    <mergeCell ref="G14:H14"/>
    <mergeCell ref="I14:J14"/>
    <mergeCell ref="K14:L14"/>
    <mergeCell ref="C9:D9"/>
    <mergeCell ref="M9:N9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I22:J22"/>
    <mergeCell ref="M40:N40"/>
    <mergeCell ref="A28:B31"/>
    <mergeCell ref="O28:O30"/>
    <mergeCell ref="A32:B35"/>
    <mergeCell ref="O32:O34"/>
    <mergeCell ref="A36:B39"/>
    <mergeCell ref="O36:O38"/>
    <mergeCell ref="C40:D40"/>
    <mergeCell ref="E40:F40"/>
    <mergeCell ref="G40:H40"/>
    <mergeCell ref="I40:J40"/>
    <mergeCell ref="K40:L40"/>
    <mergeCell ref="K35:L35"/>
    <mergeCell ref="A41:B44"/>
    <mergeCell ref="O41:O43"/>
    <mergeCell ref="A45:B48"/>
    <mergeCell ref="O45:O47"/>
    <mergeCell ref="A49:B52"/>
    <mergeCell ref="O49:O51"/>
  </mergeCells>
  <conditionalFormatting sqref="C2:N8 C15:N21 C13 E13:N13 C28:N34 C26 E26:N26 C41:N51 C39 E39:N39 C52 E52:N52 C10:N12 C9 E9:M9 C23:N25 C22:I22 K22:N22 C36:N38 C35:K35 M35:N35">
    <cfRule type="expression" dxfId="15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676E937C-301B-BF41-9C98-AD2207F87A44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3F4D8A0C-9B8F-AA4C-9C96-15CE9A904772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1F416A4-66AE-F54B-B57E-A0172C85E082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49DEB-CE36-E543-9429-F797600B8EF3}">
  <sheetPr codeName="Feuil22">
    <pageSetUpPr fitToPage="1"/>
  </sheetPr>
  <dimension ref="A1:AD91"/>
  <sheetViews>
    <sheetView zoomScale="130" zoomScaleNormal="130" workbookViewId="0">
      <pane xSplit="1" ySplit="1" topLeftCell="B2" activePane="bottomRight" state="frozen"/>
      <selection activeCell="D22" sqref="D22"/>
      <selection pane="topRight" activeCell="D22" sqref="D22"/>
      <selection pane="bottomLeft" activeCell="D22" sqref="D22"/>
      <selection pane="bottomRight" sqref="A1:O53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86"/>
      <c r="B1" s="85">
        <f>IF(C1="","",_xlfn.ISOWEEKNUM(C1))</f>
        <v>23</v>
      </c>
      <c r="C1" s="127">
        <f>WORKDAY(DATE(Date!$K$1,6,0),1)</f>
        <v>46174</v>
      </c>
      <c r="D1" s="128"/>
      <c r="E1" s="127">
        <f>IF(C1="","",IF(MONTH(WORKDAY(C1,1))=MONTH(C1),WORKDAY(C1,1),""))</f>
        <v>46175</v>
      </c>
      <c r="F1" s="128"/>
      <c r="G1" s="127">
        <f t="shared" ref="G1" si="0">IF(E1="","",IF(MONTH(WORKDAY(E1,1))=MONTH(E1),WORKDAY(E1,1),""))</f>
        <v>46176</v>
      </c>
      <c r="H1" s="128"/>
      <c r="I1" s="127">
        <f t="shared" ref="I1" si="1">IF(G1="","",IF(MONTH(WORKDAY(G1,1))=MONTH(G1),WORKDAY(G1,1),""))</f>
        <v>46177</v>
      </c>
      <c r="J1" s="128"/>
      <c r="K1" s="127">
        <f t="shared" ref="K1" si="2">IF(I1="","",IF(MONTH(WORKDAY(I1,1))=MONTH(I1),WORKDAY(I1,1),""))</f>
        <v>46178</v>
      </c>
      <c r="L1" s="128"/>
      <c r="M1" s="127">
        <f t="shared" ref="M1" si="3">IF(K1="","",IF(MONTH(WORKDAY(K1,1))=MONTH(K1),WORKDAY(K1,1),""))</f>
        <v>46181</v>
      </c>
      <c r="N1" s="128"/>
      <c r="O1" s="81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52" t="s">
        <v>34</v>
      </c>
      <c r="B2" s="153"/>
      <c r="C2" s="87"/>
      <c r="D2" s="88"/>
      <c r="E2" s="87"/>
      <c r="F2" s="88"/>
      <c r="G2" s="87"/>
      <c r="H2" s="88"/>
      <c r="I2" s="87"/>
      <c r="J2" s="88"/>
      <c r="K2" s="87"/>
      <c r="L2" s="88"/>
      <c r="M2" s="87"/>
      <c r="N2" s="88"/>
      <c r="O2" s="158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54"/>
      <c r="B3" s="155"/>
      <c r="C3" s="87"/>
      <c r="D3" s="89"/>
      <c r="E3" s="87"/>
      <c r="F3" s="89"/>
      <c r="G3" s="87"/>
      <c r="H3" s="89"/>
      <c r="I3" s="87"/>
      <c r="J3" s="89"/>
      <c r="K3" s="87"/>
      <c r="L3" s="89"/>
      <c r="M3" s="87"/>
      <c r="N3" s="89"/>
      <c r="O3" s="158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54"/>
      <c r="B4" s="155"/>
      <c r="C4" s="87"/>
      <c r="D4" s="90"/>
      <c r="E4" s="87"/>
      <c r="F4" s="90"/>
      <c r="G4" s="87"/>
      <c r="H4" s="90"/>
      <c r="I4" s="87"/>
      <c r="J4" s="90"/>
      <c r="K4" s="87"/>
      <c r="L4" s="91"/>
      <c r="M4" s="87"/>
      <c r="N4" s="90"/>
      <c r="O4" s="158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56"/>
      <c r="B5" s="157"/>
      <c r="C5" s="92"/>
      <c r="D5" s="93"/>
      <c r="E5" s="94"/>
      <c r="F5" s="93"/>
      <c r="G5" s="95"/>
      <c r="H5" s="96"/>
      <c r="I5" s="92"/>
      <c r="J5" s="93"/>
      <c r="K5" s="95"/>
      <c r="L5" s="96"/>
      <c r="M5" s="92"/>
      <c r="N5" s="93"/>
      <c r="O5" s="97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59" t="s">
        <v>36</v>
      </c>
      <c r="B6" s="160"/>
      <c r="C6" s="87"/>
      <c r="D6" s="88"/>
      <c r="E6" s="87"/>
      <c r="F6" s="88"/>
      <c r="G6" s="87"/>
      <c r="H6" s="88"/>
      <c r="I6" s="87"/>
      <c r="J6" s="88"/>
      <c r="K6" s="87"/>
      <c r="L6" s="88"/>
      <c r="M6" s="87"/>
      <c r="N6" s="88"/>
      <c r="O6" s="16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61"/>
      <c r="B7" s="162"/>
      <c r="C7" s="87"/>
      <c r="D7" s="89"/>
      <c r="E7" s="87"/>
      <c r="F7" s="89"/>
      <c r="G7" s="87"/>
      <c r="H7" s="89"/>
      <c r="I7" s="87"/>
      <c r="J7" s="89"/>
      <c r="K7" s="87"/>
      <c r="L7" s="89"/>
      <c r="M7" s="87"/>
      <c r="N7" s="89"/>
      <c r="O7" s="16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61"/>
      <c r="B8" s="162"/>
      <c r="C8" s="87"/>
      <c r="D8" s="90"/>
      <c r="E8" s="87"/>
      <c r="F8" s="90"/>
      <c r="G8" s="87"/>
      <c r="H8" s="90"/>
      <c r="I8" s="87"/>
      <c r="J8" s="90"/>
      <c r="K8" s="87"/>
      <c r="L8" s="91"/>
      <c r="M8" s="87"/>
      <c r="N8" s="90"/>
      <c r="O8" s="16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63"/>
      <c r="B9" s="164"/>
      <c r="C9" s="95"/>
      <c r="D9" s="96"/>
      <c r="E9" s="94"/>
      <c r="F9" s="93"/>
      <c r="G9" s="95"/>
      <c r="H9" s="96"/>
      <c r="I9" s="92"/>
      <c r="J9" s="93"/>
      <c r="K9" s="95"/>
      <c r="L9" s="96"/>
      <c r="M9" s="92"/>
      <c r="N9" s="93"/>
      <c r="O9" s="97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66" t="s">
        <v>35</v>
      </c>
      <c r="B10" s="167"/>
      <c r="C10" s="87"/>
      <c r="D10" s="88"/>
      <c r="E10" s="87"/>
      <c r="F10" s="88"/>
      <c r="G10" s="87"/>
      <c r="H10" s="88"/>
      <c r="I10" s="87"/>
      <c r="J10" s="88"/>
      <c r="K10" s="87"/>
      <c r="L10" s="88"/>
      <c r="M10" s="87"/>
      <c r="N10" s="88"/>
      <c r="O10" s="172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68"/>
      <c r="B11" s="169"/>
      <c r="C11" s="87"/>
      <c r="D11" s="89"/>
      <c r="E11" s="87"/>
      <c r="F11" s="89"/>
      <c r="G11" s="87"/>
      <c r="H11" s="89"/>
      <c r="I11" s="87"/>
      <c r="J11" s="89"/>
      <c r="K11" s="87"/>
      <c r="L11" s="89"/>
      <c r="M11" s="87"/>
      <c r="N11" s="89"/>
      <c r="O11" s="172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68"/>
      <c r="B12" s="169"/>
      <c r="C12" s="87"/>
      <c r="D12" s="90"/>
      <c r="E12" s="87"/>
      <c r="F12" s="90"/>
      <c r="G12" s="87"/>
      <c r="H12" s="90"/>
      <c r="I12" s="87"/>
      <c r="J12" s="90"/>
      <c r="K12" s="87"/>
      <c r="L12" s="91"/>
      <c r="M12" s="87"/>
      <c r="N12" s="90"/>
      <c r="O12" s="172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70"/>
      <c r="B13" s="171"/>
      <c r="C13" s="95"/>
      <c r="D13" s="96"/>
      <c r="E13" s="94"/>
      <c r="F13" s="93"/>
      <c r="G13" s="95"/>
      <c r="H13" s="96"/>
      <c r="I13" s="92"/>
      <c r="J13" s="93"/>
      <c r="K13" s="95"/>
      <c r="L13" s="96"/>
      <c r="M13" s="92"/>
      <c r="N13" s="93"/>
      <c r="O13" s="98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99"/>
      <c r="B14" s="83">
        <f>IF(C14="","",_xlfn.ISOWEEKNUM(C14))</f>
        <v>24</v>
      </c>
      <c r="C14" s="127">
        <f>IF(M1="","",IF(MONTH(WORKDAY(M1,1))=MONTH(M1),WORKDAY(M1,1),""))</f>
        <v>46182</v>
      </c>
      <c r="D14" s="128"/>
      <c r="E14" s="127">
        <f>IF(C14="","",IF(MONTH(WORKDAY(C14,1))=MONTH(C14),WORKDAY(C14,1),""))</f>
        <v>46183</v>
      </c>
      <c r="F14" s="128"/>
      <c r="G14" s="127">
        <f t="shared" ref="G14" si="4">IF(E14="","",IF(MONTH(WORKDAY(E14,1))=MONTH(E14),WORKDAY(E14,1),""))</f>
        <v>46184</v>
      </c>
      <c r="H14" s="128"/>
      <c r="I14" s="127">
        <f t="shared" ref="I14" si="5">IF(G14="","",IF(MONTH(WORKDAY(G14,1))=MONTH(G14),WORKDAY(G14,1),""))</f>
        <v>46185</v>
      </c>
      <c r="J14" s="128"/>
      <c r="K14" s="127">
        <f t="shared" ref="K14" si="6">IF(I14="","",IF(MONTH(WORKDAY(I14,1))=MONTH(I14),WORKDAY(I14,1),""))</f>
        <v>46188</v>
      </c>
      <c r="L14" s="128"/>
      <c r="M14" s="127">
        <f t="shared" ref="M14" si="7">IF(K14="","",IF(MONTH(WORKDAY(K14,1))=MONTH(K14),WORKDAY(K14,1),""))</f>
        <v>46189</v>
      </c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52" t="s">
        <v>34</v>
      </c>
      <c r="B15" s="153"/>
      <c r="C15" s="87"/>
      <c r="D15" s="88"/>
      <c r="E15" s="87"/>
      <c r="F15" s="88"/>
      <c r="G15" s="87"/>
      <c r="H15" s="88"/>
      <c r="I15" s="87"/>
      <c r="J15" s="88"/>
      <c r="K15" s="87"/>
      <c r="L15" s="88"/>
      <c r="M15" s="87"/>
      <c r="N15" s="88"/>
      <c r="O15" s="158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54"/>
      <c r="B16" s="155"/>
      <c r="C16" s="87"/>
      <c r="D16" s="89"/>
      <c r="E16" s="87"/>
      <c r="F16" s="89"/>
      <c r="G16" s="87"/>
      <c r="H16" s="89"/>
      <c r="I16" s="87"/>
      <c r="J16" s="89"/>
      <c r="K16" s="87"/>
      <c r="L16" s="89"/>
      <c r="M16" s="87"/>
      <c r="N16" s="89"/>
      <c r="O16" s="158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54"/>
      <c r="B17" s="155"/>
      <c r="C17" s="87"/>
      <c r="D17" s="90"/>
      <c r="E17" s="87"/>
      <c r="F17" s="90"/>
      <c r="G17" s="87"/>
      <c r="H17" s="90"/>
      <c r="I17" s="87"/>
      <c r="J17" s="90"/>
      <c r="K17" s="87"/>
      <c r="L17" s="91"/>
      <c r="M17" s="87"/>
      <c r="N17" s="90"/>
      <c r="O17" s="158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56"/>
      <c r="B18" s="157"/>
      <c r="C18" s="95"/>
      <c r="D18" s="96"/>
      <c r="E18" s="94"/>
      <c r="F18" s="93"/>
      <c r="G18" s="95"/>
      <c r="H18" s="96"/>
      <c r="I18" s="92"/>
      <c r="J18" s="93"/>
      <c r="K18" s="95"/>
      <c r="L18" s="96"/>
      <c r="M18" s="92"/>
      <c r="N18" s="93"/>
      <c r="O18" s="97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59" t="s">
        <v>36</v>
      </c>
      <c r="B19" s="160"/>
      <c r="C19" s="87"/>
      <c r="D19" s="88"/>
      <c r="E19" s="87"/>
      <c r="F19" s="88"/>
      <c r="G19" s="87"/>
      <c r="H19" s="88"/>
      <c r="I19" s="87"/>
      <c r="J19" s="88"/>
      <c r="K19" s="87"/>
      <c r="L19" s="88"/>
      <c r="M19" s="87"/>
      <c r="N19" s="88"/>
      <c r="O19" s="16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61"/>
      <c r="B20" s="162"/>
      <c r="C20" s="87"/>
      <c r="D20" s="89"/>
      <c r="E20" s="87"/>
      <c r="F20" s="89"/>
      <c r="G20" s="87"/>
      <c r="H20" s="89"/>
      <c r="I20" s="87"/>
      <c r="J20" s="89"/>
      <c r="K20" s="87"/>
      <c r="L20" s="89"/>
      <c r="M20" s="87"/>
      <c r="N20" s="89"/>
      <c r="O20" s="16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61"/>
      <c r="B21" s="162"/>
      <c r="C21" s="87"/>
      <c r="D21" s="90"/>
      <c r="E21" s="87"/>
      <c r="F21" s="90"/>
      <c r="G21" s="87"/>
      <c r="H21" s="90"/>
      <c r="I21" s="87"/>
      <c r="J21" s="90"/>
      <c r="K21" s="87"/>
      <c r="L21" s="91"/>
      <c r="M21" s="87"/>
      <c r="N21" s="90"/>
      <c r="O21" s="16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63"/>
      <c r="B22" s="164"/>
      <c r="C22" s="95"/>
      <c r="D22" s="96"/>
      <c r="E22" s="94"/>
      <c r="F22" s="93"/>
      <c r="G22" s="95"/>
      <c r="H22" s="96"/>
      <c r="I22" s="92"/>
      <c r="J22" s="93"/>
      <c r="K22" s="95"/>
      <c r="L22" s="96"/>
      <c r="M22" s="92"/>
      <c r="N22" s="93"/>
      <c r="O22" s="97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66" t="s">
        <v>35</v>
      </c>
      <c r="B23" s="167"/>
      <c r="C23" s="87"/>
      <c r="D23" s="88"/>
      <c r="E23" s="87"/>
      <c r="F23" s="88"/>
      <c r="G23" s="87"/>
      <c r="H23" s="88"/>
      <c r="I23" s="87"/>
      <c r="J23" s="88"/>
      <c r="K23" s="87"/>
      <c r="L23" s="88"/>
      <c r="M23" s="87"/>
      <c r="N23" s="88"/>
      <c r="O23" s="172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68"/>
      <c r="B24" s="169"/>
      <c r="C24" s="87"/>
      <c r="D24" s="89"/>
      <c r="E24" s="87"/>
      <c r="F24" s="89"/>
      <c r="G24" s="87"/>
      <c r="H24" s="89"/>
      <c r="I24" s="87"/>
      <c r="J24" s="89"/>
      <c r="K24" s="87"/>
      <c r="L24" s="89"/>
      <c r="M24" s="87"/>
      <c r="N24" s="89"/>
      <c r="O24" s="172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68"/>
      <c r="B25" s="169"/>
      <c r="C25" s="87"/>
      <c r="D25" s="90"/>
      <c r="E25" s="87"/>
      <c r="F25" s="90"/>
      <c r="G25" s="87"/>
      <c r="H25" s="90"/>
      <c r="I25" s="87"/>
      <c r="J25" s="90"/>
      <c r="K25" s="87"/>
      <c r="L25" s="91"/>
      <c r="M25" s="87"/>
      <c r="N25" s="90"/>
      <c r="O25" s="172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70"/>
      <c r="B26" s="171"/>
      <c r="C26" s="95"/>
      <c r="D26" s="96"/>
      <c r="E26" s="94"/>
      <c r="F26" s="93"/>
      <c r="G26" s="95"/>
      <c r="H26" s="96"/>
      <c r="I26" s="92"/>
      <c r="J26" s="93"/>
      <c r="K26" s="95"/>
      <c r="L26" s="96"/>
      <c r="M26" s="92"/>
      <c r="N26" s="93"/>
      <c r="O26" s="98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100"/>
      <c r="B27" s="84">
        <f>IF(C27="","",_xlfn.ISOWEEKNUM(C27))</f>
        <v>25</v>
      </c>
      <c r="C27" s="127">
        <f>IF(M14="","",IF(MONTH(WORKDAY(M14,1))=MONTH(M14),WORKDAY(M14,1),""))</f>
        <v>46190</v>
      </c>
      <c r="D27" s="128"/>
      <c r="E27" s="127">
        <f>IF(C27="","",IF(MONTH(WORKDAY(C27,1))=MONTH(C27),WORKDAY(C27,1),""))</f>
        <v>46191</v>
      </c>
      <c r="F27" s="128"/>
      <c r="G27" s="127">
        <f t="shared" ref="G27" si="8">IF(E27="","",IF(MONTH(WORKDAY(E27,1))=MONTH(E27),WORKDAY(E27,1),""))</f>
        <v>46192</v>
      </c>
      <c r="H27" s="128"/>
      <c r="I27" s="127">
        <f t="shared" ref="I27" si="9">IF(G27="","",IF(MONTH(WORKDAY(G27,1))=MONTH(G27),WORKDAY(G27,1),""))</f>
        <v>46195</v>
      </c>
      <c r="J27" s="128"/>
      <c r="K27" s="127">
        <f t="shared" ref="K27" si="10">IF(I27="","",IF(MONTH(WORKDAY(I27,1))=MONTH(I27),WORKDAY(I27,1),""))</f>
        <v>46196</v>
      </c>
      <c r="L27" s="128"/>
      <c r="M27" s="127">
        <f t="shared" ref="M27" si="11">IF(K27="","",IF(MONTH(WORKDAY(K27,1))=MONTH(K27),WORKDAY(K27,1),""))</f>
        <v>46197</v>
      </c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52" t="s">
        <v>34</v>
      </c>
      <c r="B28" s="153"/>
      <c r="C28" s="87"/>
      <c r="D28" s="88"/>
      <c r="E28" s="87"/>
      <c r="F28" s="88"/>
      <c r="G28" s="87"/>
      <c r="H28" s="88"/>
      <c r="I28" s="87"/>
      <c r="J28" s="88"/>
      <c r="K28" s="87"/>
      <c r="L28" s="88"/>
      <c r="M28" s="87"/>
      <c r="N28" s="88"/>
      <c r="O28" s="158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54"/>
      <c r="B29" s="155"/>
      <c r="C29" s="87"/>
      <c r="D29" s="89"/>
      <c r="E29" s="87"/>
      <c r="F29" s="89"/>
      <c r="G29" s="87"/>
      <c r="H29" s="89"/>
      <c r="I29" s="87"/>
      <c r="J29" s="89"/>
      <c r="K29" s="87"/>
      <c r="L29" s="89"/>
      <c r="M29" s="87"/>
      <c r="N29" s="89"/>
      <c r="O29" s="158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54"/>
      <c r="B30" s="155"/>
      <c r="C30" s="87"/>
      <c r="D30" s="90"/>
      <c r="E30" s="87"/>
      <c r="F30" s="90"/>
      <c r="G30" s="87"/>
      <c r="H30" s="90"/>
      <c r="I30" s="87"/>
      <c r="J30" s="90"/>
      <c r="K30" s="87"/>
      <c r="L30" s="91"/>
      <c r="M30" s="87"/>
      <c r="N30" s="90"/>
      <c r="O30" s="158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56"/>
      <c r="B31" s="157"/>
      <c r="C31" s="92"/>
      <c r="D31" s="93"/>
      <c r="E31" s="94"/>
      <c r="F31" s="93"/>
      <c r="G31" s="95"/>
      <c r="H31" s="96"/>
      <c r="I31" s="92"/>
      <c r="J31" s="93"/>
      <c r="K31" s="95"/>
      <c r="L31" s="96"/>
      <c r="M31" s="92"/>
      <c r="N31" s="93"/>
      <c r="O31" s="97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59" t="s">
        <v>36</v>
      </c>
      <c r="B32" s="160"/>
      <c r="C32" s="87"/>
      <c r="D32" s="88"/>
      <c r="E32" s="87"/>
      <c r="F32" s="88"/>
      <c r="G32" s="87"/>
      <c r="H32" s="88"/>
      <c r="I32" s="87"/>
      <c r="J32" s="88"/>
      <c r="K32" s="87"/>
      <c r="L32" s="88"/>
      <c r="M32" s="87"/>
      <c r="N32" s="88"/>
      <c r="O32" s="16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61"/>
      <c r="B33" s="162"/>
      <c r="C33" s="87"/>
      <c r="D33" s="89"/>
      <c r="E33" s="87"/>
      <c r="F33" s="89"/>
      <c r="G33" s="87"/>
      <c r="H33" s="89"/>
      <c r="I33" s="87"/>
      <c r="J33" s="89"/>
      <c r="K33" s="87"/>
      <c r="L33" s="89"/>
      <c r="M33" s="87"/>
      <c r="N33" s="89"/>
      <c r="O33" s="165"/>
      <c r="Q33" s="8"/>
      <c r="AD33" s="12"/>
    </row>
    <row r="34" spans="1:30" ht="10" customHeight="1" x14ac:dyDescent="0.55000000000000004">
      <c r="A34" s="161"/>
      <c r="B34" s="162"/>
      <c r="C34" s="87"/>
      <c r="D34" s="90"/>
      <c r="E34" s="87"/>
      <c r="F34" s="90"/>
      <c r="G34" s="87"/>
      <c r="H34" s="90"/>
      <c r="I34" s="87"/>
      <c r="J34" s="90"/>
      <c r="K34" s="87"/>
      <c r="L34" s="91"/>
      <c r="M34" s="87"/>
      <c r="N34" s="90"/>
      <c r="O34" s="165"/>
      <c r="Q34" s="8"/>
      <c r="AD34" s="13"/>
    </row>
    <row r="35" spans="1:30" ht="12" customHeight="1" x14ac:dyDescent="0.55000000000000004">
      <c r="A35" s="163"/>
      <c r="B35" s="164"/>
      <c r="C35" s="92"/>
      <c r="D35" s="93"/>
      <c r="E35" s="94"/>
      <c r="F35" s="93"/>
      <c r="G35" s="95"/>
      <c r="H35" s="96"/>
      <c r="I35" s="92"/>
      <c r="J35" s="93"/>
      <c r="K35" s="95"/>
      <c r="L35" s="96"/>
      <c r="M35" s="92"/>
      <c r="N35" s="93"/>
      <c r="O35" s="97"/>
      <c r="Q35" s="8"/>
      <c r="AD35" s="13"/>
    </row>
    <row r="36" spans="1:30" ht="10" customHeight="1" x14ac:dyDescent="0.55000000000000004">
      <c r="A36" s="166" t="s">
        <v>35</v>
      </c>
      <c r="B36" s="167"/>
      <c r="C36" s="87"/>
      <c r="D36" s="88"/>
      <c r="E36" s="87"/>
      <c r="F36" s="88"/>
      <c r="G36" s="87"/>
      <c r="H36" s="88"/>
      <c r="I36" s="87"/>
      <c r="J36" s="88"/>
      <c r="K36" s="87"/>
      <c r="L36" s="88"/>
      <c r="M36" s="87"/>
      <c r="N36" s="88"/>
      <c r="O36" s="172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68"/>
      <c r="B37" s="169"/>
      <c r="C37" s="87"/>
      <c r="D37" s="89"/>
      <c r="E37" s="87"/>
      <c r="F37" s="89"/>
      <c r="G37" s="87"/>
      <c r="H37" s="89"/>
      <c r="I37" s="87"/>
      <c r="J37" s="89"/>
      <c r="K37" s="87"/>
      <c r="L37" s="89"/>
      <c r="M37" s="87"/>
      <c r="N37" s="89"/>
      <c r="O37" s="172"/>
      <c r="Q37" s="8"/>
      <c r="AD37" s="13"/>
    </row>
    <row r="38" spans="1:30" ht="10" customHeight="1" x14ac:dyDescent="0.55000000000000004">
      <c r="A38" s="168"/>
      <c r="B38" s="169"/>
      <c r="C38" s="87"/>
      <c r="D38" s="90"/>
      <c r="E38" s="87"/>
      <c r="F38" s="90"/>
      <c r="G38" s="87"/>
      <c r="H38" s="90"/>
      <c r="I38" s="87"/>
      <c r="J38" s="90"/>
      <c r="K38" s="87"/>
      <c r="L38" s="91"/>
      <c r="M38" s="87"/>
      <c r="N38" s="90"/>
      <c r="O38" s="172"/>
      <c r="Q38" s="8"/>
      <c r="AD38" s="13"/>
    </row>
    <row r="39" spans="1:30" ht="12" customHeight="1" x14ac:dyDescent="0.55000000000000004">
      <c r="A39" s="170"/>
      <c r="B39" s="171"/>
      <c r="C39" s="95"/>
      <c r="D39" s="96"/>
      <c r="E39" s="94"/>
      <c r="F39" s="93"/>
      <c r="G39" s="95"/>
      <c r="H39" s="96"/>
      <c r="I39" s="92"/>
      <c r="J39" s="93"/>
      <c r="K39" s="95"/>
      <c r="L39" s="96"/>
      <c r="M39" s="92"/>
      <c r="N39" s="93"/>
      <c r="O39" s="98"/>
      <c r="Q39" s="8"/>
      <c r="AD39" s="13"/>
    </row>
    <row r="40" spans="1:30" x14ac:dyDescent="0.55000000000000004">
      <c r="A40" s="100"/>
      <c r="B40" s="85">
        <f>IF(C40="","",_xlfn.ISOWEEKNUM(C40))</f>
        <v>26</v>
      </c>
      <c r="C40" s="127">
        <f>IF(M27="","",IF(MONTH(WORKDAY(M27,1))=MONTH(M27),WORKDAY(M27,1),""))</f>
        <v>46198</v>
      </c>
      <c r="D40" s="128"/>
      <c r="E40" s="127">
        <f>IF(C40="","",IF(MONTH(WORKDAY(C40,1))=MONTH(C40),WORKDAY(C40,1),""))</f>
        <v>46199</v>
      </c>
      <c r="F40" s="128"/>
      <c r="G40" s="127">
        <f t="shared" ref="G40" si="12">IF(E40="","",IF(MONTH(WORKDAY(E40,1))=MONTH(E40),WORKDAY(E40,1),""))</f>
        <v>46202</v>
      </c>
      <c r="H40" s="128"/>
      <c r="I40" s="127">
        <f t="shared" ref="I40" si="13">IF(G40="","",IF(MONTH(WORKDAY(G40,1))=MONTH(G40),WORKDAY(G40,1),""))</f>
        <v>46203</v>
      </c>
      <c r="J40" s="128"/>
      <c r="K40" s="127" t="str">
        <f t="shared" ref="K40" si="14">IF(I40="","",IF(MONTH(WORKDAY(I40,1))=MONTH(I40),WORKDAY(I40,1),""))</f>
        <v/>
      </c>
      <c r="L40" s="128"/>
      <c r="M40" s="127" t="str">
        <f t="shared" ref="M40" si="15">IF(K40="","",IF(MONTH(WORKDAY(K40,1))=MONTH(K40),WORKDAY(K40,1),""))</f>
        <v/>
      </c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52" t="s">
        <v>34</v>
      </c>
      <c r="B41" s="153"/>
      <c r="C41" s="87"/>
      <c r="D41" s="88"/>
      <c r="E41" s="87"/>
      <c r="F41" s="88"/>
      <c r="G41" s="87"/>
      <c r="H41" s="88"/>
      <c r="I41" s="87"/>
      <c r="J41" s="88"/>
      <c r="K41" s="87"/>
      <c r="L41" s="88"/>
      <c r="M41" s="87"/>
      <c r="N41" s="88"/>
      <c r="O41" s="158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54"/>
      <c r="B42" s="155"/>
      <c r="C42" s="87"/>
      <c r="D42" s="89"/>
      <c r="E42" s="87"/>
      <c r="F42" s="89"/>
      <c r="G42" s="87"/>
      <c r="H42" s="89"/>
      <c r="I42" s="87"/>
      <c r="J42" s="89"/>
      <c r="K42" s="87"/>
      <c r="L42" s="89"/>
      <c r="M42" s="87"/>
      <c r="N42" s="89"/>
      <c r="O42" s="158"/>
      <c r="Q42" s="8"/>
      <c r="AD42" s="13"/>
    </row>
    <row r="43" spans="1:30" ht="10" customHeight="1" x14ac:dyDescent="0.55000000000000004">
      <c r="A43" s="154"/>
      <c r="B43" s="155"/>
      <c r="C43" s="87"/>
      <c r="D43" s="90"/>
      <c r="E43" s="87"/>
      <c r="F43" s="90"/>
      <c r="G43" s="87"/>
      <c r="H43" s="90"/>
      <c r="I43" s="87"/>
      <c r="J43" s="90"/>
      <c r="K43" s="87"/>
      <c r="L43" s="91"/>
      <c r="M43" s="87"/>
      <c r="N43" s="90"/>
      <c r="O43" s="158"/>
      <c r="Q43" s="8"/>
      <c r="AD43" s="13"/>
    </row>
    <row r="44" spans="1:30" ht="12" customHeight="1" x14ac:dyDescent="0.55000000000000004">
      <c r="A44" s="156"/>
      <c r="B44" s="157"/>
      <c r="C44" s="92"/>
      <c r="D44" s="93"/>
      <c r="E44" s="94"/>
      <c r="F44" s="93"/>
      <c r="G44" s="95"/>
      <c r="H44" s="96"/>
      <c r="I44" s="92"/>
      <c r="J44" s="93"/>
      <c r="K44" s="95"/>
      <c r="L44" s="96"/>
      <c r="M44" s="92"/>
      <c r="N44" s="93"/>
      <c r="O44" s="97"/>
      <c r="Q44" s="8"/>
      <c r="AD44" s="13"/>
    </row>
    <row r="45" spans="1:30" ht="10" customHeight="1" x14ac:dyDescent="0.55000000000000004">
      <c r="A45" s="159" t="s">
        <v>36</v>
      </c>
      <c r="B45" s="160"/>
      <c r="C45" s="87"/>
      <c r="D45" s="88"/>
      <c r="E45" s="87"/>
      <c r="F45" s="88"/>
      <c r="G45" s="87"/>
      <c r="H45" s="88"/>
      <c r="I45" s="87"/>
      <c r="J45" s="88"/>
      <c r="K45" s="87"/>
      <c r="L45" s="88"/>
      <c r="M45" s="87"/>
      <c r="N45" s="88"/>
      <c r="O45" s="16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61"/>
      <c r="B46" s="162"/>
      <c r="C46" s="87"/>
      <c r="D46" s="89"/>
      <c r="E46" s="87"/>
      <c r="F46" s="89"/>
      <c r="G46" s="87"/>
      <c r="H46" s="89"/>
      <c r="I46" s="87"/>
      <c r="J46" s="89"/>
      <c r="K46" s="87"/>
      <c r="L46" s="89"/>
      <c r="M46" s="87"/>
      <c r="N46" s="89"/>
      <c r="O46" s="165"/>
      <c r="Q46" s="8"/>
    </row>
    <row r="47" spans="1:30" ht="10" customHeight="1" x14ac:dyDescent="0.55000000000000004">
      <c r="A47" s="161"/>
      <c r="B47" s="162"/>
      <c r="C47" s="87"/>
      <c r="D47" s="90"/>
      <c r="E47" s="87"/>
      <c r="F47" s="90"/>
      <c r="G47" s="87"/>
      <c r="H47" s="90"/>
      <c r="I47" s="87"/>
      <c r="J47" s="90"/>
      <c r="K47" s="87"/>
      <c r="L47" s="91"/>
      <c r="M47" s="87"/>
      <c r="N47" s="90"/>
      <c r="O47" s="165"/>
      <c r="Q47" s="8"/>
    </row>
    <row r="48" spans="1:30" ht="12" customHeight="1" x14ac:dyDescent="0.55000000000000004">
      <c r="A48" s="163"/>
      <c r="B48" s="164"/>
      <c r="C48" s="92"/>
      <c r="D48" s="93"/>
      <c r="E48" s="94"/>
      <c r="F48" s="93"/>
      <c r="G48" s="95"/>
      <c r="H48" s="96"/>
      <c r="I48" s="92"/>
      <c r="J48" s="93"/>
      <c r="K48" s="95"/>
      <c r="L48" s="96"/>
      <c r="M48" s="92"/>
      <c r="N48" s="93"/>
      <c r="O48" s="97"/>
      <c r="Q48" s="8"/>
    </row>
    <row r="49" spans="1:17" ht="10" customHeight="1" x14ac:dyDescent="0.55000000000000004">
      <c r="A49" s="166" t="s">
        <v>35</v>
      </c>
      <c r="B49" s="167"/>
      <c r="C49" s="87"/>
      <c r="D49" s="88"/>
      <c r="E49" s="87"/>
      <c r="F49" s="88"/>
      <c r="G49" s="87"/>
      <c r="H49" s="88"/>
      <c r="I49" s="87"/>
      <c r="J49" s="88"/>
      <c r="K49" s="87"/>
      <c r="L49" s="88"/>
      <c r="M49" s="87"/>
      <c r="N49" s="88"/>
      <c r="O49" s="172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68"/>
      <c r="B50" s="169"/>
      <c r="C50" s="87"/>
      <c r="D50" s="89"/>
      <c r="E50" s="87"/>
      <c r="F50" s="89"/>
      <c r="G50" s="87"/>
      <c r="H50" s="89"/>
      <c r="I50" s="87"/>
      <c r="J50" s="89"/>
      <c r="K50" s="87"/>
      <c r="L50" s="89"/>
      <c r="M50" s="87"/>
      <c r="N50" s="89"/>
      <c r="O50" s="172"/>
      <c r="Q50" s="8"/>
    </row>
    <row r="51" spans="1:17" ht="10" customHeight="1" x14ac:dyDescent="0.55000000000000004">
      <c r="A51" s="168"/>
      <c r="B51" s="169"/>
      <c r="C51" s="87"/>
      <c r="D51" s="90"/>
      <c r="E51" s="87"/>
      <c r="F51" s="90"/>
      <c r="G51" s="87"/>
      <c r="H51" s="90"/>
      <c r="I51" s="87"/>
      <c r="J51" s="90"/>
      <c r="K51" s="87"/>
      <c r="L51" s="91"/>
      <c r="M51" s="87"/>
      <c r="N51" s="90"/>
      <c r="O51" s="172"/>
      <c r="Q51" s="8"/>
    </row>
    <row r="52" spans="1:17" ht="12" customHeight="1" x14ac:dyDescent="0.55000000000000004">
      <c r="A52" s="170"/>
      <c r="B52" s="171"/>
      <c r="C52" s="95"/>
      <c r="D52" s="96"/>
      <c r="E52" s="94"/>
      <c r="F52" s="93"/>
      <c r="G52" s="95"/>
      <c r="H52" s="96"/>
      <c r="I52" s="92"/>
      <c r="J52" s="93"/>
      <c r="K52" s="95"/>
      <c r="L52" s="96"/>
      <c r="M52" s="92"/>
      <c r="N52" s="93"/>
      <c r="O52" s="98"/>
      <c r="Q52" s="8"/>
    </row>
    <row r="53" spans="1:17" x14ac:dyDescent="0.55000000000000004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48">
    <mergeCell ref="M1:N1"/>
    <mergeCell ref="C1:D1"/>
    <mergeCell ref="E1:F1"/>
    <mergeCell ref="G1:H1"/>
    <mergeCell ref="I1:J1"/>
    <mergeCell ref="K1:L1"/>
    <mergeCell ref="M14:N14"/>
    <mergeCell ref="A2:B5"/>
    <mergeCell ref="O2:O4"/>
    <mergeCell ref="A6:B9"/>
    <mergeCell ref="O6:O8"/>
    <mergeCell ref="A10:B13"/>
    <mergeCell ref="O10:O12"/>
    <mergeCell ref="C14:D14"/>
    <mergeCell ref="E14:F14"/>
    <mergeCell ref="G14:H14"/>
    <mergeCell ref="I14:J14"/>
    <mergeCell ref="K14:L14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M40:N40"/>
    <mergeCell ref="A28:B31"/>
    <mergeCell ref="O28:O30"/>
    <mergeCell ref="A32:B35"/>
    <mergeCell ref="O32:O34"/>
    <mergeCell ref="A36:B39"/>
    <mergeCell ref="O36:O38"/>
    <mergeCell ref="C40:D40"/>
    <mergeCell ref="E40:F40"/>
    <mergeCell ref="G40:H40"/>
    <mergeCell ref="I40:J40"/>
    <mergeCell ref="K40:L40"/>
    <mergeCell ref="A41:B44"/>
    <mergeCell ref="O41:O43"/>
    <mergeCell ref="A45:B48"/>
    <mergeCell ref="O45:O47"/>
    <mergeCell ref="A49:B52"/>
    <mergeCell ref="O49:O51"/>
  </mergeCells>
  <conditionalFormatting sqref="C2:N12 C15:N25 C13 E13:N13 C28:N38 C26 E26:N26 C41:N51 C39 E39:N39 C52 E52:N52">
    <cfRule type="expression" dxfId="13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124C01EF-AC77-BA44-8AEA-FEC382BCAF1B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866D2C89-62BC-614E-98E8-ABEEFCD223A0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DFBACD9-BD7E-1C45-95A2-A93B62087691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AFA0C-E585-FF48-86F4-370284E87906}">
  <sheetPr codeName="Feuil23">
    <pageSetUpPr fitToPage="1"/>
  </sheetPr>
  <dimension ref="A1:AD91"/>
  <sheetViews>
    <sheetView zoomScale="130" zoomScaleNormal="130" workbookViewId="0">
      <pane xSplit="1" ySplit="1" topLeftCell="B2" activePane="bottomRight" state="frozen"/>
      <selection activeCell="D22" sqref="D22"/>
      <selection pane="topRight" activeCell="D22" sqref="D22"/>
      <selection pane="bottomLeft" activeCell="D22" sqref="D22"/>
      <selection pane="bottomRight" sqref="A1:O53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86"/>
      <c r="B1" s="85">
        <f>IF(C1="","",_xlfn.ISOWEEKNUM(C1))</f>
        <v>27</v>
      </c>
      <c r="C1" s="127">
        <f>WORKDAY(DATE(Date!$K$1,7,0),1)</f>
        <v>46204</v>
      </c>
      <c r="D1" s="128"/>
      <c r="E1" s="127">
        <f>IF(C1="","",IF(MONTH(WORKDAY(C1,1))=MONTH(C1),WORKDAY(C1,1),""))</f>
        <v>46205</v>
      </c>
      <c r="F1" s="128"/>
      <c r="G1" s="127">
        <f t="shared" ref="G1" si="0">IF(E1="","",IF(MONTH(WORKDAY(E1,1))=MONTH(E1),WORKDAY(E1,1),""))</f>
        <v>46206</v>
      </c>
      <c r="H1" s="128"/>
      <c r="I1" s="127">
        <f t="shared" ref="I1" si="1">IF(G1="","",IF(MONTH(WORKDAY(G1,1))=MONTH(G1),WORKDAY(G1,1),""))</f>
        <v>46209</v>
      </c>
      <c r="J1" s="128"/>
      <c r="K1" s="127">
        <f t="shared" ref="K1" si="2">IF(I1="","",IF(MONTH(WORKDAY(I1,1))=MONTH(I1),WORKDAY(I1,1),""))</f>
        <v>46210</v>
      </c>
      <c r="L1" s="128"/>
      <c r="M1" s="127">
        <f t="shared" ref="M1" si="3">IF(K1="","",IF(MONTH(WORKDAY(K1,1))=MONTH(K1),WORKDAY(K1,1),""))</f>
        <v>46211</v>
      </c>
      <c r="N1" s="128"/>
      <c r="O1" s="81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52" t="s">
        <v>34</v>
      </c>
      <c r="B2" s="153"/>
      <c r="C2" s="87"/>
      <c r="D2" s="88"/>
      <c r="E2" s="87"/>
      <c r="F2" s="88"/>
      <c r="G2" s="87"/>
      <c r="H2" s="88"/>
      <c r="I2" s="87"/>
      <c r="J2" s="88"/>
      <c r="K2" s="87"/>
      <c r="L2" s="88"/>
      <c r="M2" s="87"/>
      <c r="N2" s="88"/>
      <c r="O2" s="158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54"/>
      <c r="B3" s="155"/>
      <c r="C3" s="87"/>
      <c r="D3" s="89"/>
      <c r="E3" s="87"/>
      <c r="F3" s="89"/>
      <c r="G3" s="87"/>
      <c r="H3" s="89"/>
      <c r="I3" s="87"/>
      <c r="J3" s="89"/>
      <c r="K3" s="87"/>
      <c r="L3" s="89"/>
      <c r="M3" s="87"/>
      <c r="N3" s="89"/>
      <c r="O3" s="158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54"/>
      <c r="B4" s="155"/>
      <c r="C4" s="87"/>
      <c r="D4" s="90"/>
      <c r="E4" s="87"/>
      <c r="F4" s="90"/>
      <c r="G4" s="87"/>
      <c r="H4" s="90"/>
      <c r="I4" s="87"/>
      <c r="J4" s="90"/>
      <c r="K4" s="87"/>
      <c r="L4" s="91"/>
      <c r="M4" s="87"/>
      <c r="N4" s="90"/>
      <c r="O4" s="158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56"/>
      <c r="B5" s="157"/>
      <c r="C5" s="92"/>
      <c r="D5" s="93"/>
      <c r="E5" s="94"/>
      <c r="F5" s="93"/>
      <c r="G5" s="95"/>
      <c r="H5" s="96"/>
      <c r="I5" s="92"/>
      <c r="J5" s="93"/>
      <c r="K5" s="95"/>
      <c r="L5" s="96"/>
      <c r="M5" s="92"/>
      <c r="N5" s="93"/>
      <c r="O5" s="97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59" t="s">
        <v>36</v>
      </c>
      <c r="B6" s="160"/>
      <c r="C6" s="87"/>
      <c r="D6" s="88"/>
      <c r="E6" s="87"/>
      <c r="F6" s="88"/>
      <c r="G6" s="87"/>
      <c r="H6" s="88"/>
      <c r="I6" s="87"/>
      <c r="J6" s="88"/>
      <c r="K6" s="87"/>
      <c r="L6" s="88"/>
      <c r="M6" s="87"/>
      <c r="N6" s="88"/>
      <c r="O6" s="16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61"/>
      <c r="B7" s="162"/>
      <c r="C7" s="87"/>
      <c r="D7" s="89"/>
      <c r="E7" s="87"/>
      <c r="F7" s="89"/>
      <c r="G7" s="87"/>
      <c r="H7" s="89"/>
      <c r="I7" s="87"/>
      <c r="J7" s="89"/>
      <c r="K7" s="87"/>
      <c r="L7" s="89"/>
      <c r="M7" s="87"/>
      <c r="N7" s="89"/>
      <c r="O7" s="16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61"/>
      <c r="B8" s="162"/>
      <c r="C8" s="87"/>
      <c r="D8" s="90"/>
      <c r="E8" s="87"/>
      <c r="F8" s="90"/>
      <c r="G8" s="87"/>
      <c r="H8" s="90"/>
      <c r="I8" s="87"/>
      <c r="J8" s="90"/>
      <c r="K8" s="87"/>
      <c r="L8" s="91"/>
      <c r="M8" s="87"/>
      <c r="N8" s="90"/>
      <c r="O8" s="16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63"/>
      <c r="B9" s="164"/>
      <c r="C9" s="95"/>
      <c r="D9" s="96"/>
      <c r="E9" s="94"/>
      <c r="F9" s="93"/>
      <c r="G9" s="95"/>
      <c r="H9" s="96"/>
      <c r="I9" s="92"/>
      <c r="J9" s="93"/>
      <c r="K9" s="95"/>
      <c r="L9" s="96"/>
      <c r="M9" s="92"/>
      <c r="N9" s="93"/>
      <c r="O9" s="97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66" t="s">
        <v>35</v>
      </c>
      <c r="B10" s="167"/>
      <c r="C10" s="87"/>
      <c r="D10" s="88"/>
      <c r="E10" s="87"/>
      <c r="F10" s="88"/>
      <c r="G10" s="87"/>
      <c r="H10" s="88"/>
      <c r="I10" s="87"/>
      <c r="J10" s="88"/>
      <c r="K10" s="87"/>
      <c r="L10" s="88"/>
      <c r="M10" s="87"/>
      <c r="N10" s="88"/>
      <c r="O10" s="172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68"/>
      <c r="B11" s="169"/>
      <c r="C11" s="87"/>
      <c r="D11" s="89"/>
      <c r="E11" s="87"/>
      <c r="F11" s="89"/>
      <c r="G11" s="87"/>
      <c r="H11" s="89"/>
      <c r="I11" s="87"/>
      <c r="J11" s="89"/>
      <c r="K11" s="87"/>
      <c r="L11" s="89"/>
      <c r="M11" s="87"/>
      <c r="N11" s="89"/>
      <c r="O11" s="172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68"/>
      <c r="B12" s="169"/>
      <c r="C12" s="87"/>
      <c r="D12" s="90"/>
      <c r="E12" s="87"/>
      <c r="F12" s="90"/>
      <c r="G12" s="87"/>
      <c r="H12" s="90"/>
      <c r="I12" s="87"/>
      <c r="J12" s="90"/>
      <c r="K12" s="87"/>
      <c r="L12" s="91"/>
      <c r="M12" s="87"/>
      <c r="N12" s="90"/>
      <c r="O12" s="172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70"/>
      <c r="B13" s="171"/>
      <c r="C13" s="95"/>
      <c r="D13" s="96"/>
      <c r="E13" s="94"/>
      <c r="F13" s="93"/>
      <c r="G13" s="95"/>
      <c r="H13" s="96"/>
      <c r="I13" s="92"/>
      <c r="J13" s="93"/>
      <c r="K13" s="95"/>
      <c r="L13" s="96"/>
      <c r="M13" s="92"/>
      <c r="N13" s="93"/>
      <c r="O13" s="98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99"/>
      <c r="B14" s="83">
        <f>IF(C14="","",_xlfn.ISOWEEKNUM(C14))</f>
        <v>28</v>
      </c>
      <c r="C14" s="127">
        <f>IF(M1="","",IF(MONTH(WORKDAY(M1,1))=MONTH(M1),WORKDAY(M1,1),""))</f>
        <v>46212</v>
      </c>
      <c r="D14" s="128"/>
      <c r="E14" s="127">
        <f>IF(C14="","",IF(MONTH(WORKDAY(C14,1))=MONTH(C14),WORKDAY(C14,1),""))</f>
        <v>46213</v>
      </c>
      <c r="F14" s="128"/>
      <c r="G14" s="127">
        <f t="shared" ref="G14" si="4">IF(E14="","",IF(MONTH(WORKDAY(E14,1))=MONTH(E14),WORKDAY(E14,1),""))</f>
        <v>46216</v>
      </c>
      <c r="H14" s="128"/>
      <c r="I14" s="127">
        <f t="shared" ref="I14" si="5">IF(G14="","",IF(MONTH(WORKDAY(G14,1))=MONTH(G14),WORKDAY(G14,1),""))</f>
        <v>46217</v>
      </c>
      <c r="J14" s="128"/>
      <c r="K14" s="127">
        <f t="shared" ref="K14" si="6">IF(I14="","",IF(MONTH(WORKDAY(I14,1))=MONTH(I14),WORKDAY(I14,1),""))</f>
        <v>46218</v>
      </c>
      <c r="L14" s="128"/>
      <c r="M14" s="127">
        <f t="shared" ref="M14" si="7">IF(K14="","",IF(MONTH(WORKDAY(K14,1))=MONTH(K14),WORKDAY(K14,1),""))</f>
        <v>46219</v>
      </c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52" t="s">
        <v>34</v>
      </c>
      <c r="B15" s="153"/>
      <c r="C15" s="87"/>
      <c r="D15" s="88"/>
      <c r="E15" s="87"/>
      <c r="F15" s="88"/>
      <c r="G15" s="87"/>
      <c r="H15" s="88"/>
      <c r="I15" s="109"/>
      <c r="J15" s="110"/>
      <c r="K15" s="87"/>
      <c r="L15" s="88"/>
      <c r="M15" s="87"/>
      <c r="N15" s="88"/>
      <c r="O15" s="158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54"/>
      <c r="B16" s="155"/>
      <c r="C16" s="87"/>
      <c r="D16" s="89"/>
      <c r="E16" s="87"/>
      <c r="F16" s="89"/>
      <c r="G16" s="87"/>
      <c r="H16" s="89"/>
      <c r="I16" s="109"/>
      <c r="J16" s="111"/>
      <c r="K16" s="87"/>
      <c r="L16" s="89"/>
      <c r="M16" s="87"/>
      <c r="N16" s="89"/>
      <c r="O16" s="158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54"/>
      <c r="B17" s="155"/>
      <c r="C17" s="87"/>
      <c r="D17" s="90"/>
      <c r="E17" s="87"/>
      <c r="F17" s="90"/>
      <c r="G17" s="87"/>
      <c r="H17" s="90"/>
      <c r="I17" s="109"/>
      <c r="J17" s="112"/>
      <c r="K17" s="87"/>
      <c r="L17" s="91"/>
      <c r="M17" s="87"/>
      <c r="N17" s="90"/>
      <c r="O17" s="158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56"/>
      <c r="B18" s="157"/>
      <c r="C18" s="95"/>
      <c r="D18" s="96"/>
      <c r="E18" s="94"/>
      <c r="F18" s="93"/>
      <c r="G18" s="95"/>
      <c r="H18" s="96"/>
      <c r="I18" s="113"/>
      <c r="J18" s="114"/>
      <c r="K18" s="95"/>
      <c r="L18" s="96"/>
      <c r="M18" s="92"/>
      <c r="N18" s="93"/>
      <c r="O18" s="97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59" t="s">
        <v>36</v>
      </c>
      <c r="B19" s="160"/>
      <c r="C19" s="87"/>
      <c r="D19" s="88"/>
      <c r="E19" s="87"/>
      <c r="F19" s="88"/>
      <c r="G19" s="87"/>
      <c r="H19" s="88"/>
      <c r="I19" s="109"/>
      <c r="J19" s="110"/>
      <c r="K19" s="87"/>
      <c r="L19" s="88"/>
      <c r="M19" s="87"/>
      <c r="N19" s="88"/>
      <c r="O19" s="16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61"/>
      <c r="B20" s="162"/>
      <c r="C20" s="87"/>
      <c r="D20" s="89"/>
      <c r="E20" s="87"/>
      <c r="F20" s="89"/>
      <c r="G20" s="87"/>
      <c r="H20" s="89"/>
      <c r="I20" s="109"/>
      <c r="J20" s="111"/>
      <c r="K20" s="87"/>
      <c r="L20" s="89"/>
      <c r="M20" s="87"/>
      <c r="N20" s="89"/>
      <c r="O20" s="16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61"/>
      <c r="B21" s="162"/>
      <c r="C21" s="87"/>
      <c r="D21" s="90"/>
      <c r="E21" s="87"/>
      <c r="F21" s="90"/>
      <c r="G21" s="87"/>
      <c r="H21" s="90"/>
      <c r="I21" s="109"/>
      <c r="J21" s="112"/>
      <c r="K21" s="87"/>
      <c r="L21" s="91"/>
      <c r="M21" s="87"/>
      <c r="N21" s="90"/>
      <c r="O21" s="16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63"/>
      <c r="B22" s="164"/>
      <c r="C22" s="95"/>
      <c r="D22" s="96"/>
      <c r="E22" s="94"/>
      <c r="F22" s="93"/>
      <c r="G22" s="95"/>
      <c r="H22" s="96"/>
      <c r="I22" s="173" t="s">
        <v>152</v>
      </c>
      <c r="J22" s="174"/>
      <c r="K22" s="95"/>
      <c r="L22" s="96"/>
      <c r="M22" s="92"/>
      <c r="N22" s="93"/>
      <c r="O22" s="97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66" t="s">
        <v>35</v>
      </c>
      <c r="B23" s="167"/>
      <c r="C23" s="87"/>
      <c r="D23" s="88"/>
      <c r="E23" s="87"/>
      <c r="F23" s="88"/>
      <c r="G23" s="87"/>
      <c r="H23" s="88"/>
      <c r="I23" s="109"/>
      <c r="J23" s="110"/>
      <c r="K23" s="87"/>
      <c r="L23" s="88"/>
      <c r="M23" s="87"/>
      <c r="N23" s="88"/>
      <c r="O23" s="172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68"/>
      <c r="B24" s="169"/>
      <c r="C24" s="87"/>
      <c r="D24" s="89"/>
      <c r="E24" s="87"/>
      <c r="F24" s="89"/>
      <c r="G24" s="87"/>
      <c r="H24" s="89"/>
      <c r="I24" s="109"/>
      <c r="J24" s="111"/>
      <c r="K24" s="87"/>
      <c r="L24" s="89"/>
      <c r="M24" s="87"/>
      <c r="N24" s="89"/>
      <c r="O24" s="172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68"/>
      <c r="B25" s="169"/>
      <c r="C25" s="87"/>
      <c r="D25" s="90"/>
      <c r="E25" s="87"/>
      <c r="F25" s="90"/>
      <c r="G25" s="87"/>
      <c r="H25" s="90"/>
      <c r="I25" s="109"/>
      <c r="J25" s="112"/>
      <c r="K25" s="87"/>
      <c r="L25" s="91"/>
      <c r="M25" s="87"/>
      <c r="N25" s="90"/>
      <c r="O25" s="172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70"/>
      <c r="B26" s="171"/>
      <c r="C26" s="95"/>
      <c r="D26" s="96"/>
      <c r="E26" s="94"/>
      <c r="F26" s="93"/>
      <c r="G26" s="95"/>
      <c r="H26" s="96"/>
      <c r="I26" s="113"/>
      <c r="J26" s="114"/>
      <c r="K26" s="95"/>
      <c r="L26" s="96"/>
      <c r="M26" s="92"/>
      <c r="N26" s="93"/>
      <c r="O26" s="98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100"/>
      <c r="B27" s="84">
        <f>IF(C27="","",_xlfn.ISOWEEKNUM(C27))</f>
        <v>29</v>
      </c>
      <c r="C27" s="127">
        <f>IF(M14="","",IF(MONTH(WORKDAY(M14,1))=MONTH(M14),WORKDAY(M14,1),""))</f>
        <v>46220</v>
      </c>
      <c r="D27" s="128"/>
      <c r="E27" s="127">
        <f>IF(C27="","",IF(MONTH(WORKDAY(C27,1))=MONTH(C27),WORKDAY(C27,1),""))</f>
        <v>46223</v>
      </c>
      <c r="F27" s="128"/>
      <c r="G27" s="127">
        <f t="shared" ref="G27" si="8">IF(E27="","",IF(MONTH(WORKDAY(E27,1))=MONTH(E27),WORKDAY(E27,1),""))</f>
        <v>46224</v>
      </c>
      <c r="H27" s="128"/>
      <c r="I27" s="127">
        <f t="shared" ref="I27" si="9">IF(G27="","",IF(MONTH(WORKDAY(G27,1))=MONTH(G27),WORKDAY(G27,1),""))</f>
        <v>46225</v>
      </c>
      <c r="J27" s="128"/>
      <c r="K27" s="127">
        <f t="shared" ref="K27" si="10">IF(I27="","",IF(MONTH(WORKDAY(I27,1))=MONTH(I27),WORKDAY(I27,1),""))</f>
        <v>46226</v>
      </c>
      <c r="L27" s="128"/>
      <c r="M27" s="127">
        <f t="shared" ref="M27" si="11">IF(K27="","",IF(MONTH(WORKDAY(K27,1))=MONTH(K27),WORKDAY(K27,1),""))</f>
        <v>46227</v>
      </c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52" t="s">
        <v>34</v>
      </c>
      <c r="B28" s="153"/>
      <c r="C28" s="87"/>
      <c r="D28" s="88"/>
      <c r="E28" s="87"/>
      <c r="F28" s="88"/>
      <c r="G28" s="87"/>
      <c r="H28" s="88"/>
      <c r="I28" s="87"/>
      <c r="J28" s="88"/>
      <c r="K28" s="87"/>
      <c r="L28" s="88"/>
      <c r="M28" s="87"/>
      <c r="N28" s="88"/>
      <c r="O28" s="158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54"/>
      <c r="B29" s="155"/>
      <c r="C29" s="87"/>
      <c r="D29" s="89"/>
      <c r="E29" s="87"/>
      <c r="F29" s="89"/>
      <c r="G29" s="87"/>
      <c r="H29" s="89"/>
      <c r="I29" s="87"/>
      <c r="J29" s="89"/>
      <c r="K29" s="87"/>
      <c r="L29" s="89"/>
      <c r="M29" s="87"/>
      <c r="N29" s="89"/>
      <c r="O29" s="158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54"/>
      <c r="B30" s="155"/>
      <c r="C30" s="87"/>
      <c r="D30" s="90"/>
      <c r="E30" s="87"/>
      <c r="F30" s="90"/>
      <c r="G30" s="87"/>
      <c r="H30" s="90"/>
      <c r="I30" s="87"/>
      <c r="J30" s="90"/>
      <c r="K30" s="87"/>
      <c r="L30" s="91"/>
      <c r="M30" s="87"/>
      <c r="N30" s="90"/>
      <c r="O30" s="158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56"/>
      <c r="B31" s="157"/>
      <c r="C31" s="92"/>
      <c r="D31" s="93"/>
      <c r="E31" s="94"/>
      <c r="F31" s="93"/>
      <c r="G31" s="95"/>
      <c r="H31" s="96"/>
      <c r="I31" s="92"/>
      <c r="J31" s="93"/>
      <c r="K31" s="95"/>
      <c r="L31" s="96"/>
      <c r="M31" s="92"/>
      <c r="N31" s="93"/>
      <c r="O31" s="97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59" t="s">
        <v>36</v>
      </c>
      <c r="B32" s="160"/>
      <c r="C32" s="87"/>
      <c r="D32" s="88"/>
      <c r="E32" s="87"/>
      <c r="F32" s="88"/>
      <c r="G32" s="87"/>
      <c r="H32" s="88"/>
      <c r="I32" s="87"/>
      <c r="J32" s="88"/>
      <c r="K32" s="87"/>
      <c r="L32" s="88"/>
      <c r="M32" s="87"/>
      <c r="N32" s="88"/>
      <c r="O32" s="16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61"/>
      <c r="B33" s="162"/>
      <c r="C33" s="87"/>
      <c r="D33" s="89"/>
      <c r="E33" s="87"/>
      <c r="F33" s="89"/>
      <c r="G33" s="87"/>
      <c r="H33" s="89"/>
      <c r="I33" s="87"/>
      <c r="J33" s="89"/>
      <c r="K33" s="87"/>
      <c r="L33" s="89"/>
      <c r="M33" s="87"/>
      <c r="N33" s="89"/>
      <c r="O33" s="165"/>
      <c r="Q33" s="8"/>
      <c r="AD33" s="12"/>
    </row>
    <row r="34" spans="1:30" ht="10" customHeight="1" x14ac:dyDescent="0.55000000000000004">
      <c r="A34" s="161"/>
      <c r="B34" s="162"/>
      <c r="C34" s="87"/>
      <c r="D34" s="90"/>
      <c r="E34" s="87"/>
      <c r="F34" s="90"/>
      <c r="G34" s="87"/>
      <c r="H34" s="90"/>
      <c r="I34" s="87"/>
      <c r="J34" s="90"/>
      <c r="K34" s="87"/>
      <c r="L34" s="91"/>
      <c r="M34" s="87"/>
      <c r="N34" s="90"/>
      <c r="O34" s="165"/>
      <c r="Q34" s="8"/>
      <c r="AD34" s="13"/>
    </row>
    <row r="35" spans="1:30" ht="12" customHeight="1" x14ac:dyDescent="0.55000000000000004">
      <c r="A35" s="163"/>
      <c r="B35" s="164"/>
      <c r="C35" s="92"/>
      <c r="D35" s="93"/>
      <c r="E35" s="94"/>
      <c r="F35" s="93"/>
      <c r="G35" s="95"/>
      <c r="H35" s="96"/>
      <c r="I35" s="92"/>
      <c r="J35" s="93"/>
      <c r="K35" s="95"/>
      <c r="L35" s="96"/>
      <c r="M35" s="92"/>
      <c r="N35" s="93"/>
      <c r="O35" s="97"/>
      <c r="Q35" s="8"/>
      <c r="AD35" s="13"/>
    </row>
    <row r="36" spans="1:30" ht="10" customHeight="1" x14ac:dyDescent="0.55000000000000004">
      <c r="A36" s="166" t="s">
        <v>35</v>
      </c>
      <c r="B36" s="167"/>
      <c r="C36" s="87"/>
      <c r="D36" s="88"/>
      <c r="E36" s="87"/>
      <c r="F36" s="88"/>
      <c r="G36" s="87"/>
      <c r="H36" s="88"/>
      <c r="I36" s="87"/>
      <c r="J36" s="88"/>
      <c r="K36" s="87"/>
      <c r="L36" s="88"/>
      <c r="M36" s="87"/>
      <c r="N36" s="88"/>
      <c r="O36" s="172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68"/>
      <c r="B37" s="169"/>
      <c r="C37" s="87"/>
      <c r="D37" s="89"/>
      <c r="E37" s="87"/>
      <c r="F37" s="89"/>
      <c r="G37" s="87"/>
      <c r="H37" s="89"/>
      <c r="I37" s="87"/>
      <c r="J37" s="89"/>
      <c r="K37" s="87"/>
      <c r="L37" s="89"/>
      <c r="M37" s="87"/>
      <c r="N37" s="89"/>
      <c r="O37" s="172"/>
      <c r="Q37" s="8"/>
      <c r="AD37" s="13"/>
    </row>
    <row r="38" spans="1:30" ht="10" customHeight="1" x14ac:dyDescent="0.55000000000000004">
      <c r="A38" s="168"/>
      <c r="B38" s="169"/>
      <c r="C38" s="87"/>
      <c r="D38" s="90"/>
      <c r="E38" s="87"/>
      <c r="F38" s="90"/>
      <c r="G38" s="87"/>
      <c r="H38" s="90"/>
      <c r="I38" s="87"/>
      <c r="J38" s="90"/>
      <c r="K38" s="87"/>
      <c r="L38" s="91"/>
      <c r="M38" s="87"/>
      <c r="N38" s="90"/>
      <c r="O38" s="172"/>
      <c r="Q38" s="8"/>
      <c r="AD38" s="13"/>
    </row>
    <row r="39" spans="1:30" ht="12" customHeight="1" x14ac:dyDescent="0.55000000000000004">
      <c r="A39" s="170"/>
      <c r="B39" s="171"/>
      <c r="C39" s="95"/>
      <c r="D39" s="96"/>
      <c r="E39" s="94"/>
      <c r="F39" s="93"/>
      <c r="G39" s="95"/>
      <c r="H39" s="96"/>
      <c r="I39" s="92"/>
      <c r="J39" s="93"/>
      <c r="K39" s="95"/>
      <c r="L39" s="96"/>
      <c r="M39" s="92"/>
      <c r="N39" s="93"/>
      <c r="O39" s="98"/>
      <c r="Q39" s="8"/>
      <c r="AD39" s="13"/>
    </row>
    <row r="40" spans="1:30" x14ac:dyDescent="0.55000000000000004">
      <c r="A40" s="100"/>
      <c r="B40" s="85">
        <f>IF(C40="","",_xlfn.ISOWEEKNUM(C40))</f>
        <v>31</v>
      </c>
      <c r="C40" s="127">
        <f>IF(M27="","",IF(MONTH(WORKDAY(M27,1))=MONTH(M27),WORKDAY(M27,1),""))</f>
        <v>46230</v>
      </c>
      <c r="D40" s="128"/>
      <c r="E40" s="127">
        <f>IF(C40="","",IF(MONTH(WORKDAY(C40,1))=MONTH(C40),WORKDAY(C40,1),""))</f>
        <v>46231</v>
      </c>
      <c r="F40" s="128"/>
      <c r="G40" s="127">
        <f t="shared" ref="G40" si="12">IF(E40="","",IF(MONTH(WORKDAY(E40,1))=MONTH(E40),WORKDAY(E40,1),""))</f>
        <v>46232</v>
      </c>
      <c r="H40" s="128"/>
      <c r="I40" s="127">
        <f t="shared" ref="I40" si="13">IF(G40="","",IF(MONTH(WORKDAY(G40,1))=MONTH(G40),WORKDAY(G40,1),""))</f>
        <v>46233</v>
      </c>
      <c r="J40" s="128"/>
      <c r="K40" s="127">
        <f t="shared" ref="K40" si="14">IF(I40="","",IF(MONTH(WORKDAY(I40,1))=MONTH(I40),WORKDAY(I40,1),""))</f>
        <v>46234</v>
      </c>
      <c r="L40" s="128"/>
      <c r="M40" s="127" t="str">
        <f t="shared" ref="M40" si="15">IF(K40="","",IF(MONTH(WORKDAY(K40,1))=MONTH(K40),WORKDAY(K40,1),""))</f>
        <v/>
      </c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52" t="s">
        <v>34</v>
      </c>
      <c r="B41" s="153"/>
      <c r="C41" s="87"/>
      <c r="D41" s="88"/>
      <c r="E41" s="87"/>
      <c r="F41" s="88"/>
      <c r="G41" s="87"/>
      <c r="H41" s="88"/>
      <c r="I41" s="87"/>
      <c r="J41" s="88"/>
      <c r="K41" s="87"/>
      <c r="L41" s="88"/>
      <c r="M41" s="87"/>
      <c r="N41" s="88"/>
      <c r="O41" s="158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54"/>
      <c r="B42" s="155"/>
      <c r="C42" s="87"/>
      <c r="D42" s="89"/>
      <c r="E42" s="87"/>
      <c r="F42" s="89"/>
      <c r="G42" s="87"/>
      <c r="H42" s="89"/>
      <c r="I42" s="87"/>
      <c r="J42" s="89"/>
      <c r="K42" s="87"/>
      <c r="L42" s="89"/>
      <c r="M42" s="87"/>
      <c r="N42" s="89"/>
      <c r="O42" s="158"/>
      <c r="Q42" s="8"/>
      <c r="AD42" s="13"/>
    </row>
    <row r="43" spans="1:30" ht="10" customHeight="1" x14ac:dyDescent="0.55000000000000004">
      <c r="A43" s="154"/>
      <c r="B43" s="155"/>
      <c r="C43" s="87"/>
      <c r="D43" s="90"/>
      <c r="E43" s="87"/>
      <c r="F43" s="90"/>
      <c r="G43" s="87"/>
      <c r="H43" s="90"/>
      <c r="I43" s="87"/>
      <c r="J43" s="90"/>
      <c r="K43" s="87"/>
      <c r="L43" s="91"/>
      <c r="M43" s="87"/>
      <c r="N43" s="90"/>
      <c r="O43" s="158"/>
      <c r="Q43" s="8"/>
      <c r="AD43" s="13"/>
    </row>
    <row r="44" spans="1:30" ht="12" customHeight="1" x14ac:dyDescent="0.55000000000000004">
      <c r="A44" s="156"/>
      <c r="B44" s="157"/>
      <c r="C44" s="92"/>
      <c r="D44" s="93"/>
      <c r="E44" s="94"/>
      <c r="F44" s="93"/>
      <c r="G44" s="95"/>
      <c r="H44" s="96"/>
      <c r="I44" s="92"/>
      <c r="J44" s="93"/>
      <c r="K44" s="95"/>
      <c r="L44" s="96"/>
      <c r="M44" s="92"/>
      <c r="N44" s="93"/>
      <c r="O44" s="97"/>
      <c r="Q44" s="8"/>
      <c r="AD44" s="13"/>
    </row>
    <row r="45" spans="1:30" ht="10" customHeight="1" x14ac:dyDescent="0.55000000000000004">
      <c r="A45" s="159" t="s">
        <v>36</v>
      </c>
      <c r="B45" s="160"/>
      <c r="C45" s="87"/>
      <c r="D45" s="88"/>
      <c r="E45" s="87"/>
      <c r="F45" s="88"/>
      <c r="G45" s="87"/>
      <c r="H45" s="88"/>
      <c r="I45" s="87"/>
      <c r="J45" s="88"/>
      <c r="K45" s="87"/>
      <c r="L45" s="88"/>
      <c r="M45" s="87"/>
      <c r="N45" s="88"/>
      <c r="O45" s="16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61"/>
      <c r="B46" s="162"/>
      <c r="C46" s="87"/>
      <c r="D46" s="89"/>
      <c r="E46" s="87"/>
      <c r="F46" s="89"/>
      <c r="G46" s="87"/>
      <c r="H46" s="89"/>
      <c r="I46" s="87"/>
      <c r="J46" s="89"/>
      <c r="K46" s="87"/>
      <c r="L46" s="89"/>
      <c r="M46" s="87"/>
      <c r="N46" s="89"/>
      <c r="O46" s="165"/>
      <c r="Q46" s="8"/>
    </row>
    <row r="47" spans="1:30" ht="10" customHeight="1" x14ac:dyDescent="0.55000000000000004">
      <c r="A47" s="161"/>
      <c r="B47" s="162"/>
      <c r="C47" s="87"/>
      <c r="D47" s="90"/>
      <c r="E47" s="87"/>
      <c r="F47" s="90"/>
      <c r="G47" s="87"/>
      <c r="H47" s="90"/>
      <c r="I47" s="87"/>
      <c r="J47" s="90"/>
      <c r="K47" s="87"/>
      <c r="L47" s="91"/>
      <c r="M47" s="87"/>
      <c r="N47" s="90"/>
      <c r="O47" s="165"/>
      <c r="Q47" s="8"/>
    </row>
    <row r="48" spans="1:30" ht="12" customHeight="1" x14ac:dyDescent="0.55000000000000004">
      <c r="A48" s="163"/>
      <c r="B48" s="164"/>
      <c r="C48" s="92"/>
      <c r="D48" s="93"/>
      <c r="E48" s="94"/>
      <c r="F48" s="93"/>
      <c r="G48" s="95"/>
      <c r="H48" s="96"/>
      <c r="I48" s="92"/>
      <c r="J48" s="93"/>
      <c r="K48" s="95"/>
      <c r="L48" s="96"/>
      <c r="M48" s="92"/>
      <c r="N48" s="93"/>
      <c r="O48" s="97"/>
      <c r="Q48" s="8"/>
    </row>
    <row r="49" spans="1:17" ht="10" customHeight="1" x14ac:dyDescent="0.55000000000000004">
      <c r="A49" s="166" t="s">
        <v>35</v>
      </c>
      <c r="B49" s="167"/>
      <c r="C49" s="87"/>
      <c r="D49" s="88"/>
      <c r="E49" s="87"/>
      <c r="F49" s="88"/>
      <c r="G49" s="87"/>
      <c r="H49" s="88"/>
      <c r="I49" s="87"/>
      <c r="J49" s="88"/>
      <c r="K49" s="87"/>
      <c r="L49" s="88"/>
      <c r="M49" s="87"/>
      <c r="N49" s="88"/>
      <c r="O49" s="172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68"/>
      <c r="B50" s="169"/>
      <c r="C50" s="87"/>
      <c r="D50" s="89"/>
      <c r="E50" s="87"/>
      <c r="F50" s="89"/>
      <c r="G50" s="87"/>
      <c r="H50" s="89"/>
      <c r="I50" s="87"/>
      <c r="J50" s="89"/>
      <c r="K50" s="87"/>
      <c r="L50" s="89"/>
      <c r="M50" s="87"/>
      <c r="N50" s="89"/>
      <c r="O50" s="172"/>
      <c r="Q50" s="8"/>
    </row>
    <row r="51" spans="1:17" ht="10" customHeight="1" x14ac:dyDescent="0.55000000000000004">
      <c r="A51" s="168"/>
      <c r="B51" s="169"/>
      <c r="C51" s="87"/>
      <c r="D51" s="90"/>
      <c r="E51" s="87"/>
      <c r="F51" s="90"/>
      <c r="G51" s="87"/>
      <c r="H51" s="90"/>
      <c r="I51" s="87"/>
      <c r="J51" s="90"/>
      <c r="K51" s="87"/>
      <c r="L51" s="91"/>
      <c r="M51" s="87"/>
      <c r="N51" s="90"/>
      <c r="O51" s="172"/>
      <c r="Q51" s="8"/>
    </row>
    <row r="52" spans="1:17" ht="12" customHeight="1" x14ac:dyDescent="0.55000000000000004">
      <c r="A52" s="170"/>
      <c r="B52" s="171"/>
      <c r="C52" s="95"/>
      <c r="D52" s="96"/>
      <c r="E52" s="94"/>
      <c r="F52" s="93"/>
      <c r="G52" s="95"/>
      <c r="H52" s="96"/>
      <c r="I52" s="92"/>
      <c r="J52" s="93"/>
      <c r="K52" s="95"/>
      <c r="L52" s="96"/>
      <c r="M52" s="92"/>
      <c r="N52" s="93"/>
      <c r="O52" s="98"/>
      <c r="Q52" s="8"/>
    </row>
    <row r="53" spans="1:17" x14ac:dyDescent="0.55000000000000004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49">
    <mergeCell ref="M1:N1"/>
    <mergeCell ref="C1:D1"/>
    <mergeCell ref="E1:F1"/>
    <mergeCell ref="G1:H1"/>
    <mergeCell ref="I1:J1"/>
    <mergeCell ref="K1:L1"/>
    <mergeCell ref="M14:N14"/>
    <mergeCell ref="A2:B5"/>
    <mergeCell ref="O2:O4"/>
    <mergeCell ref="A6:B9"/>
    <mergeCell ref="O6:O8"/>
    <mergeCell ref="A10:B13"/>
    <mergeCell ref="O10:O12"/>
    <mergeCell ref="C14:D14"/>
    <mergeCell ref="E14:F14"/>
    <mergeCell ref="G14:H14"/>
    <mergeCell ref="I14:J14"/>
    <mergeCell ref="K14:L14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I22:J22"/>
    <mergeCell ref="M40:N40"/>
    <mergeCell ref="A28:B31"/>
    <mergeCell ref="O28:O30"/>
    <mergeCell ref="A32:B35"/>
    <mergeCell ref="O32:O34"/>
    <mergeCell ref="A36:B39"/>
    <mergeCell ref="O36:O38"/>
    <mergeCell ref="C40:D40"/>
    <mergeCell ref="E40:F40"/>
    <mergeCell ref="G40:H40"/>
    <mergeCell ref="I40:J40"/>
    <mergeCell ref="K40:L40"/>
    <mergeCell ref="A41:B44"/>
    <mergeCell ref="O41:O43"/>
    <mergeCell ref="A45:B48"/>
    <mergeCell ref="O45:O47"/>
    <mergeCell ref="A49:B52"/>
    <mergeCell ref="O49:O51"/>
  </mergeCells>
  <conditionalFormatting sqref="C2:N12 C15:N21 C13 E13:N13 C28:N38 C26 E26:N26 C41:N51 C39 E39:N39 C52 E52:N52 C23:N25 C22:I22 K22:N22">
    <cfRule type="expression" dxfId="11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357E73E2-E86C-394F-8102-0C478B7BABAA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7A486539-99F2-5646-9AB7-443648E7DACC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61F60B-BF09-6443-82FD-7D1E52947FC0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CB53E-EF88-5E43-A866-F14B4AE30446}">
  <sheetPr codeName="Feuil24">
    <pageSetUpPr fitToPage="1"/>
  </sheetPr>
  <dimension ref="A1:AD91"/>
  <sheetViews>
    <sheetView zoomScale="130" zoomScaleNormal="130" workbookViewId="0">
      <pane xSplit="1" ySplit="1" topLeftCell="B2" activePane="bottomRight" state="frozen"/>
      <selection activeCell="D22" sqref="D22"/>
      <selection pane="topRight" activeCell="D22" sqref="D22"/>
      <selection pane="bottomLeft" activeCell="D22" sqref="D22"/>
      <selection pane="bottomRight" sqref="A1:O53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86"/>
      <c r="B1" s="85">
        <f>IF(C1="","",_xlfn.ISOWEEKNUM(C1))</f>
        <v>32</v>
      </c>
      <c r="C1" s="127">
        <f>WORKDAY(DATE(Date!$K$1,8,0),1)</f>
        <v>46237</v>
      </c>
      <c r="D1" s="128"/>
      <c r="E1" s="127">
        <f>IF(C1="","",IF(MONTH(WORKDAY(C1,1))=MONTH(C1),WORKDAY(C1,1),""))</f>
        <v>46238</v>
      </c>
      <c r="F1" s="128"/>
      <c r="G1" s="127">
        <f t="shared" ref="G1" si="0">IF(E1="","",IF(MONTH(WORKDAY(E1,1))=MONTH(E1),WORKDAY(E1,1),""))</f>
        <v>46239</v>
      </c>
      <c r="H1" s="128"/>
      <c r="I1" s="127">
        <f t="shared" ref="I1" si="1">IF(G1="","",IF(MONTH(WORKDAY(G1,1))=MONTH(G1),WORKDAY(G1,1),""))</f>
        <v>46240</v>
      </c>
      <c r="J1" s="128"/>
      <c r="K1" s="127">
        <f t="shared" ref="K1" si="2">IF(I1="","",IF(MONTH(WORKDAY(I1,1))=MONTH(I1),WORKDAY(I1,1),""))</f>
        <v>46241</v>
      </c>
      <c r="L1" s="128"/>
      <c r="M1" s="127">
        <f t="shared" ref="M1" si="3">IF(K1="","",IF(MONTH(WORKDAY(K1,1))=MONTH(K1),WORKDAY(K1,1),""))</f>
        <v>46244</v>
      </c>
      <c r="N1" s="128"/>
      <c r="O1" s="81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52" t="s">
        <v>34</v>
      </c>
      <c r="B2" s="153"/>
      <c r="C2" s="87"/>
      <c r="D2" s="88"/>
      <c r="E2" s="87"/>
      <c r="F2" s="88"/>
      <c r="G2" s="87"/>
      <c r="H2" s="88"/>
      <c r="I2" s="87"/>
      <c r="J2" s="88"/>
      <c r="K2" s="87"/>
      <c r="L2" s="88"/>
      <c r="M2" s="87"/>
      <c r="N2" s="88"/>
      <c r="O2" s="158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54"/>
      <c r="B3" s="155"/>
      <c r="C3" s="87"/>
      <c r="D3" s="89"/>
      <c r="E3" s="87"/>
      <c r="F3" s="89"/>
      <c r="G3" s="87"/>
      <c r="H3" s="89"/>
      <c r="I3" s="87"/>
      <c r="J3" s="89"/>
      <c r="K3" s="87"/>
      <c r="L3" s="89"/>
      <c r="M3" s="87"/>
      <c r="N3" s="89"/>
      <c r="O3" s="158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54"/>
      <c r="B4" s="155"/>
      <c r="C4" s="87"/>
      <c r="D4" s="90"/>
      <c r="E4" s="87"/>
      <c r="F4" s="90"/>
      <c r="G4" s="87"/>
      <c r="H4" s="90"/>
      <c r="I4" s="87"/>
      <c r="J4" s="90"/>
      <c r="K4" s="87"/>
      <c r="L4" s="91"/>
      <c r="M4" s="87"/>
      <c r="N4" s="90"/>
      <c r="O4" s="158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56"/>
      <c r="B5" s="157"/>
      <c r="C5" s="92"/>
      <c r="D5" s="93"/>
      <c r="E5" s="94"/>
      <c r="F5" s="93"/>
      <c r="G5" s="95"/>
      <c r="H5" s="96"/>
      <c r="I5" s="92"/>
      <c r="J5" s="93"/>
      <c r="K5" s="95"/>
      <c r="L5" s="96"/>
      <c r="M5" s="92"/>
      <c r="N5" s="93"/>
      <c r="O5" s="97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59" t="s">
        <v>36</v>
      </c>
      <c r="B6" s="160"/>
      <c r="C6" s="87"/>
      <c r="D6" s="88"/>
      <c r="E6" s="87"/>
      <c r="F6" s="88"/>
      <c r="G6" s="87"/>
      <c r="H6" s="88"/>
      <c r="I6" s="87"/>
      <c r="J6" s="88"/>
      <c r="K6" s="87"/>
      <c r="L6" s="88"/>
      <c r="M6" s="87"/>
      <c r="N6" s="88"/>
      <c r="O6" s="16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61"/>
      <c r="B7" s="162"/>
      <c r="C7" s="87"/>
      <c r="D7" s="89"/>
      <c r="E7" s="87"/>
      <c r="F7" s="89"/>
      <c r="G7" s="87"/>
      <c r="H7" s="89"/>
      <c r="I7" s="87"/>
      <c r="J7" s="89"/>
      <c r="K7" s="87"/>
      <c r="L7" s="89"/>
      <c r="M7" s="87"/>
      <c r="N7" s="89"/>
      <c r="O7" s="16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61"/>
      <c r="B8" s="162"/>
      <c r="C8" s="87"/>
      <c r="D8" s="90"/>
      <c r="E8" s="87"/>
      <c r="F8" s="90"/>
      <c r="G8" s="87"/>
      <c r="H8" s="90"/>
      <c r="I8" s="87"/>
      <c r="J8" s="90"/>
      <c r="K8" s="87"/>
      <c r="L8" s="91"/>
      <c r="M8" s="87"/>
      <c r="N8" s="90"/>
      <c r="O8" s="16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63"/>
      <c r="B9" s="164"/>
      <c r="C9" s="95"/>
      <c r="D9" s="96"/>
      <c r="E9" s="94"/>
      <c r="F9" s="93"/>
      <c r="G9" s="95"/>
      <c r="H9" s="96"/>
      <c r="I9" s="92"/>
      <c r="J9" s="93"/>
      <c r="K9" s="95"/>
      <c r="L9" s="96"/>
      <c r="M9" s="92"/>
      <c r="N9" s="93"/>
      <c r="O9" s="97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66" t="s">
        <v>35</v>
      </c>
      <c r="B10" s="167"/>
      <c r="C10" s="87"/>
      <c r="D10" s="88"/>
      <c r="E10" s="87"/>
      <c r="F10" s="88"/>
      <c r="G10" s="87"/>
      <c r="H10" s="88"/>
      <c r="I10" s="87"/>
      <c r="J10" s="88"/>
      <c r="K10" s="87"/>
      <c r="L10" s="88"/>
      <c r="M10" s="87"/>
      <c r="N10" s="88"/>
      <c r="O10" s="172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68"/>
      <c r="B11" s="169"/>
      <c r="C11" s="87"/>
      <c r="D11" s="89"/>
      <c r="E11" s="87"/>
      <c r="F11" s="89"/>
      <c r="G11" s="87"/>
      <c r="H11" s="89"/>
      <c r="I11" s="87"/>
      <c r="J11" s="89"/>
      <c r="K11" s="87"/>
      <c r="L11" s="89"/>
      <c r="M11" s="87"/>
      <c r="N11" s="89"/>
      <c r="O11" s="172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68"/>
      <c r="B12" s="169"/>
      <c r="C12" s="87"/>
      <c r="D12" s="90"/>
      <c r="E12" s="87"/>
      <c r="F12" s="90"/>
      <c r="G12" s="87"/>
      <c r="H12" s="90"/>
      <c r="I12" s="87"/>
      <c r="J12" s="90"/>
      <c r="K12" s="87"/>
      <c r="L12" s="91"/>
      <c r="M12" s="87"/>
      <c r="N12" s="90"/>
      <c r="O12" s="172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70"/>
      <c r="B13" s="171"/>
      <c r="C13" s="95"/>
      <c r="D13" s="96"/>
      <c r="E13" s="94"/>
      <c r="F13" s="93"/>
      <c r="G13" s="95"/>
      <c r="H13" s="96"/>
      <c r="I13" s="92"/>
      <c r="J13" s="93"/>
      <c r="K13" s="95"/>
      <c r="L13" s="96"/>
      <c r="M13" s="92"/>
      <c r="N13" s="93"/>
      <c r="O13" s="98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99"/>
      <c r="B14" s="83">
        <f>IF(C14="","",_xlfn.ISOWEEKNUM(C14))</f>
        <v>33</v>
      </c>
      <c r="C14" s="127">
        <f>IF(M1="","",IF(MONTH(WORKDAY(M1,1))=MONTH(M1),WORKDAY(M1,1),""))</f>
        <v>46245</v>
      </c>
      <c r="D14" s="128"/>
      <c r="E14" s="127">
        <f>IF(C14="","",IF(MONTH(WORKDAY(C14,1))=MONTH(C14),WORKDAY(C14,1),""))</f>
        <v>46246</v>
      </c>
      <c r="F14" s="128"/>
      <c r="G14" s="127">
        <f t="shared" ref="G14" si="4">IF(E14="","",IF(MONTH(WORKDAY(E14,1))=MONTH(E14),WORKDAY(E14,1),""))</f>
        <v>46247</v>
      </c>
      <c r="H14" s="128"/>
      <c r="I14" s="127">
        <f t="shared" ref="I14" si="5">IF(G14="","",IF(MONTH(WORKDAY(G14,1))=MONTH(G14),WORKDAY(G14,1),""))</f>
        <v>46248</v>
      </c>
      <c r="J14" s="128"/>
      <c r="K14" s="127">
        <f t="shared" ref="K14" si="6">IF(I14="","",IF(MONTH(WORKDAY(I14,1))=MONTH(I14),WORKDAY(I14,1),""))</f>
        <v>46251</v>
      </c>
      <c r="L14" s="128"/>
      <c r="M14" s="127">
        <f t="shared" ref="M14" si="7">IF(K14="","",IF(MONTH(WORKDAY(K14,1))=MONTH(K14),WORKDAY(K14,1),""))</f>
        <v>46252</v>
      </c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52" t="s">
        <v>34</v>
      </c>
      <c r="B15" s="153"/>
      <c r="C15" s="87"/>
      <c r="D15" s="88"/>
      <c r="E15" s="87"/>
      <c r="F15" s="88"/>
      <c r="G15" s="87"/>
      <c r="H15" s="88"/>
      <c r="I15" s="87"/>
      <c r="J15" s="88"/>
      <c r="K15" s="87"/>
      <c r="L15" s="88"/>
      <c r="M15" s="87"/>
      <c r="N15" s="88"/>
      <c r="O15" s="158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54"/>
      <c r="B16" s="155"/>
      <c r="C16" s="87"/>
      <c r="D16" s="89"/>
      <c r="E16" s="87"/>
      <c r="F16" s="89"/>
      <c r="G16" s="87"/>
      <c r="H16" s="89"/>
      <c r="I16" s="87"/>
      <c r="J16" s="89"/>
      <c r="K16" s="87"/>
      <c r="L16" s="89"/>
      <c r="M16" s="87"/>
      <c r="N16" s="89"/>
      <c r="O16" s="158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54"/>
      <c r="B17" s="155"/>
      <c r="C17" s="87"/>
      <c r="D17" s="90"/>
      <c r="E17" s="87"/>
      <c r="F17" s="90"/>
      <c r="G17" s="87"/>
      <c r="H17" s="90"/>
      <c r="I17" s="87"/>
      <c r="J17" s="90"/>
      <c r="K17" s="87"/>
      <c r="L17" s="91"/>
      <c r="M17" s="87"/>
      <c r="N17" s="90"/>
      <c r="O17" s="158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56"/>
      <c r="B18" s="157"/>
      <c r="C18" s="95"/>
      <c r="D18" s="96"/>
      <c r="E18" s="94"/>
      <c r="F18" s="93"/>
      <c r="G18" s="95"/>
      <c r="H18" s="96"/>
      <c r="I18" s="92"/>
      <c r="J18" s="93"/>
      <c r="K18" s="95"/>
      <c r="L18" s="96"/>
      <c r="M18" s="92"/>
      <c r="N18" s="93"/>
      <c r="O18" s="97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59" t="s">
        <v>36</v>
      </c>
      <c r="B19" s="160"/>
      <c r="C19" s="87"/>
      <c r="D19" s="88"/>
      <c r="E19" s="87"/>
      <c r="F19" s="88"/>
      <c r="G19" s="87"/>
      <c r="H19" s="88"/>
      <c r="I19" s="87"/>
      <c r="J19" s="88"/>
      <c r="K19" s="87"/>
      <c r="L19" s="88"/>
      <c r="M19" s="87"/>
      <c r="N19" s="88"/>
      <c r="O19" s="16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61"/>
      <c r="B20" s="162"/>
      <c r="C20" s="87"/>
      <c r="D20" s="89"/>
      <c r="E20" s="87"/>
      <c r="F20" s="89"/>
      <c r="G20" s="87"/>
      <c r="H20" s="89"/>
      <c r="I20" s="87"/>
      <c r="J20" s="89"/>
      <c r="K20" s="87"/>
      <c r="L20" s="89"/>
      <c r="M20" s="87"/>
      <c r="N20" s="89"/>
      <c r="O20" s="16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61"/>
      <c r="B21" s="162"/>
      <c r="C21" s="87"/>
      <c r="D21" s="90"/>
      <c r="E21" s="87"/>
      <c r="F21" s="90"/>
      <c r="G21" s="87"/>
      <c r="H21" s="90"/>
      <c r="I21" s="87"/>
      <c r="J21" s="90"/>
      <c r="K21" s="87"/>
      <c r="L21" s="91"/>
      <c r="M21" s="87"/>
      <c r="N21" s="90"/>
      <c r="O21" s="16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63"/>
      <c r="B22" s="164"/>
      <c r="C22" s="95"/>
      <c r="D22" s="96"/>
      <c r="E22" s="94"/>
      <c r="F22" s="93"/>
      <c r="G22" s="95"/>
      <c r="H22" s="96"/>
      <c r="I22" s="92"/>
      <c r="J22" s="93"/>
      <c r="K22" s="95"/>
      <c r="L22" s="96"/>
      <c r="M22" s="92"/>
      <c r="N22" s="93"/>
      <c r="O22" s="97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66" t="s">
        <v>35</v>
      </c>
      <c r="B23" s="167"/>
      <c r="C23" s="87"/>
      <c r="D23" s="88"/>
      <c r="E23" s="87"/>
      <c r="F23" s="88"/>
      <c r="G23" s="87"/>
      <c r="H23" s="88"/>
      <c r="I23" s="87"/>
      <c r="J23" s="88"/>
      <c r="K23" s="87"/>
      <c r="L23" s="88"/>
      <c r="M23" s="87"/>
      <c r="N23" s="88"/>
      <c r="O23" s="172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68"/>
      <c r="B24" s="169"/>
      <c r="C24" s="87"/>
      <c r="D24" s="89"/>
      <c r="E24" s="87"/>
      <c r="F24" s="89"/>
      <c r="G24" s="87"/>
      <c r="H24" s="89"/>
      <c r="I24" s="87"/>
      <c r="J24" s="89"/>
      <c r="K24" s="87"/>
      <c r="L24" s="89"/>
      <c r="M24" s="87"/>
      <c r="N24" s="89"/>
      <c r="O24" s="172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68"/>
      <c r="B25" s="169"/>
      <c r="C25" s="87"/>
      <c r="D25" s="90"/>
      <c r="E25" s="87"/>
      <c r="F25" s="90"/>
      <c r="G25" s="87"/>
      <c r="H25" s="90"/>
      <c r="I25" s="87"/>
      <c r="J25" s="90"/>
      <c r="K25" s="87"/>
      <c r="L25" s="91"/>
      <c r="M25" s="87"/>
      <c r="N25" s="90"/>
      <c r="O25" s="172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70"/>
      <c r="B26" s="171"/>
      <c r="C26" s="95"/>
      <c r="D26" s="96"/>
      <c r="E26" s="94"/>
      <c r="F26" s="93"/>
      <c r="G26" s="95"/>
      <c r="H26" s="96"/>
      <c r="I26" s="92"/>
      <c r="J26" s="93"/>
      <c r="K26" s="95"/>
      <c r="L26" s="96"/>
      <c r="M26" s="92"/>
      <c r="N26" s="93"/>
      <c r="O26" s="98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100"/>
      <c r="B27" s="84">
        <f>IF(C27="","",_xlfn.ISOWEEKNUM(C27))</f>
        <v>34</v>
      </c>
      <c r="C27" s="127">
        <f>IF(M14="","",IF(MONTH(WORKDAY(M14,1))=MONTH(M14),WORKDAY(M14,1),""))</f>
        <v>46253</v>
      </c>
      <c r="D27" s="128"/>
      <c r="E27" s="127">
        <f>IF(C27="","",IF(MONTH(WORKDAY(C27,1))=MONTH(C27),WORKDAY(C27,1),""))</f>
        <v>46254</v>
      </c>
      <c r="F27" s="128"/>
      <c r="G27" s="127">
        <f t="shared" ref="G27" si="8">IF(E27="","",IF(MONTH(WORKDAY(E27,1))=MONTH(E27),WORKDAY(E27,1),""))</f>
        <v>46255</v>
      </c>
      <c r="H27" s="128"/>
      <c r="I27" s="127">
        <f t="shared" ref="I27" si="9">IF(G27="","",IF(MONTH(WORKDAY(G27,1))=MONTH(G27),WORKDAY(G27,1),""))</f>
        <v>46258</v>
      </c>
      <c r="J27" s="128"/>
      <c r="K27" s="127">
        <f t="shared" ref="K27" si="10">IF(I27="","",IF(MONTH(WORKDAY(I27,1))=MONTH(I27),WORKDAY(I27,1),""))</f>
        <v>46259</v>
      </c>
      <c r="L27" s="128"/>
      <c r="M27" s="127">
        <f t="shared" ref="M27" si="11">IF(K27="","",IF(MONTH(WORKDAY(K27,1))=MONTH(K27),WORKDAY(K27,1),""))</f>
        <v>46260</v>
      </c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52" t="s">
        <v>34</v>
      </c>
      <c r="B28" s="153"/>
      <c r="C28" s="87"/>
      <c r="D28" s="88"/>
      <c r="E28" s="87"/>
      <c r="F28" s="88"/>
      <c r="G28" s="87"/>
      <c r="H28" s="88"/>
      <c r="I28" s="87"/>
      <c r="J28" s="88"/>
      <c r="K28" s="87"/>
      <c r="L28" s="88"/>
      <c r="M28" s="87"/>
      <c r="N28" s="88"/>
      <c r="O28" s="158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54"/>
      <c r="B29" s="155"/>
      <c r="C29" s="87"/>
      <c r="D29" s="89"/>
      <c r="E29" s="87"/>
      <c r="F29" s="89"/>
      <c r="G29" s="87"/>
      <c r="H29" s="89"/>
      <c r="I29" s="87"/>
      <c r="J29" s="89"/>
      <c r="K29" s="87"/>
      <c r="L29" s="89"/>
      <c r="M29" s="87"/>
      <c r="N29" s="89"/>
      <c r="O29" s="158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54"/>
      <c r="B30" s="155"/>
      <c r="C30" s="87"/>
      <c r="D30" s="90"/>
      <c r="E30" s="87"/>
      <c r="F30" s="90"/>
      <c r="G30" s="87"/>
      <c r="H30" s="90"/>
      <c r="I30" s="87"/>
      <c r="J30" s="90"/>
      <c r="K30" s="87"/>
      <c r="L30" s="91"/>
      <c r="M30" s="87"/>
      <c r="N30" s="90"/>
      <c r="O30" s="158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56"/>
      <c r="B31" s="157"/>
      <c r="C31" s="92"/>
      <c r="D31" s="93"/>
      <c r="E31" s="94"/>
      <c r="F31" s="93"/>
      <c r="G31" s="95"/>
      <c r="H31" s="96"/>
      <c r="I31" s="92"/>
      <c r="J31" s="93"/>
      <c r="K31" s="95"/>
      <c r="L31" s="96"/>
      <c r="M31" s="92"/>
      <c r="N31" s="93"/>
      <c r="O31" s="97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59" t="s">
        <v>36</v>
      </c>
      <c r="B32" s="160"/>
      <c r="C32" s="87"/>
      <c r="D32" s="88"/>
      <c r="E32" s="87"/>
      <c r="F32" s="88"/>
      <c r="G32" s="87"/>
      <c r="H32" s="88"/>
      <c r="I32" s="87"/>
      <c r="J32" s="88"/>
      <c r="K32" s="87"/>
      <c r="L32" s="88"/>
      <c r="M32" s="87"/>
      <c r="N32" s="88"/>
      <c r="O32" s="16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61"/>
      <c r="B33" s="162"/>
      <c r="C33" s="87"/>
      <c r="D33" s="89"/>
      <c r="E33" s="87"/>
      <c r="F33" s="89"/>
      <c r="G33" s="87"/>
      <c r="H33" s="89"/>
      <c r="I33" s="87"/>
      <c r="J33" s="89"/>
      <c r="K33" s="87"/>
      <c r="L33" s="89"/>
      <c r="M33" s="87"/>
      <c r="N33" s="89"/>
      <c r="O33" s="165"/>
      <c r="Q33" s="8"/>
      <c r="AD33" s="12"/>
    </row>
    <row r="34" spans="1:30" ht="10" customHeight="1" x14ac:dyDescent="0.55000000000000004">
      <c r="A34" s="161"/>
      <c r="B34" s="162"/>
      <c r="C34" s="87"/>
      <c r="D34" s="90"/>
      <c r="E34" s="87"/>
      <c r="F34" s="90"/>
      <c r="G34" s="87"/>
      <c r="H34" s="90"/>
      <c r="I34" s="87"/>
      <c r="J34" s="90"/>
      <c r="K34" s="87"/>
      <c r="L34" s="91"/>
      <c r="M34" s="87"/>
      <c r="N34" s="90"/>
      <c r="O34" s="165"/>
      <c r="Q34" s="8"/>
      <c r="AD34" s="13"/>
    </row>
    <row r="35" spans="1:30" ht="12" customHeight="1" x14ac:dyDescent="0.55000000000000004">
      <c r="A35" s="163"/>
      <c r="B35" s="164"/>
      <c r="C35" s="92"/>
      <c r="D35" s="93"/>
      <c r="E35" s="94"/>
      <c r="F35" s="93"/>
      <c r="G35" s="95"/>
      <c r="H35" s="96"/>
      <c r="I35" s="92"/>
      <c r="J35" s="93"/>
      <c r="K35" s="95"/>
      <c r="L35" s="96"/>
      <c r="M35" s="92"/>
      <c r="N35" s="93"/>
      <c r="O35" s="97"/>
      <c r="Q35" s="8"/>
      <c r="AD35" s="13"/>
    </row>
    <row r="36" spans="1:30" ht="10" customHeight="1" x14ac:dyDescent="0.55000000000000004">
      <c r="A36" s="166" t="s">
        <v>35</v>
      </c>
      <c r="B36" s="167"/>
      <c r="C36" s="87"/>
      <c r="D36" s="88"/>
      <c r="E36" s="87"/>
      <c r="F36" s="88"/>
      <c r="G36" s="87"/>
      <c r="H36" s="88"/>
      <c r="I36" s="87"/>
      <c r="J36" s="88"/>
      <c r="K36" s="87"/>
      <c r="L36" s="88"/>
      <c r="M36" s="87"/>
      <c r="N36" s="88"/>
      <c r="O36" s="172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68"/>
      <c r="B37" s="169"/>
      <c r="C37" s="87"/>
      <c r="D37" s="89"/>
      <c r="E37" s="87"/>
      <c r="F37" s="89"/>
      <c r="G37" s="87"/>
      <c r="H37" s="89"/>
      <c r="I37" s="87"/>
      <c r="J37" s="89"/>
      <c r="K37" s="87"/>
      <c r="L37" s="89"/>
      <c r="M37" s="87"/>
      <c r="N37" s="89"/>
      <c r="O37" s="172"/>
      <c r="Q37" s="8"/>
      <c r="AD37" s="13"/>
    </row>
    <row r="38" spans="1:30" ht="10" customHeight="1" x14ac:dyDescent="0.55000000000000004">
      <c r="A38" s="168"/>
      <c r="B38" s="169"/>
      <c r="C38" s="87"/>
      <c r="D38" s="90"/>
      <c r="E38" s="87"/>
      <c r="F38" s="90"/>
      <c r="G38" s="87"/>
      <c r="H38" s="90"/>
      <c r="I38" s="87"/>
      <c r="J38" s="90"/>
      <c r="K38" s="87"/>
      <c r="L38" s="91"/>
      <c r="M38" s="87"/>
      <c r="N38" s="90"/>
      <c r="O38" s="172"/>
      <c r="Q38" s="8"/>
      <c r="AD38" s="13"/>
    </row>
    <row r="39" spans="1:30" ht="12" customHeight="1" x14ac:dyDescent="0.55000000000000004">
      <c r="A39" s="170"/>
      <c r="B39" s="171"/>
      <c r="C39" s="95"/>
      <c r="D39" s="96"/>
      <c r="E39" s="94"/>
      <c r="F39" s="93"/>
      <c r="G39" s="95"/>
      <c r="H39" s="96"/>
      <c r="I39" s="92"/>
      <c r="J39" s="93"/>
      <c r="K39" s="95"/>
      <c r="L39" s="96"/>
      <c r="M39" s="92"/>
      <c r="N39" s="93"/>
      <c r="O39" s="98"/>
      <c r="Q39" s="8"/>
      <c r="AD39" s="13"/>
    </row>
    <row r="40" spans="1:30" x14ac:dyDescent="0.55000000000000004">
      <c r="A40" s="100"/>
      <c r="B40" s="85">
        <f>IF(C40="","",_xlfn.ISOWEEKNUM(C40))</f>
        <v>35</v>
      </c>
      <c r="C40" s="127">
        <f>IF(M27="","",IF(MONTH(WORKDAY(M27,1))=MONTH(M27),WORKDAY(M27,1),""))</f>
        <v>46261</v>
      </c>
      <c r="D40" s="128"/>
      <c r="E40" s="127">
        <f>IF(C40="","",IF(MONTH(WORKDAY(C40,1))=MONTH(C40),WORKDAY(C40,1),""))</f>
        <v>46262</v>
      </c>
      <c r="F40" s="128"/>
      <c r="G40" s="127">
        <f t="shared" ref="G40" si="12">IF(E40="","",IF(MONTH(WORKDAY(E40,1))=MONTH(E40),WORKDAY(E40,1),""))</f>
        <v>46265</v>
      </c>
      <c r="H40" s="128"/>
      <c r="I40" s="127" t="str">
        <f t="shared" ref="I40" si="13">IF(G40="","",IF(MONTH(WORKDAY(G40,1))=MONTH(G40),WORKDAY(G40,1),""))</f>
        <v/>
      </c>
      <c r="J40" s="128"/>
      <c r="K40" s="127" t="str">
        <f t="shared" ref="K40" si="14">IF(I40="","",IF(MONTH(WORKDAY(I40,1))=MONTH(I40),WORKDAY(I40,1),""))</f>
        <v/>
      </c>
      <c r="L40" s="128"/>
      <c r="M40" s="127" t="str">
        <f t="shared" ref="M40" si="15">IF(K40="","",IF(MONTH(WORKDAY(K40,1))=MONTH(K40),WORKDAY(K40,1),""))</f>
        <v/>
      </c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52" t="s">
        <v>34</v>
      </c>
      <c r="B41" s="153"/>
      <c r="C41" s="87"/>
      <c r="D41" s="88"/>
      <c r="E41" s="87"/>
      <c r="F41" s="88"/>
      <c r="G41" s="87"/>
      <c r="H41" s="88"/>
      <c r="I41" s="87"/>
      <c r="J41" s="88"/>
      <c r="K41" s="87"/>
      <c r="L41" s="88"/>
      <c r="M41" s="87"/>
      <c r="N41" s="88"/>
      <c r="O41" s="158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54"/>
      <c r="B42" s="155"/>
      <c r="C42" s="87"/>
      <c r="D42" s="89"/>
      <c r="E42" s="87"/>
      <c r="F42" s="89"/>
      <c r="G42" s="87"/>
      <c r="H42" s="89"/>
      <c r="I42" s="87"/>
      <c r="J42" s="89"/>
      <c r="K42" s="87"/>
      <c r="L42" s="89"/>
      <c r="M42" s="87"/>
      <c r="N42" s="89"/>
      <c r="O42" s="158"/>
      <c r="Q42" s="8"/>
      <c r="AD42" s="13"/>
    </row>
    <row r="43" spans="1:30" ht="10" customHeight="1" x14ac:dyDescent="0.55000000000000004">
      <c r="A43" s="154"/>
      <c r="B43" s="155"/>
      <c r="C43" s="87"/>
      <c r="D43" s="90"/>
      <c r="E43" s="87"/>
      <c r="F43" s="90"/>
      <c r="G43" s="87"/>
      <c r="H43" s="90"/>
      <c r="I43" s="87"/>
      <c r="J43" s="90"/>
      <c r="K43" s="87"/>
      <c r="L43" s="91"/>
      <c r="M43" s="87"/>
      <c r="N43" s="90"/>
      <c r="O43" s="158"/>
      <c r="Q43" s="8"/>
      <c r="AD43" s="13"/>
    </row>
    <row r="44" spans="1:30" ht="12" customHeight="1" x14ac:dyDescent="0.55000000000000004">
      <c r="A44" s="156"/>
      <c r="B44" s="157"/>
      <c r="C44" s="92"/>
      <c r="D44" s="93"/>
      <c r="E44" s="94"/>
      <c r="F44" s="93"/>
      <c r="G44" s="95"/>
      <c r="H44" s="96"/>
      <c r="I44" s="92"/>
      <c r="J44" s="93"/>
      <c r="K44" s="95"/>
      <c r="L44" s="96"/>
      <c r="M44" s="92"/>
      <c r="N44" s="93"/>
      <c r="O44" s="97"/>
      <c r="Q44" s="8"/>
      <c r="AD44" s="13"/>
    </row>
    <row r="45" spans="1:30" ht="10" customHeight="1" x14ac:dyDescent="0.55000000000000004">
      <c r="A45" s="159" t="s">
        <v>36</v>
      </c>
      <c r="B45" s="160"/>
      <c r="C45" s="87"/>
      <c r="D45" s="88"/>
      <c r="E45" s="87"/>
      <c r="F45" s="88"/>
      <c r="G45" s="87"/>
      <c r="H45" s="88"/>
      <c r="I45" s="87"/>
      <c r="J45" s="88"/>
      <c r="K45" s="87"/>
      <c r="L45" s="88"/>
      <c r="M45" s="87"/>
      <c r="N45" s="88"/>
      <c r="O45" s="16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61"/>
      <c r="B46" s="162"/>
      <c r="C46" s="87"/>
      <c r="D46" s="89"/>
      <c r="E46" s="87"/>
      <c r="F46" s="89"/>
      <c r="G46" s="87"/>
      <c r="H46" s="89"/>
      <c r="I46" s="87"/>
      <c r="J46" s="89"/>
      <c r="K46" s="87"/>
      <c r="L46" s="89"/>
      <c r="M46" s="87"/>
      <c r="N46" s="89"/>
      <c r="O46" s="165"/>
      <c r="Q46" s="8"/>
    </row>
    <row r="47" spans="1:30" ht="10" customHeight="1" x14ac:dyDescent="0.55000000000000004">
      <c r="A47" s="161"/>
      <c r="B47" s="162"/>
      <c r="C47" s="87"/>
      <c r="D47" s="90"/>
      <c r="E47" s="87"/>
      <c r="F47" s="90"/>
      <c r="G47" s="87"/>
      <c r="H47" s="90"/>
      <c r="I47" s="87"/>
      <c r="J47" s="90"/>
      <c r="K47" s="87"/>
      <c r="L47" s="91"/>
      <c r="M47" s="87"/>
      <c r="N47" s="90"/>
      <c r="O47" s="165"/>
      <c r="Q47" s="8"/>
    </row>
    <row r="48" spans="1:30" ht="12" customHeight="1" x14ac:dyDescent="0.55000000000000004">
      <c r="A48" s="163"/>
      <c r="B48" s="164"/>
      <c r="C48" s="92"/>
      <c r="D48" s="93"/>
      <c r="E48" s="94"/>
      <c r="F48" s="93"/>
      <c r="G48" s="95"/>
      <c r="H48" s="96"/>
      <c r="I48" s="92"/>
      <c r="J48" s="93"/>
      <c r="K48" s="95"/>
      <c r="L48" s="96"/>
      <c r="M48" s="92"/>
      <c r="N48" s="93"/>
      <c r="O48" s="97"/>
      <c r="Q48" s="8"/>
    </row>
    <row r="49" spans="1:17" ht="10" customHeight="1" x14ac:dyDescent="0.55000000000000004">
      <c r="A49" s="166" t="s">
        <v>35</v>
      </c>
      <c r="B49" s="167"/>
      <c r="C49" s="87"/>
      <c r="D49" s="88"/>
      <c r="E49" s="87"/>
      <c r="F49" s="88"/>
      <c r="G49" s="87"/>
      <c r="H49" s="88"/>
      <c r="I49" s="87"/>
      <c r="J49" s="88"/>
      <c r="K49" s="87"/>
      <c r="L49" s="88"/>
      <c r="M49" s="87"/>
      <c r="N49" s="88"/>
      <c r="O49" s="172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68"/>
      <c r="B50" s="169"/>
      <c r="C50" s="87"/>
      <c r="D50" s="89"/>
      <c r="E50" s="87"/>
      <c r="F50" s="89"/>
      <c r="G50" s="87"/>
      <c r="H50" s="89"/>
      <c r="I50" s="87"/>
      <c r="J50" s="89"/>
      <c r="K50" s="87"/>
      <c r="L50" s="89"/>
      <c r="M50" s="87"/>
      <c r="N50" s="89"/>
      <c r="O50" s="172"/>
      <c r="Q50" s="8"/>
    </row>
    <row r="51" spans="1:17" ht="10" customHeight="1" x14ac:dyDescent="0.55000000000000004">
      <c r="A51" s="168"/>
      <c r="B51" s="169"/>
      <c r="C51" s="87"/>
      <c r="D51" s="90"/>
      <c r="E51" s="87"/>
      <c r="F51" s="90"/>
      <c r="G51" s="87"/>
      <c r="H51" s="90"/>
      <c r="I51" s="87"/>
      <c r="J51" s="90"/>
      <c r="K51" s="87"/>
      <c r="L51" s="91"/>
      <c r="M51" s="87"/>
      <c r="N51" s="90"/>
      <c r="O51" s="172"/>
      <c r="Q51" s="8"/>
    </row>
    <row r="52" spans="1:17" ht="12" customHeight="1" x14ac:dyDescent="0.55000000000000004">
      <c r="A52" s="170"/>
      <c r="B52" s="171"/>
      <c r="C52" s="95"/>
      <c r="D52" s="96"/>
      <c r="E52" s="94"/>
      <c r="F52" s="93"/>
      <c r="G52" s="95"/>
      <c r="H52" s="96"/>
      <c r="I52" s="92"/>
      <c r="J52" s="93"/>
      <c r="K52" s="95"/>
      <c r="L52" s="96"/>
      <c r="M52" s="92"/>
      <c r="N52" s="93"/>
      <c r="O52" s="98"/>
      <c r="Q52" s="8"/>
    </row>
    <row r="53" spans="1:17" x14ac:dyDescent="0.55000000000000004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48">
    <mergeCell ref="M1:N1"/>
    <mergeCell ref="C1:D1"/>
    <mergeCell ref="E1:F1"/>
    <mergeCell ref="G1:H1"/>
    <mergeCell ref="I1:J1"/>
    <mergeCell ref="K1:L1"/>
    <mergeCell ref="M14:N14"/>
    <mergeCell ref="A2:B5"/>
    <mergeCell ref="O2:O4"/>
    <mergeCell ref="A6:B9"/>
    <mergeCell ref="O6:O8"/>
    <mergeCell ref="A10:B13"/>
    <mergeCell ref="O10:O12"/>
    <mergeCell ref="C14:D14"/>
    <mergeCell ref="E14:F14"/>
    <mergeCell ref="G14:H14"/>
    <mergeCell ref="I14:J14"/>
    <mergeCell ref="K14:L14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M40:N40"/>
    <mergeCell ref="A28:B31"/>
    <mergeCell ref="O28:O30"/>
    <mergeCell ref="A32:B35"/>
    <mergeCell ref="O32:O34"/>
    <mergeCell ref="A36:B39"/>
    <mergeCell ref="O36:O38"/>
    <mergeCell ref="C40:D40"/>
    <mergeCell ref="E40:F40"/>
    <mergeCell ref="G40:H40"/>
    <mergeCell ref="I40:J40"/>
    <mergeCell ref="K40:L40"/>
    <mergeCell ref="A41:B44"/>
    <mergeCell ref="O41:O43"/>
    <mergeCell ref="A45:B48"/>
    <mergeCell ref="O45:O47"/>
    <mergeCell ref="A49:B52"/>
    <mergeCell ref="O49:O51"/>
  </mergeCells>
  <conditionalFormatting sqref="C2:N12 C15:N25 C13 E13:N13 C28:N38 C26 E26:N26 C41:N51 C39 E39:N39 C52 E52:N52">
    <cfRule type="expression" dxfId="9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E3CF3C0C-876C-C34E-82BC-3F9F8FEFAA03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227CE6D2-7A9B-7D48-ACFB-A72D993FA699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78D689A-7C6F-EC47-904F-720A824FBE47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79830-9AD8-1B43-821A-C78460E925C0}">
  <sheetPr codeName="Feuil25">
    <pageSetUpPr fitToPage="1"/>
  </sheetPr>
  <dimension ref="A1:AD91"/>
  <sheetViews>
    <sheetView zoomScale="130" zoomScaleNormal="130" workbookViewId="0">
      <pane xSplit="1" ySplit="1" topLeftCell="B2" activePane="bottomRight" state="frozen"/>
      <selection activeCell="D22" sqref="D22"/>
      <selection pane="topRight" activeCell="D22" sqref="D22"/>
      <selection pane="bottomLeft" activeCell="D22" sqref="D22"/>
      <selection pane="bottomRight" sqref="A1:O53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86"/>
      <c r="B1" s="85">
        <f>IF(C1="","",_xlfn.ISOWEEKNUM(C1))</f>
        <v>36</v>
      </c>
      <c r="C1" s="127">
        <f>WORKDAY(DATE(Date!$K$1,9,0),1)</f>
        <v>46266</v>
      </c>
      <c r="D1" s="128"/>
      <c r="E1" s="127">
        <f>IF(C1="","",IF(MONTH(WORKDAY(C1,1))=MONTH(C1),WORKDAY(C1,1),""))</f>
        <v>46267</v>
      </c>
      <c r="F1" s="128"/>
      <c r="G1" s="127">
        <f t="shared" ref="G1" si="0">IF(E1="","",IF(MONTH(WORKDAY(E1,1))=MONTH(E1),WORKDAY(E1,1),""))</f>
        <v>46268</v>
      </c>
      <c r="H1" s="128"/>
      <c r="I1" s="127">
        <f t="shared" ref="I1" si="1">IF(G1="","",IF(MONTH(WORKDAY(G1,1))=MONTH(G1),WORKDAY(G1,1),""))</f>
        <v>46269</v>
      </c>
      <c r="J1" s="128"/>
      <c r="K1" s="127">
        <f t="shared" ref="K1" si="2">IF(I1="","",IF(MONTH(WORKDAY(I1,1))=MONTH(I1),WORKDAY(I1,1),""))</f>
        <v>46272</v>
      </c>
      <c r="L1" s="128"/>
      <c r="M1" s="127">
        <f t="shared" ref="M1" si="3">IF(K1="","",IF(MONTH(WORKDAY(K1,1))=MONTH(K1),WORKDAY(K1,1),""))</f>
        <v>46273</v>
      </c>
      <c r="N1" s="128"/>
      <c r="O1" s="81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52" t="s">
        <v>34</v>
      </c>
      <c r="B2" s="153"/>
      <c r="C2" s="87"/>
      <c r="D2" s="88"/>
      <c r="E2" s="87"/>
      <c r="F2" s="88"/>
      <c r="G2" s="87"/>
      <c r="H2" s="88"/>
      <c r="I2" s="87"/>
      <c r="J2" s="88"/>
      <c r="K2" s="87"/>
      <c r="L2" s="88"/>
      <c r="M2" s="87"/>
      <c r="N2" s="88"/>
      <c r="O2" s="158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54"/>
      <c r="B3" s="155"/>
      <c r="C3" s="87"/>
      <c r="D3" s="89"/>
      <c r="E3" s="87"/>
      <c r="F3" s="89"/>
      <c r="G3" s="87"/>
      <c r="H3" s="89"/>
      <c r="I3" s="87"/>
      <c r="J3" s="89"/>
      <c r="K3" s="87"/>
      <c r="L3" s="89"/>
      <c r="M3" s="87"/>
      <c r="N3" s="89"/>
      <c r="O3" s="158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54"/>
      <c r="B4" s="155"/>
      <c r="C4" s="87"/>
      <c r="D4" s="90"/>
      <c r="E4" s="87"/>
      <c r="F4" s="90"/>
      <c r="G4" s="87"/>
      <c r="H4" s="90"/>
      <c r="I4" s="87"/>
      <c r="J4" s="90"/>
      <c r="K4" s="87"/>
      <c r="L4" s="91"/>
      <c r="M4" s="87"/>
      <c r="N4" s="90"/>
      <c r="O4" s="158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56"/>
      <c r="B5" s="157"/>
      <c r="C5" s="92"/>
      <c r="D5" s="93"/>
      <c r="E5" s="94"/>
      <c r="F5" s="93"/>
      <c r="G5" s="95"/>
      <c r="H5" s="96"/>
      <c r="I5" s="92"/>
      <c r="J5" s="93"/>
      <c r="K5" s="95"/>
      <c r="L5" s="96"/>
      <c r="M5" s="92"/>
      <c r="N5" s="93"/>
      <c r="O5" s="97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59" t="s">
        <v>36</v>
      </c>
      <c r="B6" s="160"/>
      <c r="C6" s="87"/>
      <c r="D6" s="88"/>
      <c r="E6" s="87"/>
      <c r="F6" s="88"/>
      <c r="G6" s="87"/>
      <c r="H6" s="88"/>
      <c r="I6" s="87"/>
      <c r="J6" s="88"/>
      <c r="K6" s="87"/>
      <c r="L6" s="88"/>
      <c r="M6" s="87"/>
      <c r="N6" s="88"/>
      <c r="O6" s="16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61"/>
      <c r="B7" s="162"/>
      <c r="C7" s="87"/>
      <c r="D7" s="89"/>
      <c r="E7" s="87"/>
      <c r="F7" s="89"/>
      <c r="G7" s="87"/>
      <c r="H7" s="89"/>
      <c r="I7" s="87"/>
      <c r="J7" s="89"/>
      <c r="K7" s="87"/>
      <c r="L7" s="89"/>
      <c r="M7" s="87"/>
      <c r="N7" s="89"/>
      <c r="O7" s="16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61"/>
      <c r="B8" s="162"/>
      <c r="C8" s="87"/>
      <c r="D8" s="90"/>
      <c r="E8" s="87"/>
      <c r="F8" s="90"/>
      <c r="G8" s="87"/>
      <c r="H8" s="90"/>
      <c r="I8" s="87"/>
      <c r="J8" s="90"/>
      <c r="K8" s="87"/>
      <c r="L8" s="91"/>
      <c r="M8" s="87"/>
      <c r="N8" s="90"/>
      <c r="O8" s="16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63"/>
      <c r="B9" s="164"/>
      <c r="C9" s="95"/>
      <c r="D9" s="96"/>
      <c r="E9" s="94"/>
      <c r="F9" s="93"/>
      <c r="G9" s="95"/>
      <c r="H9" s="96"/>
      <c r="I9" s="92"/>
      <c r="J9" s="93"/>
      <c r="K9" s="95"/>
      <c r="L9" s="96"/>
      <c r="M9" s="92"/>
      <c r="N9" s="93"/>
      <c r="O9" s="97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66" t="s">
        <v>35</v>
      </c>
      <c r="B10" s="167"/>
      <c r="C10" s="87"/>
      <c r="D10" s="88"/>
      <c r="E10" s="87"/>
      <c r="F10" s="88"/>
      <c r="G10" s="87"/>
      <c r="H10" s="88"/>
      <c r="I10" s="87"/>
      <c r="J10" s="88"/>
      <c r="K10" s="87"/>
      <c r="L10" s="88"/>
      <c r="M10" s="87"/>
      <c r="N10" s="88"/>
      <c r="O10" s="172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68"/>
      <c r="B11" s="169"/>
      <c r="C11" s="87"/>
      <c r="D11" s="89"/>
      <c r="E11" s="87"/>
      <c r="F11" s="89"/>
      <c r="G11" s="87"/>
      <c r="H11" s="89"/>
      <c r="I11" s="87"/>
      <c r="J11" s="89"/>
      <c r="K11" s="87"/>
      <c r="L11" s="89"/>
      <c r="M11" s="87"/>
      <c r="N11" s="89"/>
      <c r="O11" s="172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68"/>
      <c r="B12" s="169"/>
      <c r="C12" s="87"/>
      <c r="D12" s="90"/>
      <c r="E12" s="87"/>
      <c r="F12" s="90"/>
      <c r="G12" s="87"/>
      <c r="H12" s="90"/>
      <c r="I12" s="87"/>
      <c r="J12" s="90"/>
      <c r="K12" s="87"/>
      <c r="L12" s="91"/>
      <c r="M12" s="87"/>
      <c r="N12" s="90"/>
      <c r="O12" s="172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70"/>
      <c r="B13" s="171"/>
      <c r="C13" s="95"/>
      <c r="D13" s="96"/>
      <c r="E13" s="94"/>
      <c r="F13" s="93"/>
      <c r="G13" s="95"/>
      <c r="H13" s="96"/>
      <c r="I13" s="92"/>
      <c r="J13" s="93"/>
      <c r="K13" s="95"/>
      <c r="L13" s="96"/>
      <c r="M13" s="92"/>
      <c r="N13" s="93"/>
      <c r="O13" s="98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99"/>
      <c r="B14" s="83">
        <f>IF(C14="","",_xlfn.ISOWEEKNUM(C14))</f>
        <v>37</v>
      </c>
      <c r="C14" s="127">
        <f>IF(M1="","",IF(MONTH(WORKDAY(M1,1))=MONTH(M1),WORKDAY(M1,1),""))</f>
        <v>46274</v>
      </c>
      <c r="D14" s="128"/>
      <c r="E14" s="127">
        <f>IF(C14="","",IF(MONTH(WORKDAY(C14,1))=MONTH(C14),WORKDAY(C14,1),""))</f>
        <v>46275</v>
      </c>
      <c r="F14" s="128"/>
      <c r="G14" s="127">
        <f t="shared" ref="G14" si="4">IF(E14="","",IF(MONTH(WORKDAY(E14,1))=MONTH(E14),WORKDAY(E14,1),""))</f>
        <v>46276</v>
      </c>
      <c r="H14" s="128"/>
      <c r="I14" s="127">
        <f t="shared" ref="I14" si="5">IF(G14="","",IF(MONTH(WORKDAY(G14,1))=MONTH(G14),WORKDAY(G14,1),""))</f>
        <v>46279</v>
      </c>
      <c r="J14" s="128"/>
      <c r="K14" s="127">
        <f t="shared" ref="K14" si="6">IF(I14="","",IF(MONTH(WORKDAY(I14,1))=MONTH(I14),WORKDAY(I14,1),""))</f>
        <v>46280</v>
      </c>
      <c r="L14" s="128"/>
      <c r="M14" s="127">
        <f t="shared" ref="M14" si="7">IF(K14="","",IF(MONTH(WORKDAY(K14,1))=MONTH(K14),WORKDAY(K14,1),""))</f>
        <v>46281</v>
      </c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52" t="s">
        <v>34</v>
      </c>
      <c r="B15" s="153"/>
      <c r="C15" s="87"/>
      <c r="D15" s="88"/>
      <c r="E15" s="87"/>
      <c r="F15" s="88"/>
      <c r="G15" s="87"/>
      <c r="H15" s="88"/>
      <c r="I15" s="87"/>
      <c r="J15" s="88"/>
      <c r="K15" s="87"/>
      <c r="L15" s="88"/>
      <c r="M15" s="87"/>
      <c r="N15" s="88"/>
      <c r="O15" s="158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54"/>
      <c r="B16" s="155"/>
      <c r="C16" s="87"/>
      <c r="D16" s="89"/>
      <c r="E16" s="87"/>
      <c r="F16" s="89"/>
      <c r="G16" s="87"/>
      <c r="H16" s="89"/>
      <c r="I16" s="87"/>
      <c r="J16" s="89"/>
      <c r="K16" s="87"/>
      <c r="L16" s="89"/>
      <c r="M16" s="87"/>
      <c r="N16" s="89"/>
      <c r="O16" s="158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54"/>
      <c r="B17" s="155"/>
      <c r="C17" s="87"/>
      <c r="D17" s="90"/>
      <c r="E17" s="87"/>
      <c r="F17" s="90"/>
      <c r="G17" s="87"/>
      <c r="H17" s="90"/>
      <c r="I17" s="87"/>
      <c r="J17" s="90"/>
      <c r="K17" s="87"/>
      <c r="L17" s="91"/>
      <c r="M17" s="87"/>
      <c r="N17" s="90"/>
      <c r="O17" s="158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56"/>
      <c r="B18" s="157"/>
      <c r="C18" s="95"/>
      <c r="D18" s="96"/>
      <c r="E18" s="94"/>
      <c r="F18" s="93"/>
      <c r="G18" s="95"/>
      <c r="H18" s="96"/>
      <c r="I18" s="92"/>
      <c r="J18" s="93"/>
      <c r="K18" s="95"/>
      <c r="L18" s="96"/>
      <c r="M18" s="92"/>
      <c r="N18" s="93"/>
      <c r="O18" s="97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59" t="s">
        <v>36</v>
      </c>
      <c r="B19" s="160"/>
      <c r="C19" s="87"/>
      <c r="D19" s="88"/>
      <c r="E19" s="87"/>
      <c r="F19" s="88"/>
      <c r="G19" s="87"/>
      <c r="H19" s="88"/>
      <c r="I19" s="87"/>
      <c r="J19" s="88"/>
      <c r="K19" s="87"/>
      <c r="L19" s="88"/>
      <c r="M19" s="87"/>
      <c r="N19" s="88"/>
      <c r="O19" s="16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61"/>
      <c r="B20" s="162"/>
      <c r="C20" s="87"/>
      <c r="D20" s="89"/>
      <c r="E20" s="87"/>
      <c r="F20" s="89"/>
      <c r="G20" s="87"/>
      <c r="H20" s="89"/>
      <c r="I20" s="87"/>
      <c r="J20" s="89"/>
      <c r="K20" s="87"/>
      <c r="L20" s="89"/>
      <c r="M20" s="87"/>
      <c r="N20" s="89"/>
      <c r="O20" s="16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61"/>
      <c r="B21" s="162"/>
      <c r="C21" s="87"/>
      <c r="D21" s="90"/>
      <c r="E21" s="87"/>
      <c r="F21" s="90"/>
      <c r="G21" s="87"/>
      <c r="H21" s="90"/>
      <c r="I21" s="87"/>
      <c r="J21" s="90"/>
      <c r="K21" s="87"/>
      <c r="L21" s="91"/>
      <c r="M21" s="87"/>
      <c r="N21" s="90"/>
      <c r="O21" s="16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63"/>
      <c r="B22" s="164"/>
      <c r="C22" s="95"/>
      <c r="D22" s="96"/>
      <c r="E22" s="94"/>
      <c r="F22" s="93"/>
      <c r="G22" s="95"/>
      <c r="H22" s="96"/>
      <c r="I22" s="92"/>
      <c r="J22" s="93"/>
      <c r="K22" s="95"/>
      <c r="L22" s="96"/>
      <c r="M22" s="92"/>
      <c r="N22" s="93"/>
      <c r="O22" s="97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66" t="s">
        <v>35</v>
      </c>
      <c r="B23" s="167"/>
      <c r="C23" s="87"/>
      <c r="D23" s="88"/>
      <c r="E23" s="87"/>
      <c r="F23" s="88"/>
      <c r="G23" s="87"/>
      <c r="H23" s="88"/>
      <c r="I23" s="87"/>
      <c r="J23" s="88"/>
      <c r="K23" s="87"/>
      <c r="L23" s="88"/>
      <c r="M23" s="87"/>
      <c r="N23" s="88"/>
      <c r="O23" s="172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68"/>
      <c r="B24" s="169"/>
      <c r="C24" s="87"/>
      <c r="D24" s="89"/>
      <c r="E24" s="87"/>
      <c r="F24" s="89"/>
      <c r="G24" s="87"/>
      <c r="H24" s="89"/>
      <c r="I24" s="87"/>
      <c r="J24" s="89"/>
      <c r="K24" s="87"/>
      <c r="L24" s="89"/>
      <c r="M24" s="87"/>
      <c r="N24" s="89"/>
      <c r="O24" s="172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68"/>
      <c r="B25" s="169"/>
      <c r="C25" s="87"/>
      <c r="D25" s="90"/>
      <c r="E25" s="87"/>
      <c r="F25" s="90"/>
      <c r="G25" s="87"/>
      <c r="H25" s="90"/>
      <c r="I25" s="87"/>
      <c r="J25" s="90"/>
      <c r="K25" s="87"/>
      <c r="L25" s="91"/>
      <c r="M25" s="87"/>
      <c r="N25" s="90"/>
      <c r="O25" s="172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70"/>
      <c r="B26" s="171"/>
      <c r="C26" s="95"/>
      <c r="D26" s="96"/>
      <c r="E26" s="94"/>
      <c r="F26" s="93"/>
      <c r="G26" s="95"/>
      <c r="H26" s="96"/>
      <c r="I26" s="92"/>
      <c r="J26" s="93"/>
      <c r="K26" s="95"/>
      <c r="L26" s="96"/>
      <c r="M26" s="92"/>
      <c r="N26" s="93"/>
      <c r="O26" s="98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100"/>
      <c r="B27" s="84">
        <f>IF(C27="","",_xlfn.ISOWEEKNUM(C27))</f>
        <v>38</v>
      </c>
      <c r="C27" s="127">
        <f>IF(M14="","",IF(MONTH(WORKDAY(M14,1))=MONTH(M14),WORKDAY(M14,1),""))</f>
        <v>46282</v>
      </c>
      <c r="D27" s="128"/>
      <c r="E27" s="127">
        <f>IF(C27="","",IF(MONTH(WORKDAY(C27,1))=MONTH(C27),WORKDAY(C27,1),""))</f>
        <v>46283</v>
      </c>
      <c r="F27" s="128"/>
      <c r="G27" s="127">
        <f t="shared" ref="G27" si="8">IF(E27="","",IF(MONTH(WORKDAY(E27,1))=MONTH(E27),WORKDAY(E27,1),""))</f>
        <v>46286</v>
      </c>
      <c r="H27" s="128"/>
      <c r="I27" s="127">
        <f t="shared" ref="I27" si="9">IF(G27="","",IF(MONTH(WORKDAY(G27,1))=MONTH(G27),WORKDAY(G27,1),""))</f>
        <v>46287</v>
      </c>
      <c r="J27" s="128"/>
      <c r="K27" s="127">
        <f t="shared" ref="K27" si="10">IF(I27="","",IF(MONTH(WORKDAY(I27,1))=MONTH(I27),WORKDAY(I27,1),""))</f>
        <v>46288</v>
      </c>
      <c r="L27" s="128"/>
      <c r="M27" s="127">
        <f t="shared" ref="M27" si="11">IF(K27="","",IF(MONTH(WORKDAY(K27,1))=MONTH(K27),WORKDAY(K27,1),""))</f>
        <v>46289</v>
      </c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52" t="s">
        <v>34</v>
      </c>
      <c r="B28" s="153"/>
      <c r="C28" s="87"/>
      <c r="D28" s="88"/>
      <c r="E28" s="87"/>
      <c r="F28" s="88"/>
      <c r="G28" s="87"/>
      <c r="H28" s="88"/>
      <c r="I28" s="87"/>
      <c r="J28" s="88"/>
      <c r="K28" s="87"/>
      <c r="L28" s="88"/>
      <c r="M28" s="87"/>
      <c r="N28" s="88"/>
      <c r="O28" s="158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54"/>
      <c r="B29" s="155"/>
      <c r="C29" s="87"/>
      <c r="D29" s="89"/>
      <c r="E29" s="87"/>
      <c r="F29" s="89"/>
      <c r="G29" s="87"/>
      <c r="H29" s="89"/>
      <c r="I29" s="87"/>
      <c r="J29" s="89"/>
      <c r="K29" s="87"/>
      <c r="L29" s="89"/>
      <c r="M29" s="87"/>
      <c r="N29" s="89"/>
      <c r="O29" s="158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54"/>
      <c r="B30" s="155"/>
      <c r="C30" s="87"/>
      <c r="D30" s="90"/>
      <c r="E30" s="87"/>
      <c r="F30" s="90"/>
      <c r="G30" s="87"/>
      <c r="H30" s="90"/>
      <c r="I30" s="87"/>
      <c r="J30" s="90"/>
      <c r="K30" s="87"/>
      <c r="L30" s="91"/>
      <c r="M30" s="87"/>
      <c r="N30" s="90"/>
      <c r="O30" s="158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56"/>
      <c r="B31" s="157"/>
      <c r="C31" s="92"/>
      <c r="D31" s="93"/>
      <c r="E31" s="94"/>
      <c r="F31" s="93"/>
      <c r="G31" s="95"/>
      <c r="H31" s="96"/>
      <c r="I31" s="92"/>
      <c r="J31" s="93"/>
      <c r="K31" s="95"/>
      <c r="L31" s="96"/>
      <c r="M31" s="92"/>
      <c r="N31" s="93"/>
      <c r="O31" s="97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59" t="s">
        <v>36</v>
      </c>
      <c r="B32" s="160"/>
      <c r="C32" s="87"/>
      <c r="D32" s="88"/>
      <c r="E32" s="87"/>
      <c r="F32" s="88"/>
      <c r="G32" s="87"/>
      <c r="H32" s="88"/>
      <c r="I32" s="87"/>
      <c r="J32" s="88"/>
      <c r="K32" s="87"/>
      <c r="L32" s="88"/>
      <c r="M32" s="87"/>
      <c r="N32" s="88"/>
      <c r="O32" s="16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61"/>
      <c r="B33" s="162"/>
      <c r="C33" s="87"/>
      <c r="D33" s="89"/>
      <c r="E33" s="87"/>
      <c r="F33" s="89"/>
      <c r="G33" s="87"/>
      <c r="H33" s="89"/>
      <c r="I33" s="87"/>
      <c r="J33" s="89"/>
      <c r="K33" s="87"/>
      <c r="L33" s="89"/>
      <c r="M33" s="87"/>
      <c r="N33" s="89"/>
      <c r="O33" s="165"/>
      <c r="Q33" s="8"/>
      <c r="AD33" s="12"/>
    </row>
    <row r="34" spans="1:30" ht="10" customHeight="1" x14ac:dyDescent="0.55000000000000004">
      <c r="A34" s="161"/>
      <c r="B34" s="162"/>
      <c r="C34" s="87"/>
      <c r="D34" s="90"/>
      <c r="E34" s="87"/>
      <c r="F34" s="90"/>
      <c r="G34" s="87"/>
      <c r="H34" s="90"/>
      <c r="I34" s="87"/>
      <c r="J34" s="90"/>
      <c r="K34" s="87"/>
      <c r="L34" s="91"/>
      <c r="M34" s="87"/>
      <c r="N34" s="90"/>
      <c r="O34" s="165"/>
      <c r="Q34" s="8"/>
      <c r="AD34" s="13"/>
    </row>
    <row r="35" spans="1:30" ht="12" customHeight="1" x14ac:dyDescent="0.55000000000000004">
      <c r="A35" s="163"/>
      <c r="B35" s="164"/>
      <c r="C35" s="92"/>
      <c r="D35" s="93"/>
      <c r="E35" s="94"/>
      <c r="F35" s="93"/>
      <c r="G35" s="95"/>
      <c r="H35" s="96"/>
      <c r="I35" s="92"/>
      <c r="J35" s="93"/>
      <c r="K35" s="95"/>
      <c r="L35" s="96"/>
      <c r="M35" s="92"/>
      <c r="N35" s="93"/>
      <c r="O35" s="97"/>
      <c r="Q35" s="8"/>
      <c r="AD35" s="13"/>
    </row>
    <row r="36" spans="1:30" ht="10" customHeight="1" x14ac:dyDescent="0.55000000000000004">
      <c r="A36" s="166" t="s">
        <v>35</v>
      </c>
      <c r="B36" s="167"/>
      <c r="C36" s="87"/>
      <c r="D36" s="88"/>
      <c r="E36" s="87"/>
      <c r="F36" s="88"/>
      <c r="G36" s="87"/>
      <c r="H36" s="88"/>
      <c r="I36" s="87"/>
      <c r="J36" s="88"/>
      <c r="K36" s="87"/>
      <c r="L36" s="88"/>
      <c r="M36" s="87"/>
      <c r="N36" s="88"/>
      <c r="O36" s="172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68"/>
      <c r="B37" s="169"/>
      <c r="C37" s="87"/>
      <c r="D37" s="89"/>
      <c r="E37" s="87"/>
      <c r="F37" s="89"/>
      <c r="G37" s="87"/>
      <c r="H37" s="89"/>
      <c r="I37" s="87"/>
      <c r="J37" s="89"/>
      <c r="K37" s="87"/>
      <c r="L37" s="89"/>
      <c r="M37" s="87"/>
      <c r="N37" s="89"/>
      <c r="O37" s="172"/>
      <c r="Q37" s="8"/>
      <c r="AD37" s="13"/>
    </row>
    <row r="38" spans="1:30" ht="10" customHeight="1" x14ac:dyDescent="0.55000000000000004">
      <c r="A38" s="168"/>
      <c r="B38" s="169"/>
      <c r="C38" s="87"/>
      <c r="D38" s="90"/>
      <c r="E38" s="87"/>
      <c r="F38" s="90"/>
      <c r="G38" s="87"/>
      <c r="H38" s="90"/>
      <c r="I38" s="87"/>
      <c r="J38" s="90"/>
      <c r="K38" s="87"/>
      <c r="L38" s="91"/>
      <c r="M38" s="87"/>
      <c r="N38" s="90"/>
      <c r="O38" s="172"/>
      <c r="Q38" s="8"/>
      <c r="AD38" s="13"/>
    </row>
    <row r="39" spans="1:30" ht="12" customHeight="1" x14ac:dyDescent="0.55000000000000004">
      <c r="A39" s="170"/>
      <c r="B39" s="171"/>
      <c r="C39" s="95"/>
      <c r="D39" s="96"/>
      <c r="E39" s="94"/>
      <c r="F39" s="93"/>
      <c r="G39" s="95"/>
      <c r="H39" s="96"/>
      <c r="I39" s="92"/>
      <c r="J39" s="93"/>
      <c r="K39" s="95"/>
      <c r="L39" s="96"/>
      <c r="M39" s="92"/>
      <c r="N39" s="93"/>
      <c r="O39" s="98"/>
      <c r="Q39" s="8"/>
      <c r="AD39" s="13"/>
    </row>
    <row r="40" spans="1:30" x14ac:dyDescent="0.55000000000000004">
      <c r="A40" s="100"/>
      <c r="B40" s="85">
        <f>IF(C40="","",_xlfn.ISOWEEKNUM(C40))</f>
        <v>39</v>
      </c>
      <c r="C40" s="127">
        <f>IF(M27="","",IF(MONTH(WORKDAY(M27,1))=MONTH(M27),WORKDAY(M27,1),""))</f>
        <v>46290</v>
      </c>
      <c r="D40" s="128"/>
      <c r="E40" s="127">
        <f>IF(C40="","",IF(MONTH(WORKDAY(C40,1))=MONTH(C40),WORKDAY(C40,1),""))</f>
        <v>46293</v>
      </c>
      <c r="F40" s="128"/>
      <c r="G40" s="127">
        <f t="shared" ref="G40" si="12">IF(E40="","",IF(MONTH(WORKDAY(E40,1))=MONTH(E40),WORKDAY(E40,1),""))</f>
        <v>46294</v>
      </c>
      <c r="H40" s="128"/>
      <c r="I40" s="127">
        <f t="shared" ref="I40" si="13">IF(G40="","",IF(MONTH(WORKDAY(G40,1))=MONTH(G40),WORKDAY(G40,1),""))</f>
        <v>46295</v>
      </c>
      <c r="J40" s="128"/>
      <c r="K40" s="127" t="str">
        <f t="shared" ref="K40" si="14">IF(I40="","",IF(MONTH(WORKDAY(I40,1))=MONTH(I40),WORKDAY(I40,1),""))</f>
        <v/>
      </c>
      <c r="L40" s="128"/>
      <c r="M40" s="127" t="str">
        <f t="shared" ref="M40" si="15">IF(K40="","",IF(MONTH(WORKDAY(K40,1))=MONTH(K40),WORKDAY(K40,1),""))</f>
        <v/>
      </c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52" t="s">
        <v>34</v>
      </c>
      <c r="B41" s="153"/>
      <c r="C41" s="87"/>
      <c r="D41" s="88"/>
      <c r="E41" s="87"/>
      <c r="F41" s="88"/>
      <c r="G41" s="87"/>
      <c r="H41" s="88"/>
      <c r="I41" s="87"/>
      <c r="J41" s="88"/>
      <c r="K41" s="87"/>
      <c r="L41" s="88"/>
      <c r="M41" s="87"/>
      <c r="N41" s="88"/>
      <c r="O41" s="158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54"/>
      <c r="B42" s="155"/>
      <c r="C42" s="87"/>
      <c r="D42" s="89"/>
      <c r="E42" s="87"/>
      <c r="F42" s="89"/>
      <c r="G42" s="87"/>
      <c r="H42" s="89"/>
      <c r="I42" s="87"/>
      <c r="J42" s="89"/>
      <c r="K42" s="87"/>
      <c r="L42" s="89"/>
      <c r="M42" s="87"/>
      <c r="N42" s="89"/>
      <c r="O42" s="158"/>
      <c r="Q42" s="8"/>
      <c r="AD42" s="13"/>
    </row>
    <row r="43" spans="1:30" ht="10" customHeight="1" x14ac:dyDescent="0.55000000000000004">
      <c r="A43" s="154"/>
      <c r="B43" s="155"/>
      <c r="C43" s="87"/>
      <c r="D43" s="90"/>
      <c r="E43" s="87"/>
      <c r="F43" s="90"/>
      <c r="G43" s="87"/>
      <c r="H43" s="90"/>
      <c r="I43" s="87"/>
      <c r="J43" s="90"/>
      <c r="K43" s="87"/>
      <c r="L43" s="91"/>
      <c r="M43" s="87"/>
      <c r="N43" s="90"/>
      <c r="O43" s="158"/>
      <c r="Q43" s="8"/>
      <c r="AD43" s="13"/>
    </row>
    <row r="44" spans="1:30" ht="12" customHeight="1" x14ac:dyDescent="0.55000000000000004">
      <c r="A44" s="156"/>
      <c r="B44" s="157"/>
      <c r="C44" s="92"/>
      <c r="D44" s="93"/>
      <c r="E44" s="94"/>
      <c r="F44" s="93"/>
      <c r="G44" s="95"/>
      <c r="H44" s="96"/>
      <c r="I44" s="92"/>
      <c r="J44" s="93"/>
      <c r="K44" s="95"/>
      <c r="L44" s="96"/>
      <c r="M44" s="92"/>
      <c r="N44" s="93"/>
      <c r="O44" s="97"/>
      <c r="Q44" s="8"/>
      <c r="AD44" s="13"/>
    </row>
    <row r="45" spans="1:30" ht="10" customHeight="1" x14ac:dyDescent="0.55000000000000004">
      <c r="A45" s="159" t="s">
        <v>36</v>
      </c>
      <c r="B45" s="160"/>
      <c r="C45" s="87"/>
      <c r="D45" s="88"/>
      <c r="E45" s="87"/>
      <c r="F45" s="88"/>
      <c r="G45" s="87"/>
      <c r="H45" s="88"/>
      <c r="I45" s="87"/>
      <c r="J45" s="88"/>
      <c r="K45" s="87"/>
      <c r="L45" s="88"/>
      <c r="M45" s="87"/>
      <c r="N45" s="88"/>
      <c r="O45" s="16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61"/>
      <c r="B46" s="162"/>
      <c r="C46" s="87"/>
      <c r="D46" s="89"/>
      <c r="E46" s="87"/>
      <c r="F46" s="89"/>
      <c r="G46" s="87"/>
      <c r="H46" s="89"/>
      <c r="I46" s="87"/>
      <c r="J46" s="89"/>
      <c r="K46" s="87"/>
      <c r="L46" s="89"/>
      <c r="M46" s="87"/>
      <c r="N46" s="89"/>
      <c r="O46" s="165"/>
      <c r="Q46" s="8"/>
    </row>
    <row r="47" spans="1:30" ht="10" customHeight="1" x14ac:dyDescent="0.55000000000000004">
      <c r="A47" s="161"/>
      <c r="B47" s="162"/>
      <c r="C47" s="87"/>
      <c r="D47" s="90"/>
      <c r="E47" s="87"/>
      <c r="F47" s="90"/>
      <c r="G47" s="87"/>
      <c r="H47" s="90"/>
      <c r="I47" s="87"/>
      <c r="J47" s="90"/>
      <c r="K47" s="87"/>
      <c r="L47" s="91"/>
      <c r="M47" s="87"/>
      <c r="N47" s="90"/>
      <c r="O47" s="165"/>
      <c r="Q47" s="8"/>
    </row>
    <row r="48" spans="1:30" ht="12" customHeight="1" x14ac:dyDescent="0.55000000000000004">
      <c r="A48" s="163"/>
      <c r="B48" s="164"/>
      <c r="C48" s="92"/>
      <c r="D48" s="93"/>
      <c r="E48" s="94"/>
      <c r="F48" s="93"/>
      <c r="G48" s="95"/>
      <c r="H48" s="96"/>
      <c r="I48" s="92"/>
      <c r="J48" s="93"/>
      <c r="K48" s="95"/>
      <c r="L48" s="96"/>
      <c r="M48" s="92"/>
      <c r="N48" s="93"/>
      <c r="O48" s="97"/>
      <c r="Q48" s="8"/>
    </row>
    <row r="49" spans="1:17" ht="10" customHeight="1" x14ac:dyDescent="0.55000000000000004">
      <c r="A49" s="166" t="s">
        <v>35</v>
      </c>
      <c r="B49" s="167"/>
      <c r="C49" s="87"/>
      <c r="D49" s="88"/>
      <c r="E49" s="87"/>
      <c r="F49" s="88"/>
      <c r="G49" s="87"/>
      <c r="H49" s="88"/>
      <c r="I49" s="87"/>
      <c r="J49" s="88"/>
      <c r="K49" s="87"/>
      <c r="L49" s="88"/>
      <c r="M49" s="87"/>
      <c r="N49" s="88"/>
      <c r="O49" s="172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68"/>
      <c r="B50" s="169"/>
      <c r="C50" s="87"/>
      <c r="D50" s="89"/>
      <c r="E50" s="87"/>
      <c r="F50" s="89"/>
      <c r="G50" s="87"/>
      <c r="H50" s="89"/>
      <c r="I50" s="87"/>
      <c r="J50" s="89"/>
      <c r="K50" s="87"/>
      <c r="L50" s="89"/>
      <c r="M50" s="87"/>
      <c r="N50" s="89"/>
      <c r="O50" s="172"/>
      <c r="Q50" s="8"/>
    </row>
    <row r="51" spans="1:17" ht="10" customHeight="1" x14ac:dyDescent="0.55000000000000004">
      <c r="A51" s="168"/>
      <c r="B51" s="169"/>
      <c r="C51" s="87"/>
      <c r="D51" s="90"/>
      <c r="E51" s="87"/>
      <c r="F51" s="90"/>
      <c r="G51" s="87"/>
      <c r="H51" s="90"/>
      <c r="I51" s="87"/>
      <c r="J51" s="90"/>
      <c r="K51" s="87"/>
      <c r="L51" s="91"/>
      <c r="M51" s="87"/>
      <c r="N51" s="90"/>
      <c r="O51" s="172"/>
      <c r="Q51" s="8"/>
    </row>
    <row r="52" spans="1:17" ht="12" customHeight="1" x14ac:dyDescent="0.55000000000000004">
      <c r="A52" s="170"/>
      <c r="B52" s="171"/>
      <c r="C52" s="95"/>
      <c r="D52" s="96"/>
      <c r="E52" s="94"/>
      <c r="F52" s="93"/>
      <c r="G52" s="95"/>
      <c r="H52" s="96"/>
      <c r="I52" s="92"/>
      <c r="J52" s="93"/>
      <c r="K52" s="95"/>
      <c r="L52" s="96"/>
      <c r="M52" s="92"/>
      <c r="N52" s="93"/>
      <c r="O52" s="98"/>
      <c r="Q52" s="8"/>
    </row>
    <row r="53" spans="1:17" x14ac:dyDescent="0.55000000000000004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48">
    <mergeCell ref="M1:N1"/>
    <mergeCell ref="C1:D1"/>
    <mergeCell ref="E1:F1"/>
    <mergeCell ref="G1:H1"/>
    <mergeCell ref="I1:J1"/>
    <mergeCell ref="K1:L1"/>
    <mergeCell ref="M14:N14"/>
    <mergeCell ref="A2:B5"/>
    <mergeCell ref="O2:O4"/>
    <mergeCell ref="A6:B9"/>
    <mergeCell ref="O6:O8"/>
    <mergeCell ref="A10:B13"/>
    <mergeCell ref="O10:O12"/>
    <mergeCell ref="C14:D14"/>
    <mergeCell ref="E14:F14"/>
    <mergeCell ref="G14:H14"/>
    <mergeCell ref="I14:J14"/>
    <mergeCell ref="K14:L14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M40:N40"/>
    <mergeCell ref="A28:B31"/>
    <mergeCell ref="O28:O30"/>
    <mergeCell ref="A32:B35"/>
    <mergeCell ref="O32:O34"/>
    <mergeCell ref="A36:B39"/>
    <mergeCell ref="O36:O38"/>
    <mergeCell ref="C40:D40"/>
    <mergeCell ref="E40:F40"/>
    <mergeCell ref="G40:H40"/>
    <mergeCell ref="I40:J40"/>
    <mergeCell ref="K40:L40"/>
    <mergeCell ref="A41:B44"/>
    <mergeCell ref="O41:O43"/>
    <mergeCell ref="A45:B48"/>
    <mergeCell ref="O45:O47"/>
    <mergeCell ref="A49:B52"/>
    <mergeCell ref="O49:O51"/>
  </mergeCells>
  <conditionalFormatting sqref="C2:N12 C15:N25 C13 E13:N13 C28:N38 C26 E26:N26 C41:N51 C39 E39:N39 C52 E52:N52">
    <cfRule type="expression" dxfId="7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D08AE21F-7343-E94F-8CFD-6C851914C7B1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0388341E-0F73-224A-A328-434D6AF3750A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140B2D0-9B7F-EC4A-B8CE-EBAB672DB439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563D3-04BD-0247-A162-3EC5EDD49DB2}">
  <sheetPr codeName="Feuil26">
    <pageSetUpPr fitToPage="1"/>
  </sheetPr>
  <dimension ref="A1:AD91"/>
  <sheetViews>
    <sheetView zoomScale="130" zoomScaleNormal="130" workbookViewId="0">
      <pane xSplit="1" ySplit="1" topLeftCell="B2" activePane="bottomRight" state="frozen"/>
      <selection activeCell="D22" sqref="D22"/>
      <selection pane="topRight" activeCell="D22" sqref="D22"/>
      <selection pane="bottomLeft" activeCell="D22" sqref="D22"/>
      <selection pane="bottomRight" sqref="A1:O53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86"/>
      <c r="B1" s="85">
        <f>IF(C1="","",_xlfn.ISOWEEKNUM(C1))</f>
        <v>40</v>
      </c>
      <c r="C1" s="127">
        <f>WORKDAY(DATE(Date!$K$1,10,0),1)</f>
        <v>46296</v>
      </c>
      <c r="D1" s="128"/>
      <c r="E1" s="127">
        <f>IF(C1="","",IF(MONTH(WORKDAY(C1,1))=MONTH(C1),WORKDAY(C1,1),""))</f>
        <v>46297</v>
      </c>
      <c r="F1" s="128"/>
      <c r="G1" s="127">
        <f t="shared" ref="G1" si="0">IF(E1="","",IF(MONTH(WORKDAY(E1,1))=MONTH(E1),WORKDAY(E1,1),""))</f>
        <v>46300</v>
      </c>
      <c r="H1" s="128"/>
      <c r="I1" s="127">
        <f t="shared" ref="I1" si="1">IF(G1="","",IF(MONTH(WORKDAY(G1,1))=MONTH(G1),WORKDAY(G1,1),""))</f>
        <v>46301</v>
      </c>
      <c r="J1" s="128"/>
      <c r="K1" s="127">
        <f t="shared" ref="K1" si="2">IF(I1="","",IF(MONTH(WORKDAY(I1,1))=MONTH(I1),WORKDAY(I1,1),""))</f>
        <v>46302</v>
      </c>
      <c r="L1" s="128"/>
      <c r="M1" s="127">
        <f t="shared" ref="M1" si="3">IF(K1="","",IF(MONTH(WORKDAY(K1,1))=MONTH(K1),WORKDAY(K1,1),""))</f>
        <v>46303</v>
      </c>
      <c r="N1" s="128"/>
      <c r="O1" s="81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52" t="s">
        <v>34</v>
      </c>
      <c r="B2" s="153"/>
      <c r="C2" s="87"/>
      <c r="D2" s="88"/>
      <c r="E2" s="87"/>
      <c r="F2" s="88"/>
      <c r="G2" s="87"/>
      <c r="H2" s="88"/>
      <c r="I2" s="87"/>
      <c r="J2" s="88"/>
      <c r="K2" s="87"/>
      <c r="L2" s="88"/>
      <c r="M2" s="87"/>
      <c r="N2" s="88"/>
      <c r="O2" s="158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54"/>
      <c r="B3" s="155"/>
      <c r="C3" s="87"/>
      <c r="D3" s="89"/>
      <c r="E3" s="87"/>
      <c r="F3" s="89"/>
      <c r="G3" s="87"/>
      <c r="H3" s="89"/>
      <c r="I3" s="87"/>
      <c r="J3" s="89"/>
      <c r="K3" s="87"/>
      <c r="L3" s="89"/>
      <c r="M3" s="87"/>
      <c r="N3" s="89"/>
      <c r="O3" s="158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54"/>
      <c r="B4" s="155"/>
      <c r="C4" s="87"/>
      <c r="D4" s="90"/>
      <c r="E4" s="87"/>
      <c r="F4" s="90"/>
      <c r="G4" s="87"/>
      <c r="H4" s="90"/>
      <c r="I4" s="87"/>
      <c r="J4" s="90"/>
      <c r="K4" s="87"/>
      <c r="L4" s="91"/>
      <c r="M4" s="87"/>
      <c r="N4" s="90"/>
      <c r="O4" s="158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56"/>
      <c r="B5" s="157"/>
      <c r="C5" s="92"/>
      <c r="D5" s="93"/>
      <c r="E5" s="94"/>
      <c r="F5" s="93"/>
      <c r="G5" s="95"/>
      <c r="H5" s="96"/>
      <c r="I5" s="92"/>
      <c r="J5" s="93"/>
      <c r="K5" s="95"/>
      <c r="L5" s="96"/>
      <c r="M5" s="92"/>
      <c r="N5" s="93"/>
      <c r="O5" s="97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59" t="s">
        <v>36</v>
      </c>
      <c r="B6" s="160"/>
      <c r="C6" s="87"/>
      <c r="D6" s="88"/>
      <c r="E6" s="87"/>
      <c r="F6" s="88"/>
      <c r="G6" s="87"/>
      <c r="H6" s="88"/>
      <c r="I6" s="87"/>
      <c r="J6" s="88"/>
      <c r="K6" s="87"/>
      <c r="L6" s="88"/>
      <c r="M6" s="87"/>
      <c r="N6" s="88"/>
      <c r="O6" s="16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61"/>
      <c r="B7" s="162"/>
      <c r="C7" s="87"/>
      <c r="D7" s="89"/>
      <c r="E7" s="87"/>
      <c r="F7" s="89"/>
      <c r="G7" s="87"/>
      <c r="H7" s="89"/>
      <c r="I7" s="87"/>
      <c r="J7" s="89"/>
      <c r="K7" s="87"/>
      <c r="L7" s="89"/>
      <c r="M7" s="87"/>
      <c r="N7" s="89"/>
      <c r="O7" s="16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61"/>
      <c r="B8" s="162"/>
      <c r="C8" s="87"/>
      <c r="D8" s="90"/>
      <c r="E8" s="87"/>
      <c r="F8" s="90"/>
      <c r="G8" s="87"/>
      <c r="H8" s="90"/>
      <c r="I8" s="87"/>
      <c r="J8" s="90"/>
      <c r="K8" s="87"/>
      <c r="L8" s="91"/>
      <c r="M8" s="87"/>
      <c r="N8" s="90"/>
      <c r="O8" s="16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63"/>
      <c r="B9" s="164"/>
      <c r="C9" s="95"/>
      <c r="D9" s="96"/>
      <c r="E9" s="94"/>
      <c r="F9" s="93"/>
      <c r="G9" s="95"/>
      <c r="H9" s="96"/>
      <c r="I9" s="92"/>
      <c r="J9" s="93"/>
      <c r="K9" s="95"/>
      <c r="L9" s="96"/>
      <c r="M9" s="92"/>
      <c r="N9" s="93"/>
      <c r="O9" s="97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66" t="s">
        <v>35</v>
      </c>
      <c r="B10" s="167"/>
      <c r="C10" s="87"/>
      <c r="D10" s="88"/>
      <c r="E10" s="87"/>
      <c r="F10" s="88"/>
      <c r="G10" s="87"/>
      <c r="H10" s="88"/>
      <c r="I10" s="87"/>
      <c r="J10" s="88"/>
      <c r="K10" s="87"/>
      <c r="L10" s="88"/>
      <c r="M10" s="87"/>
      <c r="N10" s="88"/>
      <c r="O10" s="172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68"/>
      <c r="B11" s="169"/>
      <c r="C11" s="87"/>
      <c r="D11" s="89"/>
      <c r="E11" s="87"/>
      <c r="F11" s="89"/>
      <c r="G11" s="87"/>
      <c r="H11" s="89"/>
      <c r="I11" s="87"/>
      <c r="J11" s="89"/>
      <c r="K11" s="87"/>
      <c r="L11" s="89"/>
      <c r="M11" s="87"/>
      <c r="N11" s="89"/>
      <c r="O11" s="172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68"/>
      <c r="B12" s="169"/>
      <c r="C12" s="87"/>
      <c r="D12" s="90"/>
      <c r="E12" s="87"/>
      <c r="F12" s="90"/>
      <c r="G12" s="87"/>
      <c r="H12" s="90"/>
      <c r="I12" s="87"/>
      <c r="J12" s="90"/>
      <c r="K12" s="87"/>
      <c r="L12" s="91"/>
      <c r="M12" s="87"/>
      <c r="N12" s="90"/>
      <c r="O12" s="172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70"/>
      <c r="B13" s="171"/>
      <c r="C13" s="95"/>
      <c r="D13" s="96"/>
      <c r="E13" s="94"/>
      <c r="F13" s="93"/>
      <c r="G13" s="95"/>
      <c r="H13" s="96"/>
      <c r="I13" s="92"/>
      <c r="J13" s="93"/>
      <c r="K13" s="95"/>
      <c r="L13" s="96"/>
      <c r="M13" s="92"/>
      <c r="N13" s="93"/>
      <c r="O13" s="98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99"/>
      <c r="B14" s="83">
        <f>IF(C14="","",_xlfn.ISOWEEKNUM(C14))</f>
        <v>41</v>
      </c>
      <c r="C14" s="127">
        <f>IF(M1="","",IF(MONTH(WORKDAY(M1,1))=MONTH(M1),WORKDAY(M1,1),""))</f>
        <v>46304</v>
      </c>
      <c r="D14" s="128"/>
      <c r="E14" s="127">
        <f>IF(C14="","",IF(MONTH(WORKDAY(C14,1))=MONTH(C14),WORKDAY(C14,1),""))</f>
        <v>46307</v>
      </c>
      <c r="F14" s="128"/>
      <c r="G14" s="127">
        <f t="shared" ref="G14" si="4">IF(E14="","",IF(MONTH(WORKDAY(E14,1))=MONTH(E14),WORKDAY(E14,1),""))</f>
        <v>46308</v>
      </c>
      <c r="H14" s="128"/>
      <c r="I14" s="127">
        <f t="shared" ref="I14" si="5">IF(G14="","",IF(MONTH(WORKDAY(G14,1))=MONTH(G14),WORKDAY(G14,1),""))</f>
        <v>46309</v>
      </c>
      <c r="J14" s="128"/>
      <c r="K14" s="127">
        <f t="shared" ref="K14" si="6">IF(I14="","",IF(MONTH(WORKDAY(I14,1))=MONTH(I14),WORKDAY(I14,1),""))</f>
        <v>46310</v>
      </c>
      <c r="L14" s="128"/>
      <c r="M14" s="127">
        <f t="shared" ref="M14" si="7">IF(K14="","",IF(MONTH(WORKDAY(K14,1))=MONTH(K14),WORKDAY(K14,1),""))</f>
        <v>46311</v>
      </c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52" t="s">
        <v>34</v>
      </c>
      <c r="B15" s="153"/>
      <c r="C15" s="87"/>
      <c r="D15" s="88"/>
      <c r="E15" s="87"/>
      <c r="F15" s="88"/>
      <c r="G15" s="87"/>
      <c r="H15" s="88"/>
      <c r="I15" s="87"/>
      <c r="J15" s="88"/>
      <c r="K15" s="87"/>
      <c r="L15" s="88"/>
      <c r="M15" s="87"/>
      <c r="N15" s="88"/>
      <c r="O15" s="158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54"/>
      <c r="B16" s="155"/>
      <c r="C16" s="87"/>
      <c r="D16" s="89"/>
      <c r="E16" s="87"/>
      <c r="F16" s="89"/>
      <c r="G16" s="87"/>
      <c r="H16" s="89"/>
      <c r="I16" s="87"/>
      <c r="J16" s="89"/>
      <c r="K16" s="87"/>
      <c r="L16" s="89"/>
      <c r="M16" s="87"/>
      <c r="N16" s="89"/>
      <c r="O16" s="158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54"/>
      <c r="B17" s="155"/>
      <c r="C17" s="87"/>
      <c r="D17" s="90"/>
      <c r="E17" s="87"/>
      <c r="F17" s="90"/>
      <c r="G17" s="87"/>
      <c r="H17" s="90"/>
      <c r="I17" s="87"/>
      <c r="J17" s="90"/>
      <c r="K17" s="87"/>
      <c r="L17" s="91"/>
      <c r="M17" s="87"/>
      <c r="N17" s="90"/>
      <c r="O17" s="158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56"/>
      <c r="B18" s="157"/>
      <c r="C18" s="95"/>
      <c r="D18" s="96"/>
      <c r="E18" s="94"/>
      <c r="F18" s="93"/>
      <c r="G18" s="95"/>
      <c r="H18" s="96"/>
      <c r="I18" s="92"/>
      <c r="J18" s="93"/>
      <c r="K18" s="95"/>
      <c r="L18" s="96"/>
      <c r="M18" s="92"/>
      <c r="N18" s="93"/>
      <c r="O18" s="97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59" t="s">
        <v>36</v>
      </c>
      <c r="B19" s="160"/>
      <c r="C19" s="87"/>
      <c r="D19" s="88"/>
      <c r="E19" s="87"/>
      <c r="F19" s="88"/>
      <c r="G19" s="87"/>
      <c r="H19" s="88"/>
      <c r="I19" s="87"/>
      <c r="J19" s="88"/>
      <c r="K19" s="87"/>
      <c r="L19" s="88"/>
      <c r="M19" s="87"/>
      <c r="N19" s="88"/>
      <c r="O19" s="16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61"/>
      <c r="B20" s="162"/>
      <c r="C20" s="87"/>
      <c r="D20" s="89"/>
      <c r="E20" s="87"/>
      <c r="F20" s="89"/>
      <c r="G20" s="87"/>
      <c r="H20" s="89"/>
      <c r="I20" s="87"/>
      <c r="J20" s="89"/>
      <c r="K20" s="87"/>
      <c r="L20" s="89"/>
      <c r="M20" s="87"/>
      <c r="N20" s="89"/>
      <c r="O20" s="16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61"/>
      <c r="B21" s="162"/>
      <c r="C21" s="87"/>
      <c r="D21" s="90"/>
      <c r="E21" s="87"/>
      <c r="F21" s="90"/>
      <c r="G21" s="87"/>
      <c r="H21" s="90"/>
      <c r="I21" s="87"/>
      <c r="J21" s="90"/>
      <c r="K21" s="87"/>
      <c r="L21" s="91"/>
      <c r="M21" s="87"/>
      <c r="N21" s="90"/>
      <c r="O21" s="16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63"/>
      <c r="B22" s="164"/>
      <c r="C22" s="95"/>
      <c r="D22" s="96"/>
      <c r="E22" s="94"/>
      <c r="F22" s="93"/>
      <c r="G22" s="95"/>
      <c r="H22" s="96"/>
      <c r="I22" s="92"/>
      <c r="J22" s="93"/>
      <c r="K22" s="95"/>
      <c r="L22" s="96"/>
      <c r="M22" s="92"/>
      <c r="N22" s="93"/>
      <c r="O22" s="97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66" t="s">
        <v>35</v>
      </c>
      <c r="B23" s="167"/>
      <c r="C23" s="87"/>
      <c r="D23" s="88"/>
      <c r="E23" s="87"/>
      <c r="F23" s="88"/>
      <c r="G23" s="87"/>
      <c r="H23" s="88"/>
      <c r="I23" s="87"/>
      <c r="J23" s="88"/>
      <c r="K23" s="87"/>
      <c r="L23" s="88"/>
      <c r="M23" s="87"/>
      <c r="N23" s="88"/>
      <c r="O23" s="172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68"/>
      <c r="B24" s="169"/>
      <c r="C24" s="87"/>
      <c r="D24" s="89"/>
      <c r="E24" s="87"/>
      <c r="F24" s="89"/>
      <c r="G24" s="87"/>
      <c r="H24" s="89"/>
      <c r="I24" s="87"/>
      <c r="J24" s="89"/>
      <c r="K24" s="87"/>
      <c r="L24" s="89"/>
      <c r="M24" s="87"/>
      <c r="N24" s="89"/>
      <c r="O24" s="172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68"/>
      <c r="B25" s="169"/>
      <c r="C25" s="87"/>
      <c r="D25" s="90"/>
      <c r="E25" s="87"/>
      <c r="F25" s="90"/>
      <c r="G25" s="87"/>
      <c r="H25" s="90"/>
      <c r="I25" s="87"/>
      <c r="J25" s="90"/>
      <c r="K25" s="87"/>
      <c r="L25" s="91"/>
      <c r="M25" s="87"/>
      <c r="N25" s="90"/>
      <c r="O25" s="172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70"/>
      <c r="B26" s="171"/>
      <c r="C26" s="95"/>
      <c r="D26" s="96"/>
      <c r="E26" s="94"/>
      <c r="F26" s="93"/>
      <c r="G26" s="95"/>
      <c r="H26" s="96"/>
      <c r="I26" s="92"/>
      <c r="J26" s="93"/>
      <c r="K26" s="95"/>
      <c r="L26" s="96"/>
      <c r="M26" s="92"/>
      <c r="N26" s="93"/>
      <c r="O26" s="98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100"/>
      <c r="B27" s="84">
        <f>IF(C27="","",_xlfn.ISOWEEKNUM(C27))</f>
        <v>43</v>
      </c>
      <c r="C27" s="127">
        <f>IF(M14="","",IF(MONTH(WORKDAY(M14,1))=MONTH(M14),WORKDAY(M14,1),""))</f>
        <v>46314</v>
      </c>
      <c r="D27" s="128"/>
      <c r="E27" s="127">
        <f>IF(C27="","",IF(MONTH(WORKDAY(C27,1))=MONTH(C27),WORKDAY(C27,1),""))</f>
        <v>46315</v>
      </c>
      <c r="F27" s="128"/>
      <c r="G27" s="127">
        <f t="shared" ref="G27" si="8">IF(E27="","",IF(MONTH(WORKDAY(E27,1))=MONTH(E27),WORKDAY(E27,1),""))</f>
        <v>46316</v>
      </c>
      <c r="H27" s="128"/>
      <c r="I27" s="127">
        <f t="shared" ref="I27" si="9">IF(G27="","",IF(MONTH(WORKDAY(G27,1))=MONTH(G27),WORKDAY(G27,1),""))</f>
        <v>46317</v>
      </c>
      <c r="J27" s="128"/>
      <c r="K27" s="127">
        <f t="shared" ref="K27" si="10">IF(I27="","",IF(MONTH(WORKDAY(I27,1))=MONTH(I27),WORKDAY(I27,1),""))</f>
        <v>46318</v>
      </c>
      <c r="L27" s="128"/>
      <c r="M27" s="127">
        <f t="shared" ref="M27" si="11">IF(K27="","",IF(MONTH(WORKDAY(K27,1))=MONTH(K27),WORKDAY(K27,1),""))</f>
        <v>46321</v>
      </c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52" t="s">
        <v>34</v>
      </c>
      <c r="B28" s="153"/>
      <c r="C28" s="87"/>
      <c r="D28" s="88"/>
      <c r="E28" s="87"/>
      <c r="F28" s="88"/>
      <c r="G28" s="87"/>
      <c r="H28" s="88"/>
      <c r="I28" s="87"/>
      <c r="J28" s="88"/>
      <c r="K28" s="87"/>
      <c r="L28" s="88"/>
      <c r="M28" s="87"/>
      <c r="N28" s="88"/>
      <c r="O28" s="158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54"/>
      <c r="B29" s="155"/>
      <c r="C29" s="87"/>
      <c r="D29" s="89"/>
      <c r="E29" s="87"/>
      <c r="F29" s="89"/>
      <c r="G29" s="87"/>
      <c r="H29" s="89"/>
      <c r="I29" s="87"/>
      <c r="J29" s="89"/>
      <c r="K29" s="87"/>
      <c r="L29" s="89"/>
      <c r="M29" s="87"/>
      <c r="N29" s="89"/>
      <c r="O29" s="158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54"/>
      <c r="B30" s="155"/>
      <c r="C30" s="87"/>
      <c r="D30" s="90"/>
      <c r="E30" s="87"/>
      <c r="F30" s="90"/>
      <c r="G30" s="87"/>
      <c r="H30" s="90"/>
      <c r="I30" s="87"/>
      <c r="J30" s="90"/>
      <c r="K30" s="87"/>
      <c r="L30" s="91"/>
      <c r="M30" s="87"/>
      <c r="N30" s="90"/>
      <c r="O30" s="158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56"/>
      <c r="B31" s="157"/>
      <c r="C31" s="92"/>
      <c r="D31" s="93"/>
      <c r="E31" s="94"/>
      <c r="F31" s="93"/>
      <c r="G31" s="95"/>
      <c r="H31" s="96"/>
      <c r="I31" s="92"/>
      <c r="J31" s="93"/>
      <c r="K31" s="95"/>
      <c r="L31" s="96"/>
      <c r="M31" s="92"/>
      <c r="N31" s="93"/>
      <c r="O31" s="97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59" t="s">
        <v>36</v>
      </c>
      <c r="B32" s="160"/>
      <c r="C32" s="87"/>
      <c r="D32" s="88"/>
      <c r="E32" s="87"/>
      <c r="F32" s="88"/>
      <c r="G32" s="87"/>
      <c r="H32" s="88"/>
      <c r="I32" s="87"/>
      <c r="J32" s="88"/>
      <c r="K32" s="87"/>
      <c r="L32" s="88"/>
      <c r="M32" s="87"/>
      <c r="N32" s="88"/>
      <c r="O32" s="16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61"/>
      <c r="B33" s="162"/>
      <c r="C33" s="87"/>
      <c r="D33" s="89"/>
      <c r="E33" s="87"/>
      <c r="F33" s="89"/>
      <c r="G33" s="87"/>
      <c r="H33" s="89"/>
      <c r="I33" s="87"/>
      <c r="J33" s="89"/>
      <c r="K33" s="87"/>
      <c r="L33" s="89"/>
      <c r="M33" s="87"/>
      <c r="N33" s="89"/>
      <c r="O33" s="165"/>
      <c r="Q33" s="8"/>
      <c r="AD33" s="12"/>
    </row>
    <row r="34" spans="1:30" ht="10" customHeight="1" x14ac:dyDescent="0.55000000000000004">
      <c r="A34" s="161"/>
      <c r="B34" s="162"/>
      <c r="C34" s="87"/>
      <c r="D34" s="90"/>
      <c r="E34" s="87"/>
      <c r="F34" s="90"/>
      <c r="G34" s="87"/>
      <c r="H34" s="90"/>
      <c r="I34" s="87"/>
      <c r="J34" s="90"/>
      <c r="K34" s="87"/>
      <c r="L34" s="91"/>
      <c r="M34" s="87"/>
      <c r="N34" s="90"/>
      <c r="O34" s="165"/>
      <c r="Q34" s="8"/>
      <c r="AD34" s="13"/>
    </row>
    <row r="35" spans="1:30" ht="12" customHeight="1" x14ac:dyDescent="0.55000000000000004">
      <c r="A35" s="163"/>
      <c r="B35" s="164"/>
      <c r="C35" s="92"/>
      <c r="D35" s="93"/>
      <c r="E35" s="94"/>
      <c r="F35" s="93"/>
      <c r="G35" s="95"/>
      <c r="H35" s="96"/>
      <c r="I35" s="92"/>
      <c r="J35" s="93"/>
      <c r="K35" s="95"/>
      <c r="L35" s="96"/>
      <c r="M35" s="92"/>
      <c r="N35" s="93"/>
      <c r="O35" s="97"/>
      <c r="Q35" s="8"/>
      <c r="AD35" s="13"/>
    </row>
    <row r="36" spans="1:30" ht="10" customHeight="1" x14ac:dyDescent="0.55000000000000004">
      <c r="A36" s="166" t="s">
        <v>35</v>
      </c>
      <c r="B36" s="167"/>
      <c r="C36" s="87"/>
      <c r="D36" s="88"/>
      <c r="E36" s="87"/>
      <c r="F36" s="88"/>
      <c r="G36" s="87"/>
      <c r="H36" s="88"/>
      <c r="I36" s="87"/>
      <c r="J36" s="88"/>
      <c r="K36" s="87"/>
      <c r="L36" s="88"/>
      <c r="M36" s="87"/>
      <c r="N36" s="88"/>
      <c r="O36" s="172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68"/>
      <c r="B37" s="169"/>
      <c r="C37" s="87"/>
      <c r="D37" s="89"/>
      <c r="E37" s="87"/>
      <c r="F37" s="89"/>
      <c r="G37" s="87"/>
      <c r="H37" s="89"/>
      <c r="I37" s="87"/>
      <c r="J37" s="89"/>
      <c r="K37" s="87"/>
      <c r="L37" s="89"/>
      <c r="M37" s="87"/>
      <c r="N37" s="89"/>
      <c r="O37" s="172"/>
      <c r="Q37" s="8"/>
      <c r="AD37" s="13"/>
    </row>
    <row r="38" spans="1:30" ht="10" customHeight="1" x14ac:dyDescent="0.55000000000000004">
      <c r="A38" s="168"/>
      <c r="B38" s="169"/>
      <c r="C38" s="87"/>
      <c r="D38" s="90"/>
      <c r="E38" s="87"/>
      <c r="F38" s="90"/>
      <c r="G38" s="87"/>
      <c r="H38" s="90"/>
      <c r="I38" s="87"/>
      <c r="J38" s="90"/>
      <c r="K38" s="87"/>
      <c r="L38" s="91"/>
      <c r="M38" s="87"/>
      <c r="N38" s="90"/>
      <c r="O38" s="172"/>
      <c r="Q38" s="8"/>
      <c r="AD38" s="13"/>
    </row>
    <row r="39" spans="1:30" ht="12" customHeight="1" x14ac:dyDescent="0.55000000000000004">
      <c r="A39" s="170"/>
      <c r="B39" s="171"/>
      <c r="C39" s="95"/>
      <c r="D39" s="96"/>
      <c r="E39" s="94"/>
      <c r="F39" s="93"/>
      <c r="G39" s="95"/>
      <c r="H39" s="96"/>
      <c r="I39" s="92"/>
      <c r="J39" s="93"/>
      <c r="K39" s="95"/>
      <c r="L39" s="96"/>
      <c r="M39" s="92"/>
      <c r="N39" s="93"/>
      <c r="O39" s="98"/>
      <c r="Q39" s="8"/>
      <c r="AD39" s="13"/>
    </row>
    <row r="40" spans="1:30" x14ac:dyDescent="0.55000000000000004">
      <c r="A40" s="100"/>
      <c r="B40" s="85">
        <f>IF(C40="","",_xlfn.ISOWEEKNUM(C40))</f>
        <v>44</v>
      </c>
      <c r="C40" s="127">
        <f>IF(M27="","",IF(MONTH(WORKDAY(M27,1))=MONTH(M27),WORKDAY(M27,1),""))</f>
        <v>46322</v>
      </c>
      <c r="D40" s="128"/>
      <c r="E40" s="127">
        <f>IF(C40="","",IF(MONTH(WORKDAY(C40,1))=MONTH(C40),WORKDAY(C40,1),""))</f>
        <v>46323</v>
      </c>
      <c r="F40" s="128"/>
      <c r="G40" s="127">
        <f t="shared" ref="G40" si="12">IF(E40="","",IF(MONTH(WORKDAY(E40,1))=MONTH(E40),WORKDAY(E40,1),""))</f>
        <v>46324</v>
      </c>
      <c r="H40" s="128"/>
      <c r="I40" s="127">
        <f t="shared" ref="I40" si="13">IF(G40="","",IF(MONTH(WORKDAY(G40,1))=MONTH(G40),WORKDAY(G40,1),""))</f>
        <v>46325</v>
      </c>
      <c r="J40" s="128"/>
      <c r="K40" s="127" t="str">
        <f t="shared" ref="K40" si="14">IF(I40="","",IF(MONTH(WORKDAY(I40,1))=MONTH(I40),WORKDAY(I40,1),""))</f>
        <v/>
      </c>
      <c r="L40" s="128"/>
      <c r="M40" s="127" t="str">
        <f t="shared" ref="M40" si="15">IF(K40="","",IF(MONTH(WORKDAY(K40,1))=MONTH(K40),WORKDAY(K40,1),""))</f>
        <v/>
      </c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52" t="s">
        <v>34</v>
      </c>
      <c r="B41" s="153"/>
      <c r="C41" s="87"/>
      <c r="D41" s="88"/>
      <c r="E41" s="87"/>
      <c r="F41" s="88"/>
      <c r="G41" s="87"/>
      <c r="H41" s="88"/>
      <c r="I41" s="87"/>
      <c r="J41" s="88"/>
      <c r="K41" s="87"/>
      <c r="L41" s="88"/>
      <c r="M41" s="87"/>
      <c r="N41" s="88"/>
      <c r="O41" s="158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54"/>
      <c r="B42" s="155"/>
      <c r="C42" s="87"/>
      <c r="D42" s="89"/>
      <c r="E42" s="87"/>
      <c r="F42" s="89"/>
      <c r="G42" s="87"/>
      <c r="H42" s="89"/>
      <c r="I42" s="87"/>
      <c r="J42" s="89"/>
      <c r="K42" s="87"/>
      <c r="L42" s="89"/>
      <c r="M42" s="87"/>
      <c r="N42" s="89"/>
      <c r="O42" s="158"/>
      <c r="Q42" s="8"/>
      <c r="AD42" s="13"/>
    </row>
    <row r="43" spans="1:30" ht="10" customHeight="1" x14ac:dyDescent="0.55000000000000004">
      <c r="A43" s="154"/>
      <c r="B43" s="155"/>
      <c r="C43" s="87"/>
      <c r="D43" s="90"/>
      <c r="E43" s="87"/>
      <c r="F43" s="90"/>
      <c r="G43" s="87"/>
      <c r="H43" s="90"/>
      <c r="I43" s="87"/>
      <c r="J43" s="90"/>
      <c r="K43" s="87"/>
      <c r="L43" s="91"/>
      <c r="M43" s="87"/>
      <c r="N43" s="90"/>
      <c r="O43" s="158"/>
      <c r="Q43" s="8"/>
      <c r="AD43" s="13"/>
    </row>
    <row r="44" spans="1:30" ht="12" customHeight="1" x14ac:dyDescent="0.55000000000000004">
      <c r="A44" s="156"/>
      <c r="B44" s="157"/>
      <c r="C44" s="92"/>
      <c r="D44" s="93"/>
      <c r="E44" s="94"/>
      <c r="F44" s="93"/>
      <c r="G44" s="95"/>
      <c r="H44" s="96"/>
      <c r="I44" s="92"/>
      <c r="J44" s="93"/>
      <c r="K44" s="95"/>
      <c r="L44" s="96"/>
      <c r="M44" s="92"/>
      <c r="N44" s="93"/>
      <c r="O44" s="97"/>
      <c r="Q44" s="8"/>
      <c r="AD44" s="13"/>
    </row>
    <row r="45" spans="1:30" ht="10" customHeight="1" x14ac:dyDescent="0.55000000000000004">
      <c r="A45" s="159" t="s">
        <v>36</v>
      </c>
      <c r="B45" s="160"/>
      <c r="C45" s="87"/>
      <c r="D45" s="88"/>
      <c r="E45" s="87"/>
      <c r="F45" s="88"/>
      <c r="G45" s="87"/>
      <c r="H45" s="88"/>
      <c r="I45" s="87"/>
      <c r="J45" s="88"/>
      <c r="K45" s="87"/>
      <c r="L45" s="88"/>
      <c r="M45" s="87"/>
      <c r="N45" s="88"/>
      <c r="O45" s="16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61"/>
      <c r="B46" s="162"/>
      <c r="C46" s="87"/>
      <c r="D46" s="89"/>
      <c r="E46" s="87"/>
      <c r="F46" s="89"/>
      <c r="G46" s="87"/>
      <c r="H46" s="89"/>
      <c r="I46" s="87"/>
      <c r="J46" s="89"/>
      <c r="K46" s="87"/>
      <c r="L46" s="89"/>
      <c r="M46" s="87"/>
      <c r="N46" s="89"/>
      <c r="O46" s="165"/>
      <c r="Q46" s="8"/>
    </row>
    <row r="47" spans="1:30" ht="10" customHeight="1" x14ac:dyDescent="0.55000000000000004">
      <c r="A47" s="161"/>
      <c r="B47" s="162"/>
      <c r="C47" s="87"/>
      <c r="D47" s="90"/>
      <c r="E47" s="87"/>
      <c r="F47" s="90"/>
      <c r="G47" s="87"/>
      <c r="H47" s="90"/>
      <c r="I47" s="87"/>
      <c r="J47" s="90"/>
      <c r="K47" s="87"/>
      <c r="L47" s="91"/>
      <c r="M47" s="87"/>
      <c r="N47" s="90"/>
      <c r="O47" s="165"/>
      <c r="Q47" s="8"/>
    </row>
    <row r="48" spans="1:30" ht="12" customHeight="1" x14ac:dyDescent="0.55000000000000004">
      <c r="A48" s="163"/>
      <c r="B48" s="164"/>
      <c r="C48" s="92"/>
      <c r="D48" s="93"/>
      <c r="E48" s="94"/>
      <c r="F48" s="93"/>
      <c r="G48" s="95"/>
      <c r="H48" s="96"/>
      <c r="I48" s="92"/>
      <c r="J48" s="93"/>
      <c r="K48" s="95"/>
      <c r="L48" s="96"/>
      <c r="M48" s="92"/>
      <c r="N48" s="93"/>
      <c r="O48" s="97"/>
      <c r="Q48" s="8"/>
    </row>
    <row r="49" spans="1:17" ht="10" customHeight="1" x14ac:dyDescent="0.55000000000000004">
      <c r="A49" s="166" t="s">
        <v>35</v>
      </c>
      <c r="B49" s="167"/>
      <c r="C49" s="87"/>
      <c r="D49" s="88"/>
      <c r="E49" s="87"/>
      <c r="F49" s="88"/>
      <c r="G49" s="87"/>
      <c r="H49" s="88"/>
      <c r="I49" s="87"/>
      <c r="J49" s="88"/>
      <c r="K49" s="87"/>
      <c r="L49" s="88"/>
      <c r="M49" s="87"/>
      <c r="N49" s="88"/>
      <c r="O49" s="172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68"/>
      <c r="B50" s="169"/>
      <c r="C50" s="87"/>
      <c r="D50" s="89"/>
      <c r="E50" s="87"/>
      <c r="F50" s="89"/>
      <c r="G50" s="87"/>
      <c r="H50" s="89"/>
      <c r="I50" s="87"/>
      <c r="J50" s="89"/>
      <c r="K50" s="87"/>
      <c r="L50" s="89"/>
      <c r="M50" s="87"/>
      <c r="N50" s="89"/>
      <c r="O50" s="172"/>
      <c r="Q50" s="8"/>
    </row>
    <row r="51" spans="1:17" ht="10" customHeight="1" x14ac:dyDescent="0.55000000000000004">
      <c r="A51" s="168"/>
      <c r="B51" s="169"/>
      <c r="C51" s="87"/>
      <c r="D51" s="90"/>
      <c r="E51" s="87"/>
      <c r="F51" s="90"/>
      <c r="G51" s="87"/>
      <c r="H51" s="90"/>
      <c r="I51" s="87"/>
      <c r="J51" s="90"/>
      <c r="K51" s="87"/>
      <c r="L51" s="91"/>
      <c r="M51" s="87"/>
      <c r="N51" s="90"/>
      <c r="O51" s="172"/>
      <c r="Q51" s="8"/>
    </row>
    <row r="52" spans="1:17" ht="12" customHeight="1" x14ac:dyDescent="0.55000000000000004">
      <c r="A52" s="170"/>
      <c r="B52" s="171"/>
      <c r="C52" s="95"/>
      <c r="D52" s="96"/>
      <c r="E52" s="94"/>
      <c r="F52" s="93"/>
      <c r="G52" s="95"/>
      <c r="H52" s="96"/>
      <c r="I52" s="92"/>
      <c r="J52" s="93"/>
      <c r="K52" s="95"/>
      <c r="L52" s="96"/>
      <c r="M52" s="92"/>
      <c r="N52" s="93"/>
      <c r="O52" s="98"/>
      <c r="Q52" s="8"/>
    </row>
    <row r="53" spans="1:17" x14ac:dyDescent="0.55000000000000004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48">
    <mergeCell ref="M1:N1"/>
    <mergeCell ref="C1:D1"/>
    <mergeCell ref="E1:F1"/>
    <mergeCell ref="G1:H1"/>
    <mergeCell ref="I1:J1"/>
    <mergeCell ref="K1:L1"/>
    <mergeCell ref="M14:N14"/>
    <mergeCell ref="A2:B5"/>
    <mergeCell ref="O2:O4"/>
    <mergeCell ref="A6:B9"/>
    <mergeCell ref="O6:O8"/>
    <mergeCell ref="A10:B13"/>
    <mergeCell ref="O10:O12"/>
    <mergeCell ref="C14:D14"/>
    <mergeCell ref="E14:F14"/>
    <mergeCell ref="G14:H14"/>
    <mergeCell ref="I14:J14"/>
    <mergeCell ref="K14:L14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M40:N40"/>
    <mergeCell ref="A28:B31"/>
    <mergeCell ref="O28:O30"/>
    <mergeCell ref="A32:B35"/>
    <mergeCell ref="O32:O34"/>
    <mergeCell ref="A36:B39"/>
    <mergeCell ref="O36:O38"/>
    <mergeCell ref="C40:D40"/>
    <mergeCell ref="E40:F40"/>
    <mergeCell ref="G40:H40"/>
    <mergeCell ref="I40:J40"/>
    <mergeCell ref="K40:L40"/>
    <mergeCell ref="A41:B44"/>
    <mergeCell ref="O41:O43"/>
    <mergeCell ref="A45:B48"/>
    <mergeCell ref="O45:O47"/>
    <mergeCell ref="A49:B52"/>
    <mergeCell ref="O49:O51"/>
  </mergeCells>
  <conditionalFormatting sqref="C2:N12 C15:N25 C13 E13:N13 C28:N38 C26 E26:N26 C41:N51 C39 E39:N39 C52 E52:N52">
    <cfRule type="expression" dxfId="5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0FB79434-1338-294E-ACB7-BF68E9FE7E96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DF246AF-224F-F646-B203-B8847A3CA370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8803B7F-2E64-A549-A07B-9D5F3D6EF04D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5918A-32C4-0B49-BBE1-124AE0A696F8}">
  <sheetPr codeName="Feuil27">
    <pageSetUpPr fitToPage="1"/>
  </sheetPr>
  <dimension ref="A1:AD91"/>
  <sheetViews>
    <sheetView zoomScale="130" zoomScaleNormal="130" workbookViewId="0">
      <pane xSplit="1" ySplit="1" topLeftCell="B2" activePane="bottomRight" state="frozen"/>
      <selection activeCell="D22" sqref="D22"/>
      <selection pane="topRight" activeCell="D22" sqref="D22"/>
      <selection pane="bottomLeft" activeCell="D22" sqref="D22"/>
      <selection pane="bottomRight" activeCell="E22" sqref="E22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86"/>
      <c r="B1" s="85">
        <f>IF(C1="","",_xlfn.ISOWEEKNUM(C1))</f>
        <v>45</v>
      </c>
      <c r="C1" s="127">
        <f>WORKDAY(DATE(Date!$K$1,11,0),1)</f>
        <v>46328</v>
      </c>
      <c r="D1" s="128"/>
      <c r="E1" s="127">
        <f>IF(C1="","",IF(MONTH(WORKDAY(C1,1))=MONTH(C1),WORKDAY(C1,1),""))</f>
        <v>46329</v>
      </c>
      <c r="F1" s="128"/>
      <c r="G1" s="127">
        <f t="shared" ref="G1" si="0">IF(E1="","",IF(MONTH(WORKDAY(E1,1))=MONTH(E1),WORKDAY(E1,1),""))</f>
        <v>46330</v>
      </c>
      <c r="H1" s="128"/>
      <c r="I1" s="127">
        <f t="shared" ref="I1" si="1">IF(G1="","",IF(MONTH(WORKDAY(G1,1))=MONTH(G1),WORKDAY(G1,1),""))</f>
        <v>46331</v>
      </c>
      <c r="J1" s="128"/>
      <c r="K1" s="127">
        <f t="shared" ref="K1" si="2">IF(I1="","",IF(MONTH(WORKDAY(I1,1))=MONTH(I1),WORKDAY(I1,1),""))</f>
        <v>46332</v>
      </c>
      <c r="L1" s="128"/>
      <c r="M1" s="127">
        <f t="shared" ref="M1" si="3">IF(K1="","",IF(MONTH(WORKDAY(K1,1))=MONTH(K1),WORKDAY(K1,1),""))</f>
        <v>46335</v>
      </c>
      <c r="N1" s="128"/>
      <c r="O1" s="81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52" t="s">
        <v>34</v>
      </c>
      <c r="B2" s="153"/>
      <c r="C2" s="87"/>
      <c r="D2" s="88"/>
      <c r="E2" s="87"/>
      <c r="F2" s="88"/>
      <c r="G2" s="87"/>
      <c r="H2" s="88"/>
      <c r="I2" s="87"/>
      <c r="J2" s="88"/>
      <c r="K2" s="87"/>
      <c r="L2" s="88"/>
      <c r="M2" s="87"/>
      <c r="N2" s="88"/>
      <c r="O2" s="158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54"/>
      <c r="B3" s="155"/>
      <c r="C3" s="87"/>
      <c r="D3" s="89"/>
      <c r="E3" s="87"/>
      <c r="F3" s="89"/>
      <c r="G3" s="87"/>
      <c r="H3" s="89"/>
      <c r="I3" s="87"/>
      <c r="J3" s="89"/>
      <c r="K3" s="87"/>
      <c r="L3" s="89"/>
      <c r="M3" s="87"/>
      <c r="N3" s="89"/>
      <c r="O3" s="158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54"/>
      <c r="B4" s="155"/>
      <c r="C4" s="87"/>
      <c r="D4" s="90"/>
      <c r="E4" s="87"/>
      <c r="F4" s="90"/>
      <c r="G4" s="87"/>
      <c r="H4" s="90"/>
      <c r="I4" s="87"/>
      <c r="J4" s="90"/>
      <c r="K4" s="87"/>
      <c r="L4" s="91"/>
      <c r="M4" s="87"/>
      <c r="N4" s="90"/>
      <c r="O4" s="158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56"/>
      <c r="B5" s="157"/>
      <c r="C5" s="92"/>
      <c r="D5" s="93"/>
      <c r="E5" s="94"/>
      <c r="F5" s="93"/>
      <c r="G5" s="95"/>
      <c r="H5" s="96"/>
      <c r="I5" s="92"/>
      <c r="J5" s="93"/>
      <c r="K5" s="95"/>
      <c r="L5" s="96"/>
      <c r="M5" s="92"/>
      <c r="N5" s="93"/>
      <c r="O5" s="97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59" t="s">
        <v>36</v>
      </c>
      <c r="B6" s="160"/>
      <c r="C6" s="87"/>
      <c r="D6" s="88"/>
      <c r="E6" s="87"/>
      <c r="F6" s="88"/>
      <c r="G6" s="87"/>
      <c r="H6" s="88"/>
      <c r="I6" s="87"/>
      <c r="J6" s="88"/>
      <c r="K6" s="87"/>
      <c r="L6" s="88"/>
      <c r="M6" s="87"/>
      <c r="N6" s="88"/>
      <c r="O6" s="16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61"/>
      <c r="B7" s="162"/>
      <c r="C7" s="87"/>
      <c r="D7" s="89"/>
      <c r="E7" s="87"/>
      <c r="F7" s="89"/>
      <c r="G7" s="87"/>
      <c r="H7" s="89"/>
      <c r="I7" s="87"/>
      <c r="J7" s="89"/>
      <c r="K7" s="87"/>
      <c r="L7" s="89"/>
      <c r="M7" s="87"/>
      <c r="N7" s="89"/>
      <c r="O7" s="16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61"/>
      <c r="B8" s="162"/>
      <c r="C8" s="87"/>
      <c r="D8" s="90"/>
      <c r="E8" s="87"/>
      <c r="F8" s="90"/>
      <c r="G8" s="87"/>
      <c r="H8" s="90"/>
      <c r="I8" s="87"/>
      <c r="J8" s="90"/>
      <c r="K8" s="87"/>
      <c r="L8" s="91"/>
      <c r="M8" s="87"/>
      <c r="N8" s="90"/>
      <c r="O8" s="16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63"/>
      <c r="B9" s="164"/>
      <c r="C9" s="95"/>
      <c r="D9" s="96"/>
      <c r="E9" s="94"/>
      <c r="F9" s="93"/>
      <c r="G9" s="95"/>
      <c r="H9" s="96"/>
      <c r="I9" s="92"/>
      <c r="J9" s="93"/>
      <c r="K9" s="95"/>
      <c r="L9" s="96"/>
      <c r="M9" s="92"/>
      <c r="N9" s="93"/>
      <c r="O9" s="97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66" t="s">
        <v>35</v>
      </c>
      <c r="B10" s="167"/>
      <c r="C10" s="87"/>
      <c r="D10" s="88"/>
      <c r="E10" s="87"/>
      <c r="F10" s="88"/>
      <c r="G10" s="87"/>
      <c r="H10" s="88"/>
      <c r="I10" s="87"/>
      <c r="J10" s="88"/>
      <c r="K10" s="87"/>
      <c r="L10" s="88"/>
      <c r="M10" s="87"/>
      <c r="N10" s="88"/>
      <c r="O10" s="172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68"/>
      <c r="B11" s="169"/>
      <c r="C11" s="87"/>
      <c r="D11" s="89"/>
      <c r="E11" s="87"/>
      <c r="F11" s="89"/>
      <c r="G11" s="87"/>
      <c r="H11" s="89"/>
      <c r="I11" s="87"/>
      <c r="J11" s="89"/>
      <c r="K11" s="87"/>
      <c r="L11" s="89"/>
      <c r="M11" s="87"/>
      <c r="N11" s="89"/>
      <c r="O11" s="172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68"/>
      <c r="B12" s="169"/>
      <c r="C12" s="87"/>
      <c r="D12" s="90"/>
      <c r="E12" s="87"/>
      <c r="F12" s="90"/>
      <c r="G12" s="87"/>
      <c r="H12" s="90"/>
      <c r="I12" s="87"/>
      <c r="J12" s="90"/>
      <c r="K12" s="87"/>
      <c r="L12" s="91"/>
      <c r="M12" s="87"/>
      <c r="N12" s="90"/>
      <c r="O12" s="172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70"/>
      <c r="B13" s="171"/>
      <c r="C13" s="95"/>
      <c r="D13" s="96"/>
      <c r="E13" s="94"/>
      <c r="F13" s="93"/>
      <c r="G13" s="95"/>
      <c r="H13" s="96"/>
      <c r="I13" s="92"/>
      <c r="J13" s="93"/>
      <c r="K13" s="95"/>
      <c r="L13" s="96"/>
      <c r="M13" s="92"/>
      <c r="N13" s="93"/>
      <c r="O13" s="98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99"/>
      <c r="B14" s="83">
        <f>IF(C14="","",_xlfn.ISOWEEKNUM(C14))</f>
        <v>46</v>
      </c>
      <c r="C14" s="127">
        <f>IF(M1="","",IF(MONTH(WORKDAY(M1,1))=MONTH(M1),WORKDAY(M1,1),""))</f>
        <v>46336</v>
      </c>
      <c r="D14" s="128"/>
      <c r="E14" s="127">
        <f>IF(C14="","",IF(MONTH(WORKDAY(C14,1))=MONTH(C14),WORKDAY(C14,1),""))</f>
        <v>46337</v>
      </c>
      <c r="F14" s="128"/>
      <c r="G14" s="127">
        <f t="shared" ref="G14" si="4">IF(E14="","",IF(MONTH(WORKDAY(E14,1))=MONTH(E14),WORKDAY(E14,1),""))</f>
        <v>46338</v>
      </c>
      <c r="H14" s="128"/>
      <c r="I14" s="127">
        <f t="shared" ref="I14" si="5">IF(G14="","",IF(MONTH(WORKDAY(G14,1))=MONTH(G14),WORKDAY(G14,1),""))</f>
        <v>46339</v>
      </c>
      <c r="J14" s="128"/>
      <c r="K14" s="127">
        <f t="shared" ref="K14" si="6">IF(I14="","",IF(MONTH(WORKDAY(I14,1))=MONTH(I14),WORKDAY(I14,1),""))</f>
        <v>46342</v>
      </c>
      <c r="L14" s="128"/>
      <c r="M14" s="127">
        <f t="shared" ref="M14" si="7">IF(K14="","",IF(MONTH(WORKDAY(K14,1))=MONTH(K14),WORKDAY(K14,1),""))</f>
        <v>46343</v>
      </c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52" t="s">
        <v>34</v>
      </c>
      <c r="B15" s="153"/>
      <c r="C15" s="87"/>
      <c r="D15" s="88"/>
      <c r="E15" s="109"/>
      <c r="F15" s="110"/>
      <c r="G15" s="87"/>
      <c r="H15" s="88"/>
      <c r="I15" s="87"/>
      <c r="J15" s="88"/>
      <c r="K15" s="87"/>
      <c r="L15" s="88"/>
      <c r="M15" s="87"/>
      <c r="N15" s="88"/>
      <c r="O15" s="158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54"/>
      <c r="B16" s="155"/>
      <c r="C16" s="87"/>
      <c r="D16" s="89"/>
      <c r="E16" s="109"/>
      <c r="F16" s="111"/>
      <c r="G16" s="87"/>
      <c r="H16" s="89"/>
      <c r="I16" s="87"/>
      <c r="J16" s="89"/>
      <c r="K16" s="87"/>
      <c r="L16" s="89"/>
      <c r="M16" s="87"/>
      <c r="N16" s="89"/>
      <c r="O16" s="158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54"/>
      <c r="B17" s="155"/>
      <c r="C17" s="87"/>
      <c r="D17" s="90"/>
      <c r="E17" s="109"/>
      <c r="F17" s="112"/>
      <c r="G17" s="87"/>
      <c r="H17" s="90"/>
      <c r="I17" s="87"/>
      <c r="J17" s="90"/>
      <c r="K17" s="87"/>
      <c r="L17" s="91"/>
      <c r="M17" s="87"/>
      <c r="N17" s="90"/>
      <c r="O17" s="158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56"/>
      <c r="B18" s="157"/>
      <c r="C18" s="95"/>
      <c r="D18" s="96"/>
      <c r="E18" s="116"/>
      <c r="F18" s="114"/>
      <c r="G18" s="95"/>
      <c r="H18" s="96"/>
      <c r="I18" s="92"/>
      <c r="J18" s="93"/>
      <c r="K18" s="95"/>
      <c r="L18" s="96"/>
      <c r="M18" s="92"/>
      <c r="N18" s="93"/>
      <c r="O18" s="97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59" t="s">
        <v>36</v>
      </c>
      <c r="B19" s="160"/>
      <c r="C19" s="87"/>
      <c r="D19" s="88"/>
      <c r="E19" s="109"/>
      <c r="F19" s="110"/>
      <c r="G19" s="87"/>
      <c r="H19" s="88"/>
      <c r="I19" s="87"/>
      <c r="J19" s="88"/>
      <c r="K19" s="87"/>
      <c r="L19" s="88"/>
      <c r="M19" s="87"/>
      <c r="N19" s="88"/>
      <c r="O19" s="16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61"/>
      <c r="B20" s="162"/>
      <c r="C20" s="87"/>
      <c r="D20" s="89"/>
      <c r="E20" s="109"/>
      <c r="F20" s="111"/>
      <c r="G20" s="87"/>
      <c r="H20" s="89"/>
      <c r="I20" s="87"/>
      <c r="J20" s="89"/>
      <c r="K20" s="87"/>
      <c r="L20" s="89"/>
      <c r="M20" s="87"/>
      <c r="N20" s="89"/>
      <c r="O20" s="16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61"/>
      <c r="B21" s="162"/>
      <c r="C21" s="87"/>
      <c r="D21" s="90"/>
      <c r="E21" s="109"/>
      <c r="F21" s="112"/>
      <c r="G21" s="87"/>
      <c r="H21" s="90"/>
      <c r="I21" s="87"/>
      <c r="J21" s="90"/>
      <c r="K21" s="87"/>
      <c r="L21" s="91"/>
      <c r="M21" s="87"/>
      <c r="N21" s="90"/>
      <c r="O21" s="16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63"/>
      <c r="B22" s="164"/>
      <c r="C22" s="95"/>
      <c r="D22" s="96"/>
      <c r="E22" s="173" t="s">
        <v>155</v>
      </c>
      <c r="F22" s="174"/>
      <c r="G22" s="95"/>
      <c r="H22" s="96"/>
      <c r="I22" s="92"/>
      <c r="J22" s="93"/>
      <c r="K22" s="95"/>
      <c r="L22" s="96"/>
      <c r="M22" s="92"/>
      <c r="N22" s="93"/>
      <c r="O22" s="97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66" t="s">
        <v>35</v>
      </c>
      <c r="B23" s="167"/>
      <c r="C23" s="87"/>
      <c r="D23" s="88"/>
      <c r="E23" s="109"/>
      <c r="F23" s="110"/>
      <c r="G23" s="87"/>
      <c r="H23" s="88"/>
      <c r="I23" s="87"/>
      <c r="J23" s="88"/>
      <c r="K23" s="87"/>
      <c r="L23" s="88"/>
      <c r="M23" s="87"/>
      <c r="N23" s="88"/>
      <c r="O23" s="172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68"/>
      <c r="B24" s="169"/>
      <c r="C24" s="87"/>
      <c r="D24" s="89"/>
      <c r="E24" s="109"/>
      <c r="F24" s="111"/>
      <c r="G24" s="87"/>
      <c r="H24" s="89"/>
      <c r="I24" s="87"/>
      <c r="J24" s="89"/>
      <c r="K24" s="87"/>
      <c r="L24" s="89"/>
      <c r="M24" s="87"/>
      <c r="N24" s="89"/>
      <c r="O24" s="172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68"/>
      <c r="B25" s="169"/>
      <c r="C25" s="87"/>
      <c r="D25" s="90"/>
      <c r="E25" s="109"/>
      <c r="F25" s="112"/>
      <c r="G25" s="87"/>
      <c r="H25" s="90"/>
      <c r="I25" s="87"/>
      <c r="J25" s="90"/>
      <c r="K25" s="87"/>
      <c r="L25" s="91"/>
      <c r="M25" s="87"/>
      <c r="N25" s="90"/>
      <c r="O25" s="172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70"/>
      <c r="B26" s="171"/>
      <c r="C26" s="95"/>
      <c r="D26" s="96"/>
      <c r="E26" s="116"/>
      <c r="F26" s="114"/>
      <c r="G26" s="95"/>
      <c r="H26" s="96"/>
      <c r="I26" s="92"/>
      <c r="J26" s="93"/>
      <c r="K26" s="95"/>
      <c r="L26" s="96"/>
      <c r="M26" s="92"/>
      <c r="N26" s="93"/>
      <c r="O26" s="98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100"/>
      <c r="B27" s="84">
        <f>IF(C27="","",_xlfn.ISOWEEKNUM(C27))</f>
        <v>47</v>
      </c>
      <c r="C27" s="127">
        <f>IF(M14="","",IF(MONTH(WORKDAY(M14,1))=MONTH(M14),WORKDAY(M14,1),""))</f>
        <v>46344</v>
      </c>
      <c r="D27" s="128"/>
      <c r="E27" s="127">
        <f>IF(C27="","",IF(MONTH(WORKDAY(C27,1))=MONTH(C27),WORKDAY(C27,1),""))</f>
        <v>46345</v>
      </c>
      <c r="F27" s="128"/>
      <c r="G27" s="127">
        <f t="shared" ref="G27" si="8">IF(E27="","",IF(MONTH(WORKDAY(E27,1))=MONTH(E27),WORKDAY(E27,1),""))</f>
        <v>46346</v>
      </c>
      <c r="H27" s="128"/>
      <c r="I27" s="127">
        <f t="shared" ref="I27" si="9">IF(G27="","",IF(MONTH(WORKDAY(G27,1))=MONTH(G27),WORKDAY(G27,1),""))</f>
        <v>46349</v>
      </c>
      <c r="J27" s="128"/>
      <c r="K27" s="127">
        <f t="shared" ref="K27" si="10">IF(I27="","",IF(MONTH(WORKDAY(I27,1))=MONTH(I27),WORKDAY(I27,1),""))</f>
        <v>46350</v>
      </c>
      <c r="L27" s="128"/>
      <c r="M27" s="127">
        <f t="shared" ref="M27" si="11">IF(K27="","",IF(MONTH(WORKDAY(K27,1))=MONTH(K27),WORKDAY(K27,1),""))</f>
        <v>46351</v>
      </c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52" t="s">
        <v>34</v>
      </c>
      <c r="B28" s="153"/>
      <c r="C28" s="87"/>
      <c r="D28" s="88"/>
      <c r="E28" s="87"/>
      <c r="F28" s="88"/>
      <c r="G28" s="87"/>
      <c r="H28" s="88"/>
      <c r="I28" s="87"/>
      <c r="J28" s="88"/>
      <c r="K28" s="87"/>
      <c r="L28" s="88"/>
      <c r="M28" s="87"/>
      <c r="N28" s="88"/>
      <c r="O28" s="158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54"/>
      <c r="B29" s="155"/>
      <c r="C29" s="87"/>
      <c r="D29" s="89"/>
      <c r="E29" s="87"/>
      <c r="F29" s="89"/>
      <c r="G29" s="87"/>
      <c r="H29" s="89"/>
      <c r="I29" s="87"/>
      <c r="J29" s="89"/>
      <c r="K29" s="87"/>
      <c r="L29" s="89"/>
      <c r="M29" s="87"/>
      <c r="N29" s="89"/>
      <c r="O29" s="158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54"/>
      <c r="B30" s="155"/>
      <c r="C30" s="87"/>
      <c r="D30" s="90"/>
      <c r="E30" s="87"/>
      <c r="F30" s="90"/>
      <c r="G30" s="87"/>
      <c r="H30" s="90"/>
      <c r="I30" s="87"/>
      <c r="J30" s="90"/>
      <c r="K30" s="87"/>
      <c r="L30" s="91"/>
      <c r="M30" s="87"/>
      <c r="N30" s="90"/>
      <c r="O30" s="158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56"/>
      <c r="B31" s="157"/>
      <c r="C31" s="92"/>
      <c r="D31" s="93"/>
      <c r="E31" s="94"/>
      <c r="F31" s="93"/>
      <c r="G31" s="95"/>
      <c r="H31" s="96"/>
      <c r="I31" s="92"/>
      <c r="J31" s="93"/>
      <c r="K31" s="95"/>
      <c r="L31" s="96"/>
      <c r="M31" s="92"/>
      <c r="N31" s="93"/>
      <c r="O31" s="97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59" t="s">
        <v>36</v>
      </c>
      <c r="B32" s="160"/>
      <c r="C32" s="87"/>
      <c r="D32" s="88"/>
      <c r="E32" s="87"/>
      <c r="F32" s="88"/>
      <c r="G32" s="87"/>
      <c r="H32" s="88"/>
      <c r="I32" s="87"/>
      <c r="J32" s="88"/>
      <c r="K32" s="87"/>
      <c r="L32" s="88"/>
      <c r="M32" s="87"/>
      <c r="N32" s="88"/>
      <c r="O32" s="16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61"/>
      <c r="B33" s="162"/>
      <c r="C33" s="87"/>
      <c r="D33" s="89"/>
      <c r="E33" s="87"/>
      <c r="F33" s="89"/>
      <c r="G33" s="87"/>
      <c r="H33" s="89"/>
      <c r="I33" s="87"/>
      <c r="J33" s="89"/>
      <c r="K33" s="87"/>
      <c r="L33" s="89"/>
      <c r="M33" s="87"/>
      <c r="N33" s="89"/>
      <c r="O33" s="165"/>
      <c r="Q33" s="8"/>
      <c r="AD33" s="12"/>
    </row>
    <row r="34" spans="1:30" ht="10" customHeight="1" x14ac:dyDescent="0.55000000000000004">
      <c r="A34" s="161"/>
      <c r="B34" s="162"/>
      <c r="C34" s="87"/>
      <c r="D34" s="90"/>
      <c r="E34" s="87"/>
      <c r="F34" s="90"/>
      <c r="G34" s="87"/>
      <c r="H34" s="90"/>
      <c r="I34" s="87"/>
      <c r="J34" s="90"/>
      <c r="K34" s="87"/>
      <c r="L34" s="91"/>
      <c r="M34" s="87"/>
      <c r="N34" s="90"/>
      <c r="O34" s="165"/>
      <c r="Q34" s="8"/>
      <c r="AD34" s="13"/>
    </row>
    <row r="35" spans="1:30" ht="12" customHeight="1" x14ac:dyDescent="0.55000000000000004">
      <c r="A35" s="163"/>
      <c r="B35" s="164"/>
      <c r="C35" s="92"/>
      <c r="D35" s="93"/>
      <c r="E35" s="94"/>
      <c r="F35" s="93"/>
      <c r="G35" s="95"/>
      <c r="H35" s="96"/>
      <c r="I35" s="92"/>
      <c r="J35" s="93"/>
      <c r="K35" s="95"/>
      <c r="L35" s="96"/>
      <c r="M35" s="92"/>
      <c r="N35" s="93"/>
      <c r="O35" s="97"/>
      <c r="Q35" s="8"/>
      <c r="AD35" s="13"/>
    </row>
    <row r="36" spans="1:30" ht="10" customHeight="1" x14ac:dyDescent="0.55000000000000004">
      <c r="A36" s="166" t="s">
        <v>35</v>
      </c>
      <c r="B36" s="167"/>
      <c r="C36" s="87"/>
      <c r="D36" s="88"/>
      <c r="E36" s="87"/>
      <c r="F36" s="88"/>
      <c r="G36" s="87"/>
      <c r="H36" s="88"/>
      <c r="I36" s="87"/>
      <c r="J36" s="88"/>
      <c r="K36" s="87"/>
      <c r="L36" s="88"/>
      <c r="M36" s="87"/>
      <c r="N36" s="88"/>
      <c r="O36" s="172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68"/>
      <c r="B37" s="169"/>
      <c r="C37" s="87"/>
      <c r="D37" s="89"/>
      <c r="E37" s="87"/>
      <c r="F37" s="89"/>
      <c r="G37" s="87"/>
      <c r="H37" s="89"/>
      <c r="I37" s="87"/>
      <c r="J37" s="89"/>
      <c r="K37" s="87"/>
      <c r="L37" s="89"/>
      <c r="M37" s="87"/>
      <c r="N37" s="89"/>
      <c r="O37" s="172"/>
      <c r="Q37" s="8"/>
      <c r="AD37" s="13"/>
    </row>
    <row r="38" spans="1:30" ht="10" customHeight="1" x14ac:dyDescent="0.55000000000000004">
      <c r="A38" s="168"/>
      <c r="B38" s="169"/>
      <c r="C38" s="87"/>
      <c r="D38" s="90"/>
      <c r="E38" s="87"/>
      <c r="F38" s="90"/>
      <c r="G38" s="87"/>
      <c r="H38" s="90"/>
      <c r="I38" s="87"/>
      <c r="J38" s="90"/>
      <c r="K38" s="87"/>
      <c r="L38" s="91"/>
      <c r="M38" s="87"/>
      <c r="N38" s="90"/>
      <c r="O38" s="172"/>
      <c r="Q38" s="8"/>
      <c r="AD38" s="13"/>
    </row>
    <row r="39" spans="1:30" ht="12" customHeight="1" x14ac:dyDescent="0.55000000000000004">
      <c r="A39" s="170"/>
      <c r="B39" s="171"/>
      <c r="C39" s="95"/>
      <c r="D39" s="96"/>
      <c r="E39" s="94"/>
      <c r="F39" s="93"/>
      <c r="G39" s="95"/>
      <c r="H39" s="96"/>
      <c r="I39" s="92"/>
      <c r="J39" s="93"/>
      <c r="K39" s="95"/>
      <c r="L39" s="96"/>
      <c r="M39" s="92"/>
      <c r="N39" s="93"/>
      <c r="O39" s="98"/>
      <c r="Q39" s="8"/>
      <c r="AD39" s="13"/>
    </row>
    <row r="40" spans="1:30" x14ac:dyDescent="0.55000000000000004">
      <c r="A40" s="100"/>
      <c r="B40" s="85">
        <f>IF(C40="","",_xlfn.ISOWEEKNUM(C40))</f>
        <v>48</v>
      </c>
      <c r="C40" s="127">
        <f>IF(M27="","",IF(MONTH(WORKDAY(M27,1))=MONTH(M27),WORKDAY(M27,1),""))</f>
        <v>46352</v>
      </c>
      <c r="D40" s="128"/>
      <c r="E40" s="127">
        <f>IF(C40="","",IF(MONTH(WORKDAY(C40,1))=MONTH(C40),WORKDAY(C40,1),""))</f>
        <v>46353</v>
      </c>
      <c r="F40" s="128"/>
      <c r="G40" s="127">
        <f t="shared" ref="G40" si="12">IF(E40="","",IF(MONTH(WORKDAY(E40,1))=MONTH(E40),WORKDAY(E40,1),""))</f>
        <v>46356</v>
      </c>
      <c r="H40" s="128"/>
      <c r="I40" s="127" t="str">
        <f t="shared" ref="I40" si="13">IF(G40="","",IF(MONTH(WORKDAY(G40,1))=MONTH(G40),WORKDAY(G40,1),""))</f>
        <v/>
      </c>
      <c r="J40" s="128"/>
      <c r="K40" s="127" t="str">
        <f t="shared" ref="K40" si="14">IF(I40="","",IF(MONTH(WORKDAY(I40,1))=MONTH(I40),WORKDAY(I40,1),""))</f>
        <v/>
      </c>
      <c r="L40" s="128"/>
      <c r="M40" s="127" t="str">
        <f t="shared" ref="M40" si="15">IF(K40="","",IF(MONTH(WORKDAY(K40,1))=MONTH(K40),WORKDAY(K40,1),""))</f>
        <v/>
      </c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52" t="s">
        <v>34</v>
      </c>
      <c r="B41" s="153"/>
      <c r="C41" s="87"/>
      <c r="D41" s="88"/>
      <c r="E41" s="87"/>
      <c r="F41" s="88"/>
      <c r="G41" s="87"/>
      <c r="H41" s="88"/>
      <c r="I41" s="87"/>
      <c r="J41" s="88"/>
      <c r="K41" s="87"/>
      <c r="L41" s="88"/>
      <c r="M41" s="87"/>
      <c r="N41" s="88"/>
      <c r="O41" s="158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54"/>
      <c r="B42" s="155"/>
      <c r="C42" s="87"/>
      <c r="D42" s="89"/>
      <c r="E42" s="87"/>
      <c r="F42" s="89"/>
      <c r="G42" s="87"/>
      <c r="H42" s="89"/>
      <c r="I42" s="87"/>
      <c r="J42" s="89"/>
      <c r="K42" s="87"/>
      <c r="L42" s="89"/>
      <c r="M42" s="87"/>
      <c r="N42" s="89"/>
      <c r="O42" s="158"/>
      <c r="Q42" s="8"/>
      <c r="AD42" s="13"/>
    </row>
    <row r="43" spans="1:30" ht="10" customHeight="1" x14ac:dyDescent="0.55000000000000004">
      <c r="A43" s="154"/>
      <c r="B43" s="155"/>
      <c r="C43" s="87"/>
      <c r="D43" s="90"/>
      <c r="E43" s="87"/>
      <c r="F43" s="90"/>
      <c r="G43" s="87"/>
      <c r="H43" s="90"/>
      <c r="I43" s="87"/>
      <c r="J43" s="90"/>
      <c r="K43" s="87"/>
      <c r="L43" s="91"/>
      <c r="M43" s="87"/>
      <c r="N43" s="90"/>
      <c r="O43" s="158"/>
      <c r="Q43" s="8"/>
      <c r="AD43" s="13"/>
    </row>
    <row r="44" spans="1:30" ht="12" customHeight="1" x14ac:dyDescent="0.55000000000000004">
      <c r="A44" s="156"/>
      <c r="B44" s="157"/>
      <c r="C44" s="92"/>
      <c r="D44" s="93"/>
      <c r="E44" s="94"/>
      <c r="F44" s="93"/>
      <c r="G44" s="95"/>
      <c r="H44" s="96"/>
      <c r="I44" s="92"/>
      <c r="J44" s="93"/>
      <c r="K44" s="95"/>
      <c r="L44" s="96"/>
      <c r="M44" s="92"/>
      <c r="N44" s="93"/>
      <c r="O44" s="97"/>
      <c r="Q44" s="8"/>
      <c r="AD44" s="13"/>
    </row>
    <row r="45" spans="1:30" ht="10" customHeight="1" x14ac:dyDescent="0.55000000000000004">
      <c r="A45" s="159" t="s">
        <v>36</v>
      </c>
      <c r="B45" s="160"/>
      <c r="C45" s="87"/>
      <c r="D45" s="88"/>
      <c r="E45" s="87"/>
      <c r="F45" s="88"/>
      <c r="G45" s="87"/>
      <c r="H45" s="88"/>
      <c r="I45" s="87"/>
      <c r="J45" s="88"/>
      <c r="K45" s="87"/>
      <c r="L45" s="88"/>
      <c r="M45" s="87"/>
      <c r="N45" s="88"/>
      <c r="O45" s="16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61"/>
      <c r="B46" s="162"/>
      <c r="C46" s="87"/>
      <c r="D46" s="89"/>
      <c r="E46" s="87"/>
      <c r="F46" s="89"/>
      <c r="G46" s="87"/>
      <c r="H46" s="89"/>
      <c r="I46" s="87"/>
      <c r="J46" s="89"/>
      <c r="K46" s="87"/>
      <c r="L46" s="89"/>
      <c r="M46" s="87"/>
      <c r="N46" s="89"/>
      <c r="O46" s="165"/>
      <c r="Q46" s="8"/>
    </row>
    <row r="47" spans="1:30" ht="10" customHeight="1" x14ac:dyDescent="0.55000000000000004">
      <c r="A47" s="161"/>
      <c r="B47" s="162"/>
      <c r="C47" s="87"/>
      <c r="D47" s="90"/>
      <c r="E47" s="87"/>
      <c r="F47" s="90"/>
      <c r="G47" s="87"/>
      <c r="H47" s="90"/>
      <c r="I47" s="87"/>
      <c r="J47" s="90"/>
      <c r="K47" s="87"/>
      <c r="L47" s="91"/>
      <c r="M47" s="87"/>
      <c r="N47" s="90"/>
      <c r="O47" s="165"/>
      <c r="Q47" s="8"/>
    </row>
    <row r="48" spans="1:30" ht="12" customHeight="1" x14ac:dyDescent="0.55000000000000004">
      <c r="A48" s="163"/>
      <c r="B48" s="164"/>
      <c r="C48" s="92"/>
      <c r="D48" s="93"/>
      <c r="E48" s="94"/>
      <c r="F48" s="93"/>
      <c r="G48" s="95"/>
      <c r="H48" s="96"/>
      <c r="I48" s="92"/>
      <c r="J48" s="93"/>
      <c r="K48" s="95"/>
      <c r="L48" s="96"/>
      <c r="M48" s="92"/>
      <c r="N48" s="93"/>
      <c r="O48" s="97"/>
      <c r="Q48" s="8"/>
    </row>
    <row r="49" spans="1:17" ht="10" customHeight="1" x14ac:dyDescent="0.55000000000000004">
      <c r="A49" s="166" t="s">
        <v>35</v>
      </c>
      <c r="B49" s="167"/>
      <c r="C49" s="87"/>
      <c r="D49" s="88"/>
      <c r="E49" s="87"/>
      <c r="F49" s="88"/>
      <c r="G49" s="87"/>
      <c r="H49" s="88"/>
      <c r="I49" s="87"/>
      <c r="J49" s="88"/>
      <c r="K49" s="87"/>
      <c r="L49" s="88"/>
      <c r="M49" s="87"/>
      <c r="N49" s="88"/>
      <c r="O49" s="172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68"/>
      <c r="B50" s="169"/>
      <c r="C50" s="87"/>
      <c r="D50" s="89"/>
      <c r="E50" s="87"/>
      <c r="F50" s="89"/>
      <c r="G50" s="87"/>
      <c r="H50" s="89"/>
      <c r="I50" s="87"/>
      <c r="J50" s="89"/>
      <c r="K50" s="87"/>
      <c r="L50" s="89"/>
      <c r="M50" s="87"/>
      <c r="N50" s="89"/>
      <c r="O50" s="172"/>
      <c r="Q50" s="8"/>
    </row>
    <row r="51" spans="1:17" ht="10" customHeight="1" x14ac:dyDescent="0.55000000000000004">
      <c r="A51" s="168"/>
      <c r="B51" s="169"/>
      <c r="C51" s="87"/>
      <c r="D51" s="90"/>
      <c r="E51" s="87"/>
      <c r="F51" s="90"/>
      <c r="G51" s="87"/>
      <c r="H51" s="90"/>
      <c r="I51" s="87"/>
      <c r="J51" s="90"/>
      <c r="K51" s="87"/>
      <c r="L51" s="91"/>
      <c r="M51" s="87"/>
      <c r="N51" s="90"/>
      <c r="O51" s="172"/>
      <c r="Q51" s="8"/>
    </row>
    <row r="52" spans="1:17" ht="12" customHeight="1" x14ac:dyDescent="0.55000000000000004">
      <c r="A52" s="170"/>
      <c r="B52" s="171"/>
      <c r="C52" s="95"/>
      <c r="D52" s="96"/>
      <c r="E52" s="94"/>
      <c r="F52" s="93"/>
      <c r="G52" s="95"/>
      <c r="H52" s="96"/>
      <c r="I52" s="92"/>
      <c r="J52" s="93"/>
      <c r="K52" s="95"/>
      <c r="L52" s="96"/>
      <c r="M52" s="92"/>
      <c r="N52" s="93"/>
      <c r="O52" s="98"/>
      <c r="Q52" s="8"/>
    </row>
    <row r="53" spans="1:17" x14ac:dyDescent="0.55000000000000004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49">
    <mergeCell ref="M1:N1"/>
    <mergeCell ref="C1:D1"/>
    <mergeCell ref="E1:F1"/>
    <mergeCell ref="G1:H1"/>
    <mergeCell ref="I1:J1"/>
    <mergeCell ref="K1:L1"/>
    <mergeCell ref="M14:N14"/>
    <mergeCell ref="A2:B5"/>
    <mergeCell ref="O2:O4"/>
    <mergeCell ref="A6:B9"/>
    <mergeCell ref="O6:O8"/>
    <mergeCell ref="A10:B13"/>
    <mergeCell ref="O10:O12"/>
    <mergeCell ref="C14:D14"/>
    <mergeCell ref="E14:F14"/>
    <mergeCell ref="G14:H14"/>
    <mergeCell ref="I14:J14"/>
    <mergeCell ref="K14:L14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E22:F22"/>
    <mergeCell ref="M40:N40"/>
    <mergeCell ref="A28:B31"/>
    <mergeCell ref="O28:O30"/>
    <mergeCell ref="A32:B35"/>
    <mergeCell ref="O32:O34"/>
    <mergeCell ref="A36:B39"/>
    <mergeCell ref="O36:O38"/>
    <mergeCell ref="C40:D40"/>
    <mergeCell ref="E40:F40"/>
    <mergeCell ref="G40:H40"/>
    <mergeCell ref="I40:J40"/>
    <mergeCell ref="K40:L40"/>
    <mergeCell ref="A41:B44"/>
    <mergeCell ref="O41:O43"/>
    <mergeCell ref="A45:B48"/>
    <mergeCell ref="O45:O47"/>
    <mergeCell ref="A49:B52"/>
    <mergeCell ref="O49:O51"/>
  </mergeCells>
  <conditionalFormatting sqref="C2:N12 C15:N21 C13 E13:N13 C28:N38 C26 E26:N26 C41:N51 C39 E39:N39 C52 E52:N52 C23:N25 C22:E22 G22:N22">
    <cfRule type="expression" dxfId="3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0F74DCCD-F0CC-5841-9D89-F0EB29ED3391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A8007AAD-20CE-E143-A6A0-C70A8D31A866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B9DCFCA-1CD2-B748-ACD7-AB67DC353199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3138C-9B02-5345-8040-9B3A8A470206}">
  <sheetPr codeName="Feuil28">
    <pageSetUpPr fitToPage="1"/>
  </sheetPr>
  <dimension ref="A1:AD91"/>
  <sheetViews>
    <sheetView zoomScale="130" zoomScaleNormal="130" workbookViewId="0">
      <pane xSplit="1" ySplit="1" topLeftCell="B2" activePane="bottomRight" state="frozen"/>
      <selection activeCell="D22" sqref="D22"/>
      <selection pane="topRight" activeCell="D22" sqref="D22"/>
      <selection pane="bottomLeft" activeCell="D22" sqref="D22"/>
      <selection pane="bottomRight" activeCell="F19" sqref="F19"/>
    </sheetView>
  </sheetViews>
  <sheetFormatPr baseColWidth="10" defaultColWidth="8.83984375" defaultRowHeight="14.4" x14ac:dyDescent="0.55000000000000004"/>
  <cols>
    <col min="1" max="2" width="5.83984375" customWidth="1"/>
    <col min="3" max="14" width="10.578125" customWidth="1"/>
    <col min="15" max="15" width="10.3125" customWidth="1"/>
    <col min="19" max="19" width="9.47265625" customWidth="1"/>
    <col min="21" max="21" width="12.68359375" customWidth="1"/>
    <col min="28" max="28" width="10.47265625" bestFit="1" customWidth="1"/>
    <col min="32" max="32" width="14.47265625" customWidth="1"/>
    <col min="34" max="34" width="4.3125" bestFit="1" customWidth="1"/>
    <col min="35" max="35" width="6.15625" bestFit="1" customWidth="1"/>
    <col min="38" max="38" width="33.68359375" bestFit="1" customWidth="1"/>
  </cols>
  <sheetData>
    <row r="1" spans="1:30" x14ac:dyDescent="0.55000000000000004">
      <c r="A1" s="86"/>
      <c r="B1" s="85">
        <f>IF(C1="","",_xlfn.ISOWEEKNUM(C1))</f>
        <v>49</v>
      </c>
      <c r="C1" s="127">
        <f>WORKDAY(DATE(Date!$K$1,12,0),1)</f>
        <v>46357</v>
      </c>
      <c r="D1" s="128"/>
      <c r="E1" s="127">
        <f>IF(C1="","",IF(MONTH(WORKDAY(C1,1))=MONTH(C1),WORKDAY(C1,1),""))</f>
        <v>46358</v>
      </c>
      <c r="F1" s="128"/>
      <c r="G1" s="127"/>
      <c r="H1" s="128"/>
      <c r="I1" s="127" t="str">
        <f t="shared" ref="I1" si="0">IF(G1="","",IF(MONTH(WORKDAY(G1,1))=MONTH(G1),WORKDAY(G1,1),""))</f>
        <v/>
      </c>
      <c r="J1" s="128"/>
      <c r="K1" s="127" t="str">
        <f t="shared" ref="K1" si="1">IF(I1="","",IF(MONTH(WORKDAY(I1,1))=MONTH(I1),WORKDAY(I1,1),""))</f>
        <v/>
      </c>
      <c r="L1" s="128"/>
      <c r="M1" s="127" t="str">
        <f t="shared" ref="M1" si="2">IF(K1="","",IF(MONTH(WORKDAY(K1,1))=MONTH(K1),WORKDAY(K1,1),""))</f>
        <v/>
      </c>
      <c r="N1" s="128"/>
      <c r="O1" s="81" t="s">
        <v>12</v>
      </c>
      <c r="P1" s="1"/>
      <c r="Q1" s="8"/>
      <c r="W1" s="10"/>
      <c r="X1" s="10"/>
      <c r="Y1" s="10"/>
      <c r="Z1" s="10"/>
      <c r="AA1" s="10"/>
      <c r="AB1" s="10"/>
      <c r="AC1" s="10"/>
      <c r="AD1" s="12"/>
    </row>
    <row r="2" spans="1:30" ht="10" customHeight="1" x14ac:dyDescent="0.55000000000000004">
      <c r="A2" s="152" t="s">
        <v>34</v>
      </c>
      <c r="B2" s="153"/>
      <c r="C2" s="87"/>
      <c r="D2" s="88"/>
      <c r="E2" s="87"/>
      <c r="F2" s="88"/>
      <c r="G2" s="87"/>
      <c r="H2" s="88"/>
      <c r="I2" s="87"/>
      <c r="J2" s="88"/>
      <c r="K2" s="87"/>
      <c r="L2" s="88"/>
      <c r="M2" s="87"/>
      <c r="N2" s="88"/>
      <c r="O2" s="158" cm="1">
        <f t="array" ref="O2">SUMPRODUCT((C2:M4&lt;&gt;"Rabotage")*(ISNUMBER(D2:N4)), D2:N4)</f>
        <v>0</v>
      </c>
      <c r="P2" s="1"/>
      <c r="Q2" s="8"/>
      <c r="W2" s="10"/>
      <c r="X2" s="11"/>
      <c r="Y2" s="10"/>
      <c r="Z2" s="10"/>
      <c r="AA2" s="10"/>
      <c r="AC2" s="10"/>
      <c r="AD2" s="12"/>
    </row>
    <row r="3" spans="1:30" ht="10" customHeight="1" x14ac:dyDescent="0.55000000000000004">
      <c r="A3" s="154"/>
      <c r="B3" s="155"/>
      <c r="C3" s="87"/>
      <c r="D3" s="89"/>
      <c r="E3" s="87"/>
      <c r="F3" s="89"/>
      <c r="G3" s="87"/>
      <c r="H3" s="89"/>
      <c r="I3" s="87"/>
      <c r="J3" s="89"/>
      <c r="K3" s="87"/>
      <c r="L3" s="89"/>
      <c r="M3" s="87"/>
      <c r="N3" s="89"/>
      <c r="O3" s="158"/>
      <c r="P3" s="1"/>
      <c r="Q3" s="8"/>
      <c r="W3" s="10"/>
      <c r="X3" s="10"/>
      <c r="Y3" s="10"/>
      <c r="Z3" s="10"/>
      <c r="AA3" s="10"/>
      <c r="AC3" s="10"/>
      <c r="AD3" s="12"/>
    </row>
    <row r="4" spans="1:30" ht="10" customHeight="1" x14ac:dyDescent="0.55000000000000004">
      <c r="A4" s="154"/>
      <c r="B4" s="155"/>
      <c r="C4" s="87"/>
      <c r="D4" s="90"/>
      <c r="E4" s="87"/>
      <c r="F4" s="90"/>
      <c r="G4" s="87"/>
      <c r="H4" s="90"/>
      <c r="I4" s="87"/>
      <c r="J4" s="90"/>
      <c r="K4" s="87"/>
      <c r="L4" s="91"/>
      <c r="M4" s="87"/>
      <c r="N4" s="90"/>
      <c r="O4" s="158"/>
      <c r="P4" s="1"/>
      <c r="Q4" s="8"/>
      <c r="W4" s="10"/>
      <c r="X4" s="10"/>
      <c r="Y4" s="10"/>
      <c r="Z4" s="10"/>
      <c r="AA4" s="10"/>
      <c r="AC4" s="10"/>
      <c r="AD4" s="12"/>
    </row>
    <row r="5" spans="1:30" ht="12" customHeight="1" x14ac:dyDescent="0.55000000000000004">
      <c r="A5" s="156"/>
      <c r="B5" s="157"/>
      <c r="C5" s="92"/>
      <c r="D5" s="93"/>
      <c r="E5" s="94"/>
      <c r="F5" s="93"/>
      <c r="G5" s="95"/>
      <c r="H5" s="96"/>
      <c r="I5" s="92"/>
      <c r="J5" s="93"/>
      <c r="K5" s="95"/>
      <c r="L5" s="96"/>
      <c r="M5" s="92"/>
      <c r="N5" s="93"/>
      <c r="O5" s="97"/>
      <c r="Q5" s="8"/>
      <c r="W5" s="10"/>
      <c r="X5" s="10"/>
      <c r="Y5" s="10"/>
      <c r="Z5" s="10"/>
      <c r="AA5" s="10"/>
      <c r="AB5" s="10"/>
      <c r="AC5" s="10"/>
      <c r="AD5" s="12"/>
    </row>
    <row r="6" spans="1:30" ht="10" customHeight="1" x14ac:dyDescent="0.55000000000000004">
      <c r="A6" s="159" t="s">
        <v>36</v>
      </c>
      <c r="B6" s="160"/>
      <c r="C6" s="87"/>
      <c r="D6" s="88"/>
      <c r="E6" s="87"/>
      <c r="F6" s="88"/>
      <c r="G6" s="87"/>
      <c r="H6" s="88"/>
      <c r="I6" s="87"/>
      <c r="J6" s="88"/>
      <c r="K6" s="87"/>
      <c r="L6" s="88"/>
      <c r="M6" s="87"/>
      <c r="N6" s="88"/>
      <c r="O6" s="165" cm="1">
        <f t="array" ref="O6">SUMPRODUCT((C6:M9&lt;&gt;"Rabotage")*(ISNUMBER(D6:N9)), D6:N9)</f>
        <v>0</v>
      </c>
      <c r="Q6" s="8"/>
      <c r="W6" s="10"/>
      <c r="X6" s="10"/>
      <c r="Y6" s="10"/>
      <c r="AA6" s="10"/>
      <c r="AB6" s="10"/>
      <c r="AC6" s="10"/>
      <c r="AD6" s="12"/>
    </row>
    <row r="7" spans="1:30" ht="10" customHeight="1" x14ac:dyDescent="0.55000000000000004">
      <c r="A7" s="161"/>
      <c r="B7" s="162"/>
      <c r="C7" s="87"/>
      <c r="D7" s="89"/>
      <c r="E7" s="87"/>
      <c r="F7" s="89"/>
      <c r="G7" s="87"/>
      <c r="H7" s="89"/>
      <c r="I7" s="87"/>
      <c r="J7" s="89"/>
      <c r="K7" s="87"/>
      <c r="L7" s="89"/>
      <c r="M7" s="87"/>
      <c r="N7" s="89"/>
      <c r="O7" s="165"/>
      <c r="Q7" s="8"/>
      <c r="W7" s="10"/>
      <c r="X7" s="10"/>
      <c r="Y7" s="10"/>
      <c r="AA7" s="10"/>
      <c r="AB7" s="10"/>
      <c r="AC7" s="10"/>
      <c r="AD7" s="12"/>
    </row>
    <row r="8" spans="1:30" ht="10" customHeight="1" x14ac:dyDescent="0.55000000000000004">
      <c r="A8" s="161"/>
      <c r="B8" s="162"/>
      <c r="C8" s="87"/>
      <c r="D8" s="90"/>
      <c r="E8" s="87"/>
      <c r="F8" s="90"/>
      <c r="G8" s="87"/>
      <c r="H8" s="90"/>
      <c r="I8" s="87"/>
      <c r="J8" s="90"/>
      <c r="K8" s="87"/>
      <c r="L8" s="91"/>
      <c r="M8" s="87"/>
      <c r="N8" s="90"/>
      <c r="O8" s="165"/>
      <c r="Q8" s="8"/>
      <c r="S8" s="16"/>
      <c r="W8" s="10"/>
      <c r="X8" s="10"/>
      <c r="Y8" s="10"/>
      <c r="Z8" s="10"/>
      <c r="AA8" s="10"/>
      <c r="AB8" s="10"/>
      <c r="AC8" s="10"/>
      <c r="AD8" s="12"/>
    </row>
    <row r="9" spans="1:30" ht="12" customHeight="1" x14ac:dyDescent="0.55000000000000004">
      <c r="A9" s="163"/>
      <c r="B9" s="164"/>
      <c r="C9" s="95"/>
      <c r="D9" s="96"/>
      <c r="E9" s="94"/>
      <c r="F9" s="93"/>
      <c r="G9" s="95"/>
      <c r="H9" s="96"/>
      <c r="I9" s="92"/>
      <c r="J9" s="93"/>
      <c r="K9" s="95"/>
      <c r="L9" s="96"/>
      <c r="M9" s="92"/>
      <c r="N9" s="93"/>
      <c r="O9" s="97"/>
      <c r="Q9" s="8"/>
      <c r="W9" s="10"/>
      <c r="X9" s="10"/>
      <c r="Y9" s="10"/>
      <c r="Z9" s="10"/>
      <c r="AA9" s="10"/>
      <c r="AB9" s="10"/>
      <c r="AC9" s="10"/>
      <c r="AD9" s="12"/>
    </row>
    <row r="10" spans="1:30" ht="10" customHeight="1" x14ac:dyDescent="0.55000000000000004">
      <c r="A10" s="166" t="s">
        <v>35</v>
      </c>
      <c r="B10" s="167"/>
      <c r="C10" s="87"/>
      <c r="D10" s="88"/>
      <c r="E10" s="87"/>
      <c r="F10" s="88"/>
      <c r="G10" s="87"/>
      <c r="H10" s="88"/>
      <c r="I10" s="87"/>
      <c r="J10" s="88"/>
      <c r="K10" s="87"/>
      <c r="L10" s="88"/>
      <c r="M10" s="87"/>
      <c r="N10" s="88"/>
      <c r="O10" s="172" cm="1">
        <f t="array" ref="O10">SUMPRODUCT((C10:M12&lt;&gt;"Rabotage")*(ISNUMBER(D10:N12)), D10:N12)</f>
        <v>0</v>
      </c>
      <c r="Q10" s="8"/>
      <c r="W10" s="10"/>
      <c r="X10" s="10"/>
      <c r="Y10" s="10"/>
      <c r="Z10" s="10"/>
      <c r="AA10" s="10"/>
      <c r="AB10" s="10"/>
      <c r="AC10" s="10"/>
      <c r="AD10" s="12"/>
    </row>
    <row r="11" spans="1:30" ht="10" customHeight="1" x14ac:dyDescent="0.55000000000000004">
      <c r="A11" s="168"/>
      <c r="B11" s="169"/>
      <c r="C11" s="87"/>
      <c r="D11" s="89"/>
      <c r="E11" s="87"/>
      <c r="F11" s="89"/>
      <c r="G11" s="87"/>
      <c r="H11" s="89"/>
      <c r="I11" s="87"/>
      <c r="J11" s="89"/>
      <c r="K11" s="87"/>
      <c r="L11" s="89"/>
      <c r="M11" s="87"/>
      <c r="N11" s="89"/>
      <c r="O11" s="172"/>
      <c r="Q11" s="8"/>
      <c r="W11" s="10"/>
      <c r="X11" s="10"/>
      <c r="Y11" s="10"/>
      <c r="Z11" s="10"/>
      <c r="AA11" s="10"/>
      <c r="AB11" s="10"/>
      <c r="AC11" s="10"/>
      <c r="AD11" s="12"/>
    </row>
    <row r="12" spans="1:30" ht="10" customHeight="1" x14ac:dyDescent="0.55000000000000004">
      <c r="A12" s="168"/>
      <c r="B12" s="169"/>
      <c r="C12" s="87"/>
      <c r="D12" s="90"/>
      <c r="E12" s="87"/>
      <c r="F12" s="90"/>
      <c r="G12" s="87"/>
      <c r="H12" s="90"/>
      <c r="I12" s="87"/>
      <c r="J12" s="90"/>
      <c r="K12" s="87"/>
      <c r="L12" s="91"/>
      <c r="M12" s="87"/>
      <c r="N12" s="90"/>
      <c r="O12" s="172"/>
      <c r="Q12" s="8"/>
      <c r="W12" s="10"/>
      <c r="X12" s="10"/>
      <c r="Y12" s="10"/>
      <c r="Z12" s="10"/>
      <c r="AA12" s="10"/>
      <c r="AB12" s="10"/>
      <c r="AC12" s="10"/>
      <c r="AD12" s="12"/>
    </row>
    <row r="13" spans="1:30" ht="12" customHeight="1" x14ac:dyDescent="0.55000000000000004">
      <c r="A13" s="170"/>
      <c r="B13" s="171"/>
      <c r="C13" s="95"/>
      <c r="D13" s="96"/>
      <c r="E13" s="94"/>
      <c r="F13" s="93"/>
      <c r="G13" s="95"/>
      <c r="H13" s="96"/>
      <c r="I13" s="92"/>
      <c r="J13" s="93"/>
      <c r="K13" s="95"/>
      <c r="L13" s="96"/>
      <c r="M13" s="92"/>
      <c r="N13" s="93"/>
      <c r="O13" s="98"/>
      <c r="R13" s="8"/>
      <c r="W13" s="10"/>
      <c r="X13" s="10"/>
      <c r="Y13" s="10"/>
      <c r="Z13" s="10"/>
      <c r="AA13" s="10"/>
      <c r="AB13" s="10"/>
      <c r="AC13" s="10"/>
      <c r="AD13" s="12"/>
    </row>
    <row r="14" spans="1:30" x14ac:dyDescent="0.55000000000000004">
      <c r="A14" s="99"/>
      <c r="B14" s="83" t="str">
        <f>IF(C14="","",_xlfn.ISOWEEKNUM(C14))</f>
        <v/>
      </c>
      <c r="C14" s="127"/>
      <c r="D14" s="128"/>
      <c r="E14" s="127"/>
      <c r="F14" s="128"/>
      <c r="G14" s="127"/>
      <c r="H14" s="128"/>
      <c r="I14" s="127"/>
      <c r="J14" s="128"/>
      <c r="K14" s="127"/>
      <c r="L14" s="128"/>
      <c r="M14" s="127"/>
      <c r="N14" s="128"/>
      <c r="O14" s="6">
        <f>SUM(O2:O13)</f>
        <v>0</v>
      </c>
      <c r="Q14" s="8"/>
      <c r="W14" s="10"/>
      <c r="X14" s="10"/>
      <c r="Y14" s="10"/>
      <c r="Z14" s="10"/>
      <c r="AA14" s="10"/>
      <c r="AB14" s="10"/>
      <c r="AC14" s="10"/>
      <c r="AD14" s="12"/>
    </row>
    <row r="15" spans="1:30" ht="10" customHeight="1" x14ac:dyDescent="0.55000000000000004">
      <c r="A15" s="152" t="s">
        <v>34</v>
      </c>
      <c r="B15" s="153"/>
      <c r="C15" s="87"/>
      <c r="D15" s="88"/>
      <c r="E15" s="87"/>
      <c r="F15" s="88"/>
      <c r="G15" s="87"/>
      <c r="H15" s="88"/>
      <c r="I15" s="87"/>
      <c r="J15" s="88"/>
      <c r="K15" s="87"/>
      <c r="L15" s="88"/>
      <c r="M15" s="87"/>
      <c r="N15" s="88"/>
      <c r="O15" s="158" cm="1">
        <f t="array" ref="O15">SUMPRODUCT((C15:M17&lt;&gt;"Rabotage")*(ISNUMBER(D15:N17)), D15:N17)</f>
        <v>0</v>
      </c>
      <c r="Q15" s="8"/>
      <c r="W15" s="10"/>
      <c r="X15" s="10"/>
      <c r="Y15" s="10"/>
      <c r="Z15" s="10"/>
      <c r="AA15" s="10"/>
      <c r="AB15" s="10"/>
      <c r="AC15" s="10"/>
      <c r="AD15" s="12"/>
    </row>
    <row r="16" spans="1:30" ht="10" customHeight="1" x14ac:dyDescent="0.55000000000000004">
      <c r="A16" s="154"/>
      <c r="B16" s="155"/>
      <c r="C16" s="87"/>
      <c r="D16" s="89"/>
      <c r="E16" s="87"/>
      <c r="F16" s="89"/>
      <c r="G16" s="87"/>
      <c r="H16" s="89"/>
      <c r="I16" s="87"/>
      <c r="J16" s="89"/>
      <c r="K16" s="87"/>
      <c r="L16" s="89"/>
      <c r="M16" s="87"/>
      <c r="N16" s="89"/>
      <c r="O16" s="158"/>
      <c r="Q16" s="8"/>
      <c r="W16" s="10"/>
      <c r="X16" s="10"/>
      <c r="Y16" s="10"/>
      <c r="Z16" s="10"/>
      <c r="AA16" s="10"/>
      <c r="AB16" s="10"/>
      <c r="AC16" s="10"/>
      <c r="AD16" s="12"/>
    </row>
    <row r="17" spans="1:30" ht="10" customHeight="1" x14ac:dyDescent="0.55000000000000004">
      <c r="A17" s="154"/>
      <c r="B17" s="155"/>
      <c r="C17" s="87"/>
      <c r="D17" s="90"/>
      <c r="E17" s="87"/>
      <c r="F17" s="90"/>
      <c r="G17" s="87"/>
      <c r="H17" s="90"/>
      <c r="I17" s="87"/>
      <c r="J17" s="90"/>
      <c r="K17" s="87"/>
      <c r="L17" s="91"/>
      <c r="M17" s="87"/>
      <c r="N17" s="90"/>
      <c r="O17" s="158"/>
      <c r="Q17" s="8"/>
      <c r="W17" s="10"/>
      <c r="X17" s="10"/>
      <c r="Y17" s="10"/>
      <c r="Z17" s="10"/>
      <c r="AA17" s="10"/>
      <c r="AB17" s="10"/>
      <c r="AC17" s="10"/>
      <c r="AD17" s="12"/>
    </row>
    <row r="18" spans="1:30" ht="12" customHeight="1" x14ac:dyDescent="0.55000000000000004">
      <c r="A18" s="156"/>
      <c r="B18" s="157"/>
      <c r="C18" s="95"/>
      <c r="D18" s="96"/>
      <c r="E18" s="94"/>
      <c r="F18" s="93"/>
      <c r="G18" s="95"/>
      <c r="H18" s="96"/>
      <c r="I18" s="92"/>
      <c r="J18" s="93"/>
      <c r="K18" s="95"/>
      <c r="L18" s="96"/>
      <c r="M18" s="92"/>
      <c r="N18" s="93"/>
      <c r="O18" s="97"/>
      <c r="Q18" s="8"/>
      <c r="W18" s="10"/>
      <c r="X18" s="10"/>
      <c r="Y18" s="10"/>
      <c r="Z18" s="10"/>
      <c r="AA18" s="10"/>
      <c r="AB18" s="10"/>
      <c r="AC18" s="10"/>
      <c r="AD18" s="12"/>
    </row>
    <row r="19" spans="1:30" ht="10" customHeight="1" x14ac:dyDescent="0.55000000000000004">
      <c r="A19" s="159" t="s">
        <v>36</v>
      </c>
      <c r="B19" s="160"/>
      <c r="C19" s="87"/>
      <c r="D19" s="88"/>
      <c r="E19" s="87"/>
      <c r="F19" s="88"/>
      <c r="G19" s="87"/>
      <c r="H19" s="88"/>
      <c r="I19" s="87"/>
      <c r="J19" s="88"/>
      <c r="K19" s="87"/>
      <c r="L19" s="88"/>
      <c r="M19" s="87"/>
      <c r="N19" s="88"/>
      <c r="O19" s="165" cm="1">
        <f t="array" ref="O19">SUMPRODUCT((C19:M21&lt;&gt;"Rabotage")*(ISNUMBER(D19:N21)), D19:N21)</f>
        <v>0</v>
      </c>
      <c r="Q19" s="8"/>
      <c r="S19" s="10"/>
      <c r="W19" s="10"/>
      <c r="X19" s="10"/>
      <c r="Y19" s="10"/>
      <c r="Z19" s="10"/>
      <c r="AA19" s="10"/>
      <c r="AB19" s="10"/>
      <c r="AC19" s="10"/>
      <c r="AD19" s="12"/>
    </row>
    <row r="20" spans="1:30" ht="10" customHeight="1" x14ac:dyDescent="0.55000000000000004">
      <c r="A20" s="161"/>
      <c r="B20" s="162"/>
      <c r="C20" s="87"/>
      <c r="D20" s="89"/>
      <c r="E20" s="87"/>
      <c r="F20" s="89"/>
      <c r="G20" s="87"/>
      <c r="H20" s="89"/>
      <c r="I20" s="87"/>
      <c r="J20" s="89"/>
      <c r="K20" s="87"/>
      <c r="L20" s="89"/>
      <c r="M20" s="87"/>
      <c r="N20" s="89"/>
      <c r="O20" s="165"/>
      <c r="Q20" s="8"/>
      <c r="S20" s="10"/>
      <c r="W20" s="10"/>
      <c r="X20" s="10"/>
      <c r="Y20" s="10"/>
      <c r="Z20" s="10"/>
      <c r="AA20" s="10"/>
      <c r="AB20" s="10"/>
      <c r="AC20" s="10"/>
      <c r="AD20" s="12"/>
    </row>
    <row r="21" spans="1:30" ht="10" customHeight="1" x14ac:dyDescent="0.55000000000000004">
      <c r="A21" s="161"/>
      <c r="B21" s="162"/>
      <c r="C21" s="87"/>
      <c r="D21" s="90"/>
      <c r="E21" s="87"/>
      <c r="F21" s="90"/>
      <c r="G21" s="87"/>
      <c r="H21" s="90"/>
      <c r="I21" s="87"/>
      <c r="J21" s="90"/>
      <c r="K21" s="87"/>
      <c r="L21" s="91"/>
      <c r="M21" s="87"/>
      <c r="N21" s="90"/>
      <c r="O21" s="165"/>
      <c r="Q21" s="8"/>
      <c r="R21" s="10"/>
      <c r="W21" s="10"/>
      <c r="X21" s="10"/>
      <c r="Y21" s="10"/>
      <c r="Z21" s="10"/>
      <c r="AA21" s="10"/>
      <c r="AB21" s="10"/>
      <c r="AC21" s="10"/>
      <c r="AD21" s="12"/>
    </row>
    <row r="22" spans="1:30" ht="12" customHeight="1" x14ac:dyDescent="0.55000000000000004">
      <c r="A22" s="163"/>
      <c r="B22" s="164"/>
      <c r="C22" s="95"/>
      <c r="D22" s="96"/>
      <c r="E22" s="94"/>
      <c r="F22" s="93"/>
      <c r="G22" s="95"/>
      <c r="H22" s="96"/>
      <c r="I22" s="92"/>
      <c r="J22" s="93"/>
      <c r="K22" s="95"/>
      <c r="L22" s="96"/>
      <c r="M22" s="92"/>
      <c r="N22" s="93"/>
      <c r="O22" s="97"/>
      <c r="Q22" s="8"/>
      <c r="W22" s="10"/>
      <c r="X22" s="10"/>
      <c r="Y22" s="10"/>
      <c r="Z22" s="10"/>
      <c r="AA22" s="10"/>
      <c r="AB22" s="10"/>
      <c r="AC22" s="10"/>
      <c r="AD22" s="12"/>
    </row>
    <row r="23" spans="1:30" ht="10" customHeight="1" x14ac:dyDescent="0.55000000000000004">
      <c r="A23" s="166" t="s">
        <v>35</v>
      </c>
      <c r="B23" s="167"/>
      <c r="C23" s="87"/>
      <c r="D23" s="88"/>
      <c r="E23" s="87"/>
      <c r="F23" s="88"/>
      <c r="G23" s="87"/>
      <c r="H23" s="88"/>
      <c r="I23" s="87"/>
      <c r="J23" s="88"/>
      <c r="K23" s="87"/>
      <c r="L23" s="88"/>
      <c r="M23" s="87"/>
      <c r="N23" s="88"/>
      <c r="O23" s="172" cm="1">
        <f t="array" ref="O23">SUMPRODUCT((C23:M25&lt;&gt;"Rabotage")*(ISNUMBER(D23:N25)), D23:N25)</f>
        <v>0</v>
      </c>
      <c r="Q23" s="8"/>
      <c r="W23" s="10"/>
      <c r="X23" s="10"/>
      <c r="Y23" s="10"/>
      <c r="Z23" s="10"/>
      <c r="AA23" s="10"/>
      <c r="AB23" s="10"/>
      <c r="AC23" s="10"/>
      <c r="AD23" s="12"/>
    </row>
    <row r="24" spans="1:30" ht="10" customHeight="1" x14ac:dyDescent="0.55000000000000004">
      <c r="A24" s="168"/>
      <c r="B24" s="169"/>
      <c r="C24" s="87"/>
      <c r="D24" s="89"/>
      <c r="E24" s="87"/>
      <c r="F24" s="89"/>
      <c r="G24" s="87"/>
      <c r="H24" s="89"/>
      <c r="I24" s="87"/>
      <c r="J24" s="89"/>
      <c r="K24" s="87"/>
      <c r="L24" s="89"/>
      <c r="M24" s="87"/>
      <c r="N24" s="89"/>
      <c r="O24" s="172"/>
      <c r="Q24" s="8"/>
      <c r="W24" s="10"/>
      <c r="X24" s="10"/>
      <c r="Y24" s="10"/>
      <c r="Z24" s="10"/>
      <c r="AA24" s="10"/>
      <c r="AB24" s="10"/>
      <c r="AC24" s="10"/>
      <c r="AD24" s="12"/>
    </row>
    <row r="25" spans="1:30" ht="10" customHeight="1" x14ac:dyDescent="0.55000000000000004">
      <c r="A25" s="168"/>
      <c r="B25" s="169"/>
      <c r="C25" s="87"/>
      <c r="D25" s="90"/>
      <c r="E25" s="87"/>
      <c r="F25" s="90"/>
      <c r="G25" s="87"/>
      <c r="H25" s="90"/>
      <c r="I25" s="87"/>
      <c r="J25" s="90"/>
      <c r="K25" s="87"/>
      <c r="L25" s="91"/>
      <c r="M25" s="87"/>
      <c r="N25" s="90"/>
      <c r="O25" s="172"/>
      <c r="Q25" s="8"/>
      <c r="W25" s="10"/>
      <c r="X25" s="10"/>
      <c r="Y25" s="10"/>
      <c r="Z25" s="10"/>
      <c r="AA25" s="10"/>
      <c r="AB25" s="10"/>
      <c r="AC25" s="10"/>
      <c r="AD25" s="12"/>
    </row>
    <row r="26" spans="1:30" ht="12" customHeight="1" x14ac:dyDescent="0.55000000000000004">
      <c r="A26" s="170"/>
      <c r="B26" s="171"/>
      <c r="C26" s="95"/>
      <c r="D26" s="96"/>
      <c r="E26" s="94"/>
      <c r="F26" s="93"/>
      <c r="G26" s="95"/>
      <c r="H26" s="96"/>
      <c r="I26" s="92"/>
      <c r="J26" s="93"/>
      <c r="K26" s="95"/>
      <c r="L26" s="96"/>
      <c r="M26" s="92"/>
      <c r="N26" s="93"/>
      <c r="O26" s="98"/>
      <c r="Q26" s="8"/>
      <c r="W26" s="10"/>
      <c r="X26" s="10"/>
      <c r="Y26" s="10"/>
      <c r="Z26" s="10"/>
      <c r="AA26" s="10"/>
      <c r="AB26" s="10"/>
      <c r="AC26" s="10"/>
      <c r="AD26" s="12"/>
    </row>
    <row r="27" spans="1:30" x14ac:dyDescent="0.55000000000000004">
      <c r="A27" s="100"/>
      <c r="B27" s="84" t="str">
        <f>IF(C27="","",_xlfn.ISOWEEKNUM(C27))</f>
        <v/>
      </c>
      <c r="C27" s="127"/>
      <c r="D27" s="128"/>
      <c r="E27" s="127"/>
      <c r="F27" s="128"/>
      <c r="G27" s="127"/>
      <c r="H27" s="128"/>
      <c r="I27" s="127"/>
      <c r="J27" s="128"/>
      <c r="K27" s="127"/>
      <c r="L27" s="128"/>
      <c r="M27" s="127"/>
      <c r="N27" s="128"/>
      <c r="O27" s="6">
        <f>SUM(O15:O26)</f>
        <v>0</v>
      </c>
      <c r="Q27" s="8"/>
      <c r="W27" s="10"/>
      <c r="X27" s="10"/>
      <c r="Y27" s="10"/>
      <c r="Z27" s="10"/>
      <c r="AA27" s="10"/>
      <c r="AB27" s="10"/>
      <c r="AC27" s="10"/>
      <c r="AD27" s="12"/>
    </row>
    <row r="28" spans="1:30" ht="10" customHeight="1" x14ac:dyDescent="0.55000000000000004">
      <c r="A28" s="152" t="s">
        <v>34</v>
      </c>
      <c r="B28" s="153"/>
      <c r="C28" s="87"/>
      <c r="D28" s="88"/>
      <c r="E28" s="87"/>
      <c r="F28" s="88"/>
      <c r="G28" s="87"/>
      <c r="H28" s="88"/>
      <c r="I28" s="87"/>
      <c r="J28" s="88"/>
      <c r="K28" s="87"/>
      <c r="L28" s="88"/>
      <c r="M28" s="87"/>
      <c r="N28" s="88"/>
      <c r="O28" s="158" cm="1">
        <f t="array" ref="O28">SUMPRODUCT((C28:M30&lt;&gt;"Rabotage")*(ISNUMBER(D28:N30)), D28:N30)</f>
        <v>0</v>
      </c>
      <c r="Q28" s="8"/>
      <c r="W28" s="10"/>
      <c r="X28" s="10"/>
      <c r="Y28" s="10"/>
      <c r="Z28" s="10"/>
      <c r="AA28" s="10"/>
      <c r="AB28" s="10"/>
      <c r="AC28" s="10"/>
      <c r="AD28" s="12"/>
    </row>
    <row r="29" spans="1:30" ht="10" customHeight="1" x14ac:dyDescent="0.55000000000000004">
      <c r="A29" s="154"/>
      <c r="B29" s="155"/>
      <c r="C29" s="87"/>
      <c r="D29" s="89"/>
      <c r="E29" s="87"/>
      <c r="F29" s="89"/>
      <c r="G29" s="87"/>
      <c r="H29" s="89"/>
      <c r="I29" s="87"/>
      <c r="J29" s="89"/>
      <c r="K29" s="87"/>
      <c r="L29" s="89"/>
      <c r="M29" s="87"/>
      <c r="N29" s="89"/>
      <c r="O29" s="158"/>
      <c r="Q29" s="8"/>
      <c r="W29" s="10"/>
      <c r="X29" s="10"/>
      <c r="Y29" s="10"/>
      <c r="Z29" s="10"/>
      <c r="AA29" s="10"/>
      <c r="AB29" s="10"/>
      <c r="AC29" s="10"/>
      <c r="AD29" s="12"/>
    </row>
    <row r="30" spans="1:30" ht="10" customHeight="1" x14ac:dyDescent="0.55000000000000004">
      <c r="A30" s="154"/>
      <c r="B30" s="155"/>
      <c r="C30" s="87"/>
      <c r="D30" s="90"/>
      <c r="E30" s="87"/>
      <c r="F30" s="90"/>
      <c r="G30" s="87"/>
      <c r="H30" s="90"/>
      <c r="I30" s="87"/>
      <c r="J30" s="90"/>
      <c r="K30" s="87"/>
      <c r="L30" s="91"/>
      <c r="M30" s="87"/>
      <c r="N30" s="90"/>
      <c r="O30" s="158"/>
      <c r="Q30" s="8"/>
      <c r="W30" s="10"/>
      <c r="X30" s="10"/>
      <c r="Y30" s="10"/>
      <c r="Z30" s="10"/>
      <c r="AA30" s="10"/>
      <c r="AB30" s="10"/>
      <c r="AC30" s="10"/>
      <c r="AD30" s="12"/>
    </row>
    <row r="31" spans="1:30" ht="12" customHeight="1" x14ac:dyDescent="0.55000000000000004">
      <c r="A31" s="156"/>
      <c r="B31" s="157"/>
      <c r="C31" s="92"/>
      <c r="D31" s="93"/>
      <c r="E31" s="94"/>
      <c r="F31" s="93"/>
      <c r="G31" s="95"/>
      <c r="H31" s="96"/>
      <c r="I31" s="92"/>
      <c r="J31" s="93"/>
      <c r="K31" s="95"/>
      <c r="L31" s="96"/>
      <c r="M31" s="92"/>
      <c r="N31" s="93"/>
      <c r="O31" s="97"/>
      <c r="Q31" s="8"/>
      <c r="W31" s="10"/>
      <c r="X31" s="10"/>
      <c r="Y31" s="10"/>
      <c r="Z31" s="10"/>
      <c r="AA31" s="10"/>
      <c r="AB31" s="10"/>
      <c r="AC31" s="10"/>
      <c r="AD31" s="12"/>
    </row>
    <row r="32" spans="1:30" ht="10" customHeight="1" x14ac:dyDescent="0.55000000000000004">
      <c r="A32" s="159" t="s">
        <v>36</v>
      </c>
      <c r="B32" s="160"/>
      <c r="C32" s="87"/>
      <c r="D32" s="88"/>
      <c r="E32" s="87"/>
      <c r="F32" s="88"/>
      <c r="G32" s="87"/>
      <c r="H32" s="88"/>
      <c r="I32" s="87"/>
      <c r="J32" s="88"/>
      <c r="K32" s="87"/>
      <c r="L32" s="88"/>
      <c r="M32" s="87"/>
      <c r="N32" s="88"/>
      <c r="O32" s="165" cm="1">
        <f t="array" ref="O32">SUMPRODUCT((C32:M34&lt;&gt;"Rabotage")*(ISNUMBER(D32:N34)), D32:N34)</f>
        <v>0</v>
      </c>
      <c r="Q32" s="8"/>
      <c r="AD32" s="12"/>
    </row>
    <row r="33" spans="1:30" ht="10" customHeight="1" x14ac:dyDescent="0.55000000000000004">
      <c r="A33" s="161"/>
      <c r="B33" s="162"/>
      <c r="C33" s="87"/>
      <c r="D33" s="89"/>
      <c r="E33" s="87"/>
      <c r="F33" s="89"/>
      <c r="G33" s="87"/>
      <c r="H33" s="89"/>
      <c r="I33" s="87"/>
      <c r="J33" s="89"/>
      <c r="K33" s="87"/>
      <c r="L33" s="89"/>
      <c r="M33" s="87"/>
      <c r="N33" s="89"/>
      <c r="O33" s="165"/>
      <c r="Q33" s="8"/>
      <c r="AD33" s="12"/>
    </row>
    <row r="34" spans="1:30" ht="10" customHeight="1" x14ac:dyDescent="0.55000000000000004">
      <c r="A34" s="161"/>
      <c r="B34" s="162"/>
      <c r="C34" s="87"/>
      <c r="D34" s="90"/>
      <c r="E34" s="87"/>
      <c r="F34" s="90"/>
      <c r="G34" s="87"/>
      <c r="H34" s="90"/>
      <c r="I34" s="87"/>
      <c r="J34" s="90"/>
      <c r="K34" s="87"/>
      <c r="L34" s="91"/>
      <c r="M34" s="87"/>
      <c r="N34" s="90"/>
      <c r="O34" s="165"/>
      <c r="Q34" s="8"/>
      <c r="AD34" s="13"/>
    </row>
    <row r="35" spans="1:30" ht="12" customHeight="1" x14ac:dyDescent="0.55000000000000004">
      <c r="A35" s="163"/>
      <c r="B35" s="164"/>
      <c r="C35" s="92"/>
      <c r="D35" s="93"/>
      <c r="E35" s="94"/>
      <c r="F35" s="93"/>
      <c r="G35" s="95"/>
      <c r="H35" s="96"/>
      <c r="I35" s="92"/>
      <c r="J35" s="93"/>
      <c r="K35" s="95"/>
      <c r="L35" s="96"/>
      <c r="M35" s="92"/>
      <c r="N35" s="93"/>
      <c r="O35" s="97"/>
      <c r="Q35" s="8"/>
      <c r="AD35" s="13"/>
    </row>
    <row r="36" spans="1:30" ht="10" customHeight="1" x14ac:dyDescent="0.55000000000000004">
      <c r="A36" s="166" t="s">
        <v>35</v>
      </c>
      <c r="B36" s="167"/>
      <c r="C36" s="87"/>
      <c r="D36" s="88"/>
      <c r="E36" s="87"/>
      <c r="F36" s="88"/>
      <c r="G36" s="87"/>
      <c r="H36" s="88"/>
      <c r="I36" s="87"/>
      <c r="J36" s="88"/>
      <c r="K36" s="87"/>
      <c r="L36" s="88"/>
      <c r="M36" s="87"/>
      <c r="N36" s="88"/>
      <c r="O36" s="172" cm="1">
        <f t="array" ref="O36">SUMPRODUCT((C36:M38&lt;&gt;"Rabotage")*(ISNUMBER(D36:N38)), D36:N38)</f>
        <v>0</v>
      </c>
      <c r="Q36" s="8"/>
      <c r="AD36" s="13"/>
    </row>
    <row r="37" spans="1:30" ht="10" customHeight="1" x14ac:dyDescent="0.55000000000000004">
      <c r="A37" s="168"/>
      <c r="B37" s="169"/>
      <c r="C37" s="87"/>
      <c r="D37" s="89"/>
      <c r="E37" s="87"/>
      <c r="F37" s="89"/>
      <c r="G37" s="87"/>
      <c r="H37" s="89"/>
      <c r="I37" s="87"/>
      <c r="J37" s="89"/>
      <c r="K37" s="87"/>
      <c r="L37" s="89"/>
      <c r="M37" s="87"/>
      <c r="N37" s="89"/>
      <c r="O37" s="172"/>
      <c r="Q37" s="8"/>
      <c r="AD37" s="13"/>
    </row>
    <row r="38" spans="1:30" ht="10" customHeight="1" x14ac:dyDescent="0.55000000000000004">
      <c r="A38" s="168"/>
      <c r="B38" s="169"/>
      <c r="C38" s="87"/>
      <c r="D38" s="90"/>
      <c r="E38" s="87"/>
      <c r="F38" s="90"/>
      <c r="G38" s="87"/>
      <c r="H38" s="90"/>
      <c r="I38" s="87"/>
      <c r="J38" s="90"/>
      <c r="K38" s="87"/>
      <c r="L38" s="91"/>
      <c r="M38" s="87"/>
      <c r="N38" s="90"/>
      <c r="O38" s="172"/>
      <c r="Q38" s="8"/>
      <c r="AD38" s="13"/>
    </row>
    <row r="39" spans="1:30" ht="12" customHeight="1" x14ac:dyDescent="0.55000000000000004">
      <c r="A39" s="170"/>
      <c r="B39" s="171"/>
      <c r="C39" s="95"/>
      <c r="D39" s="96"/>
      <c r="E39" s="94"/>
      <c r="F39" s="93"/>
      <c r="G39" s="95"/>
      <c r="H39" s="96"/>
      <c r="I39" s="92"/>
      <c r="J39" s="93"/>
      <c r="K39" s="95"/>
      <c r="L39" s="96"/>
      <c r="M39" s="92"/>
      <c r="N39" s="93"/>
      <c r="O39" s="98"/>
      <c r="Q39" s="8"/>
      <c r="AD39" s="13"/>
    </row>
    <row r="40" spans="1:30" x14ac:dyDescent="0.55000000000000004">
      <c r="A40" s="100"/>
      <c r="B40" s="85" t="str">
        <f>IF(C40="","",_xlfn.ISOWEEKNUM(C40))</f>
        <v/>
      </c>
      <c r="C40" s="127"/>
      <c r="D40" s="128"/>
      <c r="E40" s="127"/>
      <c r="F40" s="128"/>
      <c r="G40" s="127"/>
      <c r="H40" s="128"/>
      <c r="I40" s="127"/>
      <c r="J40" s="128"/>
      <c r="K40" s="127"/>
      <c r="L40" s="128"/>
      <c r="M40" s="127"/>
      <c r="N40" s="128"/>
      <c r="O40" s="6">
        <f>SUM(O28:O38)</f>
        <v>0</v>
      </c>
      <c r="Q40" s="8"/>
      <c r="AD40" s="13"/>
    </row>
    <row r="41" spans="1:30" ht="10" customHeight="1" x14ac:dyDescent="0.55000000000000004">
      <c r="A41" s="152" t="s">
        <v>34</v>
      </c>
      <c r="B41" s="153"/>
      <c r="C41" s="87"/>
      <c r="D41" s="88"/>
      <c r="E41" s="87"/>
      <c r="F41" s="88"/>
      <c r="G41" s="87"/>
      <c r="H41" s="88"/>
      <c r="I41" s="87"/>
      <c r="J41" s="88"/>
      <c r="K41" s="87"/>
      <c r="L41" s="88"/>
      <c r="M41" s="87"/>
      <c r="N41" s="88"/>
      <c r="O41" s="158" cm="1">
        <f t="array" ref="O41">SUMPRODUCT((C41:M43&lt;&gt;"Rabotage")*(ISNUMBER(D41:N43)), D41:N43)</f>
        <v>0</v>
      </c>
      <c r="Q41" s="8"/>
      <c r="AD41" s="13"/>
    </row>
    <row r="42" spans="1:30" ht="10" customHeight="1" x14ac:dyDescent="0.55000000000000004">
      <c r="A42" s="154"/>
      <c r="B42" s="155"/>
      <c r="C42" s="87"/>
      <c r="D42" s="89"/>
      <c r="E42" s="87"/>
      <c r="F42" s="89"/>
      <c r="G42" s="87"/>
      <c r="H42" s="89"/>
      <c r="I42" s="87"/>
      <c r="J42" s="89"/>
      <c r="K42" s="87"/>
      <c r="L42" s="89"/>
      <c r="M42" s="87"/>
      <c r="N42" s="89"/>
      <c r="O42" s="158"/>
      <c r="Q42" s="8"/>
      <c r="AD42" s="13"/>
    </row>
    <row r="43" spans="1:30" ht="10" customHeight="1" x14ac:dyDescent="0.55000000000000004">
      <c r="A43" s="154"/>
      <c r="B43" s="155"/>
      <c r="C43" s="87"/>
      <c r="D43" s="90"/>
      <c r="E43" s="87"/>
      <c r="F43" s="90"/>
      <c r="G43" s="87"/>
      <c r="H43" s="90"/>
      <c r="I43" s="87"/>
      <c r="J43" s="90"/>
      <c r="K43" s="87"/>
      <c r="L43" s="91"/>
      <c r="M43" s="87"/>
      <c r="N43" s="90"/>
      <c r="O43" s="158"/>
      <c r="Q43" s="8"/>
      <c r="AD43" s="13"/>
    </row>
    <row r="44" spans="1:30" ht="12" customHeight="1" x14ac:dyDescent="0.55000000000000004">
      <c r="A44" s="156"/>
      <c r="B44" s="157"/>
      <c r="C44" s="92"/>
      <c r="D44" s="93"/>
      <c r="E44" s="94"/>
      <c r="F44" s="93"/>
      <c r="G44" s="95"/>
      <c r="H44" s="96"/>
      <c r="I44" s="92"/>
      <c r="J44" s="93"/>
      <c r="K44" s="95"/>
      <c r="L44" s="96"/>
      <c r="M44" s="92"/>
      <c r="N44" s="93"/>
      <c r="O44" s="97"/>
      <c r="Q44" s="8"/>
      <c r="AD44" s="13"/>
    </row>
    <row r="45" spans="1:30" ht="10" customHeight="1" x14ac:dyDescent="0.55000000000000004">
      <c r="A45" s="159" t="s">
        <v>36</v>
      </c>
      <c r="B45" s="160"/>
      <c r="C45" s="87"/>
      <c r="D45" s="88"/>
      <c r="E45" s="87"/>
      <c r="F45" s="88"/>
      <c r="G45" s="87"/>
      <c r="H45" s="88"/>
      <c r="I45" s="87"/>
      <c r="J45" s="88"/>
      <c r="K45" s="87"/>
      <c r="L45" s="88"/>
      <c r="M45" s="87"/>
      <c r="N45" s="88"/>
      <c r="O45" s="165" cm="1">
        <f t="array" ref="O45">SUMPRODUCT((C45:M47&lt;&gt;"Rabotage")*(ISNUMBER(D45:N47)), D45:N47)</f>
        <v>0</v>
      </c>
      <c r="Q45" s="8"/>
    </row>
    <row r="46" spans="1:30" ht="10" customHeight="1" x14ac:dyDescent="0.55000000000000004">
      <c r="A46" s="161"/>
      <c r="B46" s="162"/>
      <c r="C46" s="87"/>
      <c r="D46" s="89"/>
      <c r="E46" s="87"/>
      <c r="F46" s="89"/>
      <c r="G46" s="87"/>
      <c r="H46" s="89"/>
      <c r="I46" s="87"/>
      <c r="J46" s="89"/>
      <c r="K46" s="87"/>
      <c r="L46" s="89"/>
      <c r="M46" s="87"/>
      <c r="N46" s="89"/>
      <c r="O46" s="165"/>
      <c r="Q46" s="8"/>
    </row>
    <row r="47" spans="1:30" ht="10" customHeight="1" x14ac:dyDescent="0.55000000000000004">
      <c r="A47" s="161"/>
      <c r="B47" s="162"/>
      <c r="C47" s="87"/>
      <c r="D47" s="90"/>
      <c r="E47" s="87"/>
      <c r="F47" s="90"/>
      <c r="G47" s="87"/>
      <c r="H47" s="90"/>
      <c r="I47" s="87"/>
      <c r="J47" s="90"/>
      <c r="K47" s="87"/>
      <c r="L47" s="91"/>
      <c r="M47" s="87"/>
      <c r="N47" s="90"/>
      <c r="O47" s="165"/>
      <c r="Q47" s="8"/>
    </row>
    <row r="48" spans="1:30" ht="12" customHeight="1" x14ac:dyDescent="0.55000000000000004">
      <c r="A48" s="163"/>
      <c r="B48" s="164"/>
      <c r="C48" s="92"/>
      <c r="D48" s="93"/>
      <c r="E48" s="94"/>
      <c r="F48" s="93"/>
      <c r="G48" s="95"/>
      <c r="H48" s="96"/>
      <c r="I48" s="92"/>
      <c r="J48" s="93"/>
      <c r="K48" s="95"/>
      <c r="L48" s="96"/>
      <c r="M48" s="92"/>
      <c r="N48" s="93"/>
      <c r="O48" s="97"/>
      <c r="Q48" s="8"/>
    </row>
    <row r="49" spans="1:17" ht="10" customHeight="1" x14ac:dyDescent="0.55000000000000004">
      <c r="A49" s="166" t="s">
        <v>35</v>
      </c>
      <c r="B49" s="167"/>
      <c r="C49" s="87"/>
      <c r="D49" s="88"/>
      <c r="E49" s="87"/>
      <c r="F49" s="88"/>
      <c r="G49" s="87"/>
      <c r="H49" s="88"/>
      <c r="I49" s="87"/>
      <c r="J49" s="88"/>
      <c r="K49" s="87"/>
      <c r="L49" s="88"/>
      <c r="M49" s="87"/>
      <c r="N49" s="88"/>
      <c r="O49" s="172" cm="1">
        <f t="array" ref="O49">SUMPRODUCT((C49:M51&lt;&gt;"Rabotage")*(ISNUMBER(D49:N51)), D49:N51)</f>
        <v>0</v>
      </c>
      <c r="Q49" s="8"/>
    </row>
    <row r="50" spans="1:17" ht="10" customHeight="1" x14ac:dyDescent="0.55000000000000004">
      <c r="A50" s="168"/>
      <c r="B50" s="169"/>
      <c r="C50" s="87"/>
      <c r="D50" s="89"/>
      <c r="E50" s="87"/>
      <c r="F50" s="89"/>
      <c r="G50" s="87"/>
      <c r="H50" s="89"/>
      <c r="I50" s="87"/>
      <c r="J50" s="89"/>
      <c r="K50" s="87"/>
      <c r="L50" s="89"/>
      <c r="M50" s="87"/>
      <c r="N50" s="89"/>
      <c r="O50" s="172"/>
      <c r="Q50" s="8"/>
    </row>
    <row r="51" spans="1:17" ht="10" customHeight="1" x14ac:dyDescent="0.55000000000000004">
      <c r="A51" s="168"/>
      <c r="B51" s="169"/>
      <c r="C51" s="87"/>
      <c r="D51" s="90"/>
      <c r="E51" s="87"/>
      <c r="F51" s="90"/>
      <c r="G51" s="87"/>
      <c r="H51" s="90"/>
      <c r="I51" s="87"/>
      <c r="J51" s="90"/>
      <c r="K51" s="87"/>
      <c r="L51" s="91"/>
      <c r="M51" s="87"/>
      <c r="N51" s="90"/>
      <c r="O51" s="172"/>
      <c r="Q51" s="8"/>
    </row>
    <row r="52" spans="1:17" ht="12" customHeight="1" x14ac:dyDescent="0.55000000000000004">
      <c r="A52" s="170"/>
      <c r="B52" s="171"/>
      <c r="C52" s="95"/>
      <c r="D52" s="96"/>
      <c r="E52" s="94"/>
      <c r="F52" s="93"/>
      <c r="G52" s="95"/>
      <c r="H52" s="96"/>
      <c r="I52" s="92"/>
      <c r="J52" s="93"/>
      <c r="K52" s="95"/>
      <c r="L52" s="96"/>
      <c r="M52" s="92"/>
      <c r="N52" s="93"/>
      <c r="O52" s="98"/>
      <c r="Q52" s="8"/>
    </row>
    <row r="53" spans="1:17" x14ac:dyDescent="0.55000000000000004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6">
        <f>SUM(O41:O51)</f>
        <v>0</v>
      </c>
      <c r="Q53" s="8"/>
    </row>
    <row r="54" spans="1:17" ht="10" customHeight="1" x14ac:dyDescent="0.55000000000000004">
      <c r="Q54" s="8"/>
    </row>
    <row r="55" spans="1:17" ht="10" customHeight="1" x14ac:dyDescent="0.55000000000000004">
      <c r="Q55" s="8"/>
    </row>
    <row r="56" spans="1:17" ht="10" customHeight="1" x14ac:dyDescent="0.55000000000000004">
      <c r="Q56" s="8"/>
    </row>
    <row r="57" spans="1:17" ht="10" customHeight="1" x14ac:dyDescent="0.55000000000000004">
      <c r="Q57" s="8"/>
    </row>
    <row r="58" spans="1:17" ht="10" customHeight="1" x14ac:dyDescent="0.55000000000000004">
      <c r="Q58" s="8"/>
    </row>
    <row r="59" spans="1:17" ht="10" customHeight="1" x14ac:dyDescent="0.55000000000000004">
      <c r="Q59" s="8"/>
    </row>
    <row r="60" spans="1:17" ht="10" customHeight="1" x14ac:dyDescent="0.55000000000000004">
      <c r="Q60" s="8"/>
    </row>
    <row r="61" spans="1:17" ht="10" customHeight="1" x14ac:dyDescent="0.55000000000000004">
      <c r="Q61" s="8"/>
    </row>
    <row r="62" spans="1:17" ht="10" customHeight="1" x14ac:dyDescent="0.55000000000000004">
      <c r="Q62" s="8"/>
    </row>
    <row r="63" spans="1:17" x14ac:dyDescent="0.55000000000000004">
      <c r="Q63" s="8"/>
    </row>
    <row r="64" spans="1:17" x14ac:dyDescent="0.55000000000000004">
      <c r="Q64" s="8"/>
    </row>
    <row r="65" spans="17:17" x14ac:dyDescent="0.55000000000000004">
      <c r="Q65" s="8"/>
    </row>
    <row r="66" spans="17:17" x14ac:dyDescent="0.55000000000000004">
      <c r="Q66" s="8"/>
    </row>
    <row r="67" spans="17:17" x14ac:dyDescent="0.55000000000000004">
      <c r="Q67" s="8"/>
    </row>
    <row r="68" spans="17:17" x14ac:dyDescent="0.55000000000000004">
      <c r="Q68" s="8"/>
    </row>
    <row r="69" spans="17:17" x14ac:dyDescent="0.55000000000000004">
      <c r="Q69" s="8"/>
    </row>
    <row r="70" spans="17:17" x14ac:dyDescent="0.55000000000000004">
      <c r="Q70" s="8"/>
    </row>
    <row r="71" spans="17:17" x14ac:dyDescent="0.55000000000000004">
      <c r="Q71" s="8"/>
    </row>
    <row r="72" spans="17:17" x14ac:dyDescent="0.55000000000000004">
      <c r="Q72" s="8"/>
    </row>
    <row r="73" spans="17:17" x14ac:dyDescent="0.55000000000000004">
      <c r="Q73" s="8"/>
    </row>
    <row r="74" spans="17:17" x14ac:dyDescent="0.55000000000000004">
      <c r="Q74" s="8"/>
    </row>
    <row r="75" spans="17:17" x14ac:dyDescent="0.55000000000000004">
      <c r="Q75" s="8"/>
    </row>
    <row r="76" spans="17:17" x14ac:dyDescent="0.55000000000000004">
      <c r="Q76" s="8"/>
    </row>
    <row r="77" spans="17:17" x14ac:dyDescent="0.55000000000000004">
      <c r="Q77" s="8"/>
    </row>
    <row r="78" spans="17:17" x14ac:dyDescent="0.55000000000000004">
      <c r="Q78" s="8"/>
    </row>
    <row r="79" spans="17:17" x14ac:dyDescent="0.55000000000000004">
      <c r="Q79" s="8"/>
    </row>
    <row r="80" spans="17:17" x14ac:dyDescent="0.55000000000000004">
      <c r="Q80" s="8"/>
    </row>
    <row r="81" spans="17:17" x14ac:dyDescent="0.55000000000000004">
      <c r="Q81" s="8"/>
    </row>
    <row r="82" spans="17:17" x14ac:dyDescent="0.55000000000000004">
      <c r="Q82" s="8"/>
    </row>
    <row r="83" spans="17:17" x14ac:dyDescent="0.55000000000000004">
      <c r="Q83" s="8"/>
    </row>
    <row r="84" spans="17:17" x14ac:dyDescent="0.55000000000000004">
      <c r="Q84" s="8"/>
    </row>
    <row r="85" spans="17:17" x14ac:dyDescent="0.55000000000000004">
      <c r="Q85" s="8"/>
    </row>
    <row r="86" spans="17:17" x14ac:dyDescent="0.55000000000000004">
      <c r="Q86" s="8"/>
    </row>
    <row r="87" spans="17:17" x14ac:dyDescent="0.55000000000000004">
      <c r="Q87" s="8"/>
    </row>
    <row r="88" spans="17:17" x14ac:dyDescent="0.55000000000000004">
      <c r="Q88" s="8"/>
    </row>
    <row r="89" spans="17:17" x14ac:dyDescent="0.55000000000000004">
      <c r="Q89" s="8"/>
    </row>
    <row r="90" spans="17:17" x14ac:dyDescent="0.55000000000000004">
      <c r="Q90" s="8"/>
    </row>
    <row r="91" spans="17:17" x14ac:dyDescent="0.55000000000000004">
      <c r="Q91" s="8"/>
    </row>
  </sheetData>
  <mergeCells count="48">
    <mergeCell ref="M1:N1"/>
    <mergeCell ref="C1:D1"/>
    <mergeCell ref="E1:F1"/>
    <mergeCell ref="G1:H1"/>
    <mergeCell ref="I1:J1"/>
    <mergeCell ref="K1:L1"/>
    <mergeCell ref="M14:N14"/>
    <mergeCell ref="A2:B5"/>
    <mergeCell ref="O2:O4"/>
    <mergeCell ref="A6:B9"/>
    <mergeCell ref="O6:O8"/>
    <mergeCell ref="A10:B13"/>
    <mergeCell ref="O10:O12"/>
    <mergeCell ref="C14:D14"/>
    <mergeCell ref="E14:F14"/>
    <mergeCell ref="G14:H14"/>
    <mergeCell ref="I14:J14"/>
    <mergeCell ref="K14:L14"/>
    <mergeCell ref="M27:N27"/>
    <mergeCell ref="A15:B18"/>
    <mergeCell ref="O15:O17"/>
    <mergeCell ref="A19:B22"/>
    <mergeCell ref="O19:O21"/>
    <mergeCell ref="A23:B26"/>
    <mergeCell ref="O23:O25"/>
    <mergeCell ref="C27:D27"/>
    <mergeCell ref="E27:F27"/>
    <mergeCell ref="G27:H27"/>
    <mergeCell ref="I27:J27"/>
    <mergeCell ref="K27:L27"/>
    <mergeCell ref="M40:N40"/>
    <mergeCell ref="A28:B31"/>
    <mergeCell ref="O28:O30"/>
    <mergeCell ref="A32:B35"/>
    <mergeCell ref="O32:O34"/>
    <mergeCell ref="A36:B39"/>
    <mergeCell ref="O36:O38"/>
    <mergeCell ref="C40:D40"/>
    <mergeCell ref="E40:F40"/>
    <mergeCell ref="G40:H40"/>
    <mergeCell ref="I40:J40"/>
    <mergeCell ref="K40:L40"/>
    <mergeCell ref="A41:B44"/>
    <mergeCell ref="O41:O43"/>
    <mergeCell ref="A45:B48"/>
    <mergeCell ref="O45:O47"/>
    <mergeCell ref="A49:B52"/>
    <mergeCell ref="O49:O51"/>
  </mergeCells>
  <conditionalFormatting sqref="C2:N12 C15:N25 C13 E13:N13 C28:N38 C26 E26:N26 C41:N51 C39 E39:N39 C52 E52:N52">
    <cfRule type="expression" dxfId="1" priority="1">
      <formula>OR(C2="RABOTAGE",IFERROR(OFFSET(C2,0,-1)="RABOTAGE",FALSE))</formula>
    </cfRule>
  </conditionalFormatting>
  <dataValidations count="1">
    <dataValidation type="list" allowBlank="1" showInputMessage="1" showErrorMessage="1" sqref="R21 R13 S19:S20" xr:uid="{E2823E32-AB0B-854A-9104-B68A900CFDDB}">
      <formula1>$H$8:$H$48</formula1>
    </dataValidation>
  </dataValidations>
  <printOptions horizontalCentered="1" verticalCentered="1"/>
  <pageMargins left="0.74803149606299202" right="0.74803149606299202" top="0.3" bottom="0.3" header="0.3" footer="0"/>
  <pageSetup paperSize="9" scale="9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E4534BB8-7328-A34A-BCD2-AE9B117C38FD}">
            <xm:f>COUNTIFS(Date!$D:$D,$C$13,Date!$E:$E,"&lt;="&amp;S$1,Date!$F:$F,"&gt;="&amp;S$1)&gt;0</xm:f>
            <x14:dxf>
              <fill>
                <patternFill>
                  <bgColor theme="7" tint="0.59996337778862885"/>
                </patternFill>
              </fill>
            </x14:dxf>
          </x14:cfRule>
          <xm:sqref>S8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609F360-21AA-DC41-805A-4C2C9BAD6CC6}">
          <x14:formula1>
            <xm:f>Date!$S$2:$S$74</xm:f>
          </x14:formula1>
          <xm:sqref>C2:C4 E2:E4 G2:G4 I2:I4 K2:K4 M2:M4 C6:C8 E6:E8 G6:G8 I6:I8 K6:K8 M6:M8 C10:C12 E10:E12 G10:G12 I10:I12 K10:K12 M10:M12 C15:C17 E15:E17 G15:G17 I15:I17 K15:K17 M15:M17 C19:C21 E19:E21 G19:G21 I19:I21 K19:K21 M19:M21 C23:C25 E23:E25 G23:G25 I23:I25 K23:K25 M23:M25 C28:C30 E28:E30 G28:G30 I28:I30 K28:K30 M28:M30 C32:C34 E32:E34 G32:G34 I32:I34 K32:K34 M32:M34 C36:C38 E36:E38 G36:G38 I36:I38 K36:K38 M36:M38 C41:C43 E41:E43 G41:G43 I41:I43 K41:K43 M41:M43 C45:C47 E45:E47 G45:G47 I45:I47 K45:K47 M45:M47 C49:C51 E49:E51 G49:G51 I49:I51 K49:K51 M49:M51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933CB-C7BC-4DD6-BA66-9538402A48B5}">
  <sheetPr codeName="Feuil2"/>
  <dimension ref="A1:U74"/>
  <sheetViews>
    <sheetView tabSelected="1" topLeftCell="C1" zoomScaleNormal="100" workbookViewId="0">
      <selection activeCell="E2" sqref="E2"/>
    </sheetView>
  </sheetViews>
  <sheetFormatPr baseColWidth="10" defaultRowHeight="14.4" outlineLevelCol="1" x14ac:dyDescent="0.55000000000000004"/>
  <cols>
    <col min="1" max="2" width="10.83984375" hidden="1" customWidth="1" outlineLevel="1"/>
    <col min="3" max="3" width="11" customWidth="1" collapsed="1"/>
    <col min="4" max="4" width="18.3125" style="14" bestFit="1" customWidth="1"/>
    <col min="5" max="5" width="14.15625" bestFit="1" customWidth="1"/>
    <col min="6" max="6" width="14.3125" customWidth="1"/>
    <col min="7" max="7" width="19.15625" customWidth="1"/>
    <col min="8" max="8" width="16.3125" customWidth="1"/>
    <col min="9" max="9" width="35.3125" customWidth="1"/>
    <col min="10" max="10" width="17.83984375" customWidth="1"/>
    <col min="11" max="11" width="18.47265625" customWidth="1" outlineLevel="1"/>
    <col min="12" max="12" width="21.68359375" bestFit="1" customWidth="1" outlineLevel="1"/>
    <col min="13" max="13" width="16.68359375" customWidth="1" outlineLevel="1"/>
    <col min="14" max="15" width="10.83984375" customWidth="1" outlineLevel="1"/>
    <col min="16" max="17" width="18" customWidth="1" outlineLevel="1"/>
    <col min="18" max="20" width="10.83984375" customWidth="1" outlineLevel="1"/>
    <col min="21" max="21" width="36.15625" customWidth="1" outlineLevel="1"/>
  </cols>
  <sheetData>
    <row r="1" spans="1:21" ht="35.049999999999997" customHeight="1" x14ac:dyDescent="0.55000000000000004">
      <c r="A1" s="10" t="s">
        <v>21</v>
      </c>
      <c r="B1" s="22">
        <v>46023</v>
      </c>
      <c r="C1" s="58" t="s">
        <v>141</v>
      </c>
      <c r="D1" s="59" t="s">
        <v>115</v>
      </c>
      <c r="E1" s="58" t="s">
        <v>39</v>
      </c>
      <c r="F1" s="58" t="s">
        <v>40</v>
      </c>
      <c r="G1" s="58" t="s">
        <v>144</v>
      </c>
      <c r="H1" s="60" t="s">
        <v>41</v>
      </c>
      <c r="I1" s="58" t="s">
        <v>145</v>
      </c>
      <c r="K1" s="57">
        <v>2026</v>
      </c>
      <c r="L1" s="10"/>
      <c r="M1" s="10"/>
      <c r="N1" s="10"/>
      <c r="P1" t="s">
        <v>134</v>
      </c>
      <c r="R1" s="10"/>
    </row>
    <row r="2" spans="1:21" ht="25" customHeight="1" x14ac:dyDescent="0.55000000000000004">
      <c r="A2" s="10" t="s">
        <v>22</v>
      </c>
      <c r="B2" s="10">
        <v>2026</v>
      </c>
      <c r="C2" s="61">
        <v>112534</v>
      </c>
      <c r="D2" s="62" t="s">
        <v>136</v>
      </c>
      <c r="E2" s="55"/>
      <c r="F2" s="55"/>
      <c r="G2" s="56"/>
      <c r="H2" s="54"/>
      <c r="I2" s="63"/>
      <c r="J2" s="64"/>
      <c r="K2" s="10"/>
      <c r="L2" s="10"/>
      <c r="M2" s="10"/>
      <c r="N2" s="10"/>
      <c r="P2" s="14" t="s">
        <v>134</v>
      </c>
      <c r="Q2" s="14" t="s">
        <v>135</v>
      </c>
      <c r="R2" s="17"/>
      <c r="S2" s="27" t="s">
        <v>52</v>
      </c>
      <c r="U2" t="s">
        <v>115</v>
      </c>
    </row>
    <row r="3" spans="1:21" ht="20.05" customHeight="1" x14ac:dyDescent="0.55000000000000004">
      <c r="A3" s="10" t="s">
        <v>23</v>
      </c>
      <c r="B3" s="10">
        <v>2027</v>
      </c>
      <c r="C3" s="10"/>
      <c r="K3" s="10"/>
      <c r="M3" s="10"/>
      <c r="N3" s="10"/>
      <c r="P3" s="14" t="s">
        <v>52</v>
      </c>
      <c r="Q3" s="14" t="s">
        <v>52</v>
      </c>
      <c r="R3" s="10"/>
      <c r="S3" s="23" t="s">
        <v>62</v>
      </c>
      <c r="U3" s="14" t="s">
        <v>52</v>
      </c>
    </row>
    <row r="4" spans="1:21" ht="20.05" customHeight="1" x14ac:dyDescent="0.55000000000000004">
      <c r="A4" s="10" t="s">
        <v>24</v>
      </c>
      <c r="B4" s="10">
        <v>2028</v>
      </c>
      <c r="C4" s="10"/>
      <c r="J4" s="10"/>
      <c r="K4" s="10"/>
      <c r="L4" s="10"/>
      <c r="M4" s="10"/>
      <c r="N4" s="10"/>
      <c r="P4" s="14" t="s">
        <v>45</v>
      </c>
      <c r="Q4" s="42"/>
      <c r="R4" s="10"/>
      <c r="S4" s="24" t="s">
        <v>13</v>
      </c>
      <c r="U4" s="14" t="s">
        <v>46</v>
      </c>
    </row>
    <row r="5" spans="1:21" ht="20.05" customHeight="1" x14ac:dyDescent="0.55000000000000004">
      <c r="A5" s="10" t="s">
        <v>25</v>
      </c>
      <c r="B5" s="10">
        <v>2029</v>
      </c>
      <c r="C5" s="8"/>
      <c r="I5" s="10"/>
      <c r="J5" s="10"/>
      <c r="K5" s="10"/>
      <c r="L5" s="10"/>
      <c r="M5" s="10"/>
      <c r="N5" s="10"/>
      <c r="P5" s="14" t="s">
        <v>37</v>
      </c>
      <c r="Q5" s="28"/>
      <c r="R5" s="10"/>
      <c r="S5" s="26" t="s">
        <v>20</v>
      </c>
      <c r="U5" s="14" t="s">
        <v>139</v>
      </c>
    </row>
    <row r="6" spans="1:21" ht="20.05" customHeight="1" x14ac:dyDescent="0.55000000000000004">
      <c r="A6" s="10" t="s">
        <v>26</v>
      </c>
      <c r="B6" s="10">
        <v>2030</v>
      </c>
      <c r="C6" s="8"/>
      <c r="I6" s="10"/>
      <c r="J6" s="10"/>
      <c r="K6" s="10"/>
      <c r="L6" s="18" t="s">
        <v>33</v>
      </c>
      <c r="M6" s="19" t="s">
        <v>137</v>
      </c>
      <c r="P6" s="14" t="s">
        <v>140</v>
      </c>
      <c r="Q6" s="48"/>
      <c r="R6" s="10"/>
      <c r="S6" s="25" t="s">
        <v>14</v>
      </c>
      <c r="U6" s="14" t="s">
        <v>122</v>
      </c>
    </row>
    <row r="7" spans="1:21" ht="20.05" customHeight="1" x14ac:dyDescent="0.55000000000000004">
      <c r="A7" s="10" t="s">
        <v>27</v>
      </c>
      <c r="B7" s="10">
        <v>2031</v>
      </c>
      <c r="C7" s="8"/>
      <c r="I7" s="10"/>
      <c r="J7" s="10"/>
      <c r="K7" s="10"/>
      <c r="L7" s="65" t="s">
        <v>146</v>
      </c>
      <c r="M7" s="20">
        <v>46023</v>
      </c>
      <c r="P7" s="14" t="s">
        <v>133</v>
      </c>
      <c r="Q7" s="49"/>
      <c r="R7" s="10"/>
      <c r="S7" s="26" t="s">
        <v>64</v>
      </c>
      <c r="U7" s="14" t="s">
        <v>136</v>
      </c>
    </row>
    <row r="8" spans="1:21" ht="20.05" customHeight="1" x14ac:dyDescent="0.55000000000000004">
      <c r="A8" s="10" t="s">
        <v>28</v>
      </c>
      <c r="B8" s="10">
        <v>2032</v>
      </c>
      <c r="C8" s="8"/>
      <c r="I8" s="10"/>
      <c r="J8" s="10"/>
      <c r="K8" s="10"/>
      <c r="L8" s="65" t="s">
        <v>147</v>
      </c>
      <c r="M8" s="20">
        <v>46118</v>
      </c>
      <c r="P8" s="14" t="s">
        <v>116</v>
      </c>
      <c r="Q8" s="29"/>
      <c r="R8" s="10"/>
      <c r="S8" s="14" t="s">
        <v>65</v>
      </c>
      <c r="U8" s="14" t="s">
        <v>49</v>
      </c>
    </row>
    <row r="9" spans="1:21" ht="20.05" customHeight="1" x14ac:dyDescent="0.55000000000000004">
      <c r="A9" s="10" t="s">
        <v>29</v>
      </c>
      <c r="B9" s="10">
        <v>2033</v>
      </c>
      <c r="C9" s="8"/>
      <c r="I9" s="10"/>
      <c r="J9" s="10"/>
      <c r="K9" s="10"/>
      <c r="L9" s="65" t="s">
        <v>148</v>
      </c>
      <c r="M9" s="20">
        <v>46143</v>
      </c>
      <c r="P9" s="14" t="s">
        <v>117</v>
      </c>
      <c r="Q9" s="30"/>
      <c r="R9" s="10"/>
      <c r="S9" s="26" t="s">
        <v>66</v>
      </c>
      <c r="U9" s="14" t="s">
        <v>51</v>
      </c>
    </row>
    <row r="10" spans="1:21" ht="20.05" customHeight="1" x14ac:dyDescent="0.55000000000000004">
      <c r="A10" s="10" t="s">
        <v>30</v>
      </c>
      <c r="B10" s="10">
        <v>2034</v>
      </c>
      <c r="C10" s="8"/>
      <c r="I10" s="10"/>
      <c r="J10" s="10"/>
      <c r="K10" s="10"/>
      <c r="L10" s="65" t="s">
        <v>149</v>
      </c>
      <c r="M10" s="20">
        <v>46150</v>
      </c>
      <c r="P10" s="14" t="s">
        <v>36</v>
      </c>
      <c r="Q10" s="35"/>
      <c r="R10" s="10"/>
      <c r="S10" s="14" t="s">
        <v>67</v>
      </c>
      <c r="U10" s="14" t="s">
        <v>44</v>
      </c>
    </row>
    <row r="11" spans="1:21" ht="20.05" customHeight="1" x14ac:dyDescent="0.55000000000000004">
      <c r="A11" s="10" t="s">
        <v>31</v>
      </c>
      <c r="B11" s="10">
        <v>2035</v>
      </c>
      <c r="C11" s="8"/>
      <c r="I11" s="10"/>
      <c r="J11" s="10"/>
      <c r="K11" s="10"/>
      <c r="L11" s="65" t="s">
        <v>150</v>
      </c>
      <c r="M11" s="20">
        <v>46156</v>
      </c>
      <c r="P11" s="50" t="s">
        <v>118</v>
      </c>
      <c r="Q11" s="31"/>
      <c r="R11" s="10"/>
      <c r="S11" s="26" t="s">
        <v>68</v>
      </c>
      <c r="U11" s="14" t="s">
        <v>42</v>
      </c>
    </row>
    <row r="12" spans="1:21" ht="20.05" customHeight="1" x14ac:dyDescent="0.55000000000000004">
      <c r="A12" s="10" t="s">
        <v>32</v>
      </c>
      <c r="B12" s="10">
        <v>2036</v>
      </c>
      <c r="C12" s="8"/>
      <c r="J12" s="10"/>
      <c r="K12" s="10"/>
      <c r="L12" s="65" t="s">
        <v>151</v>
      </c>
      <c r="M12" s="20">
        <v>46167</v>
      </c>
      <c r="P12" s="14" t="s">
        <v>119</v>
      </c>
      <c r="Q12" s="32"/>
      <c r="R12" s="10"/>
      <c r="S12" s="14" t="s">
        <v>69</v>
      </c>
    </row>
    <row r="13" spans="1:21" ht="20.05" customHeight="1" x14ac:dyDescent="0.55000000000000004">
      <c r="A13" s="10"/>
      <c r="B13" s="10">
        <v>2038</v>
      </c>
      <c r="C13" s="8"/>
      <c r="J13" s="10"/>
      <c r="K13" s="10"/>
      <c r="L13" s="65" t="s">
        <v>152</v>
      </c>
      <c r="M13" s="20">
        <v>46217</v>
      </c>
      <c r="P13" s="14" t="s">
        <v>35</v>
      </c>
      <c r="Q13" s="36"/>
      <c r="R13" s="10"/>
      <c r="S13" s="26" t="s">
        <v>70</v>
      </c>
    </row>
    <row r="14" spans="1:21" ht="20.05" customHeight="1" x14ac:dyDescent="0.55000000000000004">
      <c r="A14" s="10"/>
      <c r="B14" s="10">
        <v>2039</v>
      </c>
      <c r="C14" s="8"/>
      <c r="J14" s="10"/>
      <c r="K14" s="10"/>
      <c r="L14" s="65" t="s">
        <v>153</v>
      </c>
      <c r="M14" s="20">
        <v>46249</v>
      </c>
      <c r="P14" s="14" t="s">
        <v>120</v>
      </c>
      <c r="Q14" s="33"/>
      <c r="R14" s="10"/>
      <c r="S14" s="14" t="s">
        <v>71</v>
      </c>
    </row>
    <row r="15" spans="1:21" ht="20.05" customHeight="1" x14ac:dyDescent="0.55000000000000004">
      <c r="A15" s="10"/>
      <c r="B15" s="10">
        <v>2040</v>
      </c>
      <c r="C15" s="8"/>
      <c r="J15" s="10"/>
      <c r="K15" s="10"/>
      <c r="L15" s="65" t="s">
        <v>154</v>
      </c>
      <c r="M15" s="20">
        <v>46327</v>
      </c>
      <c r="P15" s="14" t="s">
        <v>121</v>
      </c>
      <c r="Q15" s="34"/>
      <c r="R15" s="10"/>
      <c r="S15" s="26" t="s">
        <v>72</v>
      </c>
    </row>
    <row r="16" spans="1:21" ht="20.05" customHeight="1" x14ac:dyDescent="0.55000000000000004">
      <c r="A16" s="10"/>
      <c r="B16" s="10">
        <v>2041</v>
      </c>
      <c r="C16" s="8"/>
      <c r="J16" s="10"/>
      <c r="K16" s="10"/>
      <c r="L16" s="65" t="s">
        <v>155</v>
      </c>
      <c r="M16" s="20">
        <v>46337</v>
      </c>
      <c r="P16" s="14" t="s">
        <v>34</v>
      </c>
      <c r="Q16" s="38"/>
      <c r="R16" s="10"/>
      <c r="S16" s="24" t="s">
        <v>15</v>
      </c>
    </row>
    <row r="17" spans="1:19" ht="20.05" customHeight="1" x14ac:dyDescent="0.55000000000000004">
      <c r="A17" s="10"/>
      <c r="B17" s="10">
        <v>2042</v>
      </c>
      <c r="C17" s="8"/>
      <c r="J17" s="10"/>
      <c r="K17" s="10"/>
      <c r="L17" s="65" t="s">
        <v>156</v>
      </c>
      <c r="M17" s="20">
        <v>46381</v>
      </c>
      <c r="P17" s="14" t="s">
        <v>47</v>
      </c>
      <c r="Q17" s="53"/>
      <c r="R17" s="10"/>
      <c r="S17" s="14" t="s">
        <v>63</v>
      </c>
    </row>
    <row r="18" spans="1:19" ht="20.05" customHeight="1" x14ac:dyDescent="0.55000000000000004">
      <c r="A18" s="10"/>
      <c r="B18" s="10">
        <v>2043</v>
      </c>
      <c r="J18" s="10"/>
      <c r="K18" s="10"/>
      <c r="L18" s="10"/>
      <c r="M18" s="10"/>
      <c r="P18" s="14" t="s">
        <v>48</v>
      </c>
      <c r="Q18" s="44"/>
      <c r="R18" s="10"/>
      <c r="S18" s="25" t="s">
        <v>16</v>
      </c>
    </row>
    <row r="19" spans="1:19" ht="20.05" customHeight="1" x14ac:dyDescent="0.55000000000000004">
      <c r="A19" s="10"/>
      <c r="B19" s="10">
        <v>2044</v>
      </c>
      <c r="J19" s="10"/>
      <c r="K19" s="10"/>
      <c r="L19" s="10"/>
      <c r="M19" s="10"/>
      <c r="N19" s="10"/>
      <c r="P19" s="14" t="s">
        <v>123</v>
      </c>
      <c r="Q19" s="36"/>
      <c r="R19" s="10"/>
      <c r="S19" s="24" t="s">
        <v>17</v>
      </c>
    </row>
    <row r="20" spans="1:19" ht="20.05" customHeight="1" x14ac:dyDescent="0.55000000000000004">
      <c r="A20" s="10"/>
      <c r="B20" s="10">
        <v>2045</v>
      </c>
      <c r="J20" s="10"/>
      <c r="K20" s="10"/>
      <c r="L20" s="10"/>
      <c r="M20" s="10"/>
      <c r="N20" s="10"/>
      <c r="P20" s="14" t="s">
        <v>124</v>
      </c>
      <c r="Q20" s="37"/>
      <c r="R20" s="10"/>
      <c r="S20" s="25" t="s">
        <v>18</v>
      </c>
    </row>
    <row r="21" spans="1:19" ht="20.05" customHeight="1" x14ac:dyDescent="0.55000000000000004">
      <c r="A21" s="10"/>
      <c r="B21" s="10">
        <v>2046</v>
      </c>
      <c r="J21" s="10"/>
      <c r="K21" s="10"/>
      <c r="L21" s="10"/>
      <c r="M21" s="10"/>
      <c r="N21" s="10"/>
      <c r="P21" s="14" t="s">
        <v>43</v>
      </c>
      <c r="Q21" s="38"/>
      <c r="R21" s="10"/>
      <c r="S21" s="14" t="s">
        <v>73</v>
      </c>
    </row>
    <row r="22" spans="1:19" ht="20.05" customHeight="1" x14ac:dyDescent="0.55000000000000004">
      <c r="A22" s="10"/>
      <c r="B22" s="10">
        <v>2047</v>
      </c>
      <c r="J22" s="10"/>
      <c r="K22" s="10"/>
      <c r="L22" s="10"/>
      <c r="M22" s="10"/>
      <c r="N22" s="10"/>
      <c r="P22" s="14" t="s">
        <v>132</v>
      </c>
      <c r="Q22" s="47"/>
      <c r="R22" s="10"/>
      <c r="S22" s="14" t="s">
        <v>75</v>
      </c>
    </row>
    <row r="23" spans="1:19" ht="20.05" customHeight="1" x14ac:dyDescent="0.55000000000000004">
      <c r="A23" s="10"/>
      <c r="B23" s="10">
        <v>2048</v>
      </c>
      <c r="K23" s="10"/>
      <c r="L23" s="10"/>
      <c r="M23" s="10"/>
      <c r="N23" s="10"/>
      <c r="P23" s="14" t="s">
        <v>50</v>
      </c>
      <c r="Q23" s="45"/>
      <c r="R23" s="10"/>
      <c r="S23" s="26" t="s">
        <v>74</v>
      </c>
    </row>
    <row r="24" spans="1:19" ht="20.05" customHeight="1" x14ac:dyDescent="0.55000000000000004">
      <c r="A24" s="10"/>
      <c r="B24" s="10">
        <v>2049</v>
      </c>
      <c r="K24" s="10"/>
      <c r="L24" s="10"/>
      <c r="M24" s="10"/>
      <c r="N24" s="10"/>
      <c r="P24" s="14" t="s">
        <v>125</v>
      </c>
      <c r="Q24" s="39"/>
      <c r="R24" s="10"/>
      <c r="S24" s="26" t="s">
        <v>76</v>
      </c>
    </row>
    <row r="25" spans="1:19" ht="20.05" customHeight="1" x14ac:dyDescent="0.55000000000000004">
      <c r="A25" s="10"/>
      <c r="B25" s="10">
        <v>2050</v>
      </c>
      <c r="K25" s="10"/>
      <c r="N25" s="10"/>
      <c r="P25" s="14" t="s">
        <v>126</v>
      </c>
      <c r="Q25" s="40"/>
      <c r="R25" s="10"/>
      <c r="S25" s="14" t="s">
        <v>77</v>
      </c>
    </row>
    <row r="26" spans="1:19" ht="20.05" customHeight="1" x14ac:dyDescent="0.55000000000000004">
      <c r="A26" s="8"/>
      <c r="B26" s="8"/>
      <c r="P26" s="14" t="s">
        <v>127</v>
      </c>
      <c r="Q26" s="41"/>
      <c r="R26" s="10"/>
      <c r="S26" s="26" t="s">
        <v>78</v>
      </c>
    </row>
    <row r="27" spans="1:19" ht="20.05" customHeight="1" x14ac:dyDescent="0.55000000000000004">
      <c r="A27" s="8"/>
      <c r="B27" s="8"/>
      <c r="P27" s="14" t="s">
        <v>128</v>
      </c>
      <c r="Q27" s="42"/>
      <c r="R27" s="10"/>
      <c r="S27" s="14" t="s">
        <v>79</v>
      </c>
    </row>
    <row r="28" spans="1:19" ht="20.05" customHeight="1" x14ac:dyDescent="0.55000000000000004">
      <c r="A28" s="8"/>
      <c r="B28" s="8"/>
      <c r="P28" s="14" t="s">
        <v>129</v>
      </c>
      <c r="Q28" s="43"/>
      <c r="R28" s="10"/>
      <c r="S28" s="26" t="s">
        <v>80</v>
      </c>
    </row>
    <row r="29" spans="1:19" ht="20.05" customHeight="1" x14ac:dyDescent="0.55000000000000004">
      <c r="A29" s="8"/>
      <c r="B29" s="8"/>
      <c r="P29" s="14" t="s">
        <v>38</v>
      </c>
      <c r="Q29" s="44"/>
      <c r="R29" s="10"/>
      <c r="S29" s="14" t="s">
        <v>81</v>
      </c>
    </row>
    <row r="30" spans="1:19" ht="20.05" customHeight="1" x14ac:dyDescent="0.55000000000000004">
      <c r="A30" s="8"/>
      <c r="B30" s="8"/>
      <c r="P30" s="14" t="s">
        <v>142</v>
      </c>
      <c r="Q30" s="52"/>
      <c r="R30" s="10"/>
      <c r="S30" s="26" t="s">
        <v>82</v>
      </c>
    </row>
    <row r="31" spans="1:19" ht="20.05" customHeight="1" x14ac:dyDescent="0.55000000000000004">
      <c r="A31" s="8"/>
      <c r="B31" s="8"/>
      <c r="P31" s="14" t="s">
        <v>130</v>
      </c>
      <c r="Q31" s="45"/>
      <c r="S31" s="14" t="s">
        <v>19</v>
      </c>
    </row>
    <row r="32" spans="1:19" ht="20.05" customHeight="1" x14ac:dyDescent="0.55000000000000004">
      <c r="A32" s="8"/>
      <c r="B32" s="8"/>
      <c r="P32" s="14" t="s">
        <v>131</v>
      </c>
      <c r="Q32" s="46"/>
      <c r="S32" s="14" t="s">
        <v>83</v>
      </c>
    </row>
    <row r="33" spans="1:19" ht="20.05" customHeight="1" x14ac:dyDescent="0.55000000000000004">
      <c r="A33" s="8"/>
      <c r="B33" s="8"/>
      <c r="S33" s="26" t="s">
        <v>84</v>
      </c>
    </row>
    <row r="34" spans="1:19" ht="20.05" customHeight="1" x14ac:dyDescent="0.55000000000000004">
      <c r="A34" s="8"/>
      <c r="B34" s="8"/>
      <c r="S34" s="14" t="s">
        <v>85</v>
      </c>
    </row>
    <row r="35" spans="1:19" ht="20.05" customHeight="1" x14ac:dyDescent="0.55000000000000004">
      <c r="A35" s="8"/>
      <c r="B35" s="8"/>
      <c r="S35" s="26" t="s">
        <v>86</v>
      </c>
    </row>
    <row r="36" spans="1:19" ht="20.05" customHeight="1" x14ac:dyDescent="0.55000000000000004">
      <c r="A36" s="8"/>
      <c r="B36" s="8"/>
      <c r="S36" s="14" t="s">
        <v>93</v>
      </c>
    </row>
    <row r="37" spans="1:19" ht="20.05" customHeight="1" x14ac:dyDescent="0.55000000000000004">
      <c r="A37" s="8"/>
      <c r="B37" s="8"/>
      <c r="S37" s="26" t="s">
        <v>94</v>
      </c>
    </row>
    <row r="38" spans="1:19" ht="20.05" customHeight="1" x14ac:dyDescent="0.55000000000000004">
      <c r="A38" s="8"/>
      <c r="B38" s="8"/>
      <c r="S38" s="14" t="s">
        <v>95</v>
      </c>
    </row>
    <row r="39" spans="1:19" ht="20.05" customHeight="1" x14ac:dyDescent="0.55000000000000004">
      <c r="S39" s="26" t="s">
        <v>96</v>
      </c>
    </row>
    <row r="40" spans="1:19" ht="20.05" customHeight="1" x14ac:dyDescent="0.55000000000000004">
      <c r="S40" s="14" t="s">
        <v>97</v>
      </c>
    </row>
    <row r="41" spans="1:19" ht="20.05" customHeight="1" x14ac:dyDescent="0.55000000000000004">
      <c r="S41" s="26" t="s">
        <v>98</v>
      </c>
    </row>
    <row r="42" spans="1:19" ht="20.05" customHeight="1" x14ac:dyDescent="0.55000000000000004">
      <c r="S42" s="14" t="s">
        <v>99</v>
      </c>
    </row>
    <row r="43" spans="1:19" ht="20.05" customHeight="1" x14ac:dyDescent="0.55000000000000004">
      <c r="S43" s="26" t="s">
        <v>100</v>
      </c>
    </row>
    <row r="44" spans="1:19" ht="20.05" customHeight="1" x14ac:dyDescent="0.55000000000000004">
      <c r="S44" s="14" t="s">
        <v>87</v>
      </c>
    </row>
    <row r="45" spans="1:19" ht="20.05" customHeight="1" x14ac:dyDescent="0.55000000000000004">
      <c r="S45" s="26" t="s">
        <v>92</v>
      </c>
    </row>
    <row r="46" spans="1:19" ht="20.05" customHeight="1" x14ac:dyDescent="0.55000000000000004">
      <c r="S46" s="26" t="s">
        <v>88</v>
      </c>
    </row>
    <row r="47" spans="1:19" ht="20.05" customHeight="1" x14ac:dyDescent="0.55000000000000004">
      <c r="S47" s="14" t="s">
        <v>89</v>
      </c>
    </row>
    <row r="48" spans="1:19" ht="20.05" customHeight="1" x14ac:dyDescent="0.55000000000000004">
      <c r="S48" s="26" t="s">
        <v>90</v>
      </c>
    </row>
    <row r="49" spans="19:19" ht="20.05" customHeight="1" x14ac:dyDescent="0.55000000000000004">
      <c r="S49" s="14" t="s">
        <v>101</v>
      </c>
    </row>
    <row r="50" spans="19:19" ht="20.05" customHeight="1" x14ac:dyDescent="0.55000000000000004">
      <c r="S50" s="14" t="s">
        <v>103</v>
      </c>
    </row>
    <row r="51" spans="19:19" ht="20.05" customHeight="1" x14ac:dyDescent="0.55000000000000004">
      <c r="S51" s="26" t="s">
        <v>102</v>
      </c>
    </row>
    <row r="52" spans="19:19" ht="20.05" customHeight="1" x14ac:dyDescent="0.55000000000000004">
      <c r="S52" s="26" t="s">
        <v>104</v>
      </c>
    </row>
    <row r="53" spans="19:19" ht="20.05" customHeight="1" x14ac:dyDescent="0.55000000000000004">
      <c r="S53" s="14" t="s">
        <v>105</v>
      </c>
    </row>
    <row r="54" spans="19:19" ht="20.05" customHeight="1" x14ac:dyDescent="0.55000000000000004">
      <c r="S54" s="26" t="s">
        <v>106</v>
      </c>
    </row>
    <row r="55" spans="19:19" ht="20.05" customHeight="1" x14ac:dyDescent="0.55000000000000004">
      <c r="S55" s="14" t="s">
        <v>107</v>
      </c>
    </row>
    <row r="56" spans="19:19" ht="20.05" customHeight="1" x14ac:dyDescent="0.55000000000000004">
      <c r="S56" s="26" t="s">
        <v>108</v>
      </c>
    </row>
    <row r="57" spans="19:19" ht="20.05" customHeight="1" x14ac:dyDescent="0.55000000000000004">
      <c r="S57" s="14" t="s">
        <v>109</v>
      </c>
    </row>
    <row r="58" spans="19:19" ht="20.05" customHeight="1" x14ac:dyDescent="0.55000000000000004">
      <c r="S58" s="26" t="s">
        <v>110</v>
      </c>
    </row>
    <row r="59" spans="19:19" ht="20.05" customHeight="1" x14ac:dyDescent="0.55000000000000004">
      <c r="S59" s="14" t="s">
        <v>91</v>
      </c>
    </row>
    <row r="60" spans="19:19" ht="20.05" customHeight="1" x14ac:dyDescent="0.55000000000000004">
      <c r="S60" s="14" t="s">
        <v>111</v>
      </c>
    </row>
    <row r="61" spans="19:19" ht="20.05" customHeight="1" x14ac:dyDescent="0.55000000000000004">
      <c r="S61" s="26" t="s">
        <v>112</v>
      </c>
    </row>
    <row r="62" spans="19:19" ht="20.05" customHeight="1" x14ac:dyDescent="0.55000000000000004">
      <c r="S62" s="14" t="s">
        <v>113</v>
      </c>
    </row>
    <row r="63" spans="19:19" ht="20.05" customHeight="1" x14ac:dyDescent="0.55000000000000004">
      <c r="S63" s="26" t="s">
        <v>114</v>
      </c>
    </row>
    <row r="64" spans="19:19" ht="20.05" customHeight="1" x14ac:dyDescent="0.55000000000000004">
      <c r="S64" s="14" t="s">
        <v>59</v>
      </c>
    </row>
    <row r="65" spans="19:19" ht="20.05" customHeight="1" x14ac:dyDescent="0.55000000000000004">
      <c r="S65" s="26" t="s">
        <v>60</v>
      </c>
    </row>
    <row r="66" spans="19:19" ht="20.05" customHeight="1" x14ac:dyDescent="0.55000000000000004">
      <c r="S66" s="14" t="s">
        <v>61</v>
      </c>
    </row>
    <row r="67" spans="19:19" ht="20.05" customHeight="1" x14ac:dyDescent="0.55000000000000004">
      <c r="S67" s="26" t="s">
        <v>54</v>
      </c>
    </row>
    <row r="68" spans="19:19" ht="20.05" customHeight="1" x14ac:dyDescent="0.55000000000000004">
      <c r="S68" s="14" t="s">
        <v>53</v>
      </c>
    </row>
    <row r="69" spans="19:19" ht="20.05" customHeight="1" x14ac:dyDescent="0.55000000000000004">
      <c r="S69" s="14" t="s">
        <v>55</v>
      </c>
    </row>
    <row r="70" spans="19:19" ht="20.05" customHeight="1" x14ac:dyDescent="0.55000000000000004">
      <c r="S70" s="26" t="s">
        <v>58</v>
      </c>
    </row>
    <row r="71" spans="19:19" ht="20.05" customHeight="1" x14ac:dyDescent="0.55000000000000004">
      <c r="S71" s="14" t="s">
        <v>57</v>
      </c>
    </row>
    <row r="72" spans="19:19" ht="20.05" customHeight="1" x14ac:dyDescent="0.55000000000000004">
      <c r="S72" s="14" t="s">
        <v>138</v>
      </c>
    </row>
    <row r="73" spans="19:19" x14ac:dyDescent="0.55000000000000004">
      <c r="S73" s="26" t="s">
        <v>56</v>
      </c>
    </row>
    <row r="74" spans="19:19" x14ac:dyDescent="0.55000000000000004">
      <c r="S74" s="14" t="s">
        <v>143</v>
      </c>
    </row>
  </sheetData>
  <sortState xmlns:xlrd2="http://schemas.microsoft.com/office/spreadsheetml/2017/richdata2" ref="U4:U8">
    <sortCondition ref="U4:U8"/>
  </sortState>
  <phoneticPr fontId="13" type="noConversion"/>
  <dataValidations count="5">
    <dataValidation type="list" allowBlank="1" showInputMessage="1" showErrorMessage="1" sqref="K1" xr:uid="{43527F41-F99C-CE4B-88EA-7EEC0DAEF66C}">
      <formula1>$B$1:$B$29</formula1>
    </dataValidation>
    <dataValidation type="list" allowBlank="1" showInputMessage="1" showErrorMessage="1" sqref="S1" xr:uid="{C920C556-4070-5346-819E-865661CC264C}">
      <formula1>$S$2:$S$74</formula1>
    </dataValidation>
    <dataValidation type="list" allowBlank="1" showInputMessage="1" showErrorMessage="1" sqref="O1" xr:uid="{5CB8176E-8FA9-4169-B9E2-4F022F096F83}">
      <formula1>$O$1:$O$1</formula1>
    </dataValidation>
    <dataValidation type="list" allowBlank="1" showInputMessage="1" showErrorMessage="1" sqref="U1 D2" xr:uid="{C2E2E731-4548-9E4F-B087-DE3173761A2B}">
      <formula1>$U$3:$U$11</formula1>
    </dataValidation>
    <dataValidation type="list" allowBlank="1" showInputMessage="1" showErrorMessage="1" sqref="P1 H2" xr:uid="{327DDF11-9F4B-0942-9BE7-E0C13605424B}">
      <formula1>$P$2:$P$32</formula1>
    </dataValidation>
  </dataValidations>
  <pageMargins left="0.7" right="0.7" top="0.75" bottom="0.75" header="0.3" footer="0.3"/>
  <pageSetup paperSize="9" orientation="portrait" horizontalDpi="0" verticalDpi="0"/>
  <tableParts count="5">
    <tablePart r:id="rId1"/>
    <tablePart r:id="rId2"/>
    <tablePart r:id="rId3"/>
    <tablePart r:id="rId4"/>
    <tablePart r:id="rId5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16"/>
  <sheetViews>
    <sheetView workbookViewId="0"/>
  </sheetViews>
  <sheetFormatPr baseColWidth="10" defaultColWidth="8.83984375" defaultRowHeight="14.4" x14ac:dyDescent="0.55000000000000004"/>
  <sheetData>
    <row r="1" spans="1:2" x14ac:dyDescent="0.55000000000000004">
      <c r="A1">
        <v>2020</v>
      </c>
      <c r="B1" t="s">
        <v>0</v>
      </c>
    </row>
    <row r="2" spans="1:2" x14ac:dyDescent="0.55000000000000004">
      <c r="A2">
        <v>2021</v>
      </c>
      <c r="B2" t="s">
        <v>1</v>
      </c>
    </row>
    <row r="3" spans="1:2" x14ac:dyDescent="0.55000000000000004">
      <c r="A3">
        <v>2022</v>
      </c>
      <c r="B3" t="s">
        <v>2</v>
      </c>
    </row>
    <row r="4" spans="1:2" x14ac:dyDescent="0.55000000000000004">
      <c r="A4">
        <v>2023</v>
      </c>
      <c r="B4" t="s">
        <v>3</v>
      </c>
    </row>
    <row r="5" spans="1:2" x14ac:dyDescent="0.55000000000000004">
      <c r="A5">
        <v>2024</v>
      </c>
      <c r="B5" t="s">
        <v>4</v>
      </c>
    </row>
    <row r="6" spans="1:2" x14ac:dyDescent="0.55000000000000004">
      <c r="A6">
        <v>2025</v>
      </c>
      <c r="B6" t="s">
        <v>5</v>
      </c>
    </row>
    <row r="7" spans="1:2" x14ac:dyDescent="0.55000000000000004">
      <c r="A7">
        <v>2026</v>
      </c>
      <c r="B7" t="s">
        <v>6</v>
      </c>
    </row>
    <row r="8" spans="1:2" x14ac:dyDescent="0.55000000000000004">
      <c r="A8">
        <v>2027</v>
      </c>
      <c r="B8" t="s">
        <v>7</v>
      </c>
    </row>
    <row r="9" spans="1:2" x14ac:dyDescent="0.55000000000000004">
      <c r="A9">
        <v>2028</v>
      </c>
      <c r="B9" t="s">
        <v>8</v>
      </c>
    </row>
    <row r="10" spans="1:2" x14ac:dyDescent="0.55000000000000004">
      <c r="A10">
        <v>2029</v>
      </c>
      <c r="B10" t="s">
        <v>9</v>
      </c>
    </row>
    <row r="11" spans="1:2" x14ac:dyDescent="0.55000000000000004">
      <c r="A11">
        <v>2030</v>
      </c>
      <c r="B11" t="s">
        <v>10</v>
      </c>
    </row>
    <row r="12" spans="1:2" x14ac:dyDescent="0.55000000000000004">
      <c r="A12">
        <v>2031</v>
      </c>
      <c r="B12" t="s">
        <v>11</v>
      </c>
    </row>
    <row r="13" spans="1:2" x14ac:dyDescent="0.55000000000000004">
      <c r="A13">
        <v>2032</v>
      </c>
    </row>
    <row r="14" spans="1:2" x14ac:dyDescent="0.55000000000000004">
      <c r="A14">
        <v>2033</v>
      </c>
    </row>
    <row r="15" spans="1:2" x14ac:dyDescent="0.55000000000000004">
      <c r="A15">
        <v>2034</v>
      </c>
    </row>
    <row r="16" spans="1:2" x14ac:dyDescent="0.55000000000000004">
      <c r="A16">
        <v>2035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98731832-40da-4546-9203-f68390800051}" enabled="0" method="" siteId="{98731832-40da-4546-9203-f6839080005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Date</vt:lpstr>
      <vt:lpstr>Listes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Franck Théau</cp:lastModifiedBy>
  <cp:lastPrinted>2026-08-10T18:11:24Z</cp:lastPrinted>
  <dcterms:created xsi:type="dcterms:W3CDTF">2026-07-07T16:28:09Z</dcterms:created>
  <dcterms:modified xsi:type="dcterms:W3CDTF">2026-08-11T09:31:38Z</dcterms:modified>
</cp:coreProperties>
</file>