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C\Desktop\TRAVAUX VBA\"/>
    </mc:Choice>
  </mc:AlternateContent>
  <bookViews>
    <workbookView showSheetTabs="0" xWindow="0" yWindow="0" windowWidth="19200" windowHeight="11595" activeTab="4"/>
  </bookViews>
  <sheets>
    <sheet name="BD" sheetId="1" r:id="rId1"/>
    <sheet name="BulletinEleve" sheetId="2" r:id="rId2"/>
    <sheet name="INDEX" sheetId="3" r:id="rId3"/>
    <sheet name="LISTE" sheetId="4" r:id="rId4"/>
    <sheet name="OUVERTURE" sheetId="5" r:id="rId5"/>
  </sheets>
  <externalReferences>
    <externalReference r:id="rId6"/>
  </externalReferences>
  <definedNames>
    <definedName name="eleve">[1]Liste!$A$4:$A$63</definedName>
    <definedName name="liste_com">[1]Liste!$A$4:$G$63</definedName>
    <definedName name="maligne22">[1]Liste!$CB$2</definedName>
    <definedName name="nf">MID(GET.WORKBOOK(1),FIND("]",GET.WORKBOOK(1))+1,99)&amp;INDIRECT("iv65000")</definedName>
    <definedName name="_xlnm.Print_Area" localSheetId="1">BulletinEleve!$A$1:$F$33</definedName>
  </definedNames>
  <calcPr calcId="152511"/>
</workbook>
</file>

<file path=xl/calcChain.xml><?xml version="1.0" encoding="utf-8"?>
<calcChain xmlns="http://schemas.openxmlformats.org/spreadsheetml/2006/main">
  <c r="AA18" i="3" l="1"/>
  <c r="Z18" i="3"/>
  <c r="Z18" i="3" a="1"/>
  <c r="Y18" i="3"/>
  <c r="AA17" i="3"/>
  <c r="Z17" i="3"/>
  <c r="Z17" i="3" a="1"/>
  <c r="Y17" i="3"/>
  <c r="AA16" i="3"/>
  <c r="Z16" i="3"/>
  <c r="Z16" i="3" a="1"/>
  <c r="Y16" i="3"/>
  <c r="AA15" i="3"/>
  <c r="Z15" i="3"/>
  <c r="Z15" i="3" a="1"/>
  <c r="Y15" i="3"/>
  <c r="AA14" i="3"/>
  <c r="Z14" i="3"/>
  <c r="Z14" i="3" a="1"/>
  <c r="Y14" i="3"/>
  <c r="AA13" i="3"/>
  <c r="Z13" i="3"/>
  <c r="Z13" i="3" a="1"/>
  <c r="Y13" i="3"/>
  <c r="AA12" i="3"/>
  <c r="Z12" i="3"/>
  <c r="Z12" i="3" a="1"/>
  <c r="Y12" i="3"/>
  <c r="AA11" i="3"/>
  <c r="Z11" i="3"/>
  <c r="Z11" i="3" a="1"/>
  <c r="Y11" i="3"/>
  <c r="AA10" i="3"/>
  <c r="Z10" i="3"/>
  <c r="Z10" i="3" a="1"/>
  <c r="Y10" i="3"/>
  <c r="AA9" i="3"/>
  <c r="Z9" i="3"/>
  <c r="Z9" i="3" a="1"/>
  <c r="Y9" i="3"/>
  <c r="AA8" i="3"/>
  <c r="Z8" i="3"/>
  <c r="Z8" i="3" a="1"/>
  <c r="Y8" i="3"/>
  <c r="AA7" i="3"/>
  <c r="Z7" i="3"/>
  <c r="Z7" i="3" a="1"/>
  <c r="Y7" i="3"/>
  <c r="AA6" i="3"/>
  <c r="Z6" i="3"/>
  <c r="Z6" i="3" a="1"/>
  <c r="Y6" i="3"/>
  <c r="AA5" i="3"/>
  <c r="Z5" i="3"/>
  <c r="Z5" i="3" a="1"/>
  <c r="Y5" i="3"/>
  <c r="AA4" i="3"/>
  <c r="Z4" i="3"/>
  <c r="Z4" i="3" a="1"/>
  <c r="Y4" i="3"/>
  <c r="CR21" i="1" l="1"/>
  <c r="CR22" i="1"/>
  <c r="CR23" i="1"/>
  <c r="CR24" i="1"/>
  <c r="CR25" i="1"/>
  <c r="CR4" i="1"/>
  <c r="CR5" i="1"/>
  <c r="CR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Q11" i="1" a="1"/>
  <c r="CQ11" i="1"/>
  <c r="CQ12" i="1" a="1"/>
  <c r="CQ12" i="1"/>
  <c r="CQ13" i="1" a="1"/>
  <c r="CQ13" i="1"/>
  <c r="CQ14" i="1" a="1"/>
  <c r="CQ14" i="1"/>
  <c r="CQ15" i="1" a="1"/>
  <c r="CQ15" i="1"/>
  <c r="CQ16" i="1" a="1"/>
  <c r="CQ16" i="1"/>
  <c r="CQ17" i="1" a="1"/>
  <c r="CQ17" i="1"/>
  <c r="CQ18" i="1" a="1"/>
  <c r="CQ18" i="1"/>
  <c r="CQ19" i="1" a="1"/>
  <c r="CQ19" i="1"/>
  <c r="CQ20" i="1" a="1"/>
  <c r="CQ20" i="1"/>
  <c r="CQ21" i="1" a="1"/>
  <c r="CQ21" i="1"/>
  <c r="CQ22" i="1" a="1"/>
  <c r="CQ22" i="1"/>
  <c r="CQ23" i="1" a="1"/>
  <c r="CQ23" i="1"/>
  <c r="CQ24" i="1" a="1"/>
  <c r="CQ24" i="1" s="1"/>
  <c r="CQ25" i="1" a="1"/>
  <c r="CQ25" i="1" s="1"/>
  <c r="CQ4" i="1" a="1"/>
  <c r="CQ4" i="1"/>
  <c r="CQ5" i="1" a="1"/>
  <c r="CQ5" i="1"/>
  <c r="CQ6" i="1" a="1"/>
  <c r="CQ6" i="1"/>
  <c r="CQ7" i="1" a="1"/>
  <c r="CQ7" i="1"/>
  <c r="CQ8" i="1" a="1"/>
  <c r="CQ8" i="1"/>
  <c r="CQ9" i="1" a="1"/>
  <c r="CQ9" i="1"/>
  <c r="CQ10" i="1" a="1"/>
  <c r="CQ10" i="1"/>
  <c r="CQ3" i="1" a="1"/>
  <c r="CQ3" i="1" s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4" i="1"/>
  <c r="CP5" i="1"/>
  <c r="CP6" i="1"/>
  <c r="CP7" i="1"/>
  <c r="CP8" i="1"/>
  <c r="CP9" i="1"/>
  <c r="CP10" i="1"/>
  <c r="CP3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4" i="1"/>
  <c r="BU5" i="1"/>
  <c r="BU6" i="1"/>
  <c r="BT7" i="1" a="1"/>
  <c r="BT7" i="1"/>
  <c r="BT8" i="1" a="1"/>
  <c r="BT8" i="1"/>
  <c r="BT9" i="1" a="1"/>
  <c r="BT9" i="1"/>
  <c r="BT10" i="1" a="1"/>
  <c r="BT10" i="1"/>
  <c r="BT11" i="1" a="1"/>
  <c r="BT11" i="1"/>
  <c r="BT12" i="1" a="1"/>
  <c r="BT12" i="1"/>
  <c r="BT13" i="1" a="1"/>
  <c r="BT13" i="1"/>
  <c r="BT14" i="1" a="1"/>
  <c r="BT14" i="1"/>
  <c r="BT15" i="1" a="1"/>
  <c r="BT15" i="1"/>
  <c r="BT16" i="1" a="1"/>
  <c r="BT16" i="1"/>
  <c r="BT17" i="1" a="1"/>
  <c r="BT17" i="1"/>
  <c r="BT18" i="1" a="1"/>
  <c r="BT18" i="1"/>
  <c r="BT19" i="1" a="1"/>
  <c r="BT19" i="1"/>
  <c r="BT20" i="1" a="1"/>
  <c r="BT20" i="1"/>
  <c r="BT21" i="1" a="1"/>
  <c r="BT21" i="1"/>
  <c r="BT22" i="1" a="1"/>
  <c r="BT22" i="1"/>
  <c r="BT23" i="1" a="1"/>
  <c r="BT23" i="1"/>
  <c r="BT24" i="1" a="1"/>
  <c r="BT24" i="1"/>
  <c r="BT25" i="1" a="1"/>
  <c r="BT25" i="1"/>
  <c r="BT4" i="1" a="1"/>
  <c r="BT4" i="1"/>
  <c r="BT5" i="1" a="1"/>
  <c r="BT5" i="1"/>
  <c r="BT6" i="1" a="1"/>
  <c r="BT6" i="1"/>
  <c r="BT3" i="1" a="1"/>
  <c r="BT3" i="1"/>
  <c r="AW3" i="1" a="1"/>
  <c r="AW3" i="1"/>
  <c r="AX25" i="1" s="1"/>
  <c r="BS4" i="1"/>
  <c r="BS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3" i="1"/>
  <c r="BU3" i="1"/>
  <c r="AX13" i="1"/>
  <c r="AX15" i="1"/>
  <c r="AX17" i="1"/>
  <c r="AX19" i="1"/>
  <c r="AX21" i="1"/>
  <c r="AX23" i="1"/>
  <c r="AX4" i="1"/>
  <c r="AX6" i="1"/>
  <c r="AX8" i="1"/>
  <c r="AX10" i="1"/>
  <c r="AX12" i="1"/>
  <c r="AW13" i="1" a="1"/>
  <c r="AW13" i="1"/>
  <c r="AW14" i="1" a="1"/>
  <c r="AW14" i="1"/>
  <c r="AW15" i="1" a="1"/>
  <c r="AW15" i="1"/>
  <c r="AW16" i="1" a="1"/>
  <c r="AW16" i="1"/>
  <c r="AW17" i="1" a="1"/>
  <c r="AW17" i="1"/>
  <c r="AW18" i="1" a="1"/>
  <c r="AW18" i="1"/>
  <c r="AW19" i="1" a="1"/>
  <c r="AW19" i="1"/>
  <c r="AW20" i="1" a="1"/>
  <c r="AW20" i="1"/>
  <c r="AW21" i="1" a="1"/>
  <c r="AW21" i="1"/>
  <c r="AW22" i="1" a="1"/>
  <c r="AW22" i="1"/>
  <c r="AW23" i="1" a="1"/>
  <c r="AW23" i="1"/>
  <c r="AW24" i="1" a="1"/>
  <c r="AW24" i="1"/>
  <c r="AW25" i="1" a="1"/>
  <c r="AW25" i="1"/>
  <c r="AW4" i="1" a="1"/>
  <c r="AW4" i="1"/>
  <c r="AW5" i="1" a="1"/>
  <c r="AW5" i="1"/>
  <c r="AW6" i="1" a="1"/>
  <c r="AW6" i="1"/>
  <c r="AW7" i="1" a="1"/>
  <c r="AW7" i="1"/>
  <c r="AW8" i="1" a="1"/>
  <c r="AW8" i="1"/>
  <c r="AW9" i="1" a="1"/>
  <c r="AW9" i="1"/>
  <c r="AW10" i="1" a="1"/>
  <c r="AW10" i="1"/>
  <c r="AW11" i="1" a="1"/>
  <c r="AW11" i="1"/>
  <c r="AW12" i="1" a="1"/>
  <c r="AW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4" i="1"/>
  <c r="AV5" i="1"/>
  <c r="AV6" i="1"/>
  <c r="AV7" i="1"/>
  <c r="AV8" i="1"/>
  <c r="AV9" i="1"/>
  <c r="AV10" i="1"/>
  <c r="AV11" i="1"/>
  <c r="AV12" i="1"/>
  <c r="AV3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4" i="1"/>
  <c r="AA5" i="1"/>
  <c r="AA6" i="1"/>
  <c r="Z7" i="1" a="1"/>
  <c r="Z7" i="1"/>
  <c r="Z8" i="1" a="1"/>
  <c r="Z8" i="1"/>
  <c r="Z9" i="1" a="1"/>
  <c r="Z9" i="1"/>
  <c r="Z10" i="1" a="1"/>
  <c r="Z10" i="1"/>
  <c r="Z11" i="1" a="1"/>
  <c r="Z11" i="1"/>
  <c r="Z12" i="1" a="1"/>
  <c r="Z12" i="1"/>
  <c r="Z13" i="1" a="1"/>
  <c r="Z13" i="1"/>
  <c r="Z14" i="1" a="1"/>
  <c r="Z14" i="1"/>
  <c r="Z15" i="1" a="1"/>
  <c r="Z15" i="1"/>
  <c r="Z16" i="1" a="1"/>
  <c r="Z16" i="1"/>
  <c r="Z17" i="1" a="1"/>
  <c r="Z17" i="1"/>
  <c r="Z18" i="1" a="1"/>
  <c r="Z18" i="1"/>
  <c r="Z19" i="1" a="1"/>
  <c r="Z19" i="1"/>
  <c r="Z20" i="1" a="1"/>
  <c r="Z20" i="1"/>
  <c r="Z21" i="1" a="1"/>
  <c r="Z21" i="1"/>
  <c r="Z22" i="1" a="1"/>
  <c r="Z22" i="1"/>
  <c r="Z23" i="1" a="1"/>
  <c r="Z23" i="1"/>
  <c r="Z24" i="1" a="1"/>
  <c r="Z24" i="1"/>
  <c r="Z25" i="1" a="1"/>
  <c r="Z25" i="1"/>
  <c r="Z4" i="1" a="1"/>
  <c r="Z4" i="1"/>
  <c r="Z5" i="1" a="1"/>
  <c r="Z5" i="1"/>
  <c r="Z6" i="1" a="1"/>
  <c r="Z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4" i="1"/>
  <c r="Y5" i="1"/>
  <c r="Y6" i="1"/>
  <c r="Y3" i="1"/>
  <c r="CR3" i="1" l="1"/>
  <c r="AX3" i="1"/>
  <c r="AX11" i="1"/>
  <c r="AX9" i="1"/>
  <c r="AX7" i="1"/>
  <c r="AX5" i="1"/>
  <c r="AX24" i="1"/>
  <c r="AX22" i="1"/>
  <c r="AX20" i="1"/>
  <c r="AX18" i="1"/>
  <c r="AX16" i="1"/>
  <c r="AX14" i="1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B31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F7" i="2"/>
  <c r="B7" i="2"/>
  <c r="B33" i="2" l="1"/>
  <c r="D33" i="2"/>
  <c r="F33" i="2"/>
  <c r="Z3" i="1" l="1" a="1"/>
  <c r="Z3" i="1" s="1"/>
  <c r="AA3" i="1" l="1"/>
</calcChain>
</file>

<file path=xl/sharedStrings.xml><?xml version="1.0" encoding="utf-8"?>
<sst xmlns="http://schemas.openxmlformats.org/spreadsheetml/2006/main" count="402" uniqueCount="89">
  <si>
    <t>Orthographe</t>
  </si>
  <si>
    <t>Etude de texte</t>
  </si>
  <si>
    <t>Mathématique</t>
  </si>
  <si>
    <t>Histoire</t>
  </si>
  <si>
    <t>Sciences</t>
  </si>
  <si>
    <t>Géographie</t>
  </si>
  <si>
    <t>Expression Ecrite</t>
  </si>
  <si>
    <t>Conjugaison</t>
  </si>
  <si>
    <t>Grammaire</t>
  </si>
  <si>
    <t>Lecture</t>
  </si>
  <si>
    <t>Vocabulaire</t>
  </si>
  <si>
    <t>Copie</t>
  </si>
  <si>
    <t>Récitation Chant</t>
  </si>
  <si>
    <t>Dessin</t>
  </si>
  <si>
    <t>Ecriture</t>
  </si>
  <si>
    <t>E.D.H.C.</t>
  </si>
  <si>
    <t>T.I.C.E.</t>
  </si>
  <si>
    <t>E.P.S.</t>
  </si>
  <si>
    <t>TOTAL</t>
  </si>
  <si>
    <t>RANG</t>
  </si>
  <si>
    <t>Nom de l'élève</t>
  </si>
  <si>
    <t>Nombre d'Absences</t>
  </si>
  <si>
    <t>COMPOSITION MENSUELLE</t>
  </si>
  <si>
    <t>MATIERES</t>
  </si>
  <si>
    <t>NOTES</t>
  </si>
  <si>
    <t>MOYENNE</t>
  </si>
  <si>
    <t>SUR</t>
  </si>
  <si>
    <t>Nombre de Retards</t>
  </si>
  <si>
    <t>N°1</t>
  </si>
  <si>
    <t>N°2</t>
  </si>
  <si>
    <t>N°3</t>
  </si>
  <si>
    <t>N°4</t>
  </si>
  <si>
    <t>N°5</t>
  </si>
  <si>
    <t>N°6</t>
  </si>
  <si>
    <t>N° de compo</t>
  </si>
  <si>
    <t>Matricule</t>
  </si>
  <si>
    <t>Nom</t>
  </si>
  <si>
    <t>Prenoms</t>
  </si>
  <si>
    <t>Classe</t>
  </si>
  <si>
    <t>ABSENCES</t>
  </si>
  <si>
    <t>RETARDS</t>
  </si>
  <si>
    <t>Moyenne</t>
  </si>
  <si>
    <t>CP1</t>
  </si>
  <si>
    <t>abs</t>
  </si>
  <si>
    <t>CP2</t>
  </si>
  <si>
    <t>CE1</t>
  </si>
  <si>
    <t>CE2</t>
  </si>
  <si>
    <t>CM1</t>
  </si>
  <si>
    <t>Prénom de l'élève</t>
  </si>
  <si>
    <t>composition</t>
  </si>
  <si>
    <t>liste des classes</t>
  </si>
  <si>
    <t>nbre élève par classe</t>
  </si>
  <si>
    <t>Classe sélectionnée pour impression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</si>
  <si>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</si>
  <si>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</si>
  <si>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</si>
  <si>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</si>
  <si>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</si>
  <si>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</si>
  <si>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</si>
  <si>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</si>
  <si>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</si>
  <si>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</si>
  <si>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</si>
  <si>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</si>
  <si>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</si>
  <si>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</si>
  <si>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</si>
  <si>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</si>
  <si>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</si>
  <si>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</si>
  <si>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</si>
  <si>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</si>
  <si>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</si>
  <si>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</si>
  <si>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</si>
  <si>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</si>
  <si>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</si>
  <si>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</si>
  <si>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</si>
  <si>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</si>
  <si>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</si>
  <si>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</si>
  <si>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N°7</t>
  </si>
  <si>
    <t>N°8</t>
  </si>
  <si>
    <r>
      <rPr>
        <b/>
        <sz val="20"/>
        <color rgb="FF0070C0"/>
        <rFont val="Calibri"/>
        <family val="2"/>
        <scheme val="minor"/>
      </rPr>
      <t xml:space="preserve">Message visible à l'ouverture et à la fermeture du classeur                                                                          </t>
    </r>
    <r>
      <rPr>
        <b/>
        <sz val="60"/>
        <color rgb="FF0070C0"/>
        <rFont val="Calibri"/>
        <family val="2"/>
        <scheme val="minor"/>
      </rPr>
      <t>A l'ouverture                                                       pour le bon fonctionnement                             du classeur ,                                                     ACTIVER les macros</t>
    </r>
  </si>
  <si>
    <t>RANG(AW26;AW$3:AW$26;0)</t>
  </si>
  <si>
    <t>LISTE</t>
  </si>
  <si>
    <t>CM2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</si>
</sst>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rgb="FF4A535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9"/>
      <color indexed="8"/>
      <name val="Arial"/>
      <family val="2"/>
    </font>
    <font>
      <b/>
      <sz val="9"/>
      <color indexed="12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indexed="12"/>
      <name val="Times New Roman"/>
      <family val="1"/>
    </font>
    <font>
      <b/>
      <sz val="10"/>
      <color theme="0"/>
      <name val="Arial"/>
      <family val="2"/>
    </font>
    <font>
      <sz val="12"/>
      <color theme="0"/>
      <name val="Arial"/>
      <family val="2"/>
    </font>
    <font>
      <b/>
      <sz val="14"/>
      <color rgb="FFFF0000"/>
      <name val="Arial"/>
      <family val="2"/>
    </font>
    <font>
      <b/>
      <sz val="72"/>
      <color rgb="FF0070C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60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rgb="FFC00000"/>
      </left>
      <right/>
      <top style="double">
        <color rgb="FFC00000"/>
      </top>
      <bottom/>
      <diagonal/>
    </border>
    <border>
      <left/>
      <right/>
      <top style="double">
        <color rgb="FFC00000"/>
      </top>
      <bottom/>
      <diagonal/>
    </border>
    <border>
      <left/>
      <right style="double">
        <color rgb="FFC00000"/>
      </right>
      <top style="double">
        <color rgb="FFC00000"/>
      </top>
      <bottom/>
      <diagonal/>
    </border>
    <border>
      <left style="double">
        <color rgb="FFC00000"/>
      </left>
      <right/>
      <top/>
      <bottom/>
      <diagonal/>
    </border>
    <border>
      <left/>
      <right style="double">
        <color rgb="FFC00000"/>
      </right>
      <top/>
      <bottom/>
      <diagonal/>
    </border>
    <border>
      <left style="double">
        <color rgb="FFC00000"/>
      </left>
      <right/>
      <top/>
      <bottom style="double">
        <color rgb="FFC00000"/>
      </bottom>
      <diagonal/>
    </border>
    <border>
      <left/>
      <right/>
      <top/>
      <bottom style="double">
        <color rgb="FFC00000"/>
      </bottom>
      <diagonal/>
    </border>
    <border>
      <left/>
      <right style="double">
        <color rgb="FFC00000"/>
      </right>
      <top/>
      <bottom style="double">
        <color rgb="FFC00000"/>
      </bottom>
      <diagonal/>
    </border>
  </borders>
  <cellStyleXfs count="9">
    <xf numFmtId="0" fontId="0" fillId="0" borderId="0"/>
    <xf numFmtId="0" fontId="9" fillId="4" borderId="1" applyNumberFormat="0" applyProtection="0">
      <alignment horizontal="left" vertical="center" wrapText="1"/>
    </xf>
    <xf numFmtId="0" fontId="10" fillId="0" borderId="0"/>
    <xf numFmtId="0" fontId="11" fillId="0" borderId="0"/>
    <xf numFmtId="0" fontId="8" fillId="0" borderId="0"/>
    <xf numFmtId="0" fontId="13" fillId="0" borderId="0"/>
    <xf numFmtId="9" fontId="13" fillId="0" borderId="0" applyFont="0" applyFill="0" applyBorder="0" applyAlignment="0" applyProtection="0"/>
    <xf numFmtId="0" fontId="10" fillId="0" borderId="0"/>
    <xf numFmtId="0" fontId="1" fillId="0" borderId="0"/>
  </cellStyleXfs>
  <cellXfs count="173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/>
    <xf numFmtId="0" fontId="2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0" fontId="3" fillId="0" borderId="5" xfId="0" applyFont="1" applyBorder="1" applyAlignment="1">
      <alignment horizontal="centerContinuous"/>
    </xf>
    <xf numFmtId="0" fontId="3" fillId="0" borderId="0" xfId="0" applyFont="1" applyFill="1"/>
    <xf numFmtId="0" fontId="5" fillId="0" borderId="0" xfId="0" applyFont="1"/>
    <xf numFmtId="0" fontId="2" fillId="0" borderId="2" xfId="0" applyFont="1" applyBorder="1"/>
    <xf numFmtId="0" fontId="7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12" fillId="0" borderId="0" xfId="2" applyFont="1" applyFill="1" applyBorder="1"/>
    <xf numFmtId="0" fontId="6" fillId="0" borderId="0" xfId="0" applyFont="1" applyFill="1" applyBorder="1" applyAlignment="1">
      <alignment horizontal="left"/>
    </xf>
    <xf numFmtId="2" fontId="7" fillId="3" borderId="2" xfId="0" applyNumberFormat="1" applyFont="1" applyFill="1" applyBorder="1" applyAlignment="1">
      <alignment horizontal="center"/>
    </xf>
    <xf numFmtId="1" fontId="7" fillId="3" borderId="2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0" fillId="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4" fillId="0" borderId="1" xfId="0" applyFont="1" applyBorder="1"/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0" xfId="0" applyFill="1" applyBorder="1"/>
    <xf numFmtId="2" fontId="15" fillId="5" borderId="10" xfId="7" applyNumberFormat="1" applyFont="1" applyFill="1" applyBorder="1"/>
    <xf numFmtId="0" fontId="0" fillId="5" borderId="9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0" xfId="0" applyFill="1" applyBorder="1"/>
    <xf numFmtId="2" fontId="15" fillId="6" borderId="10" xfId="7" applyNumberFormat="1" applyFont="1" applyFill="1" applyBorder="1"/>
    <xf numFmtId="0" fontId="0" fillId="6" borderId="9" xfId="0" applyFill="1" applyBorder="1"/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2" fontId="15" fillId="7" borderId="10" xfId="7" applyNumberFormat="1" applyFont="1" applyFill="1" applyBorder="1"/>
    <xf numFmtId="0" fontId="0" fillId="7" borderId="9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2" fontId="15" fillId="3" borderId="10" xfId="7" applyNumberFormat="1" applyFont="1" applyFill="1" applyBorder="1"/>
    <xf numFmtId="0" fontId="0" fillId="3" borderId="9" xfId="0" applyFill="1" applyBorder="1"/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0" xfId="0" applyFill="1" applyBorder="1"/>
    <xf numFmtId="2" fontId="15" fillId="8" borderId="10" xfId="7" applyNumberFormat="1" applyFont="1" applyFill="1" applyBorder="1"/>
    <xf numFmtId="0" fontId="0" fillId="8" borderId="9" xfId="0" applyFill="1" applyBorder="1"/>
    <xf numFmtId="0" fontId="0" fillId="9" borderId="8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0" xfId="0" applyFill="1" applyBorder="1"/>
    <xf numFmtId="2" fontId="15" fillId="9" borderId="10" xfId="7" applyNumberFormat="1" applyFont="1" applyFill="1" applyBorder="1"/>
    <xf numFmtId="0" fontId="0" fillId="9" borderId="9" xfId="0" applyFill="1" applyBorder="1"/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" xfId="0" applyFill="1" applyBorder="1"/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" xfId="0" applyFill="1" applyBorder="1"/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" xfId="0" applyFill="1" applyBorder="1"/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" xfId="0" applyFill="1" applyBorder="1"/>
    <xf numFmtId="2" fontId="15" fillId="8" borderId="1" xfId="7" applyNumberFormat="1" applyFont="1" applyFill="1" applyBorder="1"/>
    <xf numFmtId="0" fontId="0" fillId="8" borderId="14" xfId="0" applyFill="1" applyBorder="1"/>
    <xf numFmtId="0" fontId="0" fillId="9" borderId="13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1" xfId="0" applyFill="1" applyBorder="1"/>
    <xf numFmtId="2" fontId="15" fillId="9" borderId="1" xfId="7" applyNumberFormat="1" applyFont="1" applyFill="1" applyBorder="1"/>
    <xf numFmtId="0" fontId="0" fillId="9" borderId="14" xfId="0" applyFill="1" applyBorder="1"/>
    <xf numFmtId="0" fontId="0" fillId="8" borderId="15" xfId="0" applyFill="1" applyBorder="1"/>
    <xf numFmtId="0" fontId="0" fillId="9" borderId="15" xfId="0" applyFill="1" applyBorder="1"/>
    <xf numFmtId="0" fontId="0" fillId="0" borderId="16" xfId="0" applyBorder="1"/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/>
    <xf numFmtId="0" fontId="0" fillId="5" borderId="18" xfId="0" applyFill="1" applyBorder="1"/>
    <xf numFmtId="0" fontId="0" fillId="6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19" xfId="0" applyFill="1" applyBorder="1"/>
    <xf numFmtId="0" fontId="0" fillId="6" borderId="18" xfId="0" applyFill="1" applyBorder="1"/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19" xfId="0" applyFill="1" applyBorder="1"/>
    <xf numFmtId="0" fontId="0" fillId="7" borderId="18" xfId="0" applyFill="1" applyBorder="1"/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19" xfId="0" applyFill="1" applyBorder="1"/>
    <xf numFmtId="0" fontId="0" fillId="3" borderId="18" xfId="0" applyFill="1" applyBorder="1"/>
    <xf numFmtId="0" fontId="0" fillId="8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19" xfId="0" applyFill="1" applyBorder="1"/>
    <xf numFmtId="0" fontId="0" fillId="8" borderId="20" xfId="0" applyFill="1" applyBorder="1"/>
    <xf numFmtId="0" fontId="0" fillId="8" borderId="18" xfId="0" applyFill="1" applyBorder="1"/>
    <xf numFmtId="0" fontId="0" fillId="9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19" xfId="0" applyFill="1" applyBorder="1"/>
    <xf numFmtId="0" fontId="0" fillId="9" borderId="20" xfId="0" applyFill="1" applyBorder="1"/>
    <xf numFmtId="0" fontId="0" fillId="9" borderId="18" xfId="0" applyFill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2" borderId="2" xfId="0" applyFont="1" applyFill="1" applyBorder="1" applyProtection="1"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0" xfId="0" applyAlignment="1">
      <alignment wrapText="1"/>
    </xf>
    <xf numFmtId="0" fontId="16" fillId="10" borderId="0" xfId="0" applyFont="1" applyFill="1" applyAlignment="1">
      <alignment horizontal="center" vertical="center" wrapText="1"/>
    </xf>
    <xf numFmtId="0" fontId="17" fillId="10" borderId="0" xfId="0" applyFont="1" applyFill="1" applyAlignment="1">
      <alignment shrinkToFit="1"/>
    </xf>
    <xf numFmtId="0" fontId="17" fillId="10" borderId="0" xfId="0" applyFont="1" applyFill="1" applyProtection="1">
      <protection locked="0"/>
    </xf>
    <xf numFmtId="2" fontId="0" fillId="6" borderId="20" xfId="0" applyNumberFormat="1" applyFill="1" applyBorder="1"/>
    <xf numFmtId="2" fontId="0" fillId="7" borderId="20" xfId="0" applyNumberFormat="1" applyFill="1" applyBorder="1"/>
    <xf numFmtId="2" fontId="0" fillId="3" borderId="20" xfId="0" applyNumberFormat="1" applyFill="1" applyBorder="1"/>
    <xf numFmtId="0" fontId="1" fillId="0" borderId="0" xfId="8"/>
    <xf numFmtId="0" fontId="7" fillId="3" borderId="2" xfId="0" applyFont="1" applyFill="1" applyBorder="1" applyAlignment="1" applyProtection="1">
      <alignment horizontal="center"/>
    </xf>
    <xf numFmtId="0" fontId="3" fillId="0" borderId="0" xfId="0" applyFont="1" applyProtection="1"/>
    <xf numFmtId="0" fontId="2" fillId="0" borderId="0" xfId="0" applyFont="1" applyFill="1" applyBorder="1" applyProtection="1"/>
    <xf numFmtId="0" fontId="0" fillId="5" borderId="1" xfId="0" applyFill="1" applyBorder="1" applyAlignment="1">
      <alignment horizontal="center"/>
    </xf>
    <xf numFmtId="0" fontId="0" fillId="10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9" fillId="9" borderId="21" xfId="8" applyFont="1" applyFill="1" applyBorder="1" applyAlignment="1">
      <alignment horizontal="center" vertical="center" wrapText="1"/>
    </xf>
    <xf numFmtId="0" fontId="1" fillId="9" borderId="22" xfId="8" applyFill="1" applyBorder="1" applyAlignment="1">
      <alignment horizontal="center" vertical="center" wrapText="1"/>
    </xf>
    <xf numFmtId="0" fontId="1" fillId="9" borderId="23" xfId="8" applyFill="1" applyBorder="1" applyAlignment="1">
      <alignment horizontal="center" vertical="center" wrapText="1"/>
    </xf>
    <xf numFmtId="0" fontId="1" fillId="9" borderId="24" xfId="8" applyFill="1" applyBorder="1" applyAlignment="1">
      <alignment horizontal="center" vertical="center" wrapText="1"/>
    </xf>
    <xf numFmtId="0" fontId="1" fillId="9" borderId="0" xfId="8" applyFill="1" applyBorder="1" applyAlignment="1">
      <alignment horizontal="center" vertical="center" wrapText="1"/>
    </xf>
    <xf numFmtId="0" fontId="1" fillId="9" borderId="25" xfId="8" applyFill="1" applyBorder="1" applyAlignment="1">
      <alignment horizontal="center" vertical="center" wrapText="1"/>
    </xf>
    <xf numFmtId="0" fontId="1" fillId="0" borderId="24" xfId="8" applyBorder="1" applyAlignment="1">
      <alignment horizontal="center" wrapText="1"/>
    </xf>
    <xf numFmtId="0" fontId="1" fillId="0" borderId="0" xfId="8" applyAlignment="1">
      <alignment horizontal="center" wrapText="1"/>
    </xf>
    <xf numFmtId="0" fontId="1" fillId="0" borderId="25" xfId="8" applyBorder="1" applyAlignment="1">
      <alignment horizontal="center" wrapText="1"/>
    </xf>
    <xf numFmtId="0" fontId="1" fillId="0" borderId="26" xfId="8" applyBorder="1" applyAlignment="1">
      <alignment horizontal="center" wrapText="1"/>
    </xf>
    <xf numFmtId="0" fontId="1" fillId="0" borderId="27" xfId="8" applyBorder="1" applyAlignment="1">
      <alignment horizontal="center" wrapText="1"/>
    </xf>
    <xf numFmtId="0" fontId="1" fillId="0" borderId="28" xfId="8" applyBorder="1" applyAlignment="1">
      <alignment horizontal="center" wrapText="1"/>
    </xf>
  </cellXfs>
  <cellStyles count="9">
    <cellStyle name="lheader" xfId="1"/>
    <cellStyle name="Normal" xfId="0" builtinId="0"/>
    <cellStyle name="Normal 12" xfId="3"/>
    <cellStyle name="Normal 2" xfId="4"/>
    <cellStyle name="Normal 3" xfId="5"/>
    <cellStyle name="Normal 4" xfId="8"/>
    <cellStyle name="Normal_Bulletin" xfId="2"/>
    <cellStyle name="Normal_Janvier" xfId="7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4</xdr:row>
          <xdr:rowOff>133350</xdr:rowOff>
        </xdr:from>
        <xdr:to>
          <xdr:col>10</xdr:col>
          <xdr:colOff>571500</xdr:colOff>
          <xdr:row>7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ouvrir formulaire sélection élève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9</xdr:row>
          <xdr:rowOff>38100</xdr:rowOff>
        </xdr:from>
        <xdr:to>
          <xdr:col>10</xdr:col>
          <xdr:colOff>571500</xdr:colOff>
          <xdr:row>12</xdr:row>
          <xdr:rowOff>209550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 classe                     Impression multiple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PAT/AppData/Local/Temp/eleve%20en%20pr&#233;pa/note%20eleve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"/>
      <sheetName val="Bulletin"/>
      <sheetName val="Bulletin_GB"/>
      <sheetName val="OUVERTURE"/>
      <sheetName val="début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F41"/>
      <sheetName val="F42"/>
      <sheetName val="F43"/>
      <sheetName val="F44"/>
      <sheetName val="F45"/>
      <sheetName val="F46"/>
      <sheetName val="F47"/>
      <sheetName val="F48"/>
      <sheetName val="F49"/>
      <sheetName val="F50"/>
      <sheetName val="F51"/>
      <sheetName val="F52"/>
      <sheetName val="F53"/>
      <sheetName val="F54"/>
      <sheetName val="F55"/>
      <sheetName val="F56"/>
      <sheetName val="F57"/>
      <sheetName val="F58"/>
      <sheetName val="F59"/>
      <sheetName val="F60"/>
      <sheetName val="fin"/>
    </sheetNames>
    <sheetDataSet>
      <sheetData sheetId="0"/>
      <sheetData sheetId="1">
        <row r="2">
          <cell r="CB2">
            <v>1</v>
          </cell>
        </row>
        <row r="4">
          <cell r="A4" t="str">
            <v>Nom Prénom 1</v>
          </cell>
          <cell r="B4">
            <v>3</v>
          </cell>
          <cell r="C4">
            <v>6</v>
          </cell>
          <cell r="D4">
            <v>8</v>
          </cell>
          <cell r="E4">
            <v>10</v>
          </cell>
          <cell r="F4">
            <v>60</v>
          </cell>
          <cell r="G4" t="str">
            <v>commentaire 1</v>
          </cell>
        </row>
        <row r="5">
          <cell r="A5" t="str">
            <v>Nom Prénom 2</v>
          </cell>
          <cell r="D5">
            <v>10</v>
          </cell>
          <cell r="E5">
            <v>8</v>
          </cell>
          <cell r="F5">
            <v>60</v>
          </cell>
          <cell r="G5" t="str">
            <v>commentaire 2</v>
          </cell>
        </row>
        <row r="6">
          <cell r="A6" t="str">
            <v>Nom Prénom 3</v>
          </cell>
          <cell r="D6">
            <v>11</v>
          </cell>
          <cell r="E6">
            <v>5</v>
          </cell>
          <cell r="F6">
            <v>60</v>
          </cell>
          <cell r="G6" t="str">
            <v>commentaire 3</v>
          </cell>
        </row>
        <row r="7">
          <cell r="A7" t="str">
            <v>Nom Prénom 4</v>
          </cell>
          <cell r="D7">
            <v>11.5</v>
          </cell>
          <cell r="E7">
            <v>2</v>
          </cell>
          <cell r="F7">
            <v>60</v>
          </cell>
          <cell r="G7" t="str">
            <v>commentaire 4</v>
          </cell>
        </row>
        <row r="8">
          <cell r="A8" t="str">
            <v>Nom Prénom 5</v>
          </cell>
          <cell r="D8">
            <v>11.5</v>
          </cell>
          <cell r="E8">
            <v>2</v>
          </cell>
          <cell r="F8">
            <v>60</v>
          </cell>
          <cell r="G8" t="str">
            <v>commentaire 5</v>
          </cell>
        </row>
        <row r="9">
          <cell r="A9" t="str">
            <v>Nom Prénom 6</v>
          </cell>
          <cell r="D9">
            <v>8.5</v>
          </cell>
          <cell r="E9">
            <v>9</v>
          </cell>
          <cell r="F9">
            <v>60</v>
          </cell>
          <cell r="G9" t="str">
            <v>commentaire 6</v>
          </cell>
        </row>
        <row r="10">
          <cell r="A10" t="str">
            <v>Nom Prénom 7</v>
          </cell>
          <cell r="D10">
            <v>11.5</v>
          </cell>
          <cell r="E10">
            <v>2</v>
          </cell>
          <cell r="F10">
            <v>60</v>
          </cell>
          <cell r="G10" t="str">
            <v>commentaire 7</v>
          </cell>
        </row>
        <row r="11">
          <cell r="A11" t="str">
            <v>Nom Prénom 8</v>
          </cell>
          <cell r="D11">
            <v>10.5</v>
          </cell>
          <cell r="E11">
            <v>7</v>
          </cell>
          <cell r="F11">
            <v>60</v>
          </cell>
          <cell r="G11" t="str">
            <v>commentaire 8</v>
          </cell>
        </row>
        <row r="12">
          <cell r="A12" t="str">
            <v>Nom Prénom 9</v>
          </cell>
          <cell r="D12">
            <v>11</v>
          </cell>
          <cell r="E12">
            <v>5</v>
          </cell>
          <cell r="F12">
            <v>60</v>
          </cell>
          <cell r="G12" t="str">
            <v>commentaire 9</v>
          </cell>
        </row>
        <row r="13">
          <cell r="A13" t="str">
            <v>Nom Prénom 10</v>
          </cell>
          <cell r="D13">
            <v>12</v>
          </cell>
          <cell r="E13">
            <v>1</v>
          </cell>
          <cell r="F13">
            <v>60</v>
          </cell>
          <cell r="G13" t="str">
            <v>commentaire 10</v>
          </cell>
        </row>
        <row r="14">
          <cell r="A14" t="str">
            <v>Nom Prénom 11</v>
          </cell>
          <cell r="D14" t="str">
            <v/>
          </cell>
          <cell r="E14" t="str">
            <v/>
          </cell>
          <cell r="F14">
            <v>60</v>
          </cell>
          <cell r="G14" t="str">
            <v>commentaire 11</v>
          </cell>
        </row>
        <row r="15">
          <cell r="A15" t="str">
            <v>Nom Prénom 12</v>
          </cell>
          <cell r="D15" t="str">
            <v/>
          </cell>
          <cell r="E15" t="str">
            <v/>
          </cell>
          <cell r="F15">
            <v>60</v>
          </cell>
          <cell r="G15" t="str">
            <v>commentaire 12</v>
          </cell>
        </row>
        <row r="16">
          <cell r="A16" t="str">
            <v>Nom Prénom 13</v>
          </cell>
          <cell r="D16" t="str">
            <v/>
          </cell>
          <cell r="E16" t="str">
            <v/>
          </cell>
          <cell r="F16">
            <v>60</v>
          </cell>
          <cell r="G16" t="str">
            <v>commentaire 13</v>
          </cell>
        </row>
        <row r="17">
          <cell r="A17" t="str">
            <v>Nom Prénom 14</v>
          </cell>
          <cell r="D17" t="str">
            <v/>
          </cell>
          <cell r="E17" t="str">
            <v/>
          </cell>
          <cell r="F17">
            <v>60</v>
          </cell>
          <cell r="G17" t="str">
            <v>commentaire 14</v>
          </cell>
        </row>
        <row r="18">
          <cell r="A18" t="str">
            <v>Nom Prénom 15</v>
          </cell>
          <cell r="D18" t="str">
            <v/>
          </cell>
          <cell r="E18" t="str">
            <v/>
          </cell>
          <cell r="F18">
            <v>60</v>
          </cell>
          <cell r="G18" t="str">
            <v>commentaire 15</v>
          </cell>
        </row>
        <row r="19">
          <cell r="A19" t="str">
            <v>Nom Prénom 16</v>
          </cell>
          <cell r="D19" t="str">
            <v/>
          </cell>
          <cell r="E19" t="str">
            <v/>
          </cell>
          <cell r="F19">
            <v>60</v>
          </cell>
          <cell r="G19" t="str">
            <v>commentaire 16</v>
          </cell>
        </row>
        <row r="20">
          <cell r="A20" t="str">
            <v>Nom Prénom 17</v>
          </cell>
          <cell r="D20" t="str">
            <v/>
          </cell>
          <cell r="E20" t="str">
            <v/>
          </cell>
          <cell r="F20">
            <v>60</v>
          </cell>
          <cell r="G20" t="str">
            <v>commentaire 17</v>
          </cell>
        </row>
        <row r="21">
          <cell r="A21" t="str">
            <v>Nom Prénom 18</v>
          </cell>
          <cell r="D21" t="str">
            <v/>
          </cell>
          <cell r="E21" t="str">
            <v/>
          </cell>
          <cell r="F21">
            <v>60</v>
          </cell>
          <cell r="G21" t="str">
            <v>commentaire 18</v>
          </cell>
        </row>
        <row r="22">
          <cell r="A22" t="str">
            <v>Nom Prénom 19</v>
          </cell>
          <cell r="D22" t="str">
            <v/>
          </cell>
          <cell r="E22" t="str">
            <v/>
          </cell>
          <cell r="F22">
            <v>60</v>
          </cell>
          <cell r="G22" t="str">
            <v>commentaire 19</v>
          </cell>
        </row>
        <row r="23">
          <cell r="A23" t="str">
            <v>Nom Prénom 20</v>
          </cell>
          <cell r="D23" t="str">
            <v/>
          </cell>
          <cell r="E23" t="str">
            <v/>
          </cell>
          <cell r="F23">
            <v>60</v>
          </cell>
          <cell r="G23" t="str">
            <v>commentaire 20</v>
          </cell>
        </row>
        <row r="24">
          <cell r="A24" t="str">
            <v>Nom Prénom 21</v>
          </cell>
          <cell r="D24" t="str">
            <v/>
          </cell>
          <cell r="E24" t="str">
            <v/>
          </cell>
          <cell r="F24">
            <v>60</v>
          </cell>
          <cell r="G24" t="str">
            <v>commentaire 21</v>
          </cell>
        </row>
        <row r="25">
          <cell r="A25" t="str">
            <v>Nom Prénom 22</v>
          </cell>
          <cell r="D25" t="str">
            <v/>
          </cell>
          <cell r="E25" t="str">
            <v/>
          </cell>
          <cell r="F25">
            <v>60</v>
          </cell>
          <cell r="G25" t="str">
            <v>commentaire 22</v>
          </cell>
        </row>
        <row r="26">
          <cell r="A26" t="str">
            <v>Nom Prénom 23</v>
          </cell>
          <cell r="D26" t="str">
            <v/>
          </cell>
          <cell r="E26" t="str">
            <v/>
          </cell>
          <cell r="F26">
            <v>60</v>
          </cell>
          <cell r="G26" t="str">
            <v>commentaire 23</v>
          </cell>
        </row>
        <row r="27">
          <cell r="A27" t="str">
            <v>Nom Prénom 24</v>
          </cell>
          <cell r="D27" t="str">
            <v/>
          </cell>
          <cell r="E27" t="str">
            <v/>
          </cell>
          <cell r="F27">
            <v>60</v>
          </cell>
          <cell r="G27" t="str">
            <v>commentaire 24</v>
          </cell>
        </row>
        <row r="28">
          <cell r="A28" t="str">
            <v>Nom Prénom 25</v>
          </cell>
          <cell r="D28" t="str">
            <v/>
          </cell>
          <cell r="E28" t="str">
            <v/>
          </cell>
          <cell r="F28">
            <v>60</v>
          </cell>
          <cell r="G28" t="str">
            <v>commentaire 25</v>
          </cell>
        </row>
        <row r="29">
          <cell r="A29" t="str">
            <v>Nom Prénom 26</v>
          </cell>
          <cell r="D29" t="str">
            <v/>
          </cell>
          <cell r="E29" t="str">
            <v/>
          </cell>
          <cell r="F29">
            <v>60</v>
          </cell>
          <cell r="G29" t="str">
            <v>commentaire 26</v>
          </cell>
        </row>
        <row r="30">
          <cell r="A30" t="str">
            <v>Nom Prénom 27</v>
          </cell>
          <cell r="D30" t="str">
            <v/>
          </cell>
          <cell r="E30" t="str">
            <v/>
          </cell>
          <cell r="F30">
            <v>60</v>
          </cell>
          <cell r="G30" t="str">
            <v>commentaire 27</v>
          </cell>
        </row>
        <row r="31">
          <cell r="A31" t="str">
            <v>Nom Prénom 28</v>
          </cell>
          <cell r="D31" t="str">
            <v/>
          </cell>
          <cell r="E31" t="str">
            <v/>
          </cell>
          <cell r="F31">
            <v>60</v>
          </cell>
          <cell r="G31" t="str">
            <v>commentaire 28</v>
          </cell>
        </row>
        <row r="32">
          <cell r="A32" t="str">
            <v>Nom Prénom 29</v>
          </cell>
          <cell r="D32" t="str">
            <v/>
          </cell>
          <cell r="E32" t="str">
            <v/>
          </cell>
          <cell r="F32">
            <v>60</v>
          </cell>
          <cell r="G32" t="str">
            <v>commentaire 29</v>
          </cell>
        </row>
        <row r="33">
          <cell r="A33" t="str">
            <v>Nom Prénom 30</v>
          </cell>
          <cell r="D33" t="str">
            <v/>
          </cell>
          <cell r="E33" t="str">
            <v/>
          </cell>
          <cell r="F33">
            <v>60</v>
          </cell>
          <cell r="G33" t="str">
            <v>commentaire 30</v>
          </cell>
        </row>
        <row r="34">
          <cell r="A34" t="str">
            <v>Nom Prénom 31</v>
          </cell>
          <cell r="D34" t="str">
            <v/>
          </cell>
          <cell r="E34" t="str">
            <v/>
          </cell>
          <cell r="F34">
            <v>60</v>
          </cell>
          <cell r="G34" t="str">
            <v>commentaire 31</v>
          </cell>
        </row>
        <row r="35">
          <cell r="A35" t="str">
            <v>Nom Prénom 32</v>
          </cell>
          <cell r="D35" t="str">
            <v/>
          </cell>
          <cell r="E35" t="str">
            <v/>
          </cell>
          <cell r="F35">
            <v>60</v>
          </cell>
          <cell r="G35" t="str">
            <v>commentaire 32</v>
          </cell>
        </row>
        <row r="36">
          <cell r="A36" t="str">
            <v>Nom Prénom 33</v>
          </cell>
          <cell r="D36" t="str">
            <v/>
          </cell>
          <cell r="E36" t="str">
            <v/>
          </cell>
          <cell r="F36">
            <v>60</v>
          </cell>
          <cell r="G36" t="str">
            <v>commentaire 33</v>
          </cell>
        </row>
        <row r="37">
          <cell r="A37" t="str">
            <v>Nom Prénom 34</v>
          </cell>
          <cell r="D37" t="str">
            <v/>
          </cell>
          <cell r="E37" t="str">
            <v/>
          </cell>
          <cell r="F37">
            <v>60</v>
          </cell>
          <cell r="G37" t="str">
            <v>commentaire 34</v>
          </cell>
        </row>
        <row r="38">
          <cell r="A38" t="str">
            <v>Nom Prénom 35</v>
          </cell>
          <cell r="D38" t="str">
            <v/>
          </cell>
          <cell r="E38" t="str">
            <v/>
          </cell>
          <cell r="F38">
            <v>60</v>
          </cell>
          <cell r="G38" t="str">
            <v>commentaire 35</v>
          </cell>
        </row>
        <row r="39">
          <cell r="A39" t="str">
            <v>Nom Prénom 36</v>
          </cell>
          <cell r="D39" t="str">
            <v/>
          </cell>
          <cell r="E39" t="str">
            <v/>
          </cell>
          <cell r="F39">
            <v>60</v>
          </cell>
          <cell r="G39" t="str">
            <v>commentaire 36</v>
          </cell>
        </row>
        <row r="40">
          <cell r="A40" t="str">
            <v>Nom Prénom 37</v>
          </cell>
          <cell r="D40" t="str">
            <v/>
          </cell>
          <cell r="E40" t="str">
            <v/>
          </cell>
          <cell r="F40">
            <v>60</v>
          </cell>
          <cell r="G40" t="str">
            <v>commentaire 37</v>
          </cell>
        </row>
        <row r="41">
          <cell r="A41" t="str">
            <v>Nom Prénom 38</v>
          </cell>
          <cell r="D41" t="str">
            <v/>
          </cell>
          <cell r="E41" t="str">
            <v/>
          </cell>
          <cell r="F41">
            <v>60</v>
          </cell>
          <cell r="G41" t="str">
            <v>commentaire 38</v>
          </cell>
        </row>
        <row r="42">
          <cell r="A42" t="str">
            <v>Nom Prénom 39</v>
          </cell>
          <cell r="D42" t="str">
            <v/>
          </cell>
          <cell r="E42" t="str">
            <v/>
          </cell>
          <cell r="F42">
            <v>60</v>
          </cell>
          <cell r="G42" t="str">
            <v>commentaire 39</v>
          </cell>
        </row>
        <row r="43">
          <cell r="A43" t="str">
            <v xml:space="preserve">Nom Prénom 40 </v>
          </cell>
          <cell r="D43" t="str">
            <v/>
          </cell>
          <cell r="E43" t="str">
            <v/>
          </cell>
          <cell r="F43">
            <v>60</v>
          </cell>
          <cell r="G43" t="str">
            <v>commentaire 40</v>
          </cell>
        </row>
        <row r="44">
          <cell r="A44" t="str">
            <v>Nom Prénom 41</v>
          </cell>
          <cell r="D44" t="str">
            <v/>
          </cell>
          <cell r="E44" t="str">
            <v/>
          </cell>
          <cell r="F44">
            <v>60</v>
          </cell>
          <cell r="G44" t="str">
            <v>commentaire 41</v>
          </cell>
        </row>
        <row r="45">
          <cell r="A45" t="str">
            <v>Nom Prénom 42</v>
          </cell>
          <cell r="D45" t="str">
            <v/>
          </cell>
          <cell r="E45" t="str">
            <v/>
          </cell>
          <cell r="F45">
            <v>60</v>
          </cell>
          <cell r="G45" t="str">
            <v>commentaire 42</v>
          </cell>
        </row>
        <row r="46">
          <cell r="A46" t="str">
            <v>Nom Prénom 43</v>
          </cell>
          <cell r="D46" t="str">
            <v/>
          </cell>
          <cell r="E46" t="str">
            <v/>
          </cell>
          <cell r="F46">
            <v>60</v>
          </cell>
          <cell r="G46" t="str">
            <v>commentaire 43</v>
          </cell>
        </row>
        <row r="47">
          <cell r="A47" t="str">
            <v>Nom Prénom 44</v>
          </cell>
          <cell r="D47" t="str">
            <v/>
          </cell>
          <cell r="E47" t="str">
            <v/>
          </cell>
          <cell r="F47">
            <v>60</v>
          </cell>
          <cell r="G47" t="str">
            <v>commentaire 44</v>
          </cell>
        </row>
        <row r="48">
          <cell r="A48" t="str">
            <v>Nom Prénom 45</v>
          </cell>
          <cell r="D48" t="str">
            <v/>
          </cell>
          <cell r="E48" t="str">
            <v/>
          </cell>
          <cell r="F48">
            <v>60</v>
          </cell>
          <cell r="G48" t="str">
            <v>commentaire 45</v>
          </cell>
        </row>
        <row r="49">
          <cell r="A49" t="str">
            <v>Nom Prénom 46</v>
          </cell>
          <cell r="D49" t="str">
            <v/>
          </cell>
          <cell r="E49" t="str">
            <v/>
          </cell>
          <cell r="F49">
            <v>60</v>
          </cell>
          <cell r="G49" t="str">
            <v>commentaire 46</v>
          </cell>
        </row>
        <row r="50">
          <cell r="A50" t="str">
            <v>Nom Prénom 47</v>
          </cell>
          <cell r="D50" t="str">
            <v/>
          </cell>
          <cell r="E50" t="str">
            <v/>
          </cell>
          <cell r="F50">
            <v>60</v>
          </cell>
          <cell r="G50" t="str">
            <v>commentaire 47</v>
          </cell>
        </row>
        <row r="51">
          <cell r="A51" t="str">
            <v>Nom Prénom 48</v>
          </cell>
          <cell r="D51" t="str">
            <v/>
          </cell>
          <cell r="E51" t="str">
            <v/>
          </cell>
          <cell r="F51">
            <v>60</v>
          </cell>
          <cell r="G51" t="str">
            <v>commentaire 48</v>
          </cell>
        </row>
        <row r="52">
          <cell r="A52" t="str">
            <v>Nom Prénom 49</v>
          </cell>
          <cell r="D52" t="str">
            <v/>
          </cell>
          <cell r="E52" t="str">
            <v/>
          </cell>
          <cell r="F52">
            <v>60</v>
          </cell>
          <cell r="G52" t="str">
            <v>commentaire 49</v>
          </cell>
        </row>
        <row r="53">
          <cell r="A53" t="str">
            <v>Nom Prénom 50</v>
          </cell>
          <cell r="D53" t="str">
            <v/>
          </cell>
          <cell r="E53" t="str">
            <v/>
          </cell>
          <cell r="F53">
            <v>60</v>
          </cell>
          <cell r="G53" t="str">
            <v>commentaire 50</v>
          </cell>
        </row>
        <row r="54">
          <cell r="A54" t="str">
            <v>Nom Prénom 51</v>
          </cell>
          <cell r="D54" t="str">
            <v/>
          </cell>
          <cell r="E54" t="str">
            <v/>
          </cell>
          <cell r="F54">
            <v>60</v>
          </cell>
          <cell r="G54" t="str">
            <v>commentaire 51</v>
          </cell>
        </row>
        <row r="55">
          <cell r="A55" t="str">
            <v>Nom Prénom 52</v>
          </cell>
          <cell r="D55" t="str">
            <v/>
          </cell>
          <cell r="E55" t="str">
            <v/>
          </cell>
          <cell r="F55">
            <v>60</v>
          </cell>
          <cell r="G55" t="str">
            <v>commentaire 52</v>
          </cell>
        </row>
        <row r="56">
          <cell r="A56" t="str">
            <v>Nom Prénom 53</v>
          </cell>
          <cell r="D56" t="str">
            <v/>
          </cell>
          <cell r="E56" t="str">
            <v/>
          </cell>
          <cell r="F56">
            <v>60</v>
          </cell>
          <cell r="G56" t="str">
            <v>commentaire 53</v>
          </cell>
        </row>
        <row r="57">
          <cell r="A57" t="str">
            <v>Nom Prénom 54</v>
          </cell>
          <cell r="D57" t="str">
            <v/>
          </cell>
          <cell r="E57" t="str">
            <v/>
          </cell>
          <cell r="F57">
            <v>60</v>
          </cell>
          <cell r="G57" t="str">
            <v>commentaire 54</v>
          </cell>
        </row>
        <row r="58">
          <cell r="A58" t="str">
            <v>Nom Prénom 55</v>
          </cell>
          <cell r="D58" t="str">
            <v/>
          </cell>
          <cell r="E58" t="str">
            <v/>
          </cell>
          <cell r="F58">
            <v>60</v>
          </cell>
          <cell r="G58" t="str">
            <v>commentaire 55</v>
          </cell>
        </row>
        <row r="59">
          <cell r="A59" t="str">
            <v>Nom Prénom 56</v>
          </cell>
          <cell r="D59" t="str">
            <v/>
          </cell>
          <cell r="E59" t="str">
            <v/>
          </cell>
          <cell r="F59">
            <v>60</v>
          </cell>
          <cell r="G59" t="str">
            <v>commentaire 56</v>
          </cell>
        </row>
        <row r="60">
          <cell r="A60" t="str">
            <v>Nom Prénom 57</v>
          </cell>
          <cell r="D60" t="str">
            <v/>
          </cell>
          <cell r="E60" t="str">
            <v/>
          </cell>
          <cell r="F60">
            <v>60</v>
          </cell>
          <cell r="G60" t="str">
            <v>commentaire 57</v>
          </cell>
        </row>
        <row r="61">
          <cell r="A61" t="str">
            <v>Nom Prénom 58</v>
          </cell>
          <cell r="D61" t="str">
            <v/>
          </cell>
          <cell r="E61" t="str">
            <v/>
          </cell>
          <cell r="F61">
            <v>60</v>
          </cell>
          <cell r="G61" t="str">
            <v>commentaire 58</v>
          </cell>
        </row>
        <row r="62">
          <cell r="A62" t="str">
            <v>Nom Prénom 59</v>
          </cell>
          <cell r="D62" t="str">
            <v/>
          </cell>
          <cell r="E62" t="str">
            <v/>
          </cell>
          <cell r="F62">
            <v>60</v>
          </cell>
          <cell r="G62" t="str">
            <v>commentaire 59</v>
          </cell>
        </row>
        <row r="63">
          <cell r="A63" t="str">
            <v>Nom Prénom 60</v>
          </cell>
          <cell r="D63" t="str">
            <v/>
          </cell>
          <cell r="E63" t="str">
            <v/>
          </cell>
          <cell r="F63">
            <v>60</v>
          </cell>
          <cell r="G63" t="str">
            <v>commentaire 60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F26"/>
  <sheetViews>
    <sheetView zoomScale="70" zoomScaleNormal="70" workbookViewId="0">
      <selection activeCell="CQ17" sqref="CQ17"/>
    </sheetView>
  </sheetViews>
  <sheetFormatPr baseColWidth="10" defaultRowHeight="12.75" x14ac:dyDescent="0.2"/>
  <cols>
    <col min="5" max="5" width="10.140625" customWidth="1"/>
    <col min="6" max="6" width="9.28515625" customWidth="1"/>
    <col min="7" max="7" width="14" bestFit="1" customWidth="1"/>
    <col min="8" max="8" width="13.140625" bestFit="1" customWidth="1"/>
    <col min="9" max="9" width="13.5703125" bestFit="1" customWidth="1"/>
    <col min="10" max="10" width="9" customWidth="1"/>
    <col min="11" max="11" width="11.42578125" bestFit="1" customWidth="1"/>
    <col min="13" max="13" width="15" bestFit="1" customWidth="1"/>
    <col min="16" max="16" width="9.7109375" customWidth="1"/>
    <col min="18" max="18" width="8.7109375" customWidth="1"/>
    <col min="19" max="19" width="14.85546875" bestFit="1" customWidth="1"/>
    <col min="20" max="20" width="7.7109375" customWidth="1"/>
    <col min="21" max="22" width="9.28515625" customWidth="1"/>
    <col min="23" max="23" width="8.85546875" customWidth="1"/>
    <col min="24" max="24" width="8.28515625" customWidth="1"/>
    <col min="25" max="25" width="8.85546875" customWidth="1"/>
    <col min="26" max="26" width="9.5703125" customWidth="1"/>
    <col min="27" max="27" width="7.85546875" customWidth="1"/>
    <col min="97" max="188" width="0" hidden="1" customWidth="1"/>
  </cols>
  <sheetData>
    <row r="1" spans="1:188" ht="13.5" customHeight="1" x14ac:dyDescent="0.2">
      <c r="A1" s="1"/>
      <c r="B1" s="1"/>
      <c r="C1" s="1"/>
      <c r="D1" s="1"/>
      <c r="E1" s="157" t="s">
        <v>28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60" t="s">
        <v>29</v>
      </c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59" t="s">
        <v>30</v>
      </c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8" t="s">
        <v>31</v>
      </c>
      <c r="BW1" s="158"/>
      <c r="BX1" s="158"/>
      <c r="BY1" s="158"/>
      <c r="BZ1" s="158"/>
      <c r="CA1" s="158"/>
      <c r="CB1" s="158"/>
      <c r="CC1" s="158"/>
      <c r="CD1" s="158"/>
      <c r="CE1" s="158"/>
      <c r="CF1" s="158"/>
      <c r="CG1" s="158"/>
      <c r="CH1" s="158"/>
      <c r="CI1" s="158"/>
      <c r="CJ1" s="158"/>
      <c r="CK1" s="158"/>
      <c r="CL1" s="158"/>
      <c r="CM1" s="158"/>
      <c r="CN1" s="158"/>
      <c r="CO1" s="158"/>
      <c r="CP1" s="158"/>
      <c r="CQ1" s="158"/>
      <c r="CR1" s="158"/>
      <c r="CS1" s="155" t="s">
        <v>32</v>
      </c>
      <c r="CT1" s="155"/>
      <c r="CU1" s="155"/>
      <c r="CV1" s="155"/>
      <c r="CW1" s="155"/>
      <c r="CX1" s="155"/>
      <c r="CY1" s="155"/>
      <c r="CZ1" s="155"/>
      <c r="DA1" s="155"/>
      <c r="DB1" s="155"/>
      <c r="DC1" s="155"/>
      <c r="DD1" s="155"/>
      <c r="DE1" s="155"/>
      <c r="DF1" s="155"/>
      <c r="DG1" s="155"/>
      <c r="DH1" s="155"/>
      <c r="DI1" s="155"/>
      <c r="DJ1" s="155"/>
      <c r="DK1" s="155"/>
      <c r="DL1" s="155"/>
      <c r="DM1" s="155"/>
      <c r="DN1" s="155"/>
      <c r="DO1" s="155"/>
      <c r="DP1" s="156" t="s">
        <v>33</v>
      </c>
      <c r="DQ1" s="156"/>
      <c r="DR1" s="156"/>
      <c r="DS1" s="156"/>
      <c r="DT1" s="156"/>
      <c r="DU1" s="156"/>
      <c r="DV1" s="156"/>
      <c r="DW1" s="156"/>
      <c r="DX1" s="156"/>
      <c r="DY1" s="156"/>
      <c r="DZ1" s="156"/>
      <c r="EA1" s="156"/>
      <c r="EB1" s="156"/>
      <c r="EC1" s="156"/>
      <c r="ED1" s="156"/>
      <c r="EE1" s="156"/>
      <c r="EF1" s="156"/>
      <c r="EG1" s="156"/>
      <c r="EH1" s="156"/>
      <c r="EI1" s="156"/>
      <c r="EJ1" s="156"/>
      <c r="EK1" s="156"/>
      <c r="EL1" s="156"/>
      <c r="EM1" s="155" t="s">
        <v>83</v>
      </c>
      <c r="EN1" s="155"/>
      <c r="EO1" s="155"/>
      <c r="EP1" s="155"/>
      <c r="EQ1" s="155"/>
      <c r="ER1" s="155"/>
      <c r="ES1" s="155"/>
      <c r="ET1" s="155"/>
      <c r="EU1" s="155"/>
      <c r="EV1" s="155"/>
      <c r="EW1" s="155"/>
      <c r="EX1" s="155"/>
      <c r="EY1" s="155"/>
      <c r="EZ1" s="155"/>
      <c r="FA1" s="155"/>
      <c r="FB1" s="155"/>
      <c r="FC1" s="155"/>
      <c r="FD1" s="155"/>
      <c r="FE1" s="155"/>
      <c r="FF1" s="155"/>
      <c r="FG1" s="155"/>
      <c r="FH1" s="155"/>
      <c r="FI1" s="155"/>
      <c r="FJ1" s="156" t="s">
        <v>84</v>
      </c>
      <c r="FK1" s="156"/>
      <c r="FL1" s="156"/>
      <c r="FM1" s="156"/>
      <c r="FN1" s="156"/>
      <c r="FO1" s="156"/>
      <c r="FP1" s="156"/>
      <c r="FQ1" s="156"/>
      <c r="FR1" s="156"/>
      <c r="FS1" s="156"/>
      <c r="FT1" s="156"/>
      <c r="FU1" s="156"/>
      <c r="FV1" s="156"/>
      <c r="FW1" s="156"/>
      <c r="FX1" s="156"/>
      <c r="FY1" s="156"/>
      <c r="FZ1" s="156"/>
      <c r="GA1" s="156"/>
      <c r="GB1" s="156"/>
      <c r="GC1" s="156"/>
      <c r="GD1" s="156"/>
      <c r="GE1" s="156"/>
      <c r="GF1" s="156"/>
    </row>
    <row r="2" spans="1:188" ht="15" x14ac:dyDescent="0.25">
      <c r="A2" s="25" t="s">
        <v>35</v>
      </c>
      <c r="B2" s="25" t="s">
        <v>36</v>
      </c>
      <c r="C2" s="25" t="s">
        <v>37</v>
      </c>
      <c r="D2" s="26" t="s">
        <v>38</v>
      </c>
      <c r="E2" s="27" t="s">
        <v>39</v>
      </c>
      <c r="F2" s="27" t="s">
        <v>40</v>
      </c>
      <c r="G2" s="27" t="s">
        <v>0</v>
      </c>
      <c r="H2" s="27" t="s">
        <v>1</v>
      </c>
      <c r="I2" s="27" t="s">
        <v>2</v>
      </c>
      <c r="J2" s="27" t="s">
        <v>3</v>
      </c>
      <c r="K2" s="27" t="s">
        <v>4</v>
      </c>
      <c r="L2" s="27" t="s">
        <v>5</v>
      </c>
      <c r="M2" s="27" t="s">
        <v>6</v>
      </c>
      <c r="N2" s="27" t="s">
        <v>7</v>
      </c>
      <c r="O2" s="27" t="s">
        <v>8</v>
      </c>
      <c r="P2" s="27" t="s">
        <v>9</v>
      </c>
      <c r="Q2" s="27" t="s">
        <v>10</v>
      </c>
      <c r="R2" s="27" t="s">
        <v>11</v>
      </c>
      <c r="S2" s="27" t="s">
        <v>12</v>
      </c>
      <c r="T2" s="27" t="s">
        <v>13</v>
      </c>
      <c r="U2" s="27" t="s">
        <v>14</v>
      </c>
      <c r="V2" s="27" t="s">
        <v>15</v>
      </c>
      <c r="W2" s="27" t="s">
        <v>16</v>
      </c>
      <c r="X2" s="27" t="s">
        <v>17</v>
      </c>
      <c r="Y2" s="27" t="s">
        <v>18</v>
      </c>
      <c r="Z2" s="27" t="s">
        <v>41</v>
      </c>
      <c r="AA2" s="27" t="s">
        <v>19</v>
      </c>
      <c r="AB2" s="28" t="s">
        <v>39</v>
      </c>
      <c r="AC2" s="28" t="s">
        <v>40</v>
      </c>
      <c r="AD2" s="28" t="s">
        <v>0</v>
      </c>
      <c r="AE2" s="28" t="s">
        <v>1</v>
      </c>
      <c r="AF2" s="28" t="s">
        <v>2</v>
      </c>
      <c r="AG2" s="28" t="s">
        <v>3</v>
      </c>
      <c r="AH2" s="28" t="s">
        <v>4</v>
      </c>
      <c r="AI2" s="28" t="s">
        <v>5</v>
      </c>
      <c r="AJ2" s="28" t="s">
        <v>6</v>
      </c>
      <c r="AK2" s="28" t="s">
        <v>7</v>
      </c>
      <c r="AL2" s="28" t="s">
        <v>8</v>
      </c>
      <c r="AM2" s="28" t="s">
        <v>9</v>
      </c>
      <c r="AN2" s="28" t="s">
        <v>10</v>
      </c>
      <c r="AO2" s="28" t="s">
        <v>11</v>
      </c>
      <c r="AP2" s="28" t="s">
        <v>12</v>
      </c>
      <c r="AQ2" s="28" t="s">
        <v>13</v>
      </c>
      <c r="AR2" s="28" t="s">
        <v>14</v>
      </c>
      <c r="AS2" s="28" t="s">
        <v>15</v>
      </c>
      <c r="AT2" s="28" t="s">
        <v>16</v>
      </c>
      <c r="AU2" s="28" t="s">
        <v>17</v>
      </c>
      <c r="AV2" s="28" t="s">
        <v>18</v>
      </c>
      <c r="AW2" s="28" t="s">
        <v>41</v>
      </c>
      <c r="AX2" s="28" t="s">
        <v>19</v>
      </c>
      <c r="AY2" s="29" t="s">
        <v>39</v>
      </c>
      <c r="AZ2" s="29" t="s">
        <v>40</v>
      </c>
      <c r="BA2" s="29" t="s">
        <v>0</v>
      </c>
      <c r="BB2" s="29" t="s">
        <v>1</v>
      </c>
      <c r="BC2" s="29" t="s">
        <v>2</v>
      </c>
      <c r="BD2" s="29" t="s">
        <v>3</v>
      </c>
      <c r="BE2" s="29" t="s">
        <v>4</v>
      </c>
      <c r="BF2" s="29" t="s">
        <v>5</v>
      </c>
      <c r="BG2" s="29" t="s">
        <v>6</v>
      </c>
      <c r="BH2" s="29" t="s">
        <v>7</v>
      </c>
      <c r="BI2" s="29" t="s">
        <v>8</v>
      </c>
      <c r="BJ2" s="29" t="s">
        <v>9</v>
      </c>
      <c r="BK2" s="29" t="s">
        <v>10</v>
      </c>
      <c r="BL2" s="29" t="s">
        <v>11</v>
      </c>
      <c r="BM2" s="29" t="s">
        <v>12</v>
      </c>
      <c r="BN2" s="29" t="s">
        <v>13</v>
      </c>
      <c r="BO2" s="29" t="s">
        <v>14</v>
      </c>
      <c r="BP2" s="29" t="s">
        <v>15</v>
      </c>
      <c r="BQ2" s="29" t="s">
        <v>16</v>
      </c>
      <c r="BR2" s="29" t="s">
        <v>17</v>
      </c>
      <c r="BS2" s="29" t="s">
        <v>18</v>
      </c>
      <c r="BT2" s="29" t="s">
        <v>41</v>
      </c>
      <c r="BU2" s="29" t="s">
        <v>19</v>
      </c>
      <c r="BV2" s="30" t="s">
        <v>39</v>
      </c>
      <c r="BW2" s="30" t="s">
        <v>40</v>
      </c>
      <c r="BX2" s="30" t="s">
        <v>0</v>
      </c>
      <c r="BY2" s="30" t="s">
        <v>1</v>
      </c>
      <c r="BZ2" s="30" t="s">
        <v>2</v>
      </c>
      <c r="CA2" s="30" t="s">
        <v>3</v>
      </c>
      <c r="CB2" s="30" t="s">
        <v>4</v>
      </c>
      <c r="CC2" s="30" t="s">
        <v>5</v>
      </c>
      <c r="CD2" s="30" t="s">
        <v>6</v>
      </c>
      <c r="CE2" s="30" t="s">
        <v>7</v>
      </c>
      <c r="CF2" s="30" t="s">
        <v>8</v>
      </c>
      <c r="CG2" s="30" t="s">
        <v>9</v>
      </c>
      <c r="CH2" s="30" t="s">
        <v>10</v>
      </c>
      <c r="CI2" s="30" t="s">
        <v>11</v>
      </c>
      <c r="CJ2" s="30" t="s">
        <v>12</v>
      </c>
      <c r="CK2" s="30" t="s">
        <v>13</v>
      </c>
      <c r="CL2" s="30" t="s">
        <v>14</v>
      </c>
      <c r="CM2" s="30" t="s">
        <v>15</v>
      </c>
      <c r="CN2" s="30" t="s">
        <v>16</v>
      </c>
      <c r="CO2" s="30" t="s">
        <v>17</v>
      </c>
      <c r="CP2" s="30" t="s">
        <v>18</v>
      </c>
      <c r="CQ2" s="30" t="s">
        <v>41</v>
      </c>
      <c r="CR2" s="30" t="s">
        <v>19</v>
      </c>
      <c r="CS2" s="31" t="s">
        <v>39</v>
      </c>
      <c r="CT2" s="31" t="s">
        <v>40</v>
      </c>
      <c r="CU2" s="31" t="s">
        <v>0</v>
      </c>
      <c r="CV2" s="31" t="s">
        <v>1</v>
      </c>
      <c r="CW2" s="31" t="s">
        <v>2</v>
      </c>
      <c r="CX2" s="31" t="s">
        <v>3</v>
      </c>
      <c r="CY2" s="31" t="s">
        <v>4</v>
      </c>
      <c r="CZ2" s="31" t="s">
        <v>5</v>
      </c>
      <c r="DA2" s="31" t="s">
        <v>6</v>
      </c>
      <c r="DB2" s="31" t="s">
        <v>7</v>
      </c>
      <c r="DC2" s="31" t="s">
        <v>8</v>
      </c>
      <c r="DD2" s="31" t="s">
        <v>9</v>
      </c>
      <c r="DE2" s="31" t="s">
        <v>10</v>
      </c>
      <c r="DF2" s="31" t="s">
        <v>11</v>
      </c>
      <c r="DG2" s="31" t="s">
        <v>12</v>
      </c>
      <c r="DH2" s="31" t="s">
        <v>13</v>
      </c>
      <c r="DI2" s="31" t="s">
        <v>14</v>
      </c>
      <c r="DJ2" s="31" t="s">
        <v>15</v>
      </c>
      <c r="DK2" s="31" t="s">
        <v>16</v>
      </c>
      <c r="DL2" s="31" t="s">
        <v>17</v>
      </c>
      <c r="DM2" s="31" t="s">
        <v>18</v>
      </c>
      <c r="DN2" s="31" t="s">
        <v>41</v>
      </c>
      <c r="DO2" s="31" t="s">
        <v>19</v>
      </c>
      <c r="DP2" s="32" t="s">
        <v>39</v>
      </c>
      <c r="DQ2" s="32" t="s">
        <v>40</v>
      </c>
      <c r="DR2" s="32" t="s">
        <v>0</v>
      </c>
      <c r="DS2" s="32" t="s">
        <v>1</v>
      </c>
      <c r="DT2" s="32" t="s">
        <v>2</v>
      </c>
      <c r="DU2" s="32" t="s">
        <v>3</v>
      </c>
      <c r="DV2" s="32" t="s">
        <v>4</v>
      </c>
      <c r="DW2" s="32" t="s">
        <v>5</v>
      </c>
      <c r="DX2" s="32" t="s">
        <v>6</v>
      </c>
      <c r="DY2" s="32" t="s">
        <v>7</v>
      </c>
      <c r="DZ2" s="32" t="s">
        <v>8</v>
      </c>
      <c r="EA2" s="32" t="s">
        <v>9</v>
      </c>
      <c r="EB2" s="32" t="s">
        <v>10</v>
      </c>
      <c r="EC2" s="32" t="s">
        <v>11</v>
      </c>
      <c r="ED2" s="32" t="s">
        <v>12</v>
      </c>
      <c r="EE2" s="32" t="s">
        <v>13</v>
      </c>
      <c r="EF2" s="32" t="s">
        <v>14</v>
      </c>
      <c r="EG2" s="32" t="s">
        <v>15</v>
      </c>
      <c r="EH2" s="32" t="s">
        <v>16</v>
      </c>
      <c r="EI2" s="32" t="s">
        <v>17</v>
      </c>
      <c r="EJ2" s="32" t="s">
        <v>18</v>
      </c>
      <c r="EK2" s="32" t="s">
        <v>41</v>
      </c>
      <c r="EL2" s="32" t="s">
        <v>19</v>
      </c>
      <c r="EM2" s="31" t="s">
        <v>39</v>
      </c>
      <c r="EN2" s="31" t="s">
        <v>40</v>
      </c>
      <c r="EO2" s="31" t="s">
        <v>0</v>
      </c>
      <c r="EP2" s="31" t="s">
        <v>1</v>
      </c>
      <c r="EQ2" s="31" t="s">
        <v>2</v>
      </c>
      <c r="ER2" s="31" t="s">
        <v>3</v>
      </c>
      <c r="ES2" s="31" t="s">
        <v>4</v>
      </c>
      <c r="ET2" s="31" t="s">
        <v>5</v>
      </c>
      <c r="EU2" s="31" t="s">
        <v>6</v>
      </c>
      <c r="EV2" s="31" t="s">
        <v>7</v>
      </c>
      <c r="EW2" s="31" t="s">
        <v>8</v>
      </c>
      <c r="EX2" s="31" t="s">
        <v>9</v>
      </c>
      <c r="EY2" s="31" t="s">
        <v>10</v>
      </c>
      <c r="EZ2" s="31" t="s">
        <v>11</v>
      </c>
      <c r="FA2" s="31" t="s">
        <v>12</v>
      </c>
      <c r="FB2" s="31" t="s">
        <v>13</v>
      </c>
      <c r="FC2" s="31" t="s">
        <v>14</v>
      </c>
      <c r="FD2" s="31" t="s">
        <v>15</v>
      </c>
      <c r="FE2" s="31" t="s">
        <v>16</v>
      </c>
      <c r="FF2" s="31" t="s">
        <v>17</v>
      </c>
      <c r="FG2" s="31" t="s">
        <v>18</v>
      </c>
      <c r="FH2" s="31" t="s">
        <v>41</v>
      </c>
      <c r="FI2" s="31" t="s">
        <v>19</v>
      </c>
      <c r="FJ2" s="32" t="s">
        <v>39</v>
      </c>
      <c r="FK2" s="32" t="s">
        <v>40</v>
      </c>
      <c r="FL2" s="32" t="s">
        <v>0</v>
      </c>
      <c r="FM2" s="32" t="s">
        <v>1</v>
      </c>
      <c r="FN2" s="32" t="s">
        <v>2</v>
      </c>
      <c r="FO2" s="32" t="s">
        <v>3</v>
      </c>
      <c r="FP2" s="32" t="s">
        <v>4</v>
      </c>
      <c r="FQ2" s="32" t="s">
        <v>5</v>
      </c>
      <c r="FR2" s="32" t="s">
        <v>6</v>
      </c>
      <c r="FS2" s="32" t="s">
        <v>7</v>
      </c>
      <c r="FT2" s="32" t="s">
        <v>8</v>
      </c>
      <c r="FU2" s="32" t="s">
        <v>9</v>
      </c>
      <c r="FV2" s="32" t="s">
        <v>10</v>
      </c>
      <c r="FW2" s="32" t="s">
        <v>11</v>
      </c>
      <c r="FX2" s="32" t="s">
        <v>12</v>
      </c>
      <c r="FY2" s="32" t="s">
        <v>13</v>
      </c>
      <c r="FZ2" s="32" t="s">
        <v>14</v>
      </c>
      <c r="GA2" s="32" t="s">
        <v>15</v>
      </c>
      <c r="GB2" s="32" t="s">
        <v>16</v>
      </c>
      <c r="GC2" s="32" t="s">
        <v>17</v>
      </c>
      <c r="GD2" s="32" t="s">
        <v>18</v>
      </c>
      <c r="GE2" s="32" t="s">
        <v>41</v>
      </c>
      <c r="GF2" s="32" t="s">
        <v>19</v>
      </c>
    </row>
    <row r="3" spans="1:188" x14ac:dyDescent="0.2">
      <c r="A3" s="33">
        <v>1</v>
      </c>
      <c r="B3" s="34" t="s">
        <v>53</v>
      </c>
      <c r="C3" s="34" t="s">
        <v>68</v>
      </c>
      <c r="D3" s="35" t="s">
        <v>42</v>
      </c>
      <c r="E3" s="36"/>
      <c r="F3" s="37"/>
      <c r="G3" s="36">
        <v>5</v>
      </c>
      <c r="H3" s="38">
        <v>10</v>
      </c>
      <c r="I3" s="38">
        <v>8</v>
      </c>
      <c r="J3" s="38">
        <v>4</v>
      </c>
      <c r="K3" s="38">
        <v>2</v>
      </c>
      <c r="L3" s="38">
        <v>9</v>
      </c>
      <c r="M3" s="38">
        <v>5</v>
      </c>
      <c r="N3" s="38">
        <v>12</v>
      </c>
      <c r="O3" s="38">
        <v>15</v>
      </c>
      <c r="P3" s="38">
        <v>6</v>
      </c>
      <c r="Q3" s="38">
        <v>7</v>
      </c>
      <c r="R3" s="38">
        <v>12</v>
      </c>
      <c r="S3" s="38">
        <v>15</v>
      </c>
      <c r="T3" s="38">
        <v>2</v>
      </c>
      <c r="U3" s="38">
        <v>18</v>
      </c>
      <c r="V3" s="38">
        <v>9</v>
      </c>
      <c r="W3" s="38">
        <v>4</v>
      </c>
      <c r="X3" s="38" t="s">
        <v>43</v>
      </c>
      <c r="Y3" s="39">
        <f>SUM(G3:X3)</f>
        <v>143</v>
      </c>
      <c r="Z3" s="40">
        <f t="array" ref="Z3">AVERAGE(IF(ISNUMBER(G3:X3),G3:X3))</f>
        <v>8.4117647058823533</v>
      </c>
      <c r="AA3" s="41">
        <f>RANK(Z3,Z$3:Z$26,0)</f>
        <v>18</v>
      </c>
      <c r="AB3" s="42"/>
      <c r="AC3" s="43"/>
      <c r="AD3" s="42">
        <v>5</v>
      </c>
      <c r="AE3" s="44">
        <v>10</v>
      </c>
      <c r="AF3" s="44">
        <v>8</v>
      </c>
      <c r="AG3" s="44">
        <v>4</v>
      </c>
      <c r="AH3" s="44">
        <v>2</v>
      </c>
      <c r="AI3" s="44">
        <v>9</v>
      </c>
      <c r="AJ3" s="44">
        <v>5</v>
      </c>
      <c r="AK3" s="44">
        <v>12</v>
      </c>
      <c r="AL3" s="44">
        <v>15</v>
      </c>
      <c r="AM3" s="44">
        <v>6</v>
      </c>
      <c r="AN3" s="44">
        <v>7</v>
      </c>
      <c r="AO3" s="44">
        <v>12</v>
      </c>
      <c r="AP3" s="44">
        <v>15</v>
      </c>
      <c r="AQ3" s="44">
        <v>2</v>
      </c>
      <c r="AR3" s="44">
        <v>18</v>
      </c>
      <c r="AS3" s="44">
        <v>9</v>
      </c>
      <c r="AT3" s="44">
        <v>4</v>
      </c>
      <c r="AU3" s="44" t="s">
        <v>43</v>
      </c>
      <c r="AV3" s="45">
        <f>SUM(AD3:AU3)</f>
        <v>143</v>
      </c>
      <c r="AW3" s="46">
        <f t="array" ref="AW3">AVERAGE(IF(ISNUMBER(AE3:AU3),AE3:AU3))</f>
        <v>8.625</v>
      </c>
      <c r="AX3" s="47">
        <f>RANK(AW3,AW$3:AW$26,0)</f>
        <v>12</v>
      </c>
      <c r="AY3" s="48"/>
      <c r="AZ3" s="49"/>
      <c r="BA3" s="48">
        <v>5</v>
      </c>
      <c r="BB3" s="50">
        <v>10</v>
      </c>
      <c r="BC3" s="50">
        <v>8</v>
      </c>
      <c r="BD3" s="50">
        <v>4</v>
      </c>
      <c r="BE3" s="50">
        <v>2</v>
      </c>
      <c r="BF3" s="50">
        <v>9</v>
      </c>
      <c r="BG3" s="50">
        <v>5</v>
      </c>
      <c r="BH3" s="50">
        <v>12</v>
      </c>
      <c r="BI3" s="50">
        <v>15</v>
      </c>
      <c r="BJ3" s="50">
        <v>6</v>
      </c>
      <c r="BK3" s="50">
        <v>7</v>
      </c>
      <c r="BL3" s="50">
        <v>12</v>
      </c>
      <c r="BM3" s="50">
        <v>15</v>
      </c>
      <c r="BN3" s="50">
        <v>2</v>
      </c>
      <c r="BO3" s="50">
        <v>18</v>
      </c>
      <c r="BP3" s="50">
        <v>9</v>
      </c>
      <c r="BQ3" s="50">
        <v>4</v>
      </c>
      <c r="BR3" s="50" t="s">
        <v>43</v>
      </c>
      <c r="BS3" s="51">
        <f>SUM(BA3:BR3)</f>
        <v>143</v>
      </c>
      <c r="BT3" s="52">
        <f t="array" ref="BT3">AVERAGE(IF(ISNUMBER(BE3:BR3),BE3:BR3))</f>
        <v>8.9230769230769234</v>
      </c>
      <c r="BU3" s="53">
        <f>RANK(BT3,BT$3:BT$26,0)</f>
        <v>12</v>
      </c>
      <c r="BV3" s="54"/>
      <c r="BW3" s="55"/>
      <c r="BX3" s="54">
        <v>5</v>
      </c>
      <c r="BY3" s="56">
        <v>10</v>
      </c>
      <c r="BZ3" s="56">
        <v>8</v>
      </c>
      <c r="CA3" s="56">
        <v>4</v>
      </c>
      <c r="CB3" s="56">
        <v>2</v>
      </c>
      <c r="CC3" s="56">
        <v>9</v>
      </c>
      <c r="CD3" s="56">
        <v>5</v>
      </c>
      <c r="CE3" s="56">
        <v>12</v>
      </c>
      <c r="CF3" s="56">
        <v>15</v>
      </c>
      <c r="CG3" s="56">
        <v>6</v>
      </c>
      <c r="CH3" s="56">
        <v>7</v>
      </c>
      <c r="CI3" s="56">
        <v>12</v>
      </c>
      <c r="CJ3" s="56">
        <v>15</v>
      </c>
      <c r="CK3" s="56">
        <v>2</v>
      </c>
      <c r="CL3" s="56">
        <v>18</v>
      </c>
      <c r="CM3" s="56">
        <v>9</v>
      </c>
      <c r="CN3" s="56">
        <v>4</v>
      </c>
      <c r="CO3" s="56" t="s">
        <v>43</v>
      </c>
      <c r="CP3" s="57">
        <f>SUM(BX3:CO3)</f>
        <v>143</v>
      </c>
      <c r="CQ3" s="58">
        <f t="array" ref="CQ3">AVERAGE(IF(ISNUMBER(BX3:CO3),BX3:CO3))</f>
        <v>8.4117647058823533</v>
      </c>
      <c r="CR3" s="59">
        <f>RANK(CQ3,CQ$3:CQ$26,0)</f>
        <v>18</v>
      </c>
      <c r="CS3" s="60"/>
      <c r="CT3" s="61"/>
      <c r="CU3" s="60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3"/>
      <c r="DN3" s="64"/>
      <c r="DO3" s="65"/>
      <c r="DP3" s="66"/>
      <c r="DQ3" s="67"/>
      <c r="DR3" s="66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9"/>
      <c r="EK3" s="70"/>
      <c r="EL3" s="71"/>
      <c r="EM3" s="60"/>
      <c r="EN3" s="61"/>
      <c r="EO3" s="60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3"/>
      <c r="FH3" s="64"/>
      <c r="FI3" s="65"/>
      <c r="FJ3" s="66"/>
      <c r="FK3" s="67"/>
      <c r="FL3" s="66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9"/>
      <c r="GE3" s="70"/>
      <c r="GF3" s="71"/>
    </row>
    <row r="4" spans="1:188" x14ac:dyDescent="0.2">
      <c r="A4" s="72">
        <v>2</v>
      </c>
      <c r="B4" s="34" t="s">
        <v>54</v>
      </c>
      <c r="C4" s="34" t="s">
        <v>69</v>
      </c>
      <c r="D4" s="74" t="s">
        <v>44</v>
      </c>
      <c r="E4" s="75"/>
      <c r="F4" s="76"/>
      <c r="G4" s="75">
        <v>4</v>
      </c>
      <c r="H4" s="19">
        <v>12</v>
      </c>
      <c r="I4" s="19">
        <v>7</v>
      </c>
      <c r="J4" s="19">
        <v>6</v>
      </c>
      <c r="K4" s="19">
        <v>8</v>
      </c>
      <c r="L4" s="19">
        <v>11</v>
      </c>
      <c r="M4" s="19">
        <v>7</v>
      </c>
      <c r="N4" s="19">
        <v>9</v>
      </c>
      <c r="O4" s="19">
        <v>12</v>
      </c>
      <c r="P4" s="19">
        <v>9</v>
      </c>
      <c r="Q4" s="19">
        <v>10</v>
      </c>
      <c r="R4" s="19">
        <v>5</v>
      </c>
      <c r="S4" s="19">
        <v>10</v>
      </c>
      <c r="T4" s="19">
        <v>8</v>
      </c>
      <c r="U4" s="19">
        <v>12</v>
      </c>
      <c r="V4" s="19">
        <v>7</v>
      </c>
      <c r="W4" s="19">
        <v>6</v>
      </c>
      <c r="X4" s="19">
        <v>12</v>
      </c>
      <c r="Y4" s="39">
        <f t="shared" ref="Y4:Y25" si="0">SUM(G4:X4)</f>
        <v>155</v>
      </c>
      <c r="Z4" s="40">
        <f t="array" ref="Z4">AVERAGE(IF(ISNUMBER(G4:X4),G4:X4))</f>
        <v>8.6111111111111107</v>
      </c>
      <c r="AA4" s="41">
        <f t="shared" ref="AA4:AA25" si="1">RANK(Z4,Z$3:Z$26,0)</f>
        <v>6</v>
      </c>
      <c r="AB4" s="77"/>
      <c r="AC4" s="78"/>
      <c r="AD4" s="77">
        <v>4</v>
      </c>
      <c r="AE4" s="24">
        <v>12</v>
      </c>
      <c r="AF4" s="24">
        <v>7</v>
      </c>
      <c r="AG4" s="24">
        <v>6</v>
      </c>
      <c r="AH4" s="24">
        <v>8</v>
      </c>
      <c r="AI4" s="24">
        <v>11</v>
      </c>
      <c r="AJ4" s="24">
        <v>7</v>
      </c>
      <c r="AK4" s="24">
        <v>9</v>
      </c>
      <c r="AL4" s="24">
        <v>12</v>
      </c>
      <c r="AM4" s="24">
        <v>9</v>
      </c>
      <c r="AN4" s="24">
        <v>10</v>
      </c>
      <c r="AO4" s="24">
        <v>5</v>
      </c>
      <c r="AP4" s="24">
        <v>10</v>
      </c>
      <c r="AQ4" s="24">
        <v>8</v>
      </c>
      <c r="AR4" s="24">
        <v>12</v>
      </c>
      <c r="AS4" s="24">
        <v>7</v>
      </c>
      <c r="AT4" s="24">
        <v>6</v>
      </c>
      <c r="AU4" s="24">
        <v>12</v>
      </c>
      <c r="AV4" s="45">
        <f t="shared" ref="AV4:AV25" si="2">SUM(AD4:AU4)</f>
        <v>155</v>
      </c>
      <c r="AW4" s="46">
        <f t="array" ref="AW4">AVERAGE(IF(ISNUMBER(AE4:AU4),AE4:AU4))</f>
        <v>8.882352941176471</v>
      </c>
      <c r="AX4" s="47">
        <f t="shared" ref="AX4:AX24" si="3">RANK(AW4,AW$3:AW$26,0)</f>
        <v>6</v>
      </c>
      <c r="AY4" s="80"/>
      <c r="AZ4" s="81"/>
      <c r="BA4" s="80">
        <v>4</v>
      </c>
      <c r="BB4" s="23">
        <v>12</v>
      </c>
      <c r="BC4" s="23">
        <v>7</v>
      </c>
      <c r="BD4" s="23">
        <v>6</v>
      </c>
      <c r="BE4" s="23">
        <v>8</v>
      </c>
      <c r="BF4" s="23">
        <v>11</v>
      </c>
      <c r="BG4" s="23">
        <v>7</v>
      </c>
      <c r="BH4" s="23">
        <v>9</v>
      </c>
      <c r="BI4" s="23">
        <v>12</v>
      </c>
      <c r="BJ4" s="23">
        <v>9</v>
      </c>
      <c r="BK4" s="23">
        <v>10</v>
      </c>
      <c r="BL4" s="23">
        <v>5</v>
      </c>
      <c r="BM4" s="23">
        <v>10</v>
      </c>
      <c r="BN4" s="23">
        <v>8</v>
      </c>
      <c r="BO4" s="23">
        <v>12</v>
      </c>
      <c r="BP4" s="23">
        <v>7</v>
      </c>
      <c r="BQ4" s="23">
        <v>6</v>
      </c>
      <c r="BR4" s="23">
        <v>12</v>
      </c>
      <c r="BS4" s="51">
        <f t="shared" ref="BS4:BS25" si="4">SUM(BA4:BR4)</f>
        <v>155</v>
      </c>
      <c r="BT4" s="52">
        <f t="array" ref="BT4">AVERAGE(IF(ISNUMBER(BE4:BR4),BE4:BR4))</f>
        <v>9</v>
      </c>
      <c r="BU4" s="53">
        <f t="shared" ref="BU4:BU25" si="5">RANK(BT4,BT$3:BT$26,0)</f>
        <v>6</v>
      </c>
      <c r="BV4" s="83"/>
      <c r="BW4" s="84"/>
      <c r="BX4" s="83">
        <v>4</v>
      </c>
      <c r="BY4" s="22">
        <v>12</v>
      </c>
      <c r="BZ4" s="22">
        <v>7</v>
      </c>
      <c r="CA4" s="22">
        <v>6</v>
      </c>
      <c r="CB4" s="22">
        <v>8</v>
      </c>
      <c r="CC4" s="22">
        <v>11</v>
      </c>
      <c r="CD4" s="22">
        <v>7</v>
      </c>
      <c r="CE4" s="22">
        <v>9</v>
      </c>
      <c r="CF4" s="22">
        <v>12</v>
      </c>
      <c r="CG4" s="22">
        <v>9</v>
      </c>
      <c r="CH4" s="22">
        <v>10</v>
      </c>
      <c r="CI4" s="22">
        <v>5</v>
      </c>
      <c r="CJ4" s="22">
        <v>10</v>
      </c>
      <c r="CK4" s="22">
        <v>8</v>
      </c>
      <c r="CL4" s="22">
        <v>12</v>
      </c>
      <c r="CM4" s="22">
        <v>7</v>
      </c>
      <c r="CN4" s="22">
        <v>6</v>
      </c>
      <c r="CO4" s="22">
        <v>12</v>
      </c>
      <c r="CP4" s="57">
        <f t="shared" ref="CP4:CP25" si="6">SUM(BX4:CO4)</f>
        <v>155</v>
      </c>
      <c r="CQ4" s="58">
        <f t="array" ref="CQ4">AVERAGE(IF(ISNUMBER(BX4:CO4),BX4:CO4))</f>
        <v>8.6111111111111107</v>
      </c>
      <c r="CR4" s="59">
        <f t="shared" ref="CR4:CR25" si="7">RANK(CQ4,CQ$3:CQ$26,0)</f>
        <v>6</v>
      </c>
      <c r="CS4" s="86"/>
      <c r="CT4" s="87"/>
      <c r="CU4" s="86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88"/>
      <c r="DN4" s="89"/>
      <c r="DO4" s="90"/>
      <c r="DP4" s="91"/>
      <c r="DQ4" s="92"/>
      <c r="DR4" s="91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93"/>
      <c r="EK4" s="94"/>
      <c r="EL4" s="95"/>
      <c r="EM4" s="86"/>
      <c r="EN4" s="87"/>
      <c r="EO4" s="86"/>
      <c r="EP4" s="138"/>
      <c r="EQ4" s="138"/>
      <c r="ER4" s="138"/>
      <c r="ES4" s="138"/>
      <c r="ET4" s="138"/>
      <c r="EU4" s="138"/>
      <c r="EV4" s="138"/>
      <c r="EW4" s="138"/>
      <c r="EX4" s="138"/>
      <c r="EY4" s="138"/>
      <c r="EZ4" s="138"/>
      <c r="FA4" s="138"/>
      <c r="FB4" s="138"/>
      <c r="FC4" s="138"/>
      <c r="FD4" s="138"/>
      <c r="FE4" s="138"/>
      <c r="FF4" s="138"/>
      <c r="FG4" s="88"/>
      <c r="FH4" s="89"/>
      <c r="FI4" s="90"/>
      <c r="FJ4" s="91"/>
      <c r="FK4" s="92"/>
      <c r="FL4" s="91"/>
      <c r="FM4" s="137"/>
      <c r="FN4" s="137"/>
      <c r="FO4" s="137"/>
      <c r="FP4" s="137"/>
      <c r="FQ4" s="137"/>
      <c r="FR4" s="137"/>
      <c r="FS4" s="137"/>
      <c r="FT4" s="137"/>
      <c r="FU4" s="137"/>
      <c r="FV4" s="137"/>
      <c r="FW4" s="137"/>
      <c r="FX4" s="137"/>
      <c r="FY4" s="137"/>
      <c r="FZ4" s="137"/>
      <c r="GA4" s="137"/>
      <c r="GB4" s="137"/>
      <c r="GC4" s="137"/>
      <c r="GD4" s="93"/>
      <c r="GE4" s="94"/>
      <c r="GF4" s="95"/>
    </row>
    <row r="5" spans="1:188" x14ac:dyDescent="0.2">
      <c r="A5" s="72">
        <v>3</v>
      </c>
      <c r="B5" s="34" t="s">
        <v>55</v>
      </c>
      <c r="C5" s="34" t="s">
        <v>70</v>
      </c>
      <c r="D5" s="74" t="s">
        <v>45</v>
      </c>
      <c r="E5" s="75"/>
      <c r="F5" s="76"/>
      <c r="G5" s="75">
        <v>7</v>
      </c>
      <c r="H5" s="19">
        <v>10</v>
      </c>
      <c r="I5" s="19">
        <v>8</v>
      </c>
      <c r="J5" s="19">
        <v>4</v>
      </c>
      <c r="K5" s="19">
        <v>2</v>
      </c>
      <c r="L5" s="19">
        <v>9</v>
      </c>
      <c r="M5" s="19">
        <v>3</v>
      </c>
      <c r="N5" s="19">
        <v>12</v>
      </c>
      <c r="O5" s="19">
        <v>15</v>
      </c>
      <c r="P5" s="19">
        <v>6</v>
      </c>
      <c r="Q5" s="19">
        <v>7</v>
      </c>
      <c r="R5" s="19">
        <v>12</v>
      </c>
      <c r="S5" s="19">
        <v>15</v>
      </c>
      <c r="T5" s="19">
        <v>2</v>
      </c>
      <c r="U5" s="19">
        <v>18</v>
      </c>
      <c r="V5" s="19">
        <v>9</v>
      </c>
      <c r="W5" s="19">
        <v>4</v>
      </c>
      <c r="X5" s="19">
        <v>9</v>
      </c>
      <c r="Y5" s="39">
        <f t="shared" si="0"/>
        <v>152</v>
      </c>
      <c r="Z5" s="40">
        <f t="array" ref="Z5">AVERAGE(IF(ISNUMBER(G5:X5),G5:X5))</f>
        <v>8.4444444444444446</v>
      </c>
      <c r="AA5" s="41">
        <f t="shared" si="1"/>
        <v>12</v>
      </c>
      <c r="AB5" s="77"/>
      <c r="AC5" s="78"/>
      <c r="AD5" s="77">
        <v>7</v>
      </c>
      <c r="AE5" s="24">
        <v>10</v>
      </c>
      <c r="AF5" s="24">
        <v>8</v>
      </c>
      <c r="AG5" s="24">
        <v>4</v>
      </c>
      <c r="AH5" s="24">
        <v>2</v>
      </c>
      <c r="AI5" s="24">
        <v>9</v>
      </c>
      <c r="AJ5" s="24">
        <v>3</v>
      </c>
      <c r="AK5" s="24">
        <v>12</v>
      </c>
      <c r="AL5" s="24">
        <v>15</v>
      </c>
      <c r="AM5" s="24">
        <v>6</v>
      </c>
      <c r="AN5" s="24">
        <v>7</v>
      </c>
      <c r="AO5" s="24">
        <v>12</v>
      </c>
      <c r="AP5" s="24">
        <v>15</v>
      </c>
      <c r="AQ5" s="24">
        <v>2</v>
      </c>
      <c r="AR5" s="24">
        <v>18</v>
      </c>
      <c r="AS5" s="24">
        <v>9</v>
      </c>
      <c r="AT5" s="24">
        <v>4</v>
      </c>
      <c r="AU5" s="24">
        <v>9</v>
      </c>
      <c r="AV5" s="45">
        <f t="shared" si="2"/>
        <v>152</v>
      </c>
      <c r="AW5" s="46">
        <f t="array" ref="AW5">AVERAGE(IF(ISNUMBER(AE5:AU5),AE5:AU5))</f>
        <v>8.5294117647058822</v>
      </c>
      <c r="AX5" s="47">
        <f t="shared" si="3"/>
        <v>18</v>
      </c>
      <c r="AY5" s="80"/>
      <c r="AZ5" s="81"/>
      <c r="BA5" s="80">
        <v>7</v>
      </c>
      <c r="BB5" s="23">
        <v>10</v>
      </c>
      <c r="BC5" s="23">
        <v>8</v>
      </c>
      <c r="BD5" s="23">
        <v>4</v>
      </c>
      <c r="BE5" s="23">
        <v>2</v>
      </c>
      <c r="BF5" s="23">
        <v>9</v>
      </c>
      <c r="BG5" s="23">
        <v>3</v>
      </c>
      <c r="BH5" s="23">
        <v>12</v>
      </c>
      <c r="BI5" s="23">
        <v>15</v>
      </c>
      <c r="BJ5" s="23">
        <v>6</v>
      </c>
      <c r="BK5" s="23">
        <v>7</v>
      </c>
      <c r="BL5" s="23">
        <v>12</v>
      </c>
      <c r="BM5" s="23">
        <v>15</v>
      </c>
      <c r="BN5" s="23">
        <v>2</v>
      </c>
      <c r="BO5" s="23">
        <v>18</v>
      </c>
      <c r="BP5" s="23">
        <v>9</v>
      </c>
      <c r="BQ5" s="23">
        <v>4</v>
      </c>
      <c r="BR5" s="23">
        <v>9</v>
      </c>
      <c r="BS5" s="51">
        <f t="shared" si="4"/>
        <v>152</v>
      </c>
      <c r="BT5" s="52">
        <f t="array" ref="BT5">AVERAGE(IF(ISNUMBER(BE5:BR5),BE5:BR5))</f>
        <v>8.7857142857142865</v>
      </c>
      <c r="BU5" s="53">
        <f t="shared" si="5"/>
        <v>18</v>
      </c>
      <c r="BV5" s="83"/>
      <c r="BW5" s="84"/>
      <c r="BX5" s="83">
        <v>7</v>
      </c>
      <c r="BY5" s="22">
        <v>10</v>
      </c>
      <c r="BZ5" s="22">
        <v>8</v>
      </c>
      <c r="CA5" s="22">
        <v>4</v>
      </c>
      <c r="CB5" s="22">
        <v>2</v>
      </c>
      <c r="CC5" s="22">
        <v>9</v>
      </c>
      <c r="CD5" s="22">
        <v>3</v>
      </c>
      <c r="CE5" s="22">
        <v>12</v>
      </c>
      <c r="CF5" s="22">
        <v>15</v>
      </c>
      <c r="CG5" s="22">
        <v>6</v>
      </c>
      <c r="CH5" s="22">
        <v>7</v>
      </c>
      <c r="CI5" s="22">
        <v>12</v>
      </c>
      <c r="CJ5" s="22">
        <v>15</v>
      </c>
      <c r="CK5" s="22">
        <v>2</v>
      </c>
      <c r="CL5" s="22">
        <v>18</v>
      </c>
      <c r="CM5" s="22">
        <v>9</v>
      </c>
      <c r="CN5" s="22">
        <v>4</v>
      </c>
      <c r="CO5" s="22">
        <v>9</v>
      </c>
      <c r="CP5" s="57">
        <f t="shared" si="6"/>
        <v>152</v>
      </c>
      <c r="CQ5" s="58">
        <f t="array" ref="CQ5">AVERAGE(IF(ISNUMBER(BX5:CO5),BX5:CO5))</f>
        <v>8.4444444444444446</v>
      </c>
      <c r="CR5" s="59">
        <f t="shared" si="7"/>
        <v>12</v>
      </c>
      <c r="CS5" s="86"/>
      <c r="CT5" s="87"/>
      <c r="CU5" s="86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88"/>
      <c r="DN5" s="89"/>
      <c r="DO5" s="90"/>
      <c r="DP5" s="91"/>
      <c r="DQ5" s="92"/>
      <c r="DR5" s="91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93"/>
      <c r="EK5" s="94"/>
      <c r="EL5" s="95"/>
      <c r="EM5" s="86"/>
      <c r="EN5" s="87"/>
      <c r="EO5" s="86"/>
      <c r="EP5" s="138"/>
      <c r="EQ5" s="138"/>
      <c r="ER5" s="138"/>
      <c r="ES5" s="138"/>
      <c r="ET5" s="138"/>
      <c r="EU5" s="138"/>
      <c r="EV5" s="138"/>
      <c r="EW5" s="138"/>
      <c r="EX5" s="138"/>
      <c r="EY5" s="138"/>
      <c r="EZ5" s="138"/>
      <c r="FA5" s="138"/>
      <c r="FB5" s="138"/>
      <c r="FC5" s="138"/>
      <c r="FD5" s="138"/>
      <c r="FE5" s="138"/>
      <c r="FF5" s="138"/>
      <c r="FG5" s="88"/>
      <c r="FH5" s="89"/>
      <c r="FI5" s="90"/>
      <c r="FJ5" s="91"/>
      <c r="FK5" s="92"/>
      <c r="FL5" s="91"/>
      <c r="FM5" s="137"/>
      <c r="FN5" s="137"/>
      <c r="FO5" s="137"/>
      <c r="FP5" s="137"/>
      <c r="FQ5" s="137"/>
      <c r="FR5" s="137"/>
      <c r="FS5" s="137"/>
      <c r="FT5" s="137"/>
      <c r="FU5" s="137"/>
      <c r="FV5" s="137"/>
      <c r="FW5" s="137"/>
      <c r="FX5" s="137"/>
      <c r="FY5" s="137"/>
      <c r="FZ5" s="137"/>
      <c r="GA5" s="137"/>
      <c r="GB5" s="137"/>
      <c r="GC5" s="137"/>
      <c r="GD5" s="93"/>
      <c r="GE5" s="94"/>
      <c r="GF5" s="95"/>
    </row>
    <row r="6" spans="1:188" x14ac:dyDescent="0.2">
      <c r="A6" s="72">
        <v>4</v>
      </c>
      <c r="B6" s="34" t="s">
        <v>56</v>
      </c>
      <c r="C6" s="34" t="s">
        <v>71</v>
      </c>
      <c r="D6" s="74" t="s">
        <v>46</v>
      </c>
      <c r="E6" s="75"/>
      <c r="F6" s="76"/>
      <c r="G6" s="75">
        <v>8</v>
      </c>
      <c r="H6" s="19">
        <v>15</v>
      </c>
      <c r="I6" s="19">
        <v>9</v>
      </c>
      <c r="J6" s="19">
        <v>7</v>
      </c>
      <c r="K6" s="19">
        <v>10</v>
      </c>
      <c r="L6" s="19">
        <v>13</v>
      </c>
      <c r="M6" s="19">
        <v>9</v>
      </c>
      <c r="N6" s="19">
        <v>15</v>
      </c>
      <c r="O6" s="19">
        <v>18</v>
      </c>
      <c r="P6" s="19">
        <v>12</v>
      </c>
      <c r="Q6" s="19">
        <v>9</v>
      </c>
      <c r="R6" s="19">
        <v>15</v>
      </c>
      <c r="S6" s="19">
        <v>12</v>
      </c>
      <c r="T6" s="19">
        <v>11</v>
      </c>
      <c r="U6" s="19">
        <v>15</v>
      </c>
      <c r="V6" s="19">
        <v>14</v>
      </c>
      <c r="W6" s="19">
        <v>9</v>
      </c>
      <c r="X6" s="19">
        <v>13</v>
      </c>
      <c r="Y6" s="39">
        <f t="shared" si="0"/>
        <v>214</v>
      </c>
      <c r="Z6" s="40">
        <f t="array" ref="Z6">AVERAGE(IF(ISNUMBER(G6:X6),G6:X6))</f>
        <v>11.888888888888889</v>
      </c>
      <c r="AA6" s="41">
        <f t="shared" si="1"/>
        <v>1</v>
      </c>
      <c r="AB6" s="77"/>
      <c r="AC6" s="78"/>
      <c r="AD6" s="77">
        <v>8</v>
      </c>
      <c r="AE6" s="24">
        <v>15</v>
      </c>
      <c r="AF6" s="24">
        <v>9</v>
      </c>
      <c r="AG6" s="24">
        <v>7</v>
      </c>
      <c r="AH6" s="24">
        <v>10</v>
      </c>
      <c r="AI6" s="24">
        <v>13</v>
      </c>
      <c r="AJ6" s="24">
        <v>9</v>
      </c>
      <c r="AK6" s="24">
        <v>15</v>
      </c>
      <c r="AL6" s="24">
        <v>18</v>
      </c>
      <c r="AM6" s="24">
        <v>12</v>
      </c>
      <c r="AN6" s="24">
        <v>9</v>
      </c>
      <c r="AO6" s="24">
        <v>15</v>
      </c>
      <c r="AP6" s="24">
        <v>12</v>
      </c>
      <c r="AQ6" s="24">
        <v>11</v>
      </c>
      <c r="AR6" s="24">
        <v>15</v>
      </c>
      <c r="AS6" s="24">
        <v>14</v>
      </c>
      <c r="AT6" s="24">
        <v>9</v>
      </c>
      <c r="AU6" s="24">
        <v>13</v>
      </c>
      <c r="AV6" s="45">
        <f t="shared" si="2"/>
        <v>214</v>
      </c>
      <c r="AW6" s="46">
        <f t="array" ref="AW6">AVERAGE(IF(ISNUMBER(AE6:AU6),AE6:AU6))</f>
        <v>12.117647058823529</v>
      </c>
      <c r="AX6" s="47">
        <f t="shared" si="3"/>
        <v>1</v>
      </c>
      <c r="AY6" s="80"/>
      <c r="AZ6" s="81"/>
      <c r="BA6" s="80">
        <v>8</v>
      </c>
      <c r="BB6" s="23">
        <v>15</v>
      </c>
      <c r="BC6" s="23">
        <v>9</v>
      </c>
      <c r="BD6" s="23">
        <v>7</v>
      </c>
      <c r="BE6" s="23">
        <v>10</v>
      </c>
      <c r="BF6" s="23">
        <v>13</v>
      </c>
      <c r="BG6" s="23">
        <v>9</v>
      </c>
      <c r="BH6" s="23">
        <v>15</v>
      </c>
      <c r="BI6" s="23">
        <v>18</v>
      </c>
      <c r="BJ6" s="23">
        <v>12</v>
      </c>
      <c r="BK6" s="23">
        <v>9</v>
      </c>
      <c r="BL6" s="23">
        <v>15</v>
      </c>
      <c r="BM6" s="23">
        <v>12</v>
      </c>
      <c r="BN6" s="23">
        <v>11</v>
      </c>
      <c r="BO6" s="23">
        <v>15</v>
      </c>
      <c r="BP6" s="23">
        <v>14</v>
      </c>
      <c r="BQ6" s="23">
        <v>9</v>
      </c>
      <c r="BR6" s="23">
        <v>13</v>
      </c>
      <c r="BS6" s="51">
        <f t="shared" si="4"/>
        <v>214</v>
      </c>
      <c r="BT6" s="52">
        <f t="array" ref="BT6">AVERAGE(IF(ISNUMBER(BE6:BR6),BE6:BR6))</f>
        <v>12.5</v>
      </c>
      <c r="BU6" s="53">
        <f t="shared" si="5"/>
        <v>1</v>
      </c>
      <c r="BV6" s="83"/>
      <c r="BW6" s="84"/>
      <c r="BX6" s="83">
        <v>8</v>
      </c>
      <c r="BY6" s="22">
        <v>15</v>
      </c>
      <c r="BZ6" s="22">
        <v>9</v>
      </c>
      <c r="CA6" s="22">
        <v>7</v>
      </c>
      <c r="CB6" s="22">
        <v>10</v>
      </c>
      <c r="CC6" s="22">
        <v>13</v>
      </c>
      <c r="CD6" s="22">
        <v>9</v>
      </c>
      <c r="CE6" s="22">
        <v>15</v>
      </c>
      <c r="CF6" s="22">
        <v>18</v>
      </c>
      <c r="CG6" s="22">
        <v>12</v>
      </c>
      <c r="CH6" s="22">
        <v>9</v>
      </c>
      <c r="CI6" s="22">
        <v>15</v>
      </c>
      <c r="CJ6" s="22">
        <v>12</v>
      </c>
      <c r="CK6" s="22">
        <v>11</v>
      </c>
      <c r="CL6" s="22">
        <v>15</v>
      </c>
      <c r="CM6" s="22">
        <v>14</v>
      </c>
      <c r="CN6" s="22">
        <v>9</v>
      </c>
      <c r="CO6" s="22">
        <v>13</v>
      </c>
      <c r="CP6" s="57">
        <f t="shared" si="6"/>
        <v>214</v>
      </c>
      <c r="CQ6" s="58">
        <f t="array" ref="CQ6">AVERAGE(IF(ISNUMBER(BX6:CO6),BX6:CO6))</f>
        <v>11.888888888888889</v>
      </c>
      <c r="CR6" s="59">
        <f t="shared" si="7"/>
        <v>1</v>
      </c>
      <c r="CS6" s="86"/>
      <c r="CT6" s="87"/>
      <c r="CU6" s="86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88"/>
      <c r="DN6" s="89"/>
      <c r="DO6" s="90"/>
      <c r="DP6" s="91"/>
      <c r="DQ6" s="92"/>
      <c r="DR6" s="91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93"/>
      <c r="EK6" s="94"/>
      <c r="EL6" s="95"/>
      <c r="EM6" s="86"/>
      <c r="EN6" s="87"/>
      <c r="EO6" s="86"/>
      <c r="EP6" s="138"/>
      <c r="EQ6" s="138"/>
      <c r="ER6" s="138"/>
      <c r="ES6" s="138"/>
      <c r="ET6" s="138"/>
      <c r="EU6" s="138"/>
      <c r="EV6" s="138"/>
      <c r="EW6" s="138"/>
      <c r="EX6" s="138"/>
      <c r="EY6" s="138"/>
      <c r="EZ6" s="138"/>
      <c r="FA6" s="138"/>
      <c r="FB6" s="138"/>
      <c r="FC6" s="138"/>
      <c r="FD6" s="138"/>
      <c r="FE6" s="138"/>
      <c r="FF6" s="138"/>
      <c r="FG6" s="88"/>
      <c r="FH6" s="89"/>
      <c r="FI6" s="90"/>
      <c r="FJ6" s="91"/>
      <c r="FK6" s="92"/>
      <c r="FL6" s="91"/>
      <c r="FM6" s="137"/>
      <c r="FN6" s="137"/>
      <c r="FO6" s="137"/>
      <c r="FP6" s="137"/>
      <c r="FQ6" s="137"/>
      <c r="FR6" s="137"/>
      <c r="FS6" s="137"/>
      <c r="FT6" s="137"/>
      <c r="FU6" s="137"/>
      <c r="FV6" s="137"/>
      <c r="FW6" s="137"/>
      <c r="FX6" s="137"/>
      <c r="FY6" s="137"/>
      <c r="FZ6" s="137"/>
      <c r="GA6" s="137"/>
      <c r="GB6" s="137"/>
      <c r="GC6" s="137"/>
      <c r="GD6" s="93"/>
      <c r="GE6" s="94"/>
      <c r="GF6" s="95"/>
    </row>
    <row r="7" spans="1:188" x14ac:dyDescent="0.2">
      <c r="A7" s="72">
        <v>5</v>
      </c>
      <c r="B7" s="34" t="s">
        <v>57</v>
      </c>
      <c r="C7" s="34" t="s">
        <v>72</v>
      </c>
      <c r="D7" s="74" t="s">
        <v>47</v>
      </c>
      <c r="E7" s="75"/>
      <c r="F7" s="76"/>
      <c r="G7" s="36">
        <v>5</v>
      </c>
      <c r="H7" s="38">
        <v>10</v>
      </c>
      <c r="I7" s="38">
        <v>8</v>
      </c>
      <c r="J7" s="38">
        <v>4</v>
      </c>
      <c r="K7" s="38">
        <v>2</v>
      </c>
      <c r="L7" s="38">
        <v>9</v>
      </c>
      <c r="M7" s="38">
        <v>5</v>
      </c>
      <c r="N7" s="38">
        <v>12</v>
      </c>
      <c r="O7" s="38">
        <v>15</v>
      </c>
      <c r="P7" s="38">
        <v>6</v>
      </c>
      <c r="Q7" s="38">
        <v>7</v>
      </c>
      <c r="R7" s="38">
        <v>12</v>
      </c>
      <c r="S7" s="38">
        <v>15</v>
      </c>
      <c r="T7" s="38">
        <v>2</v>
      </c>
      <c r="U7" s="38">
        <v>18</v>
      </c>
      <c r="V7" s="38">
        <v>9</v>
      </c>
      <c r="W7" s="38">
        <v>4</v>
      </c>
      <c r="X7" s="38" t="s">
        <v>43</v>
      </c>
      <c r="Y7" s="39">
        <f t="shared" si="0"/>
        <v>143</v>
      </c>
      <c r="Z7" s="40">
        <f t="array" ref="Z7">AVERAGE(IF(ISNUMBER(G7:X7),G7:X7))</f>
        <v>8.4117647058823533</v>
      </c>
      <c r="AA7" s="41">
        <f t="shared" si="1"/>
        <v>18</v>
      </c>
      <c r="AB7" s="77"/>
      <c r="AC7" s="78"/>
      <c r="AD7" s="77">
        <v>5</v>
      </c>
      <c r="AE7" s="24">
        <v>10</v>
      </c>
      <c r="AF7" s="24">
        <v>8</v>
      </c>
      <c r="AG7" s="24">
        <v>4</v>
      </c>
      <c r="AH7" s="24">
        <v>2</v>
      </c>
      <c r="AI7" s="24">
        <v>9</v>
      </c>
      <c r="AJ7" s="24">
        <v>5</v>
      </c>
      <c r="AK7" s="24">
        <v>12</v>
      </c>
      <c r="AL7" s="24">
        <v>15</v>
      </c>
      <c r="AM7" s="24">
        <v>6</v>
      </c>
      <c r="AN7" s="24">
        <v>7</v>
      </c>
      <c r="AO7" s="24">
        <v>12</v>
      </c>
      <c r="AP7" s="24">
        <v>15</v>
      </c>
      <c r="AQ7" s="24">
        <v>2</v>
      </c>
      <c r="AR7" s="24">
        <v>18</v>
      </c>
      <c r="AS7" s="24">
        <v>9</v>
      </c>
      <c r="AT7" s="24">
        <v>4</v>
      </c>
      <c r="AU7" s="24" t="s">
        <v>43</v>
      </c>
      <c r="AV7" s="45">
        <f t="shared" si="2"/>
        <v>143</v>
      </c>
      <c r="AW7" s="46">
        <f t="array" ref="AW7">AVERAGE(IF(ISNUMBER(AE7:AU7),AE7:AU7))</f>
        <v>8.625</v>
      </c>
      <c r="AX7" s="47">
        <f t="shared" si="3"/>
        <v>12</v>
      </c>
      <c r="AY7" s="80">
        <v>5</v>
      </c>
      <c r="AZ7" s="81">
        <v>1</v>
      </c>
      <c r="BA7" s="80">
        <v>5</v>
      </c>
      <c r="BB7" s="23">
        <v>10</v>
      </c>
      <c r="BC7" s="23">
        <v>8</v>
      </c>
      <c r="BD7" s="23">
        <v>4</v>
      </c>
      <c r="BE7" s="23">
        <v>2</v>
      </c>
      <c r="BF7" s="23">
        <v>9</v>
      </c>
      <c r="BG7" s="23">
        <v>5</v>
      </c>
      <c r="BH7" s="23">
        <v>12</v>
      </c>
      <c r="BI7" s="23">
        <v>15</v>
      </c>
      <c r="BJ7" s="23">
        <v>6</v>
      </c>
      <c r="BK7" s="23">
        <v>7</v>
      </c>
      <c r="BL7" s="23">
        <v>12</v>
      </c>
      <c r="BM7" s="23">
        <v>15</v>
      </c>
      <c r="BN7" s="23">
        <v>2</v>
      </c>
      <c r="BO7" s="23">
        <v>18</v>
      </c>
      <c r="BP7" s="23">
        <v>9</v>
      </c>
      <c r="BQ7" s="23">
        <v>4</v>
      </c>
      <c r="BR7" s="23" t="s">
        <v>43</v>
      </c>
      <c r="BS7" s="51">
        <f t="shared" si="4"/>
        <v>143</v>
      </c>
      <c r="BT7" s="52">
        <f t="array" ref="BT7">AVERAGE(IF(ISNUMBER(BE7:BR7),BE7:BR7))</f>
        <v>8.9230769230769234</v>
      </c>
      <c r="BU7" s="53">
        <f t="shared" si="5"/>
        <v>12</v>
      </c>
      <c r="BV7" s="83"/>
      <c r="BW7" s="84"/>
      <c r="BX7" s="83">
        <v>5</v>
      </c>
      <c r="BY7" s="22">
        <v>10</v>
      </c>
      <c r="BZ7" s="22">
        <v>8</v>
      </c>
      <c r="CA7" s="22">
        <v>4</v>
      </c>
      <c r="CB7" s="22">
        <v>2</v>
      </c>
      <c r="CC7" s="22">
        <v>9</v>
      </c>
      <c r="CD7" s="22">
        <v>5</v>
      </c>
      <c r="CE7" s="22">
        <v>12</v>
      </c>
      <c r="CF7" s="22">
        <v>15</v>
      </c>
      <c r="CG7" s="22">
        <v>6</v>
      </c>
      <c r="CH7" s="22">
        <v>7</v>
      </c>
      <c r="CI7" s="22">
        <v>12</v>
      </c>
      <c r="CJ7" s="22">
        <v>15</v>
      </c>
      <c r="CK7" s="22">
        <v>2</v>
      </c>
      <c r="CL7" s="22">
        <v>18</v>
      </c>
      <c r="CM7" s="22">
        <v>9</v>
      </c>
      <c r="CN7" s="22">
        <v>4</v>
      </c>
      <c r="CO7" s="22" t="s">
        <v>43</v>
      </c>
      <c r="CP7" s="57">
        <f t="shared" si="6"/>
        <v>143</v>
      </c>
      <c r="CQ7" s="58">
        <f t="array" ref="CQ7">AVERAGE(IF(ISNUMBER(BX7:CO7),BX7:CO7))</f>
        <v>8.4117647058823533</v>
      </c>
      <c r="CR7" s="59">
        <f t="shared" si="7"/>
        <v>18</v>
      </c>
      <c r="CS7" s="86"/>
      <c r="CT7" s="87"/>
      <c r="CU7" s="86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88"/>
      <c r="DN7" s="96"/>
      <c r="DO7" s="90"/>
      <c r="DP7" s="91"/>
      <c r="DQ7" s="92"/>
      <c r="DR7" s="91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93"/>
      <c r="EK7" s="97"/>
      <c r="EL7" s="95"/>
      <c r="EM7" s="86"/>
      <c r="EN7" s="87"/>
      <c r="EO7" s="86"/>
      <c r="EP7" s="138"/>
      <c r="EQ7" s="138"/>
      <c r="ER7" s="138"/>
      <c r="ES7" s="138"/>
      <c r="ET7" s="138"/>
      <c r="EU7" s="138"/>
      <c r="EV7" s="138"/>
      <c r="EW7" s="138"/>
      <c r="EX7" s="138"/>
      <c r="EY7" s="138"/>
      <c r="EZ7" s="138"/>
      <c r="FA7" s="138"/>
      <c r="FB7" s="138"/>
      <c r="FC7" s="138"/>
      <c r="FD7" s="138"/>
      <c r="FE7" s="138"/>
      <c r="FF7" s="138"/>
      <c r="FG7" s="88"/>
      <c r="FH7" s="96"/>
      <c r="FI7" s="90"/>
      <c r="FJ7" s="91"/>
      <c r="FK7" s="92"/>
      <c r="FL7" s="91"/>
      <c r="FM7" s="137"/>
      <c r="FN7" s="137"/>
      <c r="FO7" s="137"/>
      <c r="FP7" s="137"/>
      <c r="FQ7" s="137"/>
      <c r="FR7" s="137"/>
      <c r="FS7" s="137"/>
      <c r="FT7" s="137"/>
      <c r="FU7" s="137"/>
      <c r="FV7" s="137"/>
      <c r="FW7" s="137"/>
      <c r="FX7" s="137"/>
      <c r="FY7" s="137"/>
      <c r="FZ7" s="137"/>
      <c r="GA7" s="137"/>
      <c r="GB7" s="137"/>
      <c r="GC7" s="137"/>
      <c r="GD7" s="93"/>
      <c r="GE7" s="97"/>
      <c r="GF7" s="95"/>
    </row>
    <row r="8" spans="1:188" x14ac:dyDescent="0.2">
      <c r="A8" s="72">
        <v>6</v>
      </c>
      <c r="B8" s="34" t="s">
        <v>58</v>
      </c>
      <c r="C8" s="34" t="s">
        <v>73</v>
      </c>
      <c r="D8" s="74" t="s">
        <v>42</v>
      </c>
      <c r="E8" s="75"/>
      <c r="F8" s="76"/>
      <c r="G8" s="75">
        <v>4</v>
      </c>
      <c r="H8" s="150">
        <v>12</v>
      </c>
      <c r="I8" s="150">
        <v>7</v>
      </c>
      <c r="J8" s="150">
        <v>6</v>
      </c>
      <c r="K8" s="150">
        <v>8</v>
      </c>
      <c r="L8" s="150">
        <v>11</v>
      </c>
      <c r="M8" s="150">
        <v>7</v>
      </c>
      <c r="N8" s="150">
        <v>9</v>
      </c>
      <c r="O8" s="150">
        <v>12</v>
      </c>
      <c r="P8" s="150">
        <v>9</v>
      </c>
      <c r="Q8" s="150">
        <v>10</v>
      </c>
      <c r="R8" s="150">
        <v>5</v>
      </c>
      <c r="S8" s="150">
        <v>10</v>
      </c>
      <c r="T8" s="150">
        <v>8</v>
      </c>
      <c r="U8" s="150">
        <v>12</v>
      </c>
      <c r="V8" s="150">
        <v>7</v>
      </c>
      <c r="W8" s="150">
        <v>6</v>
      </c>
      <c r="X8" s="150">
        <v>12</v>
      </c>
      <c r="Y8" s="39">
        <f t="shared" si="0"/>
        <v>155</v>
      </c>
      <c r="Z8" s="40">
        <f t="array" ref="Z8">AVERAGE(IF(ISNUMBER(G8:X8),G8:X8))</f>
        <v>8.6111111111111107</v>
      </c>
      <c r="AA8" s="41">
        <f t="shared" si="1"/>
        <v>6</v>
      </c>
      <c r="AB8" s="77"/>
      <c r="AC8" s="78"/>
      <c r="AD8" s="77">
        <v>4</v>
      </c>
      <c r="AE8" s="24">
        <v>12</v>
      </c>
      <c r="AF8" s="24">
        <v>7</v>
      </c>
      <c r="AG8" s="24">
        <v>6</v>
      </c>
      <c r="AH8" s="24">
        <v>8</v>
      </c>
      <c r="AI8" s="24">
        <v>11</v>
      </c>
      <c r="AJ8" s="24">
        <v>7</v>
      </c>
      <c r="AK8" s="24">
        <v>9</v>
      </c>
      <c r="AL8" s="24">
        <v>12</v>
      </c>
      <c r="AM8" s="24">
        <v>9</v>
      </c>
      <c r="AN8" s="24">
        <v>10</v>
      </c>
      <c r="AO8" s="24">
        <v>5</v>
      </c>
      <c r="AP8" s="24">
        <v>10</v>
      </c>
      <c r="AQ8" s="24">
        <v>8</v>
      </c>
      <c r="AR8" s="24">
        <v>12</v>
      </c>
      <c r="AS8" s="24">
        <v>7</v>
      </c>
      <c r="AT8" s="24">
        <v>6</v>
      </c>
      <c r="AU8" s="24">
        <v>12</v>
      </c>
      <c r="AV8" s="45">
        <f t="shared" si="2"/>
        <v>155</v>
      </c>
      <c r="AW8" s="46">
        <f t="array" ref="AW8">AVERAGE(IF(ISNUMBER(AE8:AU8),AE8:AU8))</f>
        <v>8.882352941176471</v>
      </c>
      <c r="AX8" s="47">
        <f t="shared" si="3"/>
        <v>6</v>
      </c>
      <c r="AY8" s="80"/>
      <c r="AZ8" s="81"/>
      <c r="BA8" s="80">
        <v>4</v>
      </c>
      <c r="BB8" s="23">
        <v>12</v>
      </c>
      <c r="BC8" s="23">
        <v>7</v>
      </c>
      <c r="BD8" s="23">
        <v>6</v>
      </c>
      <c r="BE8" s="23">
        <v>8</v>
      </c>
      <c r="BF8" s="23">
        <v>11</v>
      </c>
      <c r="BG8" s="23">
        <v>7</v>
      </c>
      <c r="BH8" s="23">
        <v>9</v>
      </c>
      <c r="BI8" s="23">
        <v>12</v>
      </c>
      <c r="BJ8" s="23">
        <v>9</v>
      </c>
      <c r="BK8" s="23">
        <v>10</v>
      </c>
      <c r="BL8" s="23">
        <v>5</v>
      </c>
      <c r="BM8" s="23">
        <v>10</v>
      </c>
      <c r="BN8" s="23">
        <v>8</v>
      </c>
      <c r="BO8" s="23">
        <v>12</v>
      </c>
      <c r="BP8" s="23">
        <v>7</v>
      </c>
      <c r="BQ8" s="23">
        <v>6</v>
      </c>
      <c r="BR8" s="23">
        <v>12</v>
      </c>
      <c r="BS8" s="51">
        <f t="shared" si="4"/>
        <v>155</v>
      </c>
      <c r="BT8" s="52">
        <f t="array" ref="BT8">AVERAGE(IF(ISNUMBER(BE8:BR8),BE8:BR8))</f>
        <v>9</v>
      </c>
      <c r="BU8" s="53">
        <f t="shared" si="5"/>
        <v>6</v>
      </c>
      <c r="BV8" s="83"/>
      <c r="BW8" s="84"/>
      <c r="BX8" s="83">
        <v>4</v>
      </c>
      <c r="BY8" s="22">
        <v>12</v>
      </c>
      <c r="BZ8" s="22">
        <v>7</v>
      </c>
      <c r="CA8" s="22">
        <v>6</v>
      </c>
      <c r="CB8" s="22">
        <v>8</v>
      </c>
      <c r="CC8" s="22">
        <v>11</v>
      </c>
      <c r="CD8" s="22">
        <v>7</v>
      </c>
      <c r="CE8" s="22">
        <v>9</v>
      </c>
      <c r="CF8" s="22">
        <v>12</v>
      </c>
      <c r="CG8" s="22">
        <v>9</v>
      </c>
      <c r="CH8" s="22">
        <v>10</v>
      </c>
      <c r="CI8" s="22">
        <v>5</v>
      </c>
      <c r="CJ8" s="22">
        <v>10</v>
      </c>
      <c r="CK8" s="22">
        <v>8</v>
      </c>
      <c r="CL8" s="22">
        <v>12</v>
      </c>
      <c r="CM8" s="22">
        <v>7</v>
      </c>
      <c r="CN8" s="22">
        <v>6</v>
      </c>
      <c r="CO8" s="22">
        <v>12</v>
      </c>
      <c r="CP8" s="57">
        <f t="shared" si="6"/>
        <v>155</v>
      </c>
      <c r="CQ8" s="58">
        <f t="array" ref="CQ8">AVERAGE(IF(ISNUMBER(BX8:CO8),BX8:CO8))</f>
        <v>8.6111111111111107</v>
      </c>
      <c r="CR8" s="59">
        <f t="shared" si="7"/>
        <v>6</v>
      </c>
      <c r="CS8" s="86"/>
      <c r="CT8" s="87"/>
      <c r="CU8" s="86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88"/>
      <c r="DN8" s="96"/>
      <c r="DO8" s="90"/>
      <c r="DP8" s="91"/>
      <c r="DQ8" s="92"/>
      <c r="DR8" s="91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93"/>
      <c r="EK8" s="97"/>
      <c r="EL8" s="95"/>
      <c r="EM8" s="86"/>
      <c r="EN8" s="87"/>
      <c r="EO8" s="86"/>
      <c r="EP8" s="138"/>
      <c r="EQ8" s="138"/>
      <c r="ER8" s="138"/>
      <c r="ES8" s="138"/>
      <c r="ET8" s="138"/>
      <c r="EU8" s="138"/>
      <c r="EV8" s="138"/>
      <c r="EW8" s="138"/>
      <c r="EX8" s="138"/>
      <c r="EY8" s="138"/>
      <c r="EZ8" s="138"/>
      <c r="FA8" s="138"/>
      <c r="FB8" s="138"/>
      <c r="FC8" s="138"/>
      <c r="FD8" s="138"/>
      <c r="FE8" s="138"/>
      <c r="FF8" s="138"/>
      <c r="FG8" s="88"/>
      <c r="FH8" s="96"/>
      <c r="FI8" s="90"/>
      <c r="FJ8" s="91"/>
      <c r="FK8" s="92"/>
      <c r="FL8" s="91"/>
      <c r="FM8" s="137"/>
      <c r="FN8" s="137"/>
      <c r="FO8" s="137"/>
      <c r="FP8" s="137"/>
      <c r="FQ8" s="137"/>
      <c r="FR8" s="137"/>
      <c r="FS8" s="137"/>
      <c r="FT8" s="137"/>
      <c r="FU8" s="137"/>
      <c r="FV8" s="137"/>
      <c r="FW8" s="137"/>
      <c r="FX8" s="137"/>
      <c r="FY8" s="137"/>
      <c r="FZ8" s="137"/>
      <c r="GA8" s="137"/>
      <c r="GB8" s="137"/>
      <c r="GC8" s="137"/>
      <c r="GD8" s="93"/>
      <c r="GE8" s="97"/>
      <c r="GF8" s="95"/>
    </row>
    <row r="9" spans="1:188" x14ac:dyDescent="0.2">
      <c r="A9" s="72">
        <v>7</v>
      </c>
      <c r="B9" s="34" t="s">
        <v>59</v>
      </c>
      <c r="C9" s="34" t="s">
        <v>74</v>
      </c>
      <c r="D9" s="74" t="s">
        <v>44</v>
      </c>
      <c r="E9" s="75"/>
      <c r="F9" s="76"/>
      <c r="G9" s="75">
        <v>7</v>
      </c>
      <c r="H9" s="150">
        <v>10</v>
      </c>
      <c r="I9" s="150">
        <v>8</v>
      </c>
      <c r="J9" s="150">
        <v>4</v>
      </c>
      <c r="K9" s="150">
        <v>2</v>
      </c>
      <c r="L9" s="150">
        <v>9</v>
      </c>
      <c r="M9" s="150">
        <v>3</v>
      </c>
      <c r="N9" s="150">
        <v>12</v>
      </c>
      <c r="O9" s="150">
        <v>15</v>
      </c>
      <c r="P9" s="150">
        <v>6</v>
      </c>
      <c r="Q9" s="150">
        <v>7</v>
      </c>
      <c r="R9" s="150">
        <v>12</v>
      </c>
      <c r="S9" s="150">
        <v>15</v>
      </c>
      <c r="T9" s="150">
        <v>2</v>
      </c>
      <c r="U9" s="150">
        <v>18</v>
      </c>
      <c r="V9" s="150">
        <v>9</v>
      </c>
      <c r="W9" s="150">
        <v>4</v>
      </c>
      <c r="X9" s="150">
        <v>9</v>
      </c>
      <c r="Y9" s="39">
        <f t="shared" si="0"/>
        <v>152</v>
      </c>
      <c r="Z9" s="40">
        <f t="array" ref="Z9">AVERAGE(IF(ISNUMBER(G9:X9),G9:X9))</f>
        <v>8.4444444444444446</v>
      </c>
      <c r="AA9" s="41">
        <f t="shared" si="1"/>
        <v>12</v>
      </c>
      <c r="AB9" s="77"/>
      <c r="AC9" s="78"/>
      <c r="AD9" s="77">
        <v>7</v>
      </c>
      <c r="AE9" s="24">
        <v>10</v>
      </c>
      <c r="AF9" s="24">
        <v>8</v>
      </c>
      <c r="AG9" s="24">
        <v>4</v>
      </c>
      <c r="AH9" s="24">
        <v>2</v>
      </c>
      <c r="AI9" s="24">
        <v>9</v>
      </c>
      <c r="AJ9" s="24">
        <v>3</v>
      </c>
      <c r="AK9" s="24">
        <v>12</v>
      </c>
      <c r="AL9" s="24">
        <v>15</v>
      </c>
      <c r="AM9" s="24">
        <v>6</v>
      </c>
      <c r="AN9" s="24">
        <v>7</v>
      </c>
      <c r="AO9" s="24">
        <v>12</v>
      </c>
      <c r="AP9" s="24">
        <v>15</v>
      </c>
      <c r="AQ9" s="24">
        <v>2</v>
      </c>
      <c r="AR9" s="24">
        <v>18</v>
      </c>
      <c r="AS9" s="24">
        <v>9</v>
      </c>
      <c r="AT9" s="24">
        <v>4</v>
      </c>
      <c r="AU9" s="24">
        <v>9</v>
      </c>
      <c r="AV9" s="45">
        <f t="shared" si="2"/>
        <v>152</v>
      </c>
      <c r="AW9" s="46">
        <f t="array" ref="AW9">AVERAGE(IF(ISNUMBER(AE9:AU9),AE9:AU9))</f>
        <v>8.5294117647058822</v>
      </c>
      <c r="AX9" s="47">
        <f t="shared" si="3"/>
        <v>18</v>
      </c>
      <c r="AY9" s="80"/>
      <c r="AZ9" s="81"/>
      <c r="BA9" s="80">
        <v>7</v>
      </c>
      <c r="BB9" s="23">
        <v>10</v>
      </c>
      <c r="BC9" s="23">
        <v>8</v>
      </c>
      <c r="BD9" s="23">
        <v>4</v>
      </c>
      <c r="BE9" s="23">
        <v>2</v>
      </c>
      <c r="BF9" s="23">
        <v>9</v>
      </c>
      <c r="BG9" s="23">
        <v>3</v>
      </c>
      <c r="BH9" s="23">
        <v>12</v>
      </c>
      <c r="BI9" s="23">
        <v>15</v>
      </c>
      <c r="BJ9" s="23">
        <v>6</v>
      </c>
      <c r="BK9" s="23">
        <v>7</v>
      </c>
      <c r="BL9" s="23">
        <v>12</v>
      </c>
      <c r="BM9" s="23">
        <v>15</v>
      </c>
      <c r="BN9" s="23">
        <v>2</v>
      </c>
      <c r="BO9" s="23">
        <v>18</v>
      </c>
      <c r="BP9" s="23">
        <v>9</v>
      </c>
      <c r="BQ9" s="23">
        <v>4</v>
      </c>
      <c r="BR9" s="23">
        <v>9</v>
      </c>
      <c r="BS9" s="51">
        <f t="shared" si="4"/>
        <v>152</v>
      </c>
      <c r="BT9" s="52">
        <f t="array" ref="BT9">AVERAGE(IF(ISNUMBER(BE9:BR9),BE9:BR9))</f>
        <v>8.7857142857142865</v>
      </c>
      <c r="BU9" s="53">
        <f t="shared" si="5"/>
        <v>18</v>
      </c>
      <c r="BV9" s="83"/>
      <c r="BW9" s="84"/>
      <c r="BX9" s="83">
        <v>7</v>
      </c>
      <c r="BY9" s="22">
        <v>10</v>
      </c>
      <c r="BZ9" s="22">
        <v>8</v>
      </c>
      <c r="CA9" s="22">
        <v>4</v>
      </c>
      <c r="CB9" s="22">
        <v>2</v>
      </c>
      <c r="CC9" s="22">
        <v>9</v>
      </c>
      <c r="CD9" s="22">
        <v>3</v>
      </c>
      <c r="CE9" s="22">
        <v>12</v>
      </c>
      <c r="CF9" s="22">
        <v>15</v>
      </c>
      <c r="CG9" s="22">
        <v>6</v>
      </c>
      <c r="CH9" s="22">
        <v>7</v>
      </c>
      <c r="CI9" s="22">
        <v>12</v>
      </c>
      <c r="CJ9" s="22">
        <v>15</v>
      </c>
      <c r="CK9" s="22">
        <v>2</v>
      </c>
      <c r="CL9" s="22">
        <v>18</v>
      </c>
      <c r="CM9" s="22">
        <v>9</v>
      </c>
      <c r="CN9" s="22">
        <v>4</v>
      </c>
      <c r="CO9" s="22">
        <v>9</v>
      </c>
      <c r="CP9" s="57">
        <f t="shared" si="6"/>
        <v>152</v>
      </c>
      <c r="CQ9" s="58">
        <f t="array" ref="CQ9">AVERAGE(IF(ISNUMBER(BX9:CO9),BX9:CO9))</f>
        <v>8.4444444444444446</v>
      </c>
      <c r="CR9" s="59">
        <f t="shared" si="7"/>
        <v>12</v>
      </c>
      <c r="CS9" s="86"/>
      <c r="CT9" s="87"/>
      <c r="CU9" s="86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88"/>
      <c r="DN9" s="96"/>
      <c r="DO9" s="90"/>
      <c r="DP9" s="91"/>
      <c r="DQ9" s="92"/>
      <c r="DR9" s="91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93"/>
      <c r="EK9" s="97"/>
      <c r="EL9" s="95"/>
      <c r="EM9" s="86"/>
      <c r="EN9" s="87"/>
      <c r="EO9" s="86"/>
      <c r="EP9" s="138"/>
      <c r="EQ9" s="138"/>
      <c r="ER9" s="138"/>
      <c r="ES9" s="138"/>
      <c r="ET9" s="138"/>
      <c r="EU9" s="138"/>
      <c r="EV9" s="138"/>
      <c r="EW9" s="138"/>
      <c r="EX9" s="138"/>
      <c r="EY9" s="138"/>
      <c r="EZ9" s="138"/>
      <c r="FA9" s="138"/>
      <c r="FB9" s="138"/>
      <c r="FC9" s="138"/>
      <c r="FD9" s="138"/>
      <c r="FE9" s="138"/>
      <c r="FF9" s="138"/>
      <c r="FG9" s="88"/>
      <c r="FH9" s="96"/>
      <c r="FI9" s="90"/>
      <c r="FJ9" s="91"/>
      <c r="FK9" s="92"/>
      <c r="FL9" s="91"/>
      <c r="FM9" s="137"/>
      <c r="FN9" s="137"/>
      <c r="FO9" s="137"/>
      <c r="FP9" s="137"/>
      <c r="FQ9" s="137"/>
      <c r="FR9" s="137"/>
      <c r="FS9" s="137"/>
      <c r="FT9" s="137"/>
      <c r="FU9" s="137"/>
      <c r="FV9" s="137"/>
      <c r="FW9" s="137"/>
      <c r="FX9" s="137"/>
      <c r="FY9" s="137"/>
      <c r="FZ9" s="137"/>
      <c r="GA9" s="137"/>
      <c r="GB9" s="137"/>
      <c r="GC9" s="137"/>
      <c r="GD9" s="93"/>
      <c r="GE9" s="97"/>
      <c r="GF9" s="95"/>
    </row>
    <row r="10" spans="1:188" x14ac:dyDescent="0.2">
      <c r="A10" s="72">
        <v>8</v>
      </c>
      <c r="B10" s="34" t="s">
        <v>60</v>
      </c>
      <c r="C10" s="34" t="s">
        <v>75</v>
      </c>
      <c r="D10" s="74" t="s">
        <v>45</v>
      </c>
      <c r="E10" s="75"/>
      <c r="F10" s="76"/>
      <c r="G10" s="75">
        <v>8</v>
      </c>
      <c r="H10" s="150">
        <v>15</v>
      </c>
      <c r="I10" s="150">
        <v>9</v>
      </c>
      <c r="J10" s="150">
        <v>7</v>
      </c>
      <c r="K10" s="150">
        <v>10</v>
      </c>
      <c r="L10" s="150">
        <v>13</v>
      </c>
      <c r="M10" s="150">
        <v>9</v>
      </c>
      <c r="N10" s="150">
        <v>15</v>
      </c>
      <c r="O10" s="150">
        <v>18</v>
      </c>
      <c r="P10" s="150">
        <v>12</v>
      </c>
      <c r="Q10" s="150">
        <v>9</v>
      </c>
      <c r="R10" s="150">
        <v>15</v>
      </c>
      <c r="S10" s="150">
        <v>12</v>
      </c>
      <c r="T10" s="150">
        <v>11</v>
      </c>
      <c r="U10" s="150">
        <v>15</v>
      </c>
      <c r="V10" s="150">
        <v>14</v>
      </c>
      <c r="W10" s="150">
        <v>9</v>
      </c>
      <c r="X10" s="150">
        <v>13</v>
      </c>
      <c r="Y10" s="39">
        <f t="shared" si="0"/>
        <v>214</v>
      </c>
      <c r="Z10" s="40">
        <f t="array" ref="Z10">AVERAGE(IF(ISNUMBER(G10:X10),G10:X10))</f>
        <v>11.888888888888889</v>
      </c>
      <c r="AA10" s="41">
        <f t="shared" si="1"/>
        <v>1</v>
      </c>
      <c r="AB10" s="77"/>
      <c r="AC10" s="78"/>
      <c r="AD10" s="77">
        <v>8</v>
      </c>
      <c r="AE10" s="24">
        <v>15</v>
      </c>
      <c r="AF10" s="24">
        <v>9</v>
      </c>
      <c r="AG10" s="24">
        <v>7</v>
      </c>
      <c r="AH10" s="24">
        <v>10</v>
      </c>
      <c r="AI10" s="24">
        <v>13</v>
      </c>
      <c r="AJ10" s="24">
        <v>9</v>
      </c>
      <c r="AK10" s="24">
        <v>15</v>
      </c>
      <c r="AL10" s="24">
        <v>18</v>
      </c>
      <c r="AM10" s="24">
        <v>12</v>
      </c>
      <c r="AN10" s="24">
        <v>9</v>
      </c>
      <c r="AO10" s="24">
        <v>15</v>
      </c>
      <c r="AP10" s="24">
        <v>12</v>
      </c>
      <c r="AQ10" s="24">
        <v>11</v>
      </c>
      <c r="AR10" s="24">
        <v>15</v>
      </c>
      <c r="AS10" s="24">
        <v>14</v>
      </c>
      <c r="AT10" s="24">
        <v>9</v>
      </c>
      <c r="AU10" s="24">
        <v>13</v>
      </c>
      <c r="AV10" s="45">
        <f t="shared" si="2"/>
        <v>214</v>
      </c>
      <c r="AW10" s="46">
        <f t="array" ref="AW10">AVERAGE(IF(ISNUMBER(AE10:AU10),AE10:AU10))</f>
        <v>12.117647058823529</v>
      </c>
      <c r="AX10" s="47">
        <f t="shared" si="3"/>
        <v>1</v>
      </c>
      <c r="AY10" s="80"/>
      <c r="AZ10" s="81"/>
      <c r="BA10" s="80">
        <v>8</v>
      </c>
      <c r="BB10" s="23">
        <v>15</v>
      </c>
      <c r="BC10" s="23">
        <v>9</v>
      </c>
      <c r="BD10" s="23">
        <v>7</v>
      </c>
      <c r="BE10" s="23">
        <v>10</v>
      </c>
      <c r="BF10" s="23">
        <v>13</v>
      </c>
      <c r="BG10" s="23">
        <v>9</v>
      </c>
      <c r="BH10" s="23">
        <v>15</v>
      </c>
      <c r="BI10" s="23">
        <v>18</v>
      </c>
      <c r="BJ10" s="23">
        <v>12</v>
      </c>
      <c r="BK10" s="23">
        <v>9</v>
      </c>
      <c r="BL10" s="23">
        <v>15</v>
      </c>
      <c r="BM10" s="23">
        <v>12</v>
      </c>
      <c r="BN10" s="23">
        <v>11</v>
      </c>
      <c r="BO10" s="23">
        <v>15</v>
      </c>
      <c r="BP10" s="23">
        <v>14</v>
      </c>
      <c r="BQ10" s="23">
        <v>9</v>
      </c>
      <c r="BR10" s="23">
        <v>13</v>
      </c>
      <c r="BS10" s="51">
        <f t="shared" si="4"/>
        <v>214</v>
      </c>
      <c r="BT10" s="52">
        <f t="array" ref="BT10">AVERAGE(IF(ISNUMBER(BE10:BR10),BE10:BR10))</f>
        <v>12.5</v>
      </c>
      <c r="BU10" s="53">
        <f t="shared" si="5"/>
        <v>1</v>
      </c>
      <c r="BV10" s="83"/>
      <c r="BW10" s="84"/>
      <c r="BX10" s="83">
        <v>8</v>
      </c>
      <c r="BY10" s="22">
        <v>15</v>
      </c>
      <c r="BZ10" s="22">
        <v>9</v>
      </c>
      <c r="CA10" s="22">
        <v>7</v>
      </c>
      <c r="CB10" s="22">
        <v>10</v>
      </c>
      <c r="CC10" s="22">
        <v>13</v>
      </c>
      <c r="CD10" s="22">
        <v>9</v>
      </c>
      <c r="CE10" s="22">
        <v>15</v>
      </c>
      <c r="CF10" s="22">
        <v>18</v>
      </c>
      <c r="CG10" s="22">
        <v>12</v>
      </c>
      <c r="CH10" s="22">
        <v>9</v>
      </c>
      <c r="CI10" s="22">
        <v>15</v>
      </c>
      <c r="CJ10" s="22">
        <v>12</v>
      </c>
      <c r="CK10" s="22">
        <v>11</v>
      </c>
      <c r="CL10" s="22">
        <v>15</v>
      </c>
      <c r="CM10" s="22">
        <v>14</v>
      </c>
      <c r="CN10" s="22">
        <v>9</v>
      </c>
      <c r="CO10" s="22">
        <v>13</v>
      </c>
      <c r="CP10" s="57">
        <f t="shared" si="6"/>
        <v>214</v>
      </c>
      <c r="CQ10" s="58">
        <f t="array" ref="CQ10">AVERAGE(IF(ISNUMBER(BX10:CO10),BX10:CO10))</f>
        <v>11.888888888888889</v>
      </c>
      <c r="CR10" s="59">
        <f t="shared" si="7"/>
        <v>1</v>
      </c>
      <c r="CS10" s="86"/>
      <c r="CT10" s="87"/>
      <c r="CU10" s="86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88"/>
      <c r="DN10" s="96"/>
      <c r="DO10" s="90"/>
      <c r="DP10" s="91"/>
      <c r="DQ10" s="92"/>
      <c r="DR10" s="91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93"/>
      <c r="EK10" s="97"/>
      <c r="EL10" s="95"/>
      <c r="EM10" s="86"/>
      <c r="EN10" s="87"/>
      <c r="EO10" s="86"/>
      <c r="EP10" s="138"/>
      <c r="EQ10" s="138"/>
      <c r="ER10" s="138"/>
      <c r="ES10" s="138"/>
      <c r="ET10" s="138"/>
      <c r="EU10" s="138"/>
      <c r="EV10" s="138"/>
      <c r="EW10" s="138"/>
      <c r="EX10" s="138"/>
      <c r="EY10" s="138"/>
      <c r="EZ10" s="138"/>
      <c r="FA10" s="138"/>
      <c r="FB10" s="138"/>
      <c r="FC10" s="138"/>
      <c r="FD10" s="138"/>
      <c r="FE10" s="138"/>
      <c r="FF10" s="138"/>
      <c r="FG10" s="88"/>
      <c r="FH10" s="96"/>
      <c r="FI10" s="90"/>
      <c r="FJ10" s="91"/>
      <c r="FK10" s="92"/>
      <c r="FL10" s="91"/>
      <c r="FM10" s="137"/>
      <c r="FN10" s="137"/>
      <c r="FO10" s="137"/>
      <c r="FP10" s="137"/>
      <c r="FQ10" s="137"/>
      <c r="FR10" s="137"/>
      <c r="FS10" s="137"/>
      <c r="FT10" s="137"/>
      <c r="FU10" s="137"/>
      <c r="FV10" s="137"/>
      <c r="FW10" s="137"/>
      <c r="FX10" s="137"/>
      <c r="FY10" s="137"/>
      <c r="FZ10" s="137"/>
      <c r="GA10" s="137"/>
      <c r="GB10" s="137"/>
      <c r="GC10" s="137"/>
      <c r="GD10" s="93"/>
      <c r="GE10" s="97"/>
      <c r="GF10" s="95"/>
    </row>
    <row r="11" spans="1:188" x14ac:dyDescent="0.2">
      <c r="A11" s="72">
        <v>9</v>
      </c>
      <c r="B11" s="34" t="s">
        <v>61</v>
      </c>
      <c r="C11" s="34" t="s">
        <v>76</v>
      </c>
      <c r="D11" s="74" t="s">
        <v>46</v>
      </c>
      <c r="E11" s="75"/>
      <c r="F11" s="76"/>
      <c r="G11" s="36">
        <v>5</v>
      </c>
      <c r="H11" s="38">
        <v>10</v>
      </c>
      <c r="I11" s="38">
        <v>8</v>
      </c>
      <c r="J11" s="38">
        <v>4</v>
      </c>
      <c r="K11" s="38">
        <v>2</v>
      </c>
      <c r="L11" s="38">
        <v>9</v>
      </c>
      <c r="M11" s="38">
        <v>5</v>
      </c>
      <c r="N11" s="38">
        <v>12</v>
      </c>
      <c r="O11" s="38">
        <v>15</v>
      </c>
      <c r="P11" s="38">
        <v>6</v>
      </c>
      <c r="Q11" s="38">
        <v>7</v>
      </c>
      <c r="R11" s="38">
        <v>12</v>
      </c>
      <c r="S11" s="38">
        <v>15</v>
      </c>
      <c r="T11" s="38">
        <v>2</v>
      </c>
      <c r="U11" s="38">
        <v>18</v>
      </c>
      <c r="V11" s="38">
        <v>9</v>
      </c>
      <c r="W11" s="38">
        <v>4</v>
      </c>
      <c r="X11" s="38" t="s">
        <v>43</v>
      </c>
      <c r="Y11" s="39">
        <f t="shared" si="0"/>
        <v>143</v>
      </c>
      <c r="Z11" s="40">
        <f t="array" ref="Z11">AVERAGE(IF(ISNUMBER(G11:X11),G11:X11))</f>
        <v>8.4117647058823533</v>
      </c>
      <c r="AA11" s="41">
        <f t="shared" si="1"/>
        <v>18</v>
      </c>
      <c r="AB11" s="77"/>
      <c r="AC11" s="78"/>
      <c r="AD11" s="79">
        <v>5</v>
      </c>
      <c r="AE11" s="79">
        <v>10</v>
      </c>
      <c r="AF11" s="79">
        <v>8</v>
      </c>
      <c r="AG11" s="79">
        <v>4</v>
      </c>
      <c r="AH11" s="79">
        <v>2</v>
      </c>
      <c r="AI11" s="24">
        <v>9</v>
      </c>
      <c r="AJ11" s="24">
        <v>5</v>
      </c>
      <c r="AK11" s="24">
        <v>12</v>
      </c>
      <c r="AL11" s="24">
        <v>15</v>
      </c>
      <c r="AM11" s="24">
        <v>6</v>
      </c>
      <c r="AN11" s="24">
        <v>7</v>
      </c>
      <c r="AO11" s="24">
        <v>12</v>
      </c>
      <c r="AP11" s="24">
        <v>15</v>
      </c>
      <c r="AQ11" s="24">
        <v>2</v>
      </c>
      <c r="AR11" s="24">
        <v>18</v>
      </c>
      <c r="AS11" s="24">
        <v>9</v>
      </c>
      <c r="AT11" s="24">
        <v>4</v>
      </c>
      <c r="AU11" s="24" t="s">
        <v>43</v>
      </c>
      <c r="AV11" s="45">
        <f t="shared" si="2"/>
        <v>143</v>
      </c>
      <c r="AW11" s="46">
        <f t="array" ref="AW11">AVERAGE(IF(ISNUMBER(AE11:AU11),AE11:AU11))</f>
        <v>8.625</v>
      </c>
      <c r="AX11" s="47">
        <f t="shared" si="3"/>
        <v>12</v>
      </c>
      <c r="AY11" s="80"/>
      <c r="AZ11" s="81"/>
      <c r="BA11" s="82">
        <v>5</v>
      </c>
      <c r="BB11" s="82">
        <v>10</v>
      </c>
      <c r="BC11" s="82">
        <v>8</v>
      </c>
      <c r="BD11" s="82">
        <v>4</v>
      </c>
      <c r="BE11" s="82">
        <v>2</v>
      </c>
      <c r="BF11" s="23">
        <v>9</v>
      </c>
      <c r="BG11" s="23">
        <v>5</v>
      </c>
      <c r="BH11" s="23">
        <v>12</v>
      </c>
      <c r="BI11" s="23">
        <v>15</v>
      </c>
      <c r="BJ11" s="23">
        <v>6</v>
      </c>
      <c r="BK11" s="23">
        <v>7</v>
      </c>
      <c r="BL11" s="23">
        <v>12</v>
      </c>
      <c r="BM11" s="23">
        <v>15</v>
      </c>
      <c r="BN11" s="23">
        <v>2</v>
      </c>
      <c r="BO11" s="23">
        <v>18</v>
      </c>
      <c r="BP11" s="23">
        <v>9</v>
      </c>
      <c r="BQ11" s="23">
        <v>4</v>
      </c>
      <c r="BR11" s="23" t="s">
        <v>43</v>
      </c>
      <c r="BS11" s="51">
        <f t="shared" si="4"/>
        <v>143</v>
      </c>
      <c r="BT11" s="52">
        <f t="array" ref="BT11">AVERAGE(IF(ISNUMBER(BE11:BR11),BE11:BR11))</f>
        <v>8.9230769230769234</v>
      </c>
      <c r="BU11" s="53">
        <f t="shared" si="5"/>
        <v>12</v>
      </c>
      <c r="BV11" s="83">
        <v>5</v>
      </c>
      <c r="BW11" s="84">
        <v>1</v>
      </c>
      <c r="BX11" s="85">
        <v>5</v>
      </c>
      <c r="BY11" s="85">
        <v>10</v>
      </c>
      <c r="BZ11" s="85">
        <v>8</v>
      </c>
      <c r="CA11" s="85">
        <v>4</v>
      </c>
      <c r="CB11" s="85">
        <v>2</v>
      </c>
      <c r="CC11" s="22">
        <v>9</v>
      </c>
      <c r="CD11" s="22">
        <v>5</v>
      </c>
      <c r="CE11" s="22">
        <v>12</v>
      </c>
      <c r="CF11" s="22">
        <v>15</v>
      </c>
      <c r="CG11" s="22">
        <v>6</v>
      </c>
      <c r="CH11" s="22">
        <v>7</v>
      </c>
      <c r="CI11" s="22">
        <v>12</v>
      </c>
      <c r="CJ11" s="22">
        <v>15</v>
      </c>
      <c r="CK11" s="22">
        <v>2</v>
      </c>
      <c r="CL11" s="22">
        <v>18</v>
      </c>
      <c r="CM11" s="22">
        <v>9</v>
      </c>
      <c r="CN11" s="22">
        <v>4</v>
      </c>
      <c r="CO11" s="22" t="s">
        <v>43</v>
      </c>
      <c r="CP11" s="57">
        <f t="shared" si="6"/>
        <v>143</v>
      </c>
      <c r="CQ11" s="58">
        <f t="array" ref="CQ11">AVERAGE(IF(ISNUMBER(BX11:CO11),BX11:CO11))</f>
        <v>8.4117647058823533</v>
      </c>
      <c r="CR11" s="59">
        <f t="shared" si="7"/>
        <v>18</v>
      </c>
      <c r="CS11" s="86"/>
      <c r="CT11" s="87"/>
      <c r="CU11" s="88"/>
      <c r="CV11" s="88"/>
      <c r="CW11" s="88"/>
      <c r="CX11" s="88"/>
      <c r="CY11" s="88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88"/>
      <c r="DN11" s="96"/>
      <c r="DO11" s="90"/>
      <c r="DP11" s="91"/>
      <c r="DQ11" s="92"/>
      <c r="DR11" s="93"/>
      <c r="DS11" s="93"/>
      <c r="DT11" s="93"/>
      <c r="DU11" s="93"/>
      <c r="DV11" s="93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93"/>
      <c r="EK11" s="97"/>
      <c r="EL11" s="95"/>
      <c r="EM11" s="86"/>
      <c r="EN11" s="87"/>
      <c r="EO11" s="88"/>
      <c r="EP11" s="88"/>
      <c r="EQ11" s="88"/>
      <c r="ER11" s="88"/>
      <c r="ES11" s="88"/>
      <c r="ET11" s="138"/>
      <c r="EU11" s="138"/>
      <c r="EV11" s="138"/>
      <c r="EW11" s="138"/>
      <c r="EX11" s="138"/>
      <c r="EY11" s="138"/>
      <c r="EZ11" s="138"/>
      <c r="FA11" s="138"/>
      <c r="FB11" s="138"/>
      <c r="FC11" s="138"/>
      <c r="FD11" s="138"/>
      <c r="FE11" s="138"/>
      <c r="FF11" s="138"/>
      <c r="FG11" s="88"/>
      <c r="FH11" s="96"/>
      <c r="FI11" s="90"/>
      <c r="FJ11" s="91"/>
      <c r="FK11" s="92"/>
      <c r="FL11" s="93"/>
      <c r="FM11" s="93"/>
      <c r="FN11" s="93"/>
      <c r="FO11" s="93"/>
      <c r="FP11" s="93"/>
      <c r="FQ11" s="137"/>
      <c r="FR11" s="137"/>
      <c r="FS11" s="137"/>
      <c r="FT11" s="137"/>
      <c r="FU11" s="137"/>
      <c r="FV11" s="137"/>
      <c r="FW11" s="137"/>
      <c r="FX11" s="137"/>
      <c r="FY11" s="137"/>
      <c r="FZ11" s="137"/>
      <c r="GA11" s="137"/>
      <c r="GB11" s="137"/>
      <c r="GC11" s="137"/>
      <c r="GD11" s="93"/>
      <c r="GE11" s="97"/>
      <c r="GF11" s="95"/>
    </row>
    <row r="12" spans="1:188" x14ac:dyDescent="0.2">
      <c r="A12" s="72">
        <v>10</v>
      </c>
      <c r="B12" s="34" t="s">
        <v>62</v>
      </c>
      <c r="C12" s="34" t="s">
        <v>77</v>
      </c>
      <c r="D12" s="74" t="s">
        <v>47</v>
      </c>
      <c r="E12" s="75"/>
      <c r="F12" s="76"/>
      <c r="G12" s="75">
        <v>4</v>
      </c>
      <c r="H12" s="150">
        <v>12</v>
      </c>
      <c r="I12" s="150">
        <v>7</v>
      </c>
      <c r="J12" s="150">
        <v>6</v>
      </c>
      <c r="K12" s="150">
        <v>8</v>
      </c>
      <c r="L12" s="150">
        <v>11</v>
      </c>
      <c r="M12" s="150">
        <v>7</v>
      </c>
      <c r="N12" s="150">
        <v>9</v>
      </c>
      <c r="O12" s="150">
        <v>12</v>
      </c>
      <c r="P12" s="150">
        <v>9</v>
      </c>
      <c r="Q12" s="150">
        <v>10</v>
      </c>
      <c r="R12" s="150">
        <v>5</v>
      </c>
      <c r="S12" s="150">
        <v>10</v>
      </c>
      <c r="T12" s="150">
        <v>8</v>
      </c>
      <c r="U12" s="150">
        <v>12</v>
      </c>
      <c r="V12" s="150">
        <v>7</v>
      </c>
      <c r="W12" s="150">
        <v>6</v>
      </c>
      <c r="X12" s="150">
        <v>12</v>
      </c>
      <c r="Y12" s="39">
        <f t="shared" si="0"/>
        <v>155</v>
      </c>
      <c r="Z12" s="40">
        <f t="array" ref="Z12">AVERAGE(IF(ISNUMBER(G12:X12),G12:X12))</f>
        <v>8.6111111111111107</v>
      </c>
      <c r="AA12" s="41">
        <f t="shared" si="1"/>
        <v>6</v>
      </c>
      <c r="AB12" s="77"/>
      <c r="AC12" s="78"/>
      <c r="AD12" s="24">
        <v>4</v>
      </c>
      <c r="AE12" s="24">
        <v>12</v>
      </c>
      <c r="AF12" s="24">
        <v>7</v>
      </c>
      <c r="AG12" s="24">
        <v>6</v>
      </c>
      <c r="AH12" s="24">
        <v>8</v>
      </c>
      <c r="AI12" s="24">
        <v>11</v>
      </c>
      <c r="AJ12" s="24">
        <v>7</v>
      </c>
      <c r="AK12" s="24">
        <v>9</v>
      </c>
      <c r="AL12" s="24">
        <v>12</v>
      </c>
      <c r="AM12" s="24">
        <v>9</v>
      </c>
      <c r="AN12" s="24">
        <v>10</v>
      </c>
      <c r="AO12" s="24">
        <v>5</v>
      </c>
      <c r="AP12" s="24">
        <v>10</v>
      </c>
      <c r="AQ12" s="24">
        <v>8</v>
      </c>
      <c r="AR12" s="24">
        <v>12</v>
      </c>
      <c r="AS12" s="24">
        <v>7</v>
      </c>
      <c r="AT12" s="24">
        <v>6</v>
      </c>
      <c r="AU12" s="24">
        <v>12</v>
      </c>
      <c r="AV12" s="45">
        <f t="shared" si="2"/>
        <v>155</v>
      </c>
      <c r="AW12" s="46">
        <f t="array" ref="AW12">AVERAGE(IF(ISNUMBER(AE12:AU12),AE12:AU12))</f>
        <v>8.882352941176471</v>
      </c>
      <c r="AX12" s="47">
        <f t="shared" si="3"/>
        <v>6</v>
      </c>
      <c r="AY12" s="80"/>
      <c r="AZ12" s="81"/>
      <c r="BA12" s="23">
        <v>4</v>
      </c>
      <c r="BB12" s="23">
        <v>12</v>
      </c>
      <c r="BC12" s="23">
        <v>7</v>
      </c>
      <c r="BD12" s="23">
        <v>6</v>
      </c>
      <c r="BE12" s="23">
        <v>8</v>
      </c>
      <c r="BF12" s="23">
        <v>11</v>
      </c>
      <c r="BG12" s="23">
        <v>7</v>
      </c>
      <c r="BH12" s="23">
        <v>9</v>
      </c>
      <c r="BI12" s="23">
        <v>12</v>
      </c>
      <c r="BJ12" s="23">
        <v>9</v>
      </c>
      <c r="BK12" s="23">
        <v>10</v>
      </c>
      <c r="BL12" s="23">
        <v>5</v>
      </c>
      <c r="BM12" s="23">
        <v>10</v>
      </c>
      <c r="BN12" s="23">
        <v>8</v>
      </c>
      <c r="BO12" s="23">
        <v>12</v>
      </c>
      <c r="BP12" s="23">
        <v>7</v>
      </c>
      <c r="BQ12" s="23">
        <v>6</v>
      </c>
      <c r="BR12" s="23">
        <v>12</v>
      </c>
      <c r="BS12" s="51">
        <f t="shared" si="4"/>
        <v>155</v>
      </c>
      <c r="BT12" s="52">
        <f t="array" ref="BT12">AVERAGE(IF(ISNUMBER(BE12:BR12),BE12:BR12))</f>
        <v>9</v>
      </c>
      <c r="BU12" s="53">
        <f t="shared" si="5"/>
        <v>6</v>
      </c>
      <c r="BV12" s="83"/>
      <c r="BW12" s="84"/>
      <c r="BX12" s="22">
        <v>4</v>
      </c>
      <c r="BY12" s="22">
        <v>12</v>
      </c>
      <c r="BZ12" s="22">
        <v>7</v>
      </c>
      <c r="CA12" s="22">
        <v>6</v>
      </c>
      <c r="CB12" s="22">
        <v>8</v>
      </c>
      <c r="CC12" s="22">
        <v>11</v>
      </c>
      <c r="CD12" s="22">
        <v>7</v>
      </c>
      <c r="CE12" s="22">
        <v>9</v>
      </c>
      <c r="CF12" s="22">
        <v>12</v>
      </c>
      <c r="CG12" s="22">
        <v>9</v>
      </c>
      <c r="CH12" s="22">
        <v>10</v>
      </c>
      <c r="CI12" s="22">
        <v>5</v>
      </c>
      <c r="CJ12" s="22">
        <v>10</v>
      </c>
      <c r="CK12" s="22">
        <v>8</v>
      </c>
      <c r="CL12" s="22">
        <v>12</v>
      </c>
      <c r="CM12" s="22">
        <v>7</v>
      </c>
      <c r="CN12" s="22">
        <v>6</v>
      </c>
      <c r="CO12" s="22">
        <v>12</v>
      </c>
      <c r="CP12" s="57">
        <f t="shared" si="6"/>
        <v>155</v>
      </c>
      <c r="CQ12" s="58">
        <f t="array" ref="CQ12">AVERAGE(IF(ISNUMBER(BX12:CO12),BX12:CO12))</f>
        <v>8.6111111111111107</v>
      </c>
      <c r="CR12" s="59">
        <f t="shared" si="7"/>
        <v>6</v>
      </c>
      <c r="CS12" s="86"/>
      <c r="CT12" s="87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88"/>
      <c r="DN12" s="96"/>
      <c r="DO12" s="90"/>
      <c r="DP12" s="91"/>
      <c r="DQ12" s="92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93"/>
      <c r="EK12" s="97"/>
      <c r="EL12" s="95"/>
      <c r="EM12" s="86"/>
      <c r="EN12" s="87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  <c r="FA12" s="138"/>
      <c r="FB12" s="138"/>
      <c r="FC12" s="138"/>
      <c r="FD12" s="138"/>
      <c r="FE12" s="138"/>
      <c r="FF12" s="138"/>
      <c r="FG12" s="88"/>
      <c r="FH12" s="96"/>
      <c r="FI12" s="90"/>
      <c r="FJ12" s="91"/>
      <c r="FK12" s="92"/>
      <c r="FL12" s="137"/>
      <c r="FM12" s="137"/>
      <c r="FN12" s="137"/>
      <c r="FO12" s="137"/>
      <c r="FP12" s="137"/>
      <c r="FQ12" s="137"/>
      <c r="FR12" s="137"/>
      <c r="FS12" s="137"/>
      <c r="FT12" s="137"/>
      <c r="FU12" s="137"/>
      <c r="FV12" s="137"/>
      <c r="FW12" s="137"/>
      <c r="FX12" s="137"/>
      <c r="FY12" s="137"/>
      <c r="FZ12" s="137"/>
      <c r="GA12" s="137"/>
      <c r="GB12" s="137"/>
      <c r="GC12" s="137"/>
      <c r="GD12" s="93"/>
      <c r="GE12" s="97"/>
      <c r="GF12" s="95"/>
    </row>
    <row r="13" spans="1:188" x14ac:dyDescent="0.2">
      <c r="A13" s="72">
        <v>11</v>
      </c>
      <c r="B13" s="34" t="s">
        <v>63</v>
      </c>
      <c r="C13" s="34" t="s">
        <v>78</v>
      </c>
      <c r="D13" s="74" t="s">
        <v>42</v>
      </c>
      <c r="E13" s="75"/>
      <c r="F13" s="76"/>
      <c r="G13" s="75">
        <v>7</v>
      </c>
      <c r="H13" s="150">
        <v>10</v>
      </c>
      <c r="I13" s="150">
        <v>8</v>
      </c>
      <c r="J13" s="150">
        <v>4</v>
      </c>
      <c r="K13" s="150">
        <v>2</v>
      </c>
      <c r="L13" s="150">
        <v>9</v>
      </c>
      <c r="M13" s="150">
        <v>3</v>
      </c>
      <c r="N13" s="150">
        <v>12</v>
      </c>
      <c r="O13" s="150">
        <v>15</v>
      </c>
      <c r="P13" s="150">
        <v>6</v>
      </c>
      <c r="Q13" s="150">
        <v>7</v>
      </c>
      <c r="R13" s="150">
        <v>12</v>
      </c>
      <c r="S13" s="150">
        <v>15</v>
      </c>
      <c r="T13" s="150">
        <v>2</v>
      </c>
      <c r="U13" s="150">
        <v>18</v>
      </c>
      <c r="V13" s="150">
        <v>9</v>
      </c>
      <c r="W13" s="150">
        <v>4</v>
      </c>
      <c r="X13" s="150">
        <v>9</v>
      </c>
      <c r="Y13" s="39">
        <f t="shared" si="0"/>
        <v>152</v>
      </c>
      <c r="Z13" s="40">
        <f t="array" ref="Z13">AVERAGE(IF(ISNUMBER(G13:X13),G13:X13))</f>
        <v>8.4444444444444446</v>
      </c>
      <c r="AA13" s="41">
        <f t="shared" si="1"/>
        <v>12</v>
      </c>
      <c r="AB13" s="77">
        <v>5</v>
      </c>
      <c r="AC13" s="78">
        <v>1</v>
      </c>
      <c r="AD13" s="77">
        <v>7</v>
      </c>
      <c r="AE13" s="24">
        <v>10</v>
      </c>
      <c r="AF13" s="24">
        <v>8</v>
      </c>
      <c r="AG13" s="24">
        <v>4</v>
      </c>
      <c r="AH13" s="24">
        <v>2</v>
      </c>
      <c r="AI13" s="24">
        <v>9</v>
      </c>
      <c r="AJ13" s="24">
        <v>3</v>
      </c>
      <c r="AK13" s="24">
        <v>12</v>
      </c>
      <c r="AL13" s="24">
        <v>15</v>
      </c>
      <c r="AM13" s="24">
        <v>6</v>
      </c>
      <c r="AN13" s="24">
        <v>7</v>
      </c>
      <c r="AO13" s="24">
        <v>12</v>
      </c>
      <c r="AP13" s="24">
        <v>15</v>
      </c>
      <c r="AQ13" s="24">
        <v>2</v>
      </c>
      <c r="AR13" s="24">
        <v>18</v>
      </c>
      <c r="AS13" s="24">
        <v>9</v>
      </c>
      <c r="AT13" s="24">
        <v>4</v>
      </c>
      <c r="AU13" s="24">
        <v>9</v>
      </c>
      <c r="AV13" s="45">
        <f t="shared" si="2"/>
        <v>152</v>
      </c>
      <c r="AW13" s="46">
        <f t="array" ref="AW13">AVERAGE(IF(ISNUMBER(AE13:AU13),AE13:AU13))</f>
        <v>8.5294117647058822</v>
      </c>
      <c r="AX13" s="47">
        <f t="shared" si="3"/>
        <v>18</v>
      </c>
      <c r="AY13" s="80"/>
      <c r="AZ13" s="81"/>
      <c r="BA13" s="80">
        <v>7</v>
      </c>
      <c r="BB13" s="23">
        <v>10</v>
      </c>
      <c r="BC13" s="23">
        <v>8</v>
      </c>
      <c r="BD13" s="23">
        <v>4</v>
      </c>
      <c r="BE13" s="23">
        <v>2</v>
      </c>
      <c r="BF13" s="23">
        <v>9</v>
      </c>
      <c r="BG13" s="23">
        <v>3</v>
      </c>
      <c r="BH13" s="23">
        <v>12</v>
      </c>
      <c r="BI13" s="23">
        <v>15</v>
      </c>
      <c r="BJ13" s="23">
        <v>6</v>
      </c>
      <c r="BK13" s="23">
        <v>7</v>
      </c>
      <c r="BL13" s="23">
        <v>12</v>
      </c>
      <c r="BM13" s="23">
        <v>15</v>
      </c>
      <c r="BN13" s="23">
        <v>2</v>
      </c>
      <c r="BO13" s="23">
        <v>18</v>
      </c>
      <c r="BP13" s="23">
        <v>9</v>
      </c>
      <c r="BQ13" s="23">
        <v>4</v>
      </c>
      <c r="BR13" s="23">
        <v>9</v>
      </c>
      <c r="BS13" s="51">
        <f t="shared" si="4"/>
        <v>152</v>
      </c>
      <c r="BT13" s="52">
        <f t="array" ref="BT13">AVERAGE(IF(ISNUMBER(BE13:BR13),BE13:BR13))</f>
        <v>8.7857142857142865</v>
      </c>
      <c r="BU13" s="53">
        <f t="shared" si="5"/>
        <v>18</v>
      </c>
      <c r="BV13" s="83"/>
      <c r="BW13" s="84"/>
      <c r="BX13" s="83">
        <v>7</v>
      </c>
      <c r="BY13" s="22">
        <v>10</v>
      </c>
      <c r="BZ13" s="22">
        <v>8</v>
      </c>
      <c r="CA13" s="22">
        <v>4</v>
      </c>
      <c r="CB13" s="22">
        <v>2</v>
      </c>
      <c r="CC13" s="22">
        <v>9</v>
      </c>
      <c r="CD13" s="22">
        <v>3</v>
      </c>
      <c r="CE13" s="22">
        <v>12</v>
      </c>
      <c r="CF13" s="22">
        <v>15</v>
      </c>
      <c r="CG13" s="22">
        <v>6</v>
      </c>
      <c r="CH13" s="22">
        <v>7</v>
      </c>
      <c r="CI13" s="22">
        <v>12</v>
      </c>
      <c r="CJ13" s="22">
        <v>15</v>
      </c>
      <c r="CK13" s="22">
        <v>2</v>
      </c>
      <c r="CL13" s="22">
        <v>18</v>
      </c>
      <c r="CM13" s="22">
        <v>9</v>
      </c>
      <c r="CN13" s="22">
        <v>4</v>
      </c>
      <c r="CO13" s="22">
        <v>9</v>
      </c>
      <c r="CP13" s="57">
        <f t="shared" si="6"/>
        <v>152</v>
      </c>
      <c r="CQ13" s="58">
        <f t="array" ref="CQ13">AVERAGE(IF(ISNUMBER(BX13:CO13),BX13:CO13))</f>
        <v>8.4444444444444446</v>
      </c>
      <c r="CR13" s="59">
        <f t="shared" si="7"/>
        <v>12</v>
      </c>
      <c r="CS13" s="86"/>
      <c r="CT13" s="87"/>
      <c r="CU13" s="86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88"/>
      <c r="DN13" s="96"/>
      <c r="DO13" s="90"/>
      <c r="DP13" s="91"/>
      <c r="DQ13" s="92"/>
      <c r="DR13" s="91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93"/>
      <c r="EK13" s="97"/>
      <c r="EL13" s="95"/>
      <c r="EM13" s="86"/>
      <c r="EN13" s="87"/>
      <c r="EO13" s="86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  <c r="FA13" s="138"/>
      <c r="FB13" s="138"/>
      <c r="FC13" s="138"/>
      <c r="FD13" s="138"/>
      <c r="FE13" s="138"/>
      <c r="FF13" s="138"/>
      <c r="FG13" s="88"/>
      <c r="FH13" s="96"/>
      <c r="FI13" s="90"/>
      <c r="FJ13" s="91"/>
      <c r="FK13" s="92"/>
      <c r="FL13" s="91"/>
      <c r="FM13" s="137"/>
      <c r="FN13" s="137"/>
      <c r="FO13" s="137"/>
      <c r="FP13" s="137"/>
      <c r="FQ13" s="137"/>
      <c r="FR13" s="137"/>
      <c r="FS13" s="137"/>
      <c r="FT13" s="137"/>
      <c r="FU13" s="137"/>
      <c r="FV13" s="137"/>
      <c r="FW13" s="137"/>
      <c r="FX13" s="137"/>
      <c r="FY13" s="137"/>
      <c r="FZ13" s="137"/>
      <c r="GA13" s="137"/>
      <c r="GB13" s="137"/>
      <c r="GC13" s="137"/>
      <c r="GD13" s="93"/>
      <c r="GE13" s="97"/>
      <c r="GF13" s="95"/>
    </row>
    <row r="14" spans="1:188" x14ac:dyDescent="0.2">
      <c r="A14" s="72">
        <v>12</v>
      </c>
      <c r="B14" s="34" t="s">
        <v>64</v>
      </c>
      <c r="C14" s="34" t="s">
        <v>79</v>
      </c>
      <c r="D14" s="74" t="s">
        <v>44</v>
      </c>
      <c r="E14" s="75"/>
      <c r="F14" s="76"/>
      <c r="G14" s="75">
        <v>8</v>
      </c>
      <c r="H14" s="150">
        <v>15</v>
      </c>
      <c r="I14" s="150">
        <v>9</v>
      </c>
      <c r="J14" s="150">
        <v>7</v>
      </c>
      <c r="K14" s="150">
        <v>10</v>
      </c>
      <c r="L14" s="150">
        <v>13</v>
      </c>
      <c r="M14" s="150">
        <v>9</v>
      </c>
      <c r="N14" s="150">
        <v>15</v>
      </c>
      <c r="O14" s="150">
        <v>18</v>
      </c>
      <c r="P14" s="150">
        <v>12</v>
      </c>
      <c r="Q14" s="150">
        <v>9</v>
      </c>
      <c r="R14" s="150">
        <v>15</v>
      </c>
      <c r="S14" s="150">
        <v>12</v>
      </c>
      <c r="T14" s="150">
        <v>11</v>
      </c>
      <c r="U14" s="150">
        <v>15</v>
      </c>
      <c r="V14" s="150">
        <v>14</v>
      </c>
      <c r="W14" s="150">
        <v>9</v>
      </c>
      <c r="X14" s="150">
        <v>13</v>
      </c>
      <c r="Y14" s="39">
        <f t="shared" si="0"/>
        <v>214</v>
      </c>
      <c r="Z14" s="40">
        <f t="array" ref="Z14">AVERAGE(IF(ISNUMBER(G14:X14),G14:X14))</f>
        <v>11.888888888888889</v>
      </c>
      <c r="AA14" s="41">
        <f t="shared" si="1"/>
        <v>1</v>
      </c>
      <c r="AB14" s="77"/>
      <c r="AC14" s="78"/>
      <c r="AD14" s="77">
        <v>8</v>
      </c>
      <c r="AE14" s="24">
        <v>15</v>
      </c>
      <c r="AF14" s="24">
        <v>9</v>
      </c>
      <c r="AG14" s="24">
        <v>7</v>
      </c>
      <c r="AH14" s="24">
        <v>10</v>
      </c>
      <c r="AI14" s="24">
        <v>13</v>
      </c>
      <c r="AJ14" s="24">
        <v>9</v>
      </c>
      <c r="AK14" s="24">
        <v>15</v>
      </c>
      <c r="AL14" s="24">
        <v>18</v>
      </c>
      <c r="AM14" s="24">
        <v>12</v>
      </c>
      <c r="AN14" s="24">
        <v>9</v>
      </c>
      <c r="AO14" s="24">
        <v>15</v>
      </c>
      <c r="AP14" s="24">
        <v>12</v>
      </c>
      <c r="AQ14" s="24">
        <v>11</v>
      </c>
      <c r="AR14" s="24">
        <v>15</v>
      </c>
      <c r="AS14" s="24">
        <v>14</v>
      </c>
      <c r="AT14" s="24">
        <v>9</v>
      </c>
      <c r="AU14" s="24">
        <v>13</v>
      </c>
      <c r="AV14" s="45">
        <f t="shared" si="2"/>
        <v>214</v>
      </c>
      <c r="AW14" s="46">
        <f t="array" ref="AW14">AVERAGE(IF(ISNUMBER(AE14:AU14),AE14:AU14))</f>
        <v>12.117647058823529</v>
      </c>
      <c r="AX14" s="47">
        <f t="shared" si="3"/>
        <v>1</v>
      </c>
      <c r="AY14" s="80"/>
      <c r="AZ14" s="81"/>
      <c r="BA14" s="80">
        <v>8</v>
      </c>
      <c r="BB14" s="23">
        <v>15</v>
      </c>
      <c r="BC14" s="23">
        <v>9</v>
      </c>
      <c r="BD14" s="23">
        <v>7</v>
      </c>
      <c r="BE14" s="23">
        <v>10</v>
      </c>
      <c r="BF14" s="23">
        <v>13</v>
      </c>
      <c r="BG14" s="23">
        <v>9</v>
      </c>
      <c r="BH14" s="23">
        <v>15</v>
      </c>
      <c r="BI14" s="23">
        <v>18</v>
      </c>
      <c r="BJ14" s="23">
        <v>12</v>
      </c>
      <c r="BK14" s="23">
        <v>9</v>
      </c>
      <c r="BL14" s="23">
        <v>15</v>
      </c>
      <c r="BM14" s="23">
        <v>12</v>
      </c>
      <c r="BN14" s="23">
        <v>11</v>
      </c>
      <c r="BO14" s="23">
        <v>15</v>
      </c>
      <c r="BP14" s="23">
        <v>14</v>
      </c>
      <c r="BQ14" s="23">
        <v>9</v>
      </c>
      <c r="BR14" s="23">
        <v>13</v>
      </c>
      <c r="BS14" s="51">
        <f t="shared" si="4"/>
        <v>214</v>
      </c>
      <c r="BT14" s="52">
        <f t="array" ref="BT14">AVERAGE(IF(ISNUMBER(BE14:BR14),BE14:BR14))</f>
        <v>12.5</v>
      </c>
      <c r="BU14" s="53">
        <f t="shared" si="5"/>
        <v>1</v>
      </c>
      <c r="BV14" s="83"/>
      <c r="BW14" s="84"/>
      <c r="BX14" s="83">
        <v>8</v>
      </c>
      <c r="BY14" s="22">
        <v>15</v>
      </c>
      <c r="BZ14" s="22">
        <v>9</v>
      </c>
      <c r="CA14" s="22">
        <v>7</v>
      </c>
      <c r="CB14" s="22">
        <v>10</v>
      </c>
      <c r="CC14" s="22">
        <v>13</v>
      </c>
      <c r="CD14" s="22">
        <v>9</v>
      </c>
      <c r="CE14" s="22">
        <v>15</v>
      </c>
      <c r="CF14" s="22">
        <v>18</v>
      </c>
      <c r="CG14" s="22">
        <v>12</v>
      </c>
      <c r="CH14" s="22">
        <v>9</v>
      </c>
      <c r="CI14" s="22">
        <v>15</v>
      </c>
      <c r="CJ14" s="22">
        <v>12</v>
      </c>
      <c r="CK14" s="22">
        <v>11</v>
      </c>
      <c r="CL14" s="22">
        <v>15</v>
      </c>
      <c r="CM14" s="22">
        <v>14</v>
      </c>
      <c r="CN14" s="22">
        <v>9</v>
      </c>
      <c r="CO14" s="22">
        <v>13</v>
      </c>
      <c r="CP14" s="57">
        <f t="shared" si="6"/>
        <v>214</v>
      </c>
      <c r="CQ14" s="58">
        <f t="array" ref="CQ14">AVERAGE(IF(ISNUMBER(BX14:CO14),BX14:CO14))</f>
        <v>11.888888888888889</v>
      </c>
      <c r="CR14" s="59">
        <f t="shared" si="7"/>
        <v>1</v>
      </c>
      <c r="CS14" s="86"/>
      <c r="CT14" s="87"/>
      <c r="CU14" s="86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88"/>
      <c r="DN14" s="96"/>
      <c r="DO14" s="90"/>
      <c r="DP14" s="91"/>
      <c r="DQ14" s="92"/>
      <c r="DR14" s="91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93"/>
      <c r="EK14" s="97"/>
      <c r="EL14" s="95"/>
      <c r="EM14" s="86"/>
      <c r="EN14" s="87"/>
      <c r="EO14" s="86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  <c r="FA14" s="138"/>
      <c r="FB14" s="138"/>
      <c r="FC14" s="138"/>
      <c r="FD14" s="138"/>
      <c r="FE14" s="138"/>
      <c r="FF14" s="138"/>
      <c r="FG14" s="88"/>
      <c r="FH14" s="96"/>
      <c r="FI14" s="90"/>
      <c r="FJ14" s="91"/>
      <c r="FK14" s="92"/>
      <c r="FL14" s="91"/>
      <c r="FM14" s="137"/>
      <c r="FN14" s="137"/>
      <c r="FO14" s="137"/>
      <c r="FP14" s="137"/>
      <c r="FQ14" s="137"/>
      <c r="FR14" s="137"/>
      <c r="FS14" s="137"/>
      <c r="FT14" s="137"/>
      <c r="FU14" s="137"/>
      <c r="FV14" s="137"/>
      <c r="FW14" s="137"/>
      <c r="FX14" s="137"/>
      <c r="FY14" s="137"/>
      <c r="FZ14" s="137"/>
      <c r="GA14" s="137"/>
      <c r="GB14" s="137"/>
      <c r="GC14" s="137"/>
      <c r="GD14" s="93"/>
      <c r="GE14" s="97"/>
      <c r="GF14" s="95"/>
    </row>
    <row r="15" spans="1:188" x14ac:dyDescent="0.2">
      <c r="A15" s="72">
        <v>13</v>
      </c>
      <c r="B15" s="34" t="s">
        <v>65</v>
      </c>
      <c r="C15" s="34" t="s">
        <v>80</v>
      </c>
      <c r="D15" s="74" t="s">
        <v>45</v>
      </c>
      <c r="E15" s="75"/>
      <c r="F15" s="76"/>
      <c r="G15" s="36">
        <v>5</v>
      </c>
      <c r="H15" s="38">
        <v>10</v>
      </c>
      <c r="I15" s="38">
        <v>8</v>
      </c>
      <c r="J15" s="38">
        <v>4</v>
      </c>
      <c r="K15" s="38">
        <v>2</v>
      </c>
      <c r="L15" s="38">
        <v>9</v>
      </c>
      <c r="M15" s="38">
        <v>5</v>
      </c>
      <c r="N15" s="38">
        <v>12</v>
      </c>
      <c r="O15" s="38">
        <v>15</v>
      </c>
      <c r="P15" s="38">
        <v>6</v>
      </c>
      <c r="Q15" s="38">
        <v>7</v>
      </c>
      <c r="R15" s="38">
        <v>12</v>
      </c>
      <c r="S15" s="38">
        <v>15</v>
      </c>
      <c r="T15" s="38">
        <v>2</v>
      </c>
      <c r="U15" s="38">
        <v>18</v>
      </c>
      <c r="V15" s="38">
        <v>9</v>
      </c>
      <c r="W15" s="38">
        <v>4</v>
      </c>
      <c r="X15" s="38" t="s">
        <v>43</v>
      </c>
      <c r="Y15" s="39">
        <f t="shared" si="0"/>
        <v>143</v>
      </c>
      <c r="Z15" s="40">
        <f t="array" ref="Z15">AVERAGE(IF(ISNUMBER(G15:X15),G15:X15))</f>
        <v>8.4117647058823533</v>
      </c>
      <c r="AA15" s="41">
        <f t="shared" si="1"/>
        <v>18</v>
      </c>
      <c r="AB15" s="77"/>
      <c r="AC15" s="78"/>
      <c r="AD15" s="77">
        <v>5</v>
      </c>
      <c r="AE15" s="24">
        <v>10</v>
      </c>
      <c r="AF15" s="24">
        <v>8</v>
      </c>
      <c r="AG15" s="24">
        <v>4</v>
      </c>
      <c r="AH15" s="24">
        <v>2</v>
      </c>
      <c r="AI15" s="24">
        <v>9</v>
      </c>
      <c r="AJ15" s="24">
        <v>5</v>
      </c>
      <c r="AK15" s="24">
        <v>12</v>
      </c>
      <c r="AL15" s="24">
        <v>15</v>
      </c>
      <c r="AM15" s="24">
        <v>6</v>
      </c>
      <c r="AN15" s="24">
        <v>7</v>
      </c>
      <c r="AO15" s="24">
        <v>12</v>
      </c>
      <c r="AP15" s="24">
        <v>15</v>
      </c>
      <c r="AQ15" s="24">
        <v>2</v>
      </c>
      <c r="AR15" s="24">
        <v>18</v>
      </c>
      <c r="AS15" s="24">
        <v>9</v>
      </c>
      <c r="AT15" s="24">
        <v>4</v>
      </c>
      <c r="AU15" s="24" t="s">
        <v>43</v>
      </c>
      <c r="AV15" s="45">
        <f t="shared" si="2"/>
        <v>143</v>
      </c>
      <c r="AW15" s="46">
        <f t="array" ref="AW15">AVERAGE(IF(ISNUMBER(AE15:AU15),AE15:AU15))</f>
        <v>8.625</v>
      </c>
      <c r="AX15" s="47">
        <f t="shared" si="3"/>
        <v>12</v>
      </c>
      <c r="AY15" s="80"/>
      <c r="AZ15" s="81"/>
      <c r="BA15" s="80">
        <v>5</v>
      </c>
      <c r="BB15" s="23">
        <v>10</v>
      </c>
      <c r="BC15" s="23">
        <v>8</v>
      </c>
      <c r="BD15" s="23">
        <v>4</v>
      </c>
      <c r="BE15" s="23">
        <v>2</v>
      </c>
      <c r="BF15" s="23">
        <v>9</v>
      </c>
      <c r="BG15" s="23">
        <v>5</v>
      </c>
      <c r="BH15" s="23">
        <v>12</v>
      </c>
      <c r="BI15" s="23">
        <v>15</v>
      </c>
      <c r="BJ15" s="23">
        <v>6</v>
      </c>
      <c r="BK15" s="23">
        <v>7</v>
      </c>
      <c r="BL15" s="23">
        <v>12</v>
      </c>
      <c r="BM15" s="23">
        <v>15</v>
      </c>
      <c r="BN15" s="23">
        <v>2</v>
      </c>
      <c r="BO15" s="23">
        <v>18</v>
      </c>
      <c r="BP15" s="23">
        <v>9</v>
      </c>
      <c r="BQ15" s="23">
        <v>4</v>
      </c>
      <c r="BR15" s="23" t="s">
        <v>43</v>
      </c>
      <c r="BS15" s="51">
        <f t="shared" si="4"/>
        <v>143</v>
      </c>
      <c r="BT15" s="52">
        <f t="array" ref="BT15">AVERAGE(IF(ISNUMBER(BE15:BR15),BE15:BR15))</f>
        <v>8.9230769230769234</v>
      </c>
      <c r="BU15" s="53">
        <f t="shared" si="5"/>
        <v>12</v>
      </c>
      <c r="BV15" s="83"/>
      <c r="BW15" s="84"/>
      <c r="BX15" s="83">
        <v>5</v>
      </c>
      <c r="BY15" s="22">
        <v>10</v>
      </c>
      <c r="BZ15" s="22">
        <v>8</v>
      </c>
      <c r="CA15" s="22">
        <v>4</v>
      </c>
      <c r="CB15" s="22">
        <v>2</v>
      </c>
      <c r="CC15" s="22">
        <v>9</v>
      </c>
      <c r="CD15" s="22">
        <v>5</v>
      </c>
      <c r="CE15" s="22">
        <v>12</v>
      </c>
      <c r="CF15" s="22">
        <v>15</v>
      </c>
      <c r="CG15" s="22">
        <v>6</v>
      </c>
      <c r="CH15" s="22">
        <v>7</v>
      </c>
      <c r="CI15" s="22">
        <v>12</v>
      </c>
      <c r="CJ15" s="22">
        <v>15</v>
      </c>
      <c r="CK15" s="22">
        <v>2</v>
      </c>
      <c r="CL15" s="22">
        <v>18</v>
      </c>
      <c r="CM15" s="22">
        <v>9</v>
      </c>
      <c r="CN15" s="22">
        <v>4</v>
      </c>
      <c r="CO15" s="22" t="s">
        <v>43</v>
      </c>
      <c r="CP15" s="57">
        <f t="shared" si="6"/>
        <v>143</v>
      </c>
      <c r="CQ15" s="58">
        <f t="array" ref="CQ15">AVERAGE(IF(ISNUMBER(BX15:CO15),BX15:CO15))</f>
        <v>8.4117647058823533</v>
      </c>
      <c r="CR15" s="59">
        <f t="shared" si="7"/>
        <v>18</v>
      </c>
      <c r="CS15" s="86">
        <v>5</v>
      </c>
      <c r="CT15" s="87">
        <v>1</v>
      </c>
      <c r="CU15" s="86">
        <v>5</v>
      </c>
      <c r="CV15" s="21">
        <v>10</v>
      </c>
      <c r="CW15" s="21">
        <v>8</v>
      </c>
      <c r="CX15" s="21">
        <v>4</v>
      </c>
      <c r="CY15" s="21">
        <v>2</v>
      </c>
      <c r="CZ15" s="21">
        <v>9</v>
      </c>
      <c r="DA15" s="21">
        <v>5</v>
      </c>
      <c r="DB15" s="21">
        <v>12</v>
      </c>
      <c r="DC15" s="21">
        <v>15</v>
      </c>
      <c r="DD15" s="21">
        <v>6</v>
      </c>
      <c r="DE15" s="21">
        <v>7</v>
      </c>
      <c r="DF15" s="21">
        <v>12</v>
      </c>
      <c r="DG15" s="21">
        <v>15</v>
      </c>
      <c r="DH15" s="21">
        <v>2</v>
      </c>
      <c r="DI15" s="21">
        <v>18</v>
      </c>
      <c r="DJ15" s="21">
        <v>9</v>
      </c>
      <c r="DK15" s="21">
        <v>4</v>
      </c>
      <c r="DL15" s="21" t="s">
        <v>43</v>
      </c>
      <c r="DM15" s="88">
        <v>149</v>
      </c>
      <c r="DN15" s="96">
        <v>8.4117647058823533</v>
      </c>
      <c r="DO15" s="90">
        <v>4</v>
      </c>
      <c r="DP15" s="91"/>
      <c r="DQ15" s="92"/>
      <c r="DR15" s="91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93"/>
      <c r="EK15" s="97"/>
      <c r="EL15" s="95"/>
      <c r="EM15" s="86"/>
      <c r="EN15" s="87"/>
      <c r="EO15" s="86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  <c r="FA15" s="138"/>
      <c r="FB15" s="138"/>
      <c r="FC15" s="138"/>
      <c r="FD15" s="138"/>
      <c r="FE15" s="138"/>
      <c r="FF15" s="138"/>
      <c r="FG15" s="88"/>
      <c r="FH15" s="96"/>
      <c r="FI15" s="90"/>
      <c r="FJ15" s="91"/>
      <c r="FK15" s="92"/>
      <c r="FL15" s="91"/>
      <c r="FM15" s="137"/>
      <c r="FN15" s="137"/>
      <c r="FO15" s="137"/>
      <c r="FP15" s="137"/>
      <c r="FQ15" s="137"/>
      <c r="FR15" s="137"/>
      <c r="FS15" s="137"/>
      <c r="FT15" s="137"/>
      <c r="FU15" s="137"/>
      <c r="FV15" s="137"/>
      <c r="FW15" s="137"/>
      <c r="FX15" s="137"/>
      <c r="FY15" s="137"/>
      <c r="FZ15" s="137"/>
      <c r="GA15" s="137"/>
      <c r="GB15" s="137"/>
      <c r="GC15" s="137"/>
      <c r="GD15" s="93"/>
      <c r="GE15" s="97"/>
      <c r="GF15" s="95"/>
    </row>
    <row r="16" spans="1:188" x14ac:dyDescent="0.2">
      <c r="A16" s="72">
        <v>14</v>
      </c>
      <c r="B16" s="34" t="s">
        <v>66</v>
      </c>
      <c r="C16" s="34" t="s">
        <v>81</v>
      </c>
      <c r="D16" s="74" t="s">
        <v>46</v>
      </c>
      <c r="E16" s="75"/>
      <c r="F16" s="76"/>
      <c r="G16" s="75">
        <v>4</v>
      </c>
      <c r="H16" s="150">
        <v>12</v>
      </c>
      <c r="I16" s="150">
        <v>7</v>
      </c>
      <c r="J16" s="150">
        <v>6</v>
      </c>
      <c r="K16" s="150">
        <v>8</v>
      </c>
      <c r="L16" s="150">
        <v>11</v>
      </c>
      <c r="M16" s="150">
        <v>7</v>
      </c>
      <c r="N16" s="150">
        <v>9</v>
      </c>
      <c r="O16" s="150">
        <v>12</v>
      </c>
      <c r="P16" s="150">
        <v>9</v>
      </c>
      <c r="Q16" s="150">
        <v>10</v>
      </c>
      <c r="R16" s="150">
        <v>5</v>
      </c>
      <c r="S16" s="150">
        <v>10</v>
      </c>
      <c r="T16" s="150">
        <v>8</v>
      </c>
      <c r="U16" s="150">
        <v>12</v>
      </c>
      <c r="V16" s="150">
        <v>7</v>
      </c>
      <c r="W16" s="150">
        <v>6</v>
      </c>
      <c r="X16" s="150">
        <v>12</v>
      </c>
      <c r="Y16" s="39">
        <f t="shared" si="0"/>
        <v>155</v>
      </c>
      <c r="Z16" s="40">
        <f t="array" ref="Z16">AVERAGE(IF(ISNUMBER(G16:X16),G16:X16))</f>
        <v>8.6111111111111107</v>
      </c>
      <c r="AA16" s="41">
        <f t="shared" si="1"/>
        <v>6</v>
      </c>
      <c r="AB16" s="77"/>
      <c r="AC16" s="78"/>
      <c r="AD16" s="77">
        <v>4</v>
      </c>
      <c r="AE16" s="24">
        <v>12</v>
      </c>
      <c r="AF16" s="24">
        <v>7</v>
      </c>
      <c r="AG16" s="24">
        <v>6</v>
      </c>
      <c r="AH16" s="24">
        <v>8</v>
      </c>
      <c r="AI16" s="24">
        <v>11</v>
      </c>
      <c r="AJ16" s="24">
        <v>7</v>
      </c>
      <c r="AK16" s="24">
        <v>9</v>
      </c>
      <c r="AL16" s="24">
        <v>12</v>
      </c>
      <c r="AM16" s="24">
        <v>9</v>
      </c>
      <c r="AN16" s="24">
        <v>10</v>
      </c>
      <c r="AO16" s="24">
        <v>5</v>
      </c>
      <c r="AP16" s="24">
        <v>10</v>
      </c>
      <c r="AQ16" s="24">
        <v>8</v>
      </c>
      <c r="AR16" s="24">
        <v>12</v>
      </c>
      <c r="AS16" s="24">
        <v>7</v>
      </c>
      <c r="AT16" s="24">
        <v>6</v>
      </c>
      <c r="AU16" s="24">
        <v>12</v>
      </c>
      <c r="AV16" s="45">
        <f t="shared" si="2"/>
        <v>155</v>
      </c>
      <c r="AW16" s="46">
        <f t="array" ref="AW16">AVERAGE(IF(ISNUMBER(AE16:AU16),AE16:AU16))</f>
        <v>8.882352941176471</v>
      </c>
      <c r="AX16" s="47">
        <f t="shared" si="3"/>
        <v>6</v>
      </c>
      <c r="AY16" s="80"/>
      <c r="AZ16" s="81"/>
      <c r="BA16" s="80">
        <v>4</v>
      </c>
      <c r="BB16" s="23">
        <v>12</v>
      </c>
      <c r="BC16" s="23">
        <v>7</v>
      </c>
      <c r="BD16" s="23">
        <v>6</v>
      </c>
      <c r="BE16" s="23">
        <v>8</v>
      </c>
      <c r="BF16" s="23">
        <v>11</v>
      </c>
      <c r="BG16" s="23">
        <v>7</v>
      </c>
      <c r="BH16" s="23">
        <v>9</v>
      </c>
      <c r="BI16" s="23">
        <v>12</v>
      </c>
      <c r="BJ16" s="23">
        <v>9</v>
      </c>
      <c r="BK16" s="23">
        <v>10</v>
      </c>
      <c r="BL16" s="23">
        <v>5</v>
      </c>
      <c r="BM16" s="23">
        <v>10</v>
      </c>
      <c r="BN16" s="23">
        <v>8</v>
      </c>
      <c r="BO16" s="23">
        <v>12</v>
      </c>
      <c r="BP16" s="23">
        <v>7</v>
      </c>
      <c r="BQ16" s="23">
        <v>6</v>
      </c>
      <c r="BR16" s="23">
        <v>12</v>
      </c>
      <c r="BS16" s="51">
        <f t="shared" si="4"/>
        <v>155</v>
      </c>
      <c r="BT16" s="52">
        <f t="array" ref="BT16">AVERAGE(IF(ISNUMBER(BE16:BR16),BE16:BR16))</f>
        <v>9</v>
      </c>
      <c r="BU16" s="53">
        <f t="shared" si="5"/>
        <v>6</v>
      </c>
      <c r="BV16" s="83"/>
      <c r="BW16" s="84"/>
      <c r="BX16" s="83">
        <v>4</v>
      </c>
      <c r="BY16" s="22">
        <v>12</v>
      </c>
      <c r="BZ16" s="22">
        <v>7</v>
      </c>
      <c r="CA16" s="22">
        <v>6</v>
      </c>
      <c r="CB16" s="22">
        <v>8</v>
      </c>
      <c r="CC16" s="22">
        <v>11</v>
      </c>
      <c r="CD16" s="22">
        <v>7</v>
      </c>
      <c r="CE16" s="22">
        <v>9</v>
      </c>
      <c r="CF16" s="22">
        <v>12</v>
      </c>
      <c r="CG16" s="22">
        <v>9</v>
      </c>
      <c r="CH16" s="22">
        <v>10</v>
      </c>
      <c r="CI16" s="22">
        <v>5</v>
      </c>
      <c r="CJ16" s="22">
        <v>10</v>
      </c>
      <c r="CK16" s="22">
        <v>8</v>
      </c>
      <c r="CL16" s="22">
        <v>12</v>
      </c>
      <c r="CM16" s="22">
        <v>7</v>
      </c>
      <c r="CN16" s="22">
        <v>6</v>
      </c>
      <c r="CO16" s="22">
        <v>12</v>
      </c>
      <c r="CP16" s="57">
        <f t="shared" si="6"/>
        <v>155</v>
      </c>
      <c r="CQ16" s="58">
        <f t="array" ref="CQ16">AVERAGE(IF(ISNUMBER(BX16:CO16),BX16:CO16))</f>
        <v>8.6111111111111107</v>
      </c>
      <c r="CR16" s="59">
        <f t="shared" si="7"/>
        <v>6</v>
      </c>
      <c r="CS16" s="86"/>
      <c r="CT16" s="87"/>
      <c r="CU16" s="86">
        <v>4</v>
      </c>
      <c r="CV16" s="21">
        <v>12</v>
      </c>
      <c r="CW16" s="21">
        <v>7</v>
      </c>
      <c r="CX16" s="21">
        <v>6</v>
      </c>
      <c r="CY16" s="21">
        <v>8</v>
      </c>
      <c r="CZ16" s="21">
        <v>11</v>
      </c>
      <c r="DA16" s="21">
        <v>7</v>
      </c>
      <c r="DB16" s="21">
        <v>9</v>
      </c>
      <c r="DC16" s="21">
        <v>12</v>
      </c>
      <c r="DD16" s="21">
        <v>9</v>
      </c>
      <c r="DE16" s="21">
        <v>10</v>
      </c>
      <c r="DF16" s="21">
        <v>5</v>
      </c>
      <c r="DG16" s="21">
        <v>10</v>
      </c>
      <c r="DH16" s="21">
        <v>8</v>
      </c>
      <c r="DI16" s="21">
        <v>12</v>
      </c>
      <c r="DJ16" s="21">
        <v>7</v>
      </c>
      <c r="DK16" s="21">
        <v>6</v>
      </c>
      <c r="DL16" s="21">
        <v>12</v>
      </c>
      <c r="DM16" s="88">
        <v>155</v>
      </c>
      <c r="DN16" s="96">
        <v>8.6111111111111107</v>
      </c>
      <c r="DO16" s="90">
        <v>2</v>
      </c>
      <c r="DP16" s="91"/>
      <c r="DQ16" s="92"/>
      <c r="DR16" s="91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93"/>
      <c r="EK16" s="97"/>
      <c r="EL16" s="95"/>
      <c r="EM16" s="86"/>
      <c r="EN16" s="87"/>
      <c r="EO16" s="86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  <c r="FA16" s="138"/>
      <c r="FB16" s="138"/>
      <c r="FC16" s="138"/>
      <c r="FD16" s="138"/>
      <c r="FE16" s="138"/>
      <c r="FF16" s="138"/>
      <c r="FG16" s="88"/>
      <c r="FH16" s="96"/>
      <c r="FI16" s="90"/>
      <c r="FJ16" s="91"/>
      <c r="FK16" s="92"/>
      <c r="FL16" s="91"/>
      <c r="FM16" s="137"/>
      <c r="FN16" s="137"/>
      <c r="FO16" s="137"/>
      <c r="FP16" s="137"/>
      <c r="FQ16" s="137"/>
      <c r="FR16" s="137"/>
      <c r="FS16" s="137"/>
      <c r="FT16" s="137"/>
      <c r="FU16" s="137"/>
      <c r="FV16" s="137"/>
      <c r="FW16" s="137"/>
      <c r="FX16" s="137"/>
      <c r="FY16" s="137"/>
      <c r="FZ16" s="137"/>
      <c r="GA16" s="137"/>
      <c r="GB16" s="137"/>
      <c r="GC16" s="137"/>
      <c r="GD16" s="93"/>
      <c r="GE16" s="97"/>
      <c r="GF16" s="95"/>
    </row>
    <row r="17" spans="1:188" x14ac:dyDescent="0.2">
      <c r="A17" s="72">
        <v>15</v>
      </c>
      <c r="B17" s="34" t="s">
        <v>67</v>
      </c>
      <c r="C17" s="34" t="s">
        <v>82</v>
      </c>
      <c r="D17" s="74" t="s">
        <v>47</v>
      </c>
      <c r="E17" s="75"/>
      <c r="F17" s="76"/>
      <c r="G17" s="75">
        <v>7</v>
      </c>
      <c r="H17" s="150">
        <v>10</v>
      </c>
      <c r="I17" s="150">
        <v>8</v>
      </c>
      <c r="J17" s="150">
        <v>4</v>
      </c>
      <c r="K17" s="150">
        <v>2</v>
      </c>
      <c r="L17" s="150">
        <v>9</v>
      </c>
      <c r="M17" s="150">
        <v>3</v>
      </c>
      <c r="N17" s="150">
        <v>12</v>
      </c>
      <c r="O17" s="150">
        <v>15</v>
      </c>
      <c r="P17" s="150">
        <v>6</v>
      </c>
      <c r="Q17" s="150">
        <v>7</v>
      </c>
      <c r="R17" s="150">
        <v>12</v>
      </c>
      <c r="S17" s="150">
        <v>15</v>
      </c>
      <c r="T17" s="150">
        <v>2</v>
      </c>
      <c r="U17" s="150">
        <v>18</v>
      </c>
      <c r="V17" s="150">
        <v>9</v>
      </c>
      <c r="W17" s="150">
        <v>4</v>
      </c>
      <c r="X17" s="150">
        <v>9</v>
      </c>
      <c r="Y17" s="39">
        <f t="shared" si="0"/>
        <v>152</v>
      </c>
      <c r="Z17" s="40">
        <f t="array" ref="Z17">AVERAGE(IF(ISNUMBER(G17:X17),G17:X17))</f>
        <v>8.4444444444444446</v>
      </c>
      <c r="AA17" s="41">
        <f t="shared" si="1"/>
        <v>12</v>
      </c>
      <c r="AB17" s="77"/>
      <c r="AC17" s="78"/>
      <c r="AD17" s="77">
        <v>7</v>
      </c>
      <c r="AE17" s="24">
        <v>10</v>
      </c>
      <c r="AF17" s="24">
        <v>8</v>
      </c>
      <c r="AG17" s="24">
        <v>4</v>
      </c>
      <c r="AH17" s="24">
        <v>2</v>
      </c>
      <c r="AI17" s="24">
        <v>9</v>
      </c>
      <c r="AJ17" s="24">
        <v>3</v>
      </c>
      <c r="AK17" s="24">
        <v>12</v>
      </c>
      <c r="AL17" s="24">
        <v>15</v>
      </c>
      <c r="AM17" s="24">
        <v>6</v>
      </c>
      <c r="AN17" s="24">
        <v>7</v>
      </c>
      <c r="AO17" s="24">
        <v>12</v>
      </c>
      <c r="AP17" s="24">
        <v>15</v>
      </c>
      <c r="AQ17" s="24">
        <v>2</v>
      </c>
      <c r="AR17" s="24">
        <v>18</v>
      </c>
      <c r="AS17" s="24">
        <v>9</v>
      </c>
      <c r="AT17" s="24">
        <v>4</v>
      </c>
      <c r="AU17" s="24">
        <v>9</v>
      </c>
      <c r="AV17" s="45">
        <f t="shared" si="2"/>
        <v>152</v>
      </c>
      <c r="AW17" s="46">
        <f t="array" ref="AW17">AVERAGE(IF(ISNUMBER(AE17:AU17),AE17:AU17))</f>
        <v>8.5294117647058822</v>
      </c>
      <c r="AX17" s="47">
        <f t="shared" si="3"/>
        <v>18</v>
      </c>
      <c r="AY17" s="80"/>
      <c r="AZ17" s="81"/>
      <c r="BA17" s="80">
        <v>7</v>
      </c>
      <c r="BB17" s="23">
        <v>10</v>
      </c>
      <c r="BC17" s="23">
        <v>8</v>
      </c>
      <c r="BD17" s="23">
        <v>4</v>
      </c>
      <c r="BE17" s="23">
        <v>2</v>
      </c>
      <c r="BF17" s="23">
        <v>9</v>
      </c>
      <c r="BG17" s="23">
        <v>3</v>
      </c>
      <c r="BH17" s="23">
        <v>12</v>
      </c>
      <c r="BI17" s="23">
        <v>15</v>
      </c>
      <c r="BJ17" s="23">
        <v>6</v>
      </c>
      <c r="BK17" s="23">
        <v>7</v>
      </c>
      <c r="BL17" s="23">
        <v>12</v>
      </c>
      <c r="BM17" s="23">
        <v>15</v>
      </c>
      <c r="BN17" s="23">
        <v>2</v>
      </c>
      <c r="BO17" s="23">
        <v>18</v>
      </c>
      <c r="BP17" s="23">
        <v>9</v>
      </c>
      <c r="BQ17" s="23">
        <v>4</v>
      </c>
      <c r="BR17" s="23">
        <v>9</v>
      </c>
      <c r="BS17" s="51">
        <f t="shared" si="4"/>
        <v>152</v>
      </c>
      <c r="BT17" s="52">
        <f t="array" ref="BT17">AVERAGE(IF(ISNUMBER(BE17:BR17),BE17:BR17))</f>
        <v>8.7857142857142865</v>
      </c>
      <c r="BU17" s="53">
        <f t="shared" si="5"/>
        <v>18</v>
      </c>
      <c r="BV17" s="83"/>
      <c r="BW17" s="84"/>
      <c r="BX17" s="83">
        <v>7</v>
      </c>
      <c r="BY17" s="22">
        <v>10</v>
      </c>
      <c r="BZ17" s="22">
        <v>8</v>
      </c>
      <c r="CA17" s="22">
        <v>4</v>
      </c>
      <c r="CB17" s="22">
        <v>2</v>
      </c>
      <c r="CC17" s="22">
        <v>9</v>
      </c>
      <c r="CD17" s="22">
        <v>3</v>
      </c>
      <c r="CE17" s="22">
        <v>12</v>
      </c>
      <c r="CF17" s="22">
        <v>15</v>
      </c>
      <c r="CG17" s="22">
        <v>6</v>
      </c>
      <c r="CH17" s="22">
        <v>7</v>
      </c>
      <c r="CI17" s="22">
        <v>12</v>
      </c>
      <c r="CJ17" s="22">
        <v>15</v>
      </c>
      <c r="CK17" s="22">
        <v>2</v>
      </c>
      <c r="CL17" s="22">
        <v>18</v>
      </c>
      <c r="CM17" s="22">
        <v>9</v>
      </c>
      <c r="CN17" s="22">
        <v>4</v>
      </c>
      <c r="CO17" s="22">
        <v>9</v>
      </c>
      <c r="CP17" s="57">
        <f t="shared" si="6"/>
        <v>152</v>
      </c>
      <c r="CQ17" s="58">
        <f t="array" ref="CQ17">AVERAGE(IF(ISNUMBER(BX17:CO17),BX17:CO17))</f>
        <v>8.4444444444444446</v>
      </c>
      <c r="CR17" s="59">
        <f t="shared" si="7"/>
        <v>12</v>
      </c>
      <c r="CS17" s="86"/>
      <c r="CT17" s="87"/>
      <c r="CU17" s="86">
        <v>7</v>
      </c>
      <c r="CV17" s="21">
        <v>10</v>
      </c>
      <c r="CW17" s="21">
        <v>8</v>
      </c>
      <c r="CX17" s="21">
        <v>4</v>
      </c>
      <c r="CY17" s="21">
        <v>2</v>
      </c>
      <c r="CZ17" s="21">
        <v>9</v>
      </c>
      <c r="DA17" s="21">
        <v>3</v>
      </c>
      <c r="DB17" s="21">
        <v>12</v>
      </c>
      <c r="DC17" s="21">
        <v>15</v>
      </c>
      <c r="DD17" s="21">
        <v>6</v>
      </c>
      <c r="DE17" s="21">
        <v>7</v>
      </c>
      <c r="DF17" s="21">
        <v>12</v>
      </c>
      <c r="DG17" s="21">
        <v>15</v>
      </c>
      <c r="DH17" s="21">
        <v>2</v>
      </c>
      <c r="DI17" s="21">
        <v>18</v>
      </c>
      <c r="DJ17" s="21">
        <v>9</v>
      </c>
      <c r="DK17" s="21">
        <v>4</v>
      </c>
      <c r="DL17" s="21">
        <v>9</v>
      </c>
      <c r="DM17" s="88">
        <v>152</v>
      </c>
      <c r="DN17" s="96">
        <v>8.4444444444444446</v>
      </c>
      <c r="DO17" s="90">
        <v>3</v>
      </c>
      <c r="DP17" s="91"/>
      <c r="DQ17" s="92"/>
      <c r="DR17" s="91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93"/>
      <c r="EK17" s="97"/>
      <c r="EL17" s="95"/>
      <c r="EM17" s="86"/>
      <c r="EN17" s="87"/>
      <c r="EO17" s="86"/>
      <c r="EP17" s="138"/>
      <c r="EQ17" s="138"/>
      <c r="ER17" s="138"/>
      <c r="ES17" s="138"/>
      <c r="ET17" s="138"/>
      <c r="EU17" s="138"/>
      <c r="EV17" s="138"/>
      <c r="EW17" s="138"/>
      <c r="EX17" s="138"/>
      <c r="EY17" s="138"/>
      <c r="EZ17" s="138"/>
      <c r="FA17" s="138"/>
      <c r="FB17" s="138"/>
      <c r="FC17" s="138"/>
      <c r="FD17" s="138"/>
      <c r="FE17" s="138"/>
      <c r="FF17" s="138"/>
      <c r="FG17" s="88"/>
      <c r="FH17" s="96"/>
      <c r="FI17" s="90"/>
      <c r="FJ17" s="91"/>
      <c r="FK17" s="92"/>
      <c r="FL17" s="91"/>
      <c r="FM17" s="137"/>
      <c r="FN17" s="137"/>
      <c r="FO17" s="137"/>
      <c r="FP17" s="137"/>
      <c r="FQ17" s="137"/>
      <c r="FR17" s="137"/>
      <c r="FS17" s="137"/>
      <c r="FT17" s="137"/>
      <c r="FU17" s="137"/>
      <c r="FV17" s="137"/>
      <c r="FW17" s="137"/>
      <c r="FX17" s="137"/>
      <c r="FY17" s="137"/>
      <c r="FZ17" s="137"/>
      <c r="GA17" s="137"/>
      <c r="GB17" s="137"/>
      <c r="GC17" s="137"/>
      <c r="GD17" s="93"/>
      <c r="GE17" s="97"/>
      <c r="GF17" s="95"/>
    </row>
    <row r="18" spans="1:188" x14ac:dyDescent="0.2">
      <c r="A18" s="73"/>
      <c r="B18" s="73"/>
      <c r="C18" s="73"/>
      <c r="D18" s="74"/>
      <c r="E18" s="75"/>
      <c r="F18" s="76"/>
      <c r="G18" s="75">
        <v>8</v>
      </c>
      <c r="H18" s="150">
        <v>15</v>
      </c>
      <c r="I18" s="150">
        <v>9</v>
      </c>
      <c r="J18" s="150">
        <v>7</v>
      </c>
      <c r="K18" s="150">
        <v>10</v>
      </c>
      <c r="L18" s="150">
        <v>13</v>
      </c>
      <c r="M18" s="150">
        <v>9</v>
      </c>
      <c r="N18" s="150">
        <v>15</v>
      </c>
      <c r="O18" s="150">
        <v>18</v>
      </c>
      <c r="P18" s="150">
        <v>12</v>
      </c>
      <c r="Q18" s="150">
        <v>9</v>
      </c>
      <c r="R18" s="150">
        <v>15</v>
      </c>
      <c r="S18" s="150">
        <v>12</v>
      </c>
      <c r="T18" s="150">
        <v>11</v>
      </c>
      <c r="U18" s="150">
        <v>15</v>
      </c>
      <c r="V18" s="150">
        <v>14</v>
      </c>
      <c r="W18" s="150">
        <v>9</v>
      </c>
      <c r="X18" s="150">
        <v>13</v>
      </c>
      <c r="Y18" s="39">
        <f t="shared" si="0"/>
        <v>214</v>
      </c>
      <c r="Z18" s="40">
        <f t="array" ref="Z18">AVERAGE(IF(ISNUMBER(G18:X18),G18:X18))</f>
        <v>11.888888888888889</v>
      </c>
      <c r="AA18" s="41">
        <f t="shared" si="1"/>
        <v>1</v>
      </c>
      <c r="AB18" s="77"/>
      <c r="AC18" s="78"/>
      <c r="AD18" s="77">
        <v>8</v>
      </c>
      <c r="AE18" s="24">
        <v>15</v>
      </c>
      <c r="AF18" s="24">
        <v>9</v>
      </c>
      <c r="AG18" s="24">
        <v>7</v>
      </c>
      <c r="AH18" s="24">
        <v>10</v>
      </c>
      <c r="AI18" s="24">
        <v>13</v>
      </c>
      <c r="AJ18" s="24">
        <v>9</v>
      </c>
      <c r="AK18" s="24">
        <v>15</v>
      </c>
      <c r="AL18" s="24">
        <v>18</v>
      </c>
      <c r="AM18" s="24">
        <v>12</v>
      </c>
      <c r="AN18" s="24">
        <v>9</v>
      </c>
      <c r="AO18" s="24">
        <v>15</v>
      </c>
      <c r="AP18" s="24">
        <v>12</v>
      </c>
      <c r="AQ18" s="24">
        <v>11</v>
      </c>
      <c r="AR18" s="24">
        <v>15</v>
      </c>
      <c r="AS18" s="24">
        <v>14</v>
      </c>
      <c r="AT18" s="24">
        <v>9</v>
      </c>
      <c r="AU18" s="24">
        <v>13</v>
      </c>
      <c r="AV18" s="45">
        <f t="shared" si="2"/>
        <v>214</v>
      </c>
      <c r="AW18" s="46">
        <f t="array" ref="AW18">AVERAGE(IF(ISNUMBER(AE18:AU18),AE18:AU18))</f>
        <v>12.117647058823529</v>
      </c>
      <c r="AX18" s="47">
        <f t="shared" si="3"/>
        <v>1</v>
      </c>
      <c r="AY18" s="80"/>
      <c r="AZ18" s="81"/>
      <c r="BA18" s="80">
        <v>8</v>
      </c>
      <c r="BB18" s="23">
        <v>15</v>
      </c>
      <c r="BC18" s="23">
        <v>9</v>
      </c>
      <c r="BD18" s="23">
        <v>7</v>
      </c>
      <c r="BE18" s="23">
        <v>10</v>
      </c>
      <c r="BF18" s="23">
        <v>13</v>
      </c>
      <c r="BG18" s="23">
        <v>9</v>
      </c>
      <c r="BH18" s="23">
        <v>15</v>
      </c>
      <c r="BI18" s="23">
        <v>18</v>
      </c>
      <c r="BJ18" s="23">
        <v>12</v>
      </c>
      <c r="BK18" s="23">
        <v>9</v>
      </c>
      <c r="BL18" s="23">
        <v>15</v>
      </c>
      <c r="BM18" s="23">
        <v>12</v>
      </c>
      <c r="BN18" s="23">
        <v>11</v>
      </c>
      <c r="BO18" s="23">
        <v>15</v>
      </c>
      <c r="BP18" s="23">
        <v>14</v>
      </c>
      <c r="BQ18" s="23">
        <v>9</v>
      </c>
      <c r="BR18" s="23">
        <v>13</v>
      </c>
      <c r="BS18" s="51">
        <f t="shared" si="4"/>
        <v>214</v>
      </c>
      <c r="BT18" s="52">
        <f t="array" ref="BT18">AVERAGE(IF(ISNUMBER(BE18:BR18),BE18:BR18))</f>
        <v>12.5</v>
      </c>
      <c r="BU18" s="53">
        <f t="shared" si="5"/>
        <v>1</v>
      </c>
      <c r="BV18" s="83"/>
      <c r="BW18" s="84"/>
      <c r="BX18" s="83">
        <v>8</v>
      </c>
      <c r="BY18" s="22">
        <v>15</v>
      </c>
      <c r="BZ18" s="22">
        <v>9</v>
      </c>
      <c r="CA18" s="22">
        <v>7</v>
      </c>
      <c r="CB18" s="22">
        <v>10</v>
      </c>
      <c r="CC18" s="22">
        <v>13</v>
      </c>
      <c r="CD18" s="22">
        <v>9</v>
      </c>
      <c r="CE18" s="22">
        <v>15</v>
      </c>
      <c r="CF18" s="22">
        <v>18</v>
      </c>
      <c r="CG18" s="22">
        <v>12</v>
      </c>
      <c r="CH18" s="22">
        <v>9</v>
      </c>
      <c r="CI18" s="22">
        <v>15</v>
      </c>
      <c r="CJ18" s="22">
        <v>12</v>
      </c>
      <c r="CK18" s="22">
        <v>11</v>
      </c>
      <c r="CL18" s="22">
        <v>15</v>
      </c>
      <c r="CM18" s="22">
        <v>14</v>
      </c>
      <c r="CN18" s="22">
        <v>9</v>
      </c>
      <c r="CO18" s="22">
        <v>13</v>
      </c>
      <c r="CP18" s="57">
        <f t="shared" si="6"/>
        <v>214</v>
      </c>
      <c r="CQ18" s="58">
        <f t="array" ref="CQ18">AVERAGE(IF(ISNUMBER(BX18:CO18),BX18:CO18))</f>
        <v>11.888888888888889</v>
      </c>
      <c r="CR18" s="59">
        <f t="shared" si="7"/>
        <v>1</v>
      </c>
      <c r="CS18" s="86"/>
      <c r="CT18" s="87"/>
      <c r="CU18" s="86">
        <v>8</v>
      </c>
      <c r="CV18" s="21">
        <v>15</v>
      </c>
      <c r="CW18" s="21">
        <v>9</v>
      </c>
      <c r="CX18" s="21">
        <v>7</v>
      </c>
      <c r="CY18" s="21">
        <v>10</v>
      </c>
      <c r="CZ18" s="21">
        <v>13</v>
      </c>
      <c r="DA18" s="21">
        <v>9</v>
      </c>
      <c r="DB18" s="21">
        <v>15</v>
      </c>
      <c r="DC18" s="21">
        <v>18</v>
      </c>
      <c r="DD18" s="21">
        <v>12</v>
      </c>
      <c r="DE18" s="21">
        <v>9</v>
      </c>
      <c r="DF18" s="21">
        <v>15</v>
      </c>
      <c r="DG18" s="21">
        <v>12</v>
      </c>
      <c r="DH18" s="21">
        <v>11</v>
      </c>
      <c r="DI18" s="21">
        <v>15</v>
      </c>
      <c r="DJ18" s="21">
        <v>14</v>
      </c>
      <c r="DK18" s="21">
        <v>9</v>
      </c>
      <c r="DL18" s="21">
        <v>13</v>
      </c>
      <c r="DM18" s="88">
        <v>214</v>
      </c>
      <c r="DN18" s="96">
        <v>11.888888888888889</v>
      </c>
      <c r="DO18" s="90">
        <v>1</v>
      </c>
      <c r="DP18" s="91"/>
      <c r="DQ18" s="92"/>
      <c r="DR18" s="91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93"/>
      <c r="EK18" s="97"/>
      <c r="EL18" s="95"/>
      <c r="EM18" s="86"/>
      <c r="EN18" s="87"/>
      <c r="EO18" s="86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  <c r="FA18" s="138"/>
      <c r="FB18" s="138"/>
      <c r="FC18" s="138"/>
      <c r="FD18" s="138"/>
      <c r="FE18" s="138"/>
      <c r="FF18" s="138"/>
      <c r="FG18" s="88"/>
      <c r="FH18" s="96"/>
      <c r="FI18" s="90"/>
      <c r="FJ18" s="91"/>
      <c r="FK18" s="92"/>
      <c r="FL18" s="91"/>
      <c r="FM18" s="137"/>
      <c r="FN18" s="137"/>
      <c r="FO18" s="137"/>
      <c r="FP18" s="137"/>
      <c r="FQ18" s="137"/>
      <c r="FR18" s="137"/>
      <c r="FS18" s="137"/>
      <c r="FT18" s="137"/>
      <c r="FU18" s="137"/>
      <c r="FV18" s="137"/>
      <c r="FW18" s="137"/>
      <c r="FX18" s="137"/>
      <c r="FY18" s="137"/>
      <c r="FZ18" s="137"/>
      <c r="GA18" s="137"/>
      <c r="GB18" s="137"/>
      <c r="GC18" s="137"/>
      <c r="GD18" s="93"/>
      <c r="GE18" s="97"/>
      <c r="GF18" s="95"/>
    </row>
    <row r="19" spans="1:188" x14ac:dyDescent="0.2">
      <c r="A19" s="73"/>
      <c r="B19" s="73"/>
      <c r="C19" s="73"/>
      <c r="D19" s="74"/>
      <c r="E19" s="75"/>
      <c r="F19" s="76"/>
      <c r="G19" s="36">
        <v>5</v>
      </c>
      <c r="H19" s="38">
        <v>10</v>
      </c>
      <c r="I19" s="38">
        <v>8</v>
      </c>
      <c r="J19" s="38">
        <v>4</v>
      </c>
      <c r="K19" s="38">
        <v>2</v>
      </c>
      <c r="L19" s="38">
        <v>9</v>
      </c>
      <c r="M19" s="38">
        <v>5</v>
      </c>
      <c r="N19" s="38">
        <v>12</v>
      </c>
      <c r="O19" s="38">
        <v>15</v>
      </c>
      <c r="P19" s="38">
        <v>6</v>
      </c>
      <c r="Q19" s="38">
        <v>7</v>
      </c>
      <c r="R19" s="38">
        <v>12</v>
      </c>
      <c r="S19" s="38">
        <v>15</v>
      </c>
      <c r="T19" s="38">
        <v>2</v>
      </c>
      <c r="U19" s="38">
        <v>18</v>
      </c>
      <c r="V19" s="38">
        <v>9</v>
      </c>
      <c r="W19" s="38">
        <v>4</v>
      </c>
      <c r="X19" s="38" t="s">
        <v>43</v>
      </c>
      <c r="Y19" s="39">
        <f t="shared" si="0"/>
        <v>143</v>
      </c>
      <c r="Z19" s="40">
        <f t="array" ref="Z19">AVERAGE(IF(ISNUMBER(G19:X19),G19:X19))</f>
        <v>8.4117647058823533</v>
      </c>
      <c r="AA19" s="41">
        <f t="shared" si="1"/>
        <v>18</v>
      </c>
      <c r="AB19" s="77"/>
      <c r="AC19" s="78"/>
      <c r="AD19" s="77">
        <v>5</v>
      </c>
      <c r="AE19" s="24">
        <v>10</v>
      </c>
      <c r="AF19" s="24">
        <v>8</v>
      </c>
      <c r="AG19" s="24">
        <v>4</v>
      </c>
      <c r="AH19" s="24">
        <v>2</v>
      </c>
      <c r="AI19" s="24">
        <v>9</v>
      </c>
      <c r="AJ19" s="24">
        <v>5</v>
      </c>
      <c r="AK19" s="24">
        <v>12</v>
      </c>
      <c r="AL19" s="24">
        <v>15</v>
      </c>
      <c r="AM19" s="24">
        <v>6</v>
      </c>
      <c r="AN19" s="24">
        <v>7</v>
      </c>
      <c r="AO19" s="24">
        <v>12</v>
      </c>
      <c r="AP19" s="24">
        <v>15</v>
      </c>
      <c r="AQ19" s="24">
        <v>2</v>
      </c>
      <c r="AR19" s="24">
        <v>18</v>
      </c>
      <c r="AS19" s="24">
        <v>9</v>
      </c>
      <c r="AT19" s="24">
        <v>4</v>
      </c>
      <c r="AU19" s="24" t="s">
        <v>43</v>
      </c>
      <c r="AV19" s="45">
        <f t="shared" si="2"/>
        <v>143</v>
      </c>
      <c r="AW19" s="46">
        <f t="array" ref="AW19">AVERAGE(IF(ISNUMBER(AE19:AU19),AE19:AU19))</f>
        <v>8.625</v>
      </c>
      <c r="AX19" s="47">
        <f t="shared" si="3"/>
        <v>12</v>
      </c>
      <c r="AY19" s="80"/>
      <c r="AZ19" s="81"/>
      <c r="BA19" s="80">
        <v>5</v>
      </c>
      <c r="BB19" s="23">
        <v>10</v>
      </c>
      <c r="BC19" s="23">
        <v>8</v>
      </c>
      <c r="BD19" s="23">
        <v>4</v>
      </c>
      <c r="BE19" s="23">
        <v>2</v>
      </c>
      <c r="BF19" s="23">
        <v>9</v>
      </c>
      <c r="BG19" s="23">
        <v>5</v>
      </c>
      <c r="BH19" s="23">
        <v>12</v>
      </c>
      <c r="BI19" s="23">
        <v>15</v>
      </c>
      <c r="BJ19" s="23">
        <v>6</v>
      </c>
      <c r="BK19" s="23">
        <v>7</v>
      </c>
      <c r="BL19" s="23">
        <v>12</v>
      </c>
      <c r="BM19" s="23">
        <v>15</v>
      </c>
      <c r="BN19" s="23">
        <v>2</v>
      </c>
      <c r="BO19" s="23">
        <v>18</v>
      </c>
      <c r="BP19" s="23">
        <v>9</v>
      </c>
      <c r="BQ19" s="23">
        <v>4</v>
      </c>
      <c r="BR19" s="23" t="s">
        <v>43</v>
      </c>
      <c r="BS19" s="51">
        <f t="shared" si="4"/>
        <v>143</v>
      </c>
      <c r="BT19" s="52">
        <f t="array" ref="BT19">AVERAGE(IF(ISNUMBER(BE19:BR19),BE19:BR19))</f>
        <v>8.9230769230769234</v>
      </c>
      <c r="BU19" s="53">
        <f t="shared" si="5"/>
        <v>12</v>
      </c>
      <c r="BV19" s="83"/>
      <c r="BW19" s="84"/>
      <c r="BX19" s="83">
        <v>5</v>
      </c>
      <c r="BY19" s="22">
        <v>10</v>
      </c>
      <c r="BZ19" s="22">
        <v>8</v>
      </c>
      <c r="CA19" s="22">
        <v>4</v>
      </c>
      <c r="CB19" s="22">
        <v>2</v>
      </c>
      <c r="CC19" s="22">
        <v>9</v>
      </c>
      <c r="CD19" s="22">
        <v>5</v>
      </c>
      <c r="CE19" s="22">
        <v>12</v>
      </c>
      <c r="CF19" s="22">
        <v>15</v>
      </c>
      <c r="CG19" s="22">
        <v>6</v>
      </c>
      <c r="CH19" s="22">
        <v>7</v>
      </c>
      <c r="CI19" s="22">
        <v>12</v>
      </c>
      <c r="CJ19" s="22">
        <v>15</v>
      </c>
      <c r="CK19" s="22">
        <v>2</v>
      </c>
      <c r="CL19" s="22">
        <v>18</v>
      </c>
      <c r="CM19" s="22">
        <v>9</v>
      </c>
      <c r="CN19" s="22">
        <v>4</v>
      </c>
      <c r="CO19" s="22" t="s">
        <v>43</v>
      </c>
      <c r="CP19" s="57">
        <f t="shared" si="6"/>
        <v>143</v>
      </c>
      <c r="CQ19" s="58">
        <f t="array" ref="CQ19">AVERAGE(IF(ISNUMBER(BX19:CO19),BX19:CO19))</f>
        <v>8.4117647058823533</v>
      </c>
      <c r="CR19" s="59">
        <f t="shared" si="7"/>
        <v>18</v>
      </c>
      <c r="CS19" s="86"/>
      <c r="CT19" s="87"/>
      <c r="CU19" s="86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88"/>
      <c r="DN19" s="96"/>
      <c r="DO19" s="90"/>
      <c r="DP19" s="91">
        <v>5</v>
      </c>
      <c r="DQ19" s="92">
        <v>1</v>
      </c>
      <c r="DR19" s="91">
        <v>5</v>
      </c>
      <c r="DS19" s="20">
        <v>10</v>
      </c>
      <c r="DT19" s="20">
        <v>8</v>
      </c>
      <c r="DU19" s="20">
        <v>4</v>
      </c>
      <c r="DV19" s="20">
        <v>2</v>
      </c>
      <c r="DW19" s="20">
        <v>9</v>
      </c>
      <c r="DX19" s="20">
        <v>5</v>
      </c>
      <c r="DY19" s="20">
        <v>12</v>
      </c>
      <c r="DZ19" s="20">
        <v>15</v>
      </c>
      <c r="EA19" s="20">
        <v>6</v>
      </c>
      <c r="EB19" s="20">
        <v>7</v>
      </c>
      <c r="EC19" s="20">
        <v>12</v>
      </c>
      <c r="ED19" s="20">
        <v>15</v>
      </c>
      <c r="EE19" s="20">
        <v>2</v>
      </c>
      <c r="EF19" s="20">
        <v>18</v>
      </c>
      <c r="EG19" s="20">
        <v>9</v>
      </c>
      <c r="EH19" s="20">
        <v>4</v>
      </c>
      <c r="EI19" s="20" t="s">
        <v>43</v>
      </c>
      <c r="EJ19" s="93">
        <v>149</v>
      </c>
      <c r="EK19" s="97">
        <v>8.4117647058823533</v>
      </c>
      <c r="EL19" s="95">
        <v>4</v>
      </c>
      <c r="EM19" s="86"/>
      <c r="EN19" s="87"/>
      <c r="EO19" s="86"/>
      <c r="EP19" s="138"/>
      <c r="EQ19" s="138"/>
      <c r="ER19" s="138"/>
      <c r="ES19" s="138"/>
      <c r="ET19" s="138"/>
      <c r="EU19" s="138"/>
      <c r="EV19" s="138"/>
      <c r="EW19" s="138"/>
      <c r="EX19" s="138"/>
      <c r="EY19" s="138"/>
      <c r="EZ19" s="138"/>
      <c r="FA19" s="138"/>
      <c r="FB19" s="138"/>
      <c r="FC19" s="138"/>
      <c r="FD19" s="138"/>
      <c r="FE19" s="138"/>
      <c r="FF19" s="138"/>
      <c r="FG19" s="88"/>
      <c r="FH19" s="96"/>
      <c r="FI19" s="90"/>
      <c r="FJ19" s="91"/>
      <c r="FK19" s="92"/>
      <c r="FL19" s="91"/>
      <c r="FM19" s="137"/>
      <c r="FN19" s="137"/>
      <c r="FO19" s="137"/>
      <c r="FP19" s="137"/>
      <c r="FQ19" s="137"/>
      <c r="FR19" s="137"/>
      <c r="FS19" s="137"/>
      <c r="FT19" s="137"/>
      <c r="FU19" s="137"/>
      <c r="FV19" s="137"/>
      <c r="FW19" s="137"/>
      <c r="FX19" s="137"/>
      <c r="FY19" s="137"/>
      <c r="FZ19" s="137"/>
      <c r="GA19" s="137"/>
      <c r="GB19" s="137"/>
      <c r="GC19" s="137"/>
      <c r="GD19" s="93"/>
      <c r="GE19" s="97"/>
      <c r="GF19" s="95"/>
    </row>
    <row r="20" spans="1:188" x14ac:dyDescent="0.2">
      <c r="A20" s="73"/>
      <c r="B20" s="73"/>
      <c r="C20" s="73"/>
      <c r="D20" s="74"/>
      <c r="E20" s="75"/>
      <c r="F20" s="76"/>
      <c r="G20" s="75">
        <v>4</v>
      </c>
      <c r="H20" s="150">
        <v>12</v>
      </c>
      <c r="I20" s="150">
        <v>7</v>
      </c>
      <c r="J20" s="150">
        <v>6</v>
      </c>
      <c r="K20" s="150">
        <v>8</v>
      </c>
      <c r="L20" s="150">
        <v>11</v>
      </c>
      <c r="M20" s="150">
        <v>7</v>
      </c>
      <c r="N20" s="150">
        <v>9</v>
      </c>
      <c r="O20" s="150">
        <v>12</v>
      </c>
      <c r="P20" s="150">
        <v>9</v>
      </c>
      <c r="Q20" s="150">
        <v>10</v>
      </c>
      <c r="R20" s="150">
        <v>5</v>
      </c>
      <c r="S20" s="150">
        <v>10</v>
      </c>
      <c r="T20" s="150">
        <v>8</v>
      </c>
      <c r="U20" s="150">
        <v>12</v>
      </c>
      <c r="V20" s="150">
        <v>7</v>
      </c>
      <c r="W20" s="150">
        <v>6</v>
      </c>
      <c r="X20" s="150">
        <v>12</v>
      </c>
      <c r="Y20" s="39">
        <f t="shared" si="0"/>
        <v>155</v>
      </c>
      <c r="Z20" s="40">
        <f t="array" ref="Z20">AVERAGE(IF(ISNUMBER(G20:X20),G20:X20))</f>
        <v>8.6111111111111107</v>
      </c>
      <c r="AA20" s="41">
        <f t="shared" si="1"/>
        <v>6</v>
      </c>
      <c r="AB20" s="77"/>
      <c r="AC20" s="78"/>
      <c r="AD20" s="77">
        <v>4</v>
      </c>
      <c r="AE20" s="24">
        <v>12</v>
      </c>
      <c r="AF20" s="24">
        <v>7</v>
      </c>
      <c r="AG20" s="24">
        <v>6</v>
      </c>
      <c r="AH20" s="24">
        <v>8</v>
      </c>
      <c r="AI20" s="24">
        <v>11</v>
      </c>
      <c r="AJ20" s="24">
        <v>7</v>
      </c>
      <c r="AK20" s="24">
        <v>9</v>
      </c>
      <c r="AL20" s="24">
        <v>12</v>
      </c>
      <c r="AM20" s="24">
        <v>9</v>
      </c>
      <c r="AN20" s="24">
        <v>10</v>
      </c>
      <c r="AO20" s="24">
        <v>5</v>
      </c>
      <c r="AP20" s="24">
        <v>10</v>
      </c>
      <c r="AQ20" s="24">
        <v>8</v>
      </c>
      <c r="AR20" s="24">
        <v>12</v>
      </c>
      <c r="AS20" s="24">
        <v>7</v>
      </c>
      <c r="AT20" s="24">
        <v>6</v>
      </c>
      <c r="AU20" s="24">
        <v>12</v>
      </c>
      <c r="AV20" s="45">
        <f t="shared" si="2"/>
        <v>155</v>
      </c>
      <c r="AW20" s="46">
        <f t="array" ref="AW20">AVERAGE(IF(ISNUMBER(AE20:AU20),AE20:AU20))</f>
        <v>8.882352941176471</v>
      </c>
      <c r="AX20" s="47">
        <f t="shared" si="3"/>
        <v>6</v>
      </c>
      <c r="AY20" s="80"/>
      <c r="AZ20" s="81"/>
      <c r="BA20" s="80">
        <v>4</v>
      </c>
      <c r="BB20" s="23">
        <v>12</v>
      </c>
      <c r="BC20" s="23">
        <v>7</v>
      </c>
      <c r="BD20" s="23">
        <v>6</v>
      </c>
      <c r="BE20" s="23">
        <v>8</v>
      </c>
      <c r="BF20" s="23">
        <v>11</v>
      </c>
      <c r="BG20" s="23">
        <v>7</v>
      </c>
      <c r="BH20" s="23">
        <v>9</v>
      </c>
      <c r="BI20" s="23">
        <v>12</v>
      </c>
      <c r="BJ20" s="23">
        <v>9</v>
      </c>
      <c r="BK20" s="23">
        <v>10</v>
      </c>
      <c r="BL20" s="23">
        <v>5</v>
      </c>
      <c r="BM20" s="23">
        <v>10</v>
      </c>
      <c r="BN20" s="23">
        <v>8</v>
      </c>
      <c r="BO20" s="23">
        <v>12</v>
      </c>
      <c r="BP20" s="23">
        <v>7</v>
      </c>
      <c r="BQ20" s="23">
        <v>6</v>
      </c>
      <c r="BR20" s="23">
        <v>12</v>
      </c>
      <c r="BS20" s="51">
        <f t="shared" si="4"/>
        <v>155</v>
      </c>
      <c r="BT20" s="52">
        <f t="array" ref="BT20">AVERAGE(IF(ISNUMBER(BE20:BR20),BE20:BR20))</f>
        <v>9</v>
      </c>
      <c r="BU20" s="53">
        <f t="shared" si="5"/>
        <v>6</v>
      </c>
      <c r="BV20" s="83"/>
      <c r="BW20" s="84"/>
      <c r="BX20" s="83">
        <v>4</v>
      </c>
      <c r="BY20" s="22">
        <v>12</v>
      </c>
      <c r="BZ20" s="22">
        <v>7</v>
      </c>
      <c r="CA20" s="22">
        <v>6</v>
      </c>
      <c r="CB20" s="22">
        <v>8</v>
      </c>
      <c r="CC20" s="22">
        <v>11</v>
      </c>
      <c r="CD20" s="22">
        <v>7</v>
      </c>
      <c r="CE20" s="22">
        <v>9</v>
      </c>
      <c r="CF20" s="22">
        <v>12</v>
      </c>
      <c r="CG20" s="22">
        <v>9</v>
      </c>
      <c r="CH20" s="22">
        <v>10</v>
      </c>
      <c r="CI20" s="22">
        <v>5</v>
      </c>
      <c r="CJ20" s="22">
        <v>10</v>
      </c>
      <c r="CK20" s="22">
        <v>8</v>
      </c>
      <c r="CL20" s="22">
        <v>12</v>
      </c>
      <c r="CM20" s="22">
        <v>7</v>
      </c>
      <c r="CN20" s="22">
        <v>6</v>
      </c>
      <c r="CO20" s="22">
        <v>12</v>
      </c>
      <c r="CP20" s="57">
        <f t="shared" si="6"/>
        <v>155</v>
      </c>
      <c r="CQ20" s="58">
        <f t="array" ref="CQ20">AVERAGE(IF(ISNUMBER(BX20:CO20),BX20:CO20))</f>
        <v>8.6111111111111107</v>
      </c>
      <c r="CR20" s="59">
        <f t="shared" si="7"/>
        <v>6</v>
      </c>
      <c r="CS20" s="86"/>
      <c r="CT20" s="87"/>
      <c r="CU20" s="86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88"/>
      <c r="DN20" s="96"/>
      <c r="DO20" s="90"/>
      <c r="DP20" s="91"/>
      <c r="DQ20" s="92"/>
      <c r="DR20" s="91">
        <v>4</v>
      </c>
      <c r="DS20" s="20">
        <v>12</v>
      </c>
      <c r="DT20" s="20">
        <v>7</v>
      </c>
      <c r="DU20" s="20">
        <v>6</v>
      </c>
      <c r="DV20" s="20">
        <v>8</v>
      </c>
      <c r="DW20" s="20">
        <v>11</v>
      </c>
      <c r="DX20" s="20">
        <v>7</v>
      </c>
      <c r="DY20" s="20">
        <v>9</v>
      </c>
      <c r="DZ20" s="20">
        <v>12</v>
      </c>
      <c r="EA20" s="20">
        <v>9</v>
      </c>
      <c r="EB20" s="20">
        <v>10</v>
      </c>
      <c r="EC20" s="20">
        <v>5</v>
      </c>
      <c r="ED20" s="20">
        <v>10</v>
      </c>
      <c r="EE20" s="20">
        <v>8</v>
      </c>
      <c r="EF20" s="20">
        <v>12</v>
      </c>
      <c r="EG20" s="20">
        <v>7</v>
      </c>
      <c r="EH20" s="20">
        <v>6</v>
      </c>
      <c r="EI20" s="20">
        <v>12</v>
      </c>
      <c r="EJ20" s="93">
        <v>155</v>
      </c>
      <c r="EK20" s="97">
        <v>8.6111111111111107</v>
      </c>
      <c r="EL20" s="95">
        <v>2</v>
      </c>
      <c r="EM20" s="86"/>
      <c r="EN20" s="87"/>
      <c r="EO20" s="86"/>
      <c r="EP20" s="138"/>
      <c r="EQ20" s="138"/>
      <c r="ER20" s="138"/>
      <c r="ES20" s="138"/>
      <c r="ET20" s="138"/>
      <c r="EU20" s="138"/>
      <c r="EV20" s="138"/>
      <c r="EW20" s="138"/>
      <c r="EX20" s="138"/>
      <c r="EY20" s="138"/>
      <c r="EZ20" s="138"/>
      <c r="FA20" s="138"/>
      <c r="FB20" s="138"/>
      <c r="FC20" s="138"/>
      <c r="FD20" s="138"/>
      <c r="FE20" s="138"/>
      <c r="FF20" s="138"/>
      <c r="FG20" s="88"/>
      <c r="FH20" s="96"/>
      <c r="FI20" s="90"/>
      <c r="FJ20" s="91"/>
      <c r="FK20" s="92"/>
      <c r="FL20" s="91"/>
      <c r="FM20" s="137"/>
      <c r="FN20" s="137"/>
      <c r="FO20" s="137"/>
      <c r="FP20" s="137"/>
      <c r="FQ20" s="137"/>
      <c r="FR20" s="137"/>
      <c r="FS20" s="137"/>
      <c r="FT20" s="137"/>
      <c r="FU20" s="137"/>
      <c r="FV20" s="137"/>
      <c r="FW20" s="137"/>
      <c r="FX20" s="137"/>
      <c r="FY20" s="137"/>
      <c r="FZ20" s="137"/>
      <c r="GA20" s="137"/>
      <c r="GB20" s="137"/>
      <c r="GC20" s="137"/>
      <c r="GD20" s="93"/>
      <c r="GE20" s="97"/>
      <c r="GF20" s="95"/>
    </row>
    <row r="21" spans="1:188" x14ac:dyDescent="0.2">
      <c r="A21" s="73"/>
      <c r="B21" s="73"/>
      <c r="C21" s="73"/>
      <c r="D21" s="74"/>
      <c r="E21" s="75"/>
      <c r="F21" s="76"/>
      <c r="G21" s="75">
        <v>7</v>
      </c>
      <c r="H21" s="150">
        <v>10</v>
      </c>
      <c r="I21" s="150">
        <v>8</v>
      </c>
      <c r="J21" s="150">
        <v>4</v>
      </c>
      <c r="K21" s="150">
        <v>2</v>
      </c>
      <c r="L21" s="150">
        <v>9</v>
      </c>
      <c r="M21" s="150">
        <v>3</v>
      </c>
      <c r="N21" s="150">
        <v>12</v>
      </c>
      <c r="O21" s="150">
        <v>15</v>
      </c>
      <c r="P21" s="150">
        <v>6</v>
      </c>
      <c r="Q21" s="150">
        <v>7</v>
      </c>
      <c r="R21" s="150">
        <v>12</v>
      </c>
      <c r="S21" s="150">
        <v>15</v>
      </c>
      <c r="T21" s="150">
        <v>2</v>
      </c>
      <c r="U21" s="150">
        <v>18</v>
      </c>
      <c r="V21" s="150">
        <v>9</v>
      </c>
      <c r="W21" s="150">
        <v>4</v>
      </c>
      <c r="X21" s="150">
        <v>9</v>
      </c>
      <c r="Y21" s="39">
        <f t="shared" si="0"/>
        <v>152</v>
      </c>
      <c r="Z21" s="40">
        <f t="array" ref="Z21">AVERAGE(IF(ISNUMBER(G21:X21),G21:X21))</f>
        <v>8.4444444444444446</v>
      </c>
      <c r="AA21" s="41">
        <f t="shared" si="1"/>
        <v>12</v>
      </c>
      <c r="AB21" s="77"/>
      <c r="AC21" s="78"/>
      <c r="AD21" s="77">
        <v>7</v>
      </c>
      <c r="AE21" s="24">
        <v>10</v>
      </c>
      <c r="AF21" s="24">
        <v>8</v>
      </c>
      <c r="AG21" s="24">
        <v>4</v>
      </c>
      <c r="AH21" s="24">
        <v>2</v>
      </c>
      <c r="AI21" s="24">
        <v>9</v>
      </c>
      <c r="AJ21" s="24">
        <v>3</v>
      </c>
      <c r="AK21" s="24">
        <v>12</v>
      </c>
      <c r="AL21" s="24">
        <v>15</v>
      </c>
      <c r="AM21" s="24">
        <v>6</v>
      </c>
      <c r="AN21" s="24">
        <v>7</v>
      </c>
      <c r="AO21" s="24">
        <v>12</v>
      </c>
      <c r="AP21" s="24">
        <v>15</v>
      </c>
      <c r="AQ21" s="24">
        <v>2</v>
      </c>
      <c r="AR21" s="24">
        <v>18</v>
      </c>
      <c r="AS21" s="24">
        <v>9</v>
      </c>
      <c r="AT21" s="24">
        <v>4</v>
      </c>
      <c r="AU21" s="24">
        <v>9</v>
      </c>
      <c r="AV21" s="45">
        <f t="shared" si="2"/>
        <v>152</v>
      </c>
      <c r="AW21" s="46">
        <f t="array" ref="AW21">AVERAGE(IF(ISNUMBER(AE21:AU21),AE21:AU21))</f>
        <v>8.5294117647058822</v>
      </c>
      <c r="AX21" s="47">
        <f t="shared" si="3"/>
        <v>18</v>
      </c>
      <c r="AY21" s="80"/>
      <c r="AZ21" s="81"/>
      <c r="BA21" s="80">
        <v>7</v>
      </c>
      <c r="BB21" s="23">
        <v>10</v>
      </c>
      <c r="BC21" s="23">
        <v>8</v>
      </c>
      <c r="BD21" s="23">
        <v>4</v>
      </c>
      <c r="BE21" s="23">
        <v>2</v>
      </c>
      <c r="BF21" s="23">
        <v>9</v>
      </c>
      <c r="BG21" s="23">
        <v>3</v>
      </c>
      <c r="BH21" s="23">
        <v>12</v>
      </c>
      <c r="BI21" s="23">
        <v>15</v>
      </c>
      <c r="BJ21" s="23">
        <v>6</v>
      </c>
      <c r="BK21" s="23">
        <v>7</v>
      </c>
      <c r="BL21" s="23">
        <v>12</v>
      </c>
      <c r="BM21" s="23">
        <v>15</v>
      </c>
      <c r="BN21" s="23">
        <v>2</v>
      </c>
      <c r="BO21" s="23">
        <v>18</v>
      </c>
      <c r="BP21" s="23">
        <v>9</v>
      </c>
      <c r="BQ21" s="23">
        <v>4</v>
      </c>
      <c r="BR21" s="23">
        <v>9</v>
      </c>
      <c r="BS21" s="51">
        <f t="shared" si="4"/>
        <v>152</v>
      </c>
      <c r="BT21" s="52">
        <f t="array" ref="BT21">AVERAGE(IF(ISNUMBER(BE21:BR21),BE21:BR21))</f>
        <v>8.7857142857142865</v>
      </c>
      <c r="BU21" s="53">
        <f t="shared" si="5"/>
        <v>18</v>
      </c>
      <c r="BV21" s="83"/>
      <c r="BW21" s="84"/>
      <c r="BX21" s="83">
        <v>7</v>
      </c>
      <c r="BY21" s="22">
        <v>10</v>
      </c>
      <c r="BZ21" s="22">
        <v>8</v>
      </c>
      <c r="CA21" s="22">
        <v>4</v>
      </c>
      <c r="CB21" s="22">
        <v>2</v>
      </c>
      <c r="CC21" s="22">
        <v>9</v>
      </c>
      <c r="CD21" s="22">
        <v>3</v>
      </c>
      <c r="CE21" s="22">
        <v>12</v>
      </c>
      <c r="CF21" s="22">
        <v>15</v>
      </c>
      <c r="CG21" s="22">
        <v>6</v>
      </c>
      <c r="CH21" s="22">
        <v>7</v>
      </c>
      <c r="CI21" s="22">
        <v>12</v>
      </c>
      <c r="CJ21" s="22">
        <v>15</v>
      </c>
      <c r="CK21" s="22">
        <v>2</v>
      </c>
      <c r="CL21" s="22">
        <v>18</v>
      </c>
      <c r="CM21" s="22">
        <v>9</v>
      </c>
      <c r="CN21" s="22">
        <v>4</v>
      </c>
      <c r="CO21" s="22">
        <v>9</v>
      </c>
      <c r="CP21" s="57">
        <f t="shared" si="6"/>
        <v>152</v>
      </c>
      <c r="CQ21" s="58">
        <f t="array" ref="CQ21">AVERAGE(IF(ISNUMBER(BX21:CO21),BX21:CO21))</f>
        <v>8.4444444444444446</v>
      </c>
      <c r="CR21" s="59">
        <f>RANK(CQ21,CQ$3:CQ$26,0)</f>
        <v>12</v>
      </c>
      <c r="CS21" s="86"/>
      <c r="CT21" s="87"/>
      <c r="CU21" s="86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88"/>
      <c r="DN21" s="96"/>
      <c r="DO21" s="90"/>
      <c r="DP21" s="91"/>
      <c r="DQ21" s="92"/>
      <c r="DR21" s="91">
        <v>7</v>
      </c>
      <c r="DS21" s="20">
        <v>10</v>
      </c>
      <c r="DT21" s="20">
        <v>8</v>
      </c>
      <c r="DU21" s="20">
        <v>4</v>
      </c>
      <c r="DV21" s="20">
        <v>2</v>
      </c>
      <c r="DW21" s="20">
        <v>9</v>
      </c>
      <c r="DX21" s="20">
        <v>3</v>
      </c>
      <c r="DY21" s="20">
        <v>12</v>
      </c>
      <c r="DZ21" s="20">
        <v>15</v>
      </c>
      <c r="EA21" s="20">
        <v>6</v>
      </c>
      <c r="EB21" s="20">
        <v>7</v>
      </c>
      <c r="EC21" s="20">
        <v>12</v>
      </c>
      <c r="ED21" s="20">
        <v>15</v>
      </c>
      <c r="EE21" s="20">
        <v>2</v>
      </c>
      <c r="EF21" s="20">
        <v>18</v>
      </c>
      <c r="EG21" s="20">
        <v>9</v>
      </c>
      <c r="EH21" s="20">
        <v>4</v>
      </c>
      <c r="EI21" s="20">
        <v>9</v>
      </c>
      <c r="EJ21" s="93">
        <v>152</v>
      </c>
      <c r="EK21" s="97">
        <v>8.4444444444444446</v>
      </c>
      <c r="EL21" s="95">
        <v>3</v>
      </c>
      <c r="EM21" s="86"/>
      <c r="EN21" s="87"/>
      <c r="EO21" s="86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  <c r="FA21" s="138"/>
      <c r="FB21" s="138"/>
      <c r="FC21" s="138"/>
      <c r="FD21" s="138"/>
      <c r="FE21" s="138"/>
      <c r="FF21" s="138"/>
      <c r="FG21" s="88"/>
      <c r="FH21" s="96"/>
      <c r="FI21" s="90"/>
      <c r="FJ21" s="91"/>
      <c r="FK21" s="92"/>
      <c r="FL21" s="91"/>
      <c r="FM21" s="137"/>
      <c r="FN21" s="137"/>
      <c r="FO21" s="137"/>
      <c r="FP21" s="137"/>
      <c r="FQ21" s="137"/>
      <c r="FR21" s="137"/>
      <c r="FS21" s="137"/>
      <c r="FT21" s="137"/>
      <c r="FU21" s="137"/>
      <c r="FV21" s="137"/>
      <c r="FW21" s="137"/>
      <c r="FX21" s="137"/>
      <c r="FY21" s="137"/>
      <c r="FZ21" s="137"/>
      <c r="GA21" s="137"/>
      <c r="GB21" s="137"/>
      <c r="GC21" s="137"/>
      <c r="GD21" s="93"/>
      <c r="GE21" s="97"/>
      <c r="GF21" s="95"/>
    </row>
    <row r="22" spans="1:188" x14ac:dyDescent="0.2">
      <c r="A22" s="73"/>
      <c r="B22" s="73"/>
      <c r="C22" s="73"/>
      <c r="D22" s="74"/>
      <c r="E22" s="75"/>
      <c r="F22" s="76"/>
      <c r="G22" s="36">
        <v>5</v>
      </c>
      <c r="H22" s="38">
        <v>10</v>
      </c>
      <c r="I22" s="38">
        <v>8</v>
      </c>
      <c r="J22" s="38">
        <v>4</v>
      </c>
      <c r="K22" s="38">
        <v>2</v>
      </c>
      <c r="L22" s="38">
        <v>9</v>
      </c>
      <c r="M22" s="38">
        <v>5</v>
      </c>
      <c r="N22" s="38">
        <v>12</v>
      </c>
      <c r="O22" s="38">
        <v>15</v>
      </c>
      <c r="P22" s="38">
        <v>6</v>
      </c>
      <c r="Q22" s="38">
        <v>7</v>
      </c>
      <c r="R22" s="38">
        <v>12</v>
      </c>
      <c r="S22" s="38">
        <v>15</v>
      </c>
      <c r="T22" s="38">
        <v>2</v>
      </c>
      <c r="U22" s="38">
        <v>18</v>
      </c>
      <c r="V22" s="38">
        <v>9</v>
      </c>
      <c r="W22" s="38">
        <v>4</v>
      </c>
      <c r="X22" s="38" t="s">
        <v>43</v>
      </c>
      <c r="Y22" s="39">
        <f t="shared" si="0"/>
        <v>143</v>
      </c>
      <c r="Z22" s="40">
        <f t="array" ref="Z22">AVERAGE(IF(ISNUMBER(G22:X22),G22:X22))</f>
        <v>8.4117647058823533</v>
      </c>
      <c r="AA22" s="41">
        <f t="shared" si="1"/>
        <v>18</v>
      </c>
      <c r="AB22" s="77"/>
      <c r="AC22" s="78"/>
      <c r="AD22" s="77">
        <v>5</v>
      </c>
      <c r="AE22" s="24">
        <v>10</v>
      </c>
      <c r="AF22" s="24">
        <v>8</v>
      </c>
      <c r="AG22" s="24">
        <v>4</v>
      </c>
      <c r="AH22" s="24">
        <v>2</v>
      </c>
      <c r="AI22" s="24">
        <v>9</v>
      </c>
      <c r="AJ22" s="24">
        <v>5</v>
      </c>
      <c r="AK22" s="24">
        <v>12</v>
      </c>
      <c r="AL22" s="24">
        <v>15</v>
      </c>
      <c r="AM22" s="24">
        <v>6</v>
      </c>
      <c r="AN22" s="24">
        <v>7</v>
      </c>
      <c r="AO22" s="24">
        <v>12</v>
      </c>
      <c r="AP22" s="24">
        <v>15</v>
      </c>
      <c r="AQ22" s="24">
        <v>2</v>
      </c>
      <c r="AR22" s="24">
        <v>18</v>
      </c>
      <c r="AS22" s="24">
        <v>9</v>
      </c>
      <c r="AT22" s="24">
        <v>4</v>
      </c>
      <c r="AU22" s="24" t="s">
        <v>43</v>
      </c>
      <c r="AV22" s="45">
        <f t="shared" si="2"/>
        <v>143</v>
      </c>
      <c r="AW22" s="46">
        <f t="array" ref="AW22">AVERAGE(IF(ISNUMBER(AE22:AU22),AE22:AU22))</f>
        <v>8.625</v>
      </c>
      <c r="AX22" s="47">
        <f t="shared" si="3"/>
        <v>12</v>
      </c>
      <c r="AY22" s="80"/>
      <c r="AZ22" s="81"/>
      <c r="BA22" s="80">
        <v>5</v>
      </c>
      <c r="BB22" s="23">
        <v>10</v>
      </c>
      <c r="BC22" s="23">
        <v>8</v>
      </c>
      <c r="BD22" s="23">
        <v>4</v>
      </c>
      <c r="BE22" s="23">
        <v>2</v>
      </c>
      <c r="BF22" s="23">
        <v>9</v>
      </c>
      <c r="BG22" s="23">
        <v>5</v>
      </c>
      <c r="BH22" s="23">
        <v>12</v>
      </c>
      <c r="BI22" s="23">
        <v>15</v>
      </c>
      <c r="BJ22" s="23">
        <v>6</v>
      </c>
      <c r="BK22" s="23">
        <v>7</v>
      </c>
      <c r="BL22" s="23">
        <v>12</v>
      </c>
      <c r="BM22" s="23">
        <v>15</v>
      </c>
      <c r="BN22" s="23">
        <v>2</v>
      </c>
      <c r="BO22" s="23">
        <v>18</v>
      </c>
      <c r="BP22" s="23">
        <v>9</v>
      </c>
      <c r="BQ22" s="23">
        <v>4</v>
      </c>
      <c r="BR22" s="23" t="s">
        <v>43</v>
      </c>
      <c r="BS22" s="51">
        <f t="shared" si="4"/>
        <v>143</v>
      </c>
      <c r="BT22" s="52">
        <f t="array" ref="BT22">AVERAGE(IF(ISNUMBER(BE22:BR22),BE22:BR22))</f>
        <v>8.9230769230769234</v>
      </c>
      <c r="BU22" s="53">
        <f t="shared" si="5"/>
        <v>12</v>
      </c>
      <c r="BV22" s="83"/>
      <c r="BW22" s="84"/>
      <c r="BX22" s="83">
        <v>5</v>
      </c>
      <c r="BY22" s="22">
        <v>10</v>
      </c>
      <c r="BZ22" s="22">
        <v>8</v>
      </c>
      <c r="CA22" s="22">
        <v>4</v>
      </c>
      <c r="CB22" s="22">
        <v>2</v>
      </c>
      <c r="CC22" s="22">
        <v>9</v>
      </c>
      <c r="CD22" s="22">
        <v>5</v>
      </c>
      <c r="CE22" s="22">
        <v>12</v>
      </c>
      <c r="CF22" s="22">
        <v>15</v>
      </c>
      <c r="CG22" s="22">
        <v>6</v>
      </c>
      <c r="CH22" s="22">
        <v>7</v>
      </c>
      <c r="CI22" s="22">
        <v>12</v>
      </c>
      <c r="CJ22" s="22">
        <v>15</v>
      </c>
      <c r="CK22" s="22">
        <v>2</v>
      </c>
      <c r="CL22" s="22">
        <v>18</v>
      </c>
      <c r="CM22" s="22">
        <v>9</v>
      </c>
      <c r="CN22" s="22">
        <v>4</v>
      </c>
      <c r="CO22" s="22" t="s">
        <v>43</v>
      </c>
      <c r="CP22" s="57">
        <f t="shared" si="6"/>
        <v>143</v>
      </c>
      <c r="CQ22" s="58">
        <f t="array" ref="CQ22">AVERAGE(IF(ISNUMBER(BX22:CO22),BX22:CO22))</f>
        <v>8.4117647058823533</v>
      </c>
      <c r="CR22" s="59">
        <f t="shared" si="7"/>
        <v>18</v>
      </c>
      <c r="CS22" s="86"/>
      <c r="CT22" s="87"/>
      <c r="CU22" s="86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88"/>
      <c r="DN22" s="96"/>
      <c r="DO22" s="90"/>
      <c r="DP22" s="91"/>
      <c r="DQ22" s="92"/>
      <c r="DR22" s="91">
        <v>8</v>
      </c>
      <c r="DS22" s="20">
        <v>15</v>
      </c>
      <c r="DT22" s="20">
        <v>9</v>
      </c>
      <c r="DU22" s="20">
        <v>7</v>
      </c>
      <c r="DV22" s="20">
        <v>10</v>
      </c>
      <c r="DW22" s="20">
        <v>13</v>
      </c>
      <c r="DX22" s="20">
        <v>9</v>
      </c>
      <c r="DY22" s="20">
        <v>15</v>
      </c>
      <c r="DZ22" s="20">
        <v>18</v>
      </c>
      <c r="EA22" s="20">
        <v>12</v>
      </c>
      <c r="EB22" s="20">
        <v>9</v>
      </c>
      <c r="EC22" s="20">
        <v>15</v>
      </c>
      <c r="ED22" s="20">
        <v>12</v>
      </c>
      <c r="EE22" s="20">
        <v>11</v>
      </c>
      <c r="EF22" s="20">
        <v>15</v>
      </c>
      <c r="EG22" s="20">
        <v>14</v>
      </c>
      <c r="EH22" s="20">
        <v>9</v>
      </c>
      <c r="EI22" s="20">
        <v>13</v>
      </c>
      <c r="EJ22" s="93">
        <v>214</v>
      </c>
      <c r="EK22" s="97">
        <v>11.888888888888889</v>
      </c>
      <c r="EL22" s="95">
        <v>1</v>
      </c>
      <c r="EM22" s="86"/>
      <c r="EN22" s="87"/>
      <c r="EO22" s="86"/>
      <c r="EP22" s="138"/>
      <c r="EQ22" s="138"/>
      <c r="ER22" s="138"/>
      <c r="ES22" s="138"/>
      <c r="ET22" s="138"/>
      <c r="EU22" s="138"/>
      <c r="EV22" s="138"/>
      <c r="EW22" s="138"/>
      <c r="EX22" s="138"/>
      <c r="EY22" s="138"/>
      <c r="EZ22" s="138"/>
      <c r="FA22" s="138"/>
      <c r="FB22" s="138"/>
      <c r="FC22" s="138"/>
      <c r="FD22" s="138"/>
      <c r="FE22" s="138"/>
      <c r="FF22" s="138"/>
      <c r="FG22" s="88"/>
      <c r="FH22" s="96"/>
      <c r="FI22" s="90"/>
      <c r="FJ22" s="91"/>
      <c r="FK22" s="92"/>
      <c r="FL22" s="91"/>
      <c r="FM22" s="137"/>
      <c r="FN22" s="137"/>
      <c r="FO22" s="137"/>
      <c r="FP22" s="137"/>
      <c r="FQ22" s="137"/>
      <c r="FR22" s="137"/>
      <c r="FS22" s="137"/>
      <c r="FT22" s="137"/>
      <c r="FU22" s="137"/>
      <c r="FV22" s="137"/>
      <c r="FW22" s="137"/>
      <c r="FX22" s="137"/>
      <c r="FY22" s="137"/>
      <c r="FZ22" s="137"/>
      <c r="GA22" s="137"/>
      <c r="GB22" s="137"/>
      <c r="GC22" s="137"/>
      <c r="GD22" s="93"/>
      <c r="GE22" s="97"/>
      <c r="GF22" s="95"/>
    </row>
    <row r="23" spans="1:188" x14ac:dyDescent="0.2">
      <c r="A23" s="73"/>
      <c r="B23" s="73"/>
      <c r="C23" s="73"/>
      <c r="D23" s="74"/>
      <c r="E23" s="75"/>
      <c r="F23" s="76"/>
      <c r="G23" s="75">
        <v>4</v>
      </c>
      <c r="H23" s="150">
        <v>12</v>
      </c>
      <c r="I23" s="150">
        <v>7</v>
      </c>
      <c r="J23" s="150">
        <v>6</v>
      </c>
      <c r="K23" s="150">
        <v>8</v>
      </c>
      <c r="L23" s="150">
        <v>11</v>
      </c>
      <c r="M23" s="150">
        <v>7</v>
      </c>
      <c r="N23" s="150">
        <v>9</v>
      </c>
      <c r="O23" s="150">
        <v>12</v>
      </c>
      <c r="P23" s="150">
        <v>9</v>
      </c>
      <c r="Q23" s="150">
        <v>10</v>
      </c>
      <c r="R23" s="150">
        <v>5</v>
      </c>
      <c r="S23" s="150">
        <v>10</v>
      </c>
      <c r="T23" s="150">
        <v>8</v>
      </c>
      <c r="U23" s="150">
        <v>12</v>
      </c>
      <c r="V23" s="150">
        <v>7</v>
      </c>
      <c r="W23" s="150">
        <v>6</v>
      </c>
      <c r="X23" s="150">
        <v>12</v>
      </c>
      <c r="Y23" s="39">
        <f t="shared" si="0"/>
        <v>155</v>
      </c>
      <c r="Z23" s="40">
        <f t="array" ref="Z23">AVERAGE(IF(ISNUMBER(G23:X23),G23:X23))</f>
        <v>8.6111111111111107</v>
      </c>
      <c r="AA23" s="41">
        <f t="shared" si="1"/>
        <v>6</v>
      </c>
      <c r="AB23" s="77"/>
      <c r="AC23" s="78"/>
      <c r="AD23" s="77">
        <v>4</v>
      </c>
      <c r="AE23" s="24">
        <v>12</v>
      </c>
      <c r="AF23" s="24">
        <v>7</v>
      </c>
      <c r="AG23" s="24">
        <v>6</v>
      </c>
      <c r="AH23" s="24">
        <v>8</v>
      </c>
      <c r="AI23" s="24">
        <v>11</v>
      </c>
      <c r="AJ23" s="24">
        <v>7</v>
      </c>
      <c r="AK23" s="24">
        <v>9</v>
      </c>
      <c r="AL23" s="24">
        <v>12</v>
      </c>
      <c r="AM23" s="24">
        <v>9</v>
      </c>
      <c r="AN23" s="24">
        <v>10</v>
      </c>
      <c r="AO23" s="24">
        <v>5</v>
      </c>
      <c r="AP23" s="24">
        <v>10</v>
      </c>
      <c r="AQ23" s="24">
        <v>8</v>
      </c>
      <c r="AR23" s="24">
        <v>12</v>
      </c>
      <c r="AS23" s="24">
        <v>7</v>
      </c>
      <c r="AT23" s="24">
        <v>6</v>
      </c>
      <c r="AU23" s="24">
        <v>12</v>
      </c>
      <c r="AV23" s="45">
        <f t="shared" si="2"/>
        <v>155</v>
      </c>
      <c r="AW23" s="46">
        <f t="array" ref="AW23">AVERAGE(IF(ISNUMBER(AE23:AU23),AE23:AU23))</f>
        <v>8.882352941176471</v>
      </c>
      <c r="AX23" s="47">
        <f t="shared" si="3"/>
        <v>6</v>
      </c>
      <c r="AY23" s="80"/>
      <c r="AZ23" s="81"/>
      <c r="BA23" s="80">
        <v>4</v>
      </c>
      <c r="BB23" s="23">
        <v>12</v>
      </c>
      <c r="BC23" s="23">
        <v>7</v>
      </c>
      <c r="BD23" s="23">
        <v>6</v>
      </c>
      <c r="BE23" s="23">
        <v>8</v>
      </c>
      <c r="BF23" s="23">
        <v>11</v>
      </c>
      <c r="BG23" s="23">
        <v>7</v>
      </c>
      <c r="BH23" s="23">
        <v>9</v>
      </c>
      <c r="BI23" s="23">
        <v>12</v>
      </c>
      <c r="BJ23" s="23">
        <v>9</v>
      </c>
      <c r="BK23" s="23">
        <v>10</v>
      </c>
      <c r="BL23" s="23">
        <v>5</v>
      </c>
      <c r="BM23" s="23">
        <v>10</v>
      </c>
      <c r="BN23" s="23">
        <v>8</v>
      </c>
      <c r="BO23" s="23">
        <v>12</v>
      </c>
      <c r="BP23" s="23">
        <v>7</v>
      </c>
      <c r="BQ23" s="23">
        <v>6</v>
      </c>
      <c r="BR23" s="23">
        <v>12</v>
      </c>
      <c r="BS23" s="51">
        <f t="shared" si="4"/>
        <v>155</v>
      </c>
      <c r="BT23" s="52">
        <f t="array" ref="BT23">AVERAGE(IF(ISNUMBER(BE23:BR23),BE23:BR23))</f>
        <v>9</v>
      </c>
      <c r="BU23" s="53">
        <f t="shared" si="5"/>
        <v>6</v>
      </c>
      <c r="BV23" s="83"/>
      <c r="BW23" s="84"/>
      <c r="BX23" s="83">
        <v>4</v>
      </c>
      <c r="BY23" s="22">
        <v>12</v>
      </c>
      <c r="BZ23" s="22">
        <v>7</v>
      </c>
      <c r="CA23" s="22">
        <v>6</v>
      </c>
      <c r="CB23" s="22">
        <v>8</v>
      </c>
      <c r="CC23" s="22">
        <v>11</v>
      </c>
      <c r="CD23" s="22">
        <v>7</v>
      </c>
      <c r="CE23" s="22">
        <v>9</v>
      </c>
      <c r="CF23" s="22">
        <v>12</v>
      </c>
      <c r="CG23" s="22">
        <v>9</v>
      </c>
      <c r="CH23" s="22">
        <v>10</v>
      </c>
      <c r="CI23" s="22">
        <v>5</v>
      </c>
      <c r="CJ23" s="22">
        <v>10</v>
      </c>
      <c r="CK23" s="22">
        <v>8</v>
      </c>
      <c r="CL23" s="22">
        <v>12</v>
      </c>
      <c r="CM23" s="22">
        <v>7</v>
      </c>
      <c r="CN23" s="22">
        <v>6</v>
      </c>
      <c r="CO23" s="22">
        <v>12</v>
      </c>
      <c r="CP23" s="57">
        <f t="shared" si="6"/>
        <v>155</v>
      </c>
      <c r="CQ23" s="58">
        <f t="array" ref="CQ23">AVERAGE(IF(ISNUMBER(BX23:CO23),BX23:CO23))</f>
        <v>8.6111111111111107</v>
      </c>
      <c r="CR23" s="59">
        <f t="shared" si="7"/>
        <v>6</v>
      </c>
      <c r="CS23" s="86"/>
      <c r="CT23" s="87"/>
      <c r="CU23" s="86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88"/>
      <c r="DN23" s="96"/>
      <c r="DO23" s="90"/>
      <c r="DP23" s="91"/>
      <c r="DQ23" s="92"/>
      <c r="DR23" s="91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93"/>
      <c r="EK23" s="97"/>
      <c r="EL23" s="95"/>
      <c r="EM23" s="86">
        <v>5</v>
      </c>
      <c r="EN23" s="87">
        <v>1</v>
      </c>
      <c r="EO23" s="86">
        <v>5</v>
      </c>
      <c r="EP23" s="138">
        <v>10</v>
      </c>
      <c r="EQ23" s="138">
        <v>8</v>
      </c>
      <c r="ER23" s="138">
        <v>4</v>
      </c>
      <c r="ES23" s="138">
        <v>2</v>
      </c>
      <c r="ET23" s="138">
        <v>9</v>
      </c>
      <c r="EU23" s="138">
        <v>5</v>
      </c>
      <c r="EV23" s="138">
        <v>12</v>
      </c>
      <c r="EW23" s="138">
        <v>15</v>
      </c>
      <c r="EX23" s="138">
        <v>6</v>
      </c>
      <c r="EY23" s="138">
        <v>7</v>
      </c>
      <c r="EZ23" s="138">
        <v>12</v>
      </c>
      <c r="FA23" s="138">
        <v>15</v>
      </c>
      <c r="FB23" s="138">
        <v>2</v>
      </c>
      <c r="FC23" s="138">
        <v>18</v>
      </c>
      <c r="FD23" s="138">
        <v>9</v>
      </c>
      <c r="FE23" s="138">
        <v>4</v>
      </c>
      <c r="FF23" s="138" t="s">
        <v>43</v>
      </c>
      <c r="FG23" s="88">
        <v>149</v>
      </c>
      <c r="FH23" s="96">
        <v>8.4117647058823533</v>
      </c>
      <c r="FI23" s="90">
        <v>4</v>
      </c>
      <c r="FJ23" s="91"/>
      <c r="FK23" s="92"/>
      <c r="FL23" s="91"/>
      <c r="FM23" s="137"/>
      <c r="FN23" s="137"/>
      <c r="FO23" s="137"/>
      <c r="FP23" s="137"/>
      <c r="FQ23" s="137"/>
      <c r="FR23" s="137"/>
      <c r="FS23" s="137"/>
      <c r="FT23" s="137"/>
      <c r="FU23" s="137"/>
      <c r="FV23" s="137"/>
      <c r="FW23" s="137"/>
      <c r="FX23" s="137"/>
      <c r="FY23" s="137"/>
      <c r="FZ23" s="137"/>
      <c r="GA23" s="137"/>
      <c r="GB23" s="137"/>
      <c r="GC23" s="137"/>
      <c r="GD23" s="93"/>
      <c r="GE23" s="97"/>
      <c r="GF23" s="95"/>
    </row>
    <row r="24" spans="1:188" x14ac:dyDescent="0.2">
      <c r="A24" s="73"/>
      <c r="B24" s="73"/>
      <c r="C24" s="73"/>
      <c r="D24" s="74"/>
      <c r="E24" s="75"/>
      <c r="F24" s="76"/>
      <c r="G24" s="75">
        <v>7</v>
      </c>
      <c r="H24" s="150">
        <v>10</v>
      </c>
      <c r="I24" s="150">
        <v>8</v>
      </c>
      <c r="J24" s="150">
        <v>4</v>
      </c>
      <c r="K24" s="150">
        <v>2</v>
      </c>
      <c r="L24" s="150">
        <v>9</v>
      </c>
      <c r="M24" s="150">
        <v>3</v>
      </c>
      <c r="N24" s="150">
        <v>12</v>
      </c>
      <c r="O24" s="150">
        <v>15</v>
      </c>
      <c r="P24" s="150">
        <v>6</v>
      </c>
      <c r="Q24" s="150">
        <v>7</v>
      </c>
      <c r="R24" s="150">
        <v>12</v>
      </c>
      <c r="S24" s="150">
        <v>15</v>
      </c>
      <c r="T24" s="150">
        <v>2</v>
      </c>
      <c r="U24" s="150">
        <v>18</v>
      </c>
      <c r="V24" s="150">
        <v>9</v>
      </c>
      <c r="W24" s="150">
        <v>4</v>
      </c>
      <c r="X24" s="150">
        <v>9</v>
      </c>
      <c r="Y24" s="39">
        <f t="shared" si="0"/>
        <v>152</v>
      </c>
      <c r="Z24" s="40">
        <f t="array" ref="Z24">AVERAGE(IF(ISNUMBER(G24:X24),G24:X24))</f>
        <v>8.4444444444444446</v>
      </c>
      <c r="AA24" s="41">
        <f t="shared" si="1"/>
        <v>12</v>
      </c>
      <c r="AB24" s="77"/>
      <c r="AC24" s="78"/>
      <c r="AD24" s="77">
        <v>7</v>
      </c>
      <c r="AE24" s="24">
        <v>10</v>
      </c>
      <c r="AF24" s="24">
        <v>8</v>
      </c>
      <c r="AG24" s="24">
        <v>4</v>
      </c>
      <c r="AH24" s="24">
        <v>2</v>
      </c>
      <c r="AI24" s="24">
        <v>9</v>
      </c>
      <c r="AJ24" s="24">
        <v>3</v>
      </c>
      <c r="AK24" s="24">
        <v>12</v>
      </c>
      <c r="AL24" s="24">
        <v>15</v>
      </c>
      <c r="AM24" s="24">
        <v>6</v>
      </c>
      <c r="AN24" s="24">
        <v>7</v>
      </c>
      <c r="AO24" s="24">
        <v>12</v>
      </c>
      <c r="AP24" s="24">
        <v>15</v>
      </c>
      <c r="AQ24" s="24">
        <v>2</v>
      </c>
      <c r="AR24" s="24">
        <v>18</v>
      </c>
      <c r="AS24" s="24">
        <v>9</v>
      </c>
      <c r="AT24" s="24">
        <v>4</v>
      </c>
      <c r="AU24" s="24">
        <v>9</v>
      </c>
      <c r="AV24" s="45">
        <f t="shared" si="2"/>
        <v>152</v>
      </c>
      <c r="AW24" s="46">
        <f t="array" ref="AW24">AVERAGE(IF(ISNUMBER(AE24:AU24),AE24:AU24))</f>
        <v>8.5294117647058822</v>
      </c>
      <c r="AX24" s="47">
        <f t="shared" si="3"/>
        <v>18</v>
      </c>
      <c r="AY24" s="80"/>
      <c r="AZ24" s="81"/>
      <c r="BA24" s="80">
        <v>7</v>
      </c>
      <c r="BB24" s="23">
        <v>10</v>
      </c>
      <c r="BC24" s="23">
        <v>8</v>
      </c>
      <c r="BD24" s="23">
        <v>4</v>
      </c>
      <c r="BE24" s="23">
        <v>2</v>
      </c>
      <c r="BF24" s="23">
        <v>9</v>
      </c>
      <c r="BG24" s="23">
        <v>3</v>
      </c>
      <c r="BH24" s="23">
        <v>12</v>
      </c>
      <c r="BI24" s="23">
        <v>15</v>
      </c>
      <c r="BJ24" s="23">
        <v>6</v>
      </c>
      <c r="BK24" s="23">
        <v>7</v>
      </c>
      <c r="BL24" s="23">
        <v>12</v>
      </c>
      <c r="BM24" s="23">
        <v>15</v>
      </c>
      <c r="BN24" s="23">
        <v>2</v>
      </c>
      <c r="BO24" s="23">
        <v>18</v>
      </c>
      <c r="BP24" s="23">
        <v>9</v>
      </c>
      <c r="BQ24" s="23">
        <v>4</v>
      </c>
      <c r="BR24" s="23">
        <v>9</v>
      </c>
      <c r="BS24" s="51">
        <f t="shared" si="4"/>
        <v>152</v>
      </c>
      <c r="BT24" s="52">
        <f t="array" ref="BT24">AVERAGE(IF(ISNUMBER(BE24:BR24),BE24:BR24))</f>
        <v>8.7857142857142865</v>
      </c>
      <c r="BU24" s="53">
        <f t="shared" si="5"/>
        <v>18</v>
      </c>
      <c r="BV24" s="83"/>
      <c r="BW24" s="84"/>
      <c r="BX24" s="83">
        <v>7</v>
      </c>
      <c r="BY24" s="22">
        <v>10</v>
      </c>
      <c r="BZ24" s="22">
        <v>8</v>
      </c>
      <c r="CA24" s="22">
        <v>4</v>
      </c>
      <c r="CB24" s="22">
        <v>2</v>
      </c>
      <c r="CC24" s="22">
        <v>9</v>
      </c>
      <c r="CD24" s="22">
        <v>3</v>
      </c>
      <c r="CE24" s="22">
        <v>12</v>
      </c>
      <c r="CF24" s="22">
        <v>15</v>
      </c>
      <c r="CG24" s="22">
        <v>6</v>
      </c>
      <c r="CH24" s="22">
        <v>7</v>
      </c>
      <c r="CI24" s="22">
        <v>12</v>
      </c>
      <c r="CJ24" s="22">
        <v>15</v>
      </c>
      <c r="CK24" s="22">
        <v>2</v>
      </c>
      <c r="CL24" s="22">
        <v>18</v>
      </c>
      <c r="CM24" s="22">
        <v>9</v>
      </c>
      <c r="CN24" s="22">
        <v>4</v>
      </c>
      <c r="CO24" s="22">
        <v>9</v>
      </c>
      <c r="CP24" s="57">
        <f t="shared" si="6"/>
        <v>152</v>
      </c>
      <c r="CQ24" s="58">
        <f t="array" ref="CQ24">AVERAGE(IF(ISNUMBER(BX24:CO24),BX24:CO24))</f>
        <v>8.4444444444444446</v>
      </c>
      <c r="CR24" s="59">
        <f t="shared" si="7"/>
        <v>12</v>
      </c>
      <c r="CS24" s="86"/>
      <c r="CT24" s="87"/>
      <c r="CU24" s="86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88"/>
      <c r="DN24" s="96"/>
      <c r="DO24" s="90"/>
      <c r="DP24" s="91"/>
      <c r="DQ24" s="92"/>
      <c r="DR24" s="91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93"/>
      <c r="EK24" s="97"/>
      <c r="EL24" s="95"/>
      <c r="EM24" s="86"/>
      <c r="EN24" s="87"/>
      <c r="EO24" s="86">
        <v>4</v>
      </c>
      <c r="EP24" s="138">
        <v>12</v>
      </c>
      <c r="EQ24" s="138">
        <v>7</v>
      </c>
      <c r="ER24" s="138">
        <v>6</v>
      </c>
      <c r="ES24" s="138">
        <v>8</v>
      </c>
      <c r="ET24" s="138">
        <v>11</v>
      </c>
      <c r="EU24" s="138">
        <v>7</v>
      </c>
      <c r="EV24" s="138">
        <v>9</v>
      </c>
      <c r="EW24" s="138">
        <v>12</v>
      </c>
      <c r="EX24" s="138">
        <v>9</v>
      </c>
      <c r="EY24" s="138">
        <v>10</v>
      </c>
      <c r="EZ24" s="138">
        <v>5</v>
      </c>
      <c r="FA24" s="138">
        <v>10</v>
      </c>
      <c r="FB24" s="138">
        <v>8</v>
      </c>
      <c r="FC24" s="138">
        <v>12</v>
      </c>
      <c r="FD24" s="138">
        <v>7</v>
      </c>
      <c r="FE24" s="138">
        <v>6</v>
      </c>
      <c r="FF24" s="138">
        <v>12</v>
      </c>
      <c r="FG24" s="88">
        <v>155</v>
      </c>
      <c r="FH24" s="96">
        <v>8.6111111111111107</v>
      </c>
      <c r="FI24" s="90">
        <v>2</v>
      </c>
      <c r="FJ24" s="91"/>
      <c r="FK24" s="92"/>
      <c r="FL24" s="91"/>
      <c r="FM24" s="137"/>
      <c r="FN24" s="137"/>
      <c r="FO24" s="137"/>
      <c r="FP24" s="137"/>
      <c r="FQ24" s="137"/>
      <c r="FR24" s="137"/>
      <c r="FS24" s="137"/>
      <c r="FT24" s="137"/>
      <c r="FU24" s="137"/>
      <c r="FV24" s="137"/>
      <c r="FW24" s="137"/>
      <c r="FX24" s="137"/>
      <c r="FY24" s="137"/>
      <c r="FZ24" s="137"/>
      <c r="GA24" s="137"/>
      <c r="GB24" s="137"/>
      <c r="GC24" s="137"/>
      <c r="GD24" s="93"/>
      <c r="GE24" s="97"/>
      <c r="GF24" s="95"/>
    </row>
    <row r="25" spans="1:188" x14ac:dyDescent="0.2">
      <c r="A25" s="73"/>
      <c r="B25" s="73"/>
      <c r="C25" s="73"/>
      <c r="D25" s="74"/>
      <c r="E25" s="75"/>
      <c r="F25" s="76"/>
      <c r="G25" s="75">
        <v>8</v>
      </c>
      <c r="H25" s="150">
        <v>15</v>
      </c>
      <c r="I25" s="150">
        <v>9</v>
      </c>
      <c r="J25" s="150">
        <v>7</v>
      </c>
      <c r="K25" s="150">
        <v>10</v>
      </c>
      <c r="L25" s="150">
        <v>13</v>
      </c>
      <c r="M25" s="150">
        <v>9</v>
      </c>
      <c r="N25" s="150">
        <v>15</v>
      </c>
      <c r="O25" s="150">
        <v>18</v>
      </c>
      <c r="P25" s="150">
        <v>12</v>
      </c>
      <c r="Q25" s="150">
        <v>9</v>
      </c>
      <c r="R25" s="150">
        <v>15</v>
      </c>
      <c r="S25" s="150">
        <v>12</v>
      </c>
      <c r="T25" s="150">
        <v>11</v>
      </c>
      <c r="U25" s="150">
        <v>15</v>
      </c>
      <c r="V25" s="150">
        <v>14</v>
      </c>
      <c r="W25" s="150">
        <v>9</v>
      </c>
      <c r="X25" s="150">
        <v>13</v>
      </c>
      <c r="Y25" s="39">
        <f t="shared" si="0"/>
        <v>214</v>
      </c>
      <c r="Z25" s="40">
        <f t="array" ref="Z25">AVERAGE(IF(ISNUMBER(G25:X25),G25:X25))</f>
        <v>11.888888888888889</v>
      </c>
      <c r="AA25" s="41">
        <f t="shared" si="1"/>
        <v>1</v>
      </c>
      <c r="AB25" s="77"/>
      <c r="AC25" s="78"/>
      <c r="AD25" s="77">
        <v>8</v>
      </c>
      <c r="AE25" s="24">
        <v>15</v>
      </c>
      <c r="AF25" s="24">
        <v>9</v>
      </c>
      <c r="AG25" s="24">
        <v>7</v>
      </c>
      <c r="AH25" s="24">
        <v>10</v>
      </c>
      <c r="AI25" s="24">
        <v>13</v>
      </c>
      <c r="AJ25" s="24">
        <v>9</v>
      </c>
      <c r="AK25" s="24">
        <v>15</v>
      </c>
      <c r="AL25" s="24">
        <v>18</v>
      </c>
      <c r="AM25" s="24">
        <v>12</v>
      </c>
      <c r="AN25" s="24">
        <v>9</v>
      </c>
      <c r="AO25" s="24">
        <v>15</v>
      </c>
      <c r="AP25" s="24">
        <v>12</v>
      </c>
      <c r="AQ25" s="24">
        <v>11</v>
      </c>
      <c r="AR25" s="24">
        <v>15</v>
      </c>
      <c r="AS25" s="24">
        <v>14</v>
      </c>
      <c r="AT25" s="24">
        <v>9</v>
      </c>
      <c r="AU25" s="24">
        <v>13</v>
      </c>
      <c r="AV25" s="45">
        <f t="shared" si="2"/>
        <v>214</v>
      </c>
      <c r="AW25" s="46">
        <f t="array" ref="AW25">AVERAGE(IF(ISNUMBER(AE25:AU25),AE25:AU25))</f>
        <v>12.117647058823529</v>
      </c>
      <c r="AX25" s="47">
        <f>RANK(AW25,AW$3:AW$26,0)</f>
        <v>1</v>
      </c>
      <c r="AY25" s="80"/>
      <c r="AZ25" s="81"/>
      <c r="BA25" s="80">
        <v>8</v>
      </c>
      <c r="BB25" s="23">
        <v>15</v>
      </c>
      <c r="BC25" s="23">
        <v>9</v>
      </c>
      <c r="BD25" s="23">
        <v>7</v>
      </c>
      <c r="BE25" s="23">
        <v>10</v>
      </c>
      <c r="BF25" s="23">
        <v>13</v>
      </c>
      <c r="BG25" s="23">
        <v>9</v>
      </c>
      <c r="BH25" s="23">
        <v>15</v>
      </c>
      <c r="BI25" s="23">
        <v>18</v>
      </c>
      <c r="BJ25" s="23">
        <v>12</v>
      </c>
      <c r="BK25" s="23">
        <v>9</v>
      </c>
      <c r="BL25" s="23">
        <v>15</v>
      </c>
      <c r="BM25" s="23">
        <v>12</v>
      </c>
      <c r="BN25" s="23">
        <v>11</v>
      </c>
      <c r="BO25" s="23">
        <v>15</v>
      </c>
      <c r="BP25" s="23">
        <v>14</v>
      </c>
      <c r="BQ25" s="23">
        <v>9</v>
      </c>
      <c r="BR25" s="23">
        <v>13</v>
      </c>
      <c r="BS25" s="51">
        <f t="shared" si="4"/>
        <v>214</v>
      </c>
      <c r="BT25" s="52">
        <f t="array" ref="BT25">AVERAGE(IF(ISNUMBER(BE25:BR25),BE25:BR25))</f>
        <v>12.5</v>
      </c>
      <c r="BU25" s="53">
        <f t="shared" si="5"/>
        <v>1</v>
      </c>
      <c r="BV25" s="83"/>
      <c r="BW25" s="84"/>
      <c r="BX25" s="83">
        <v>8</v>
      </c>
      <c r="BY25" s="22">
        <v>15</v>
      </c>
      <c r="BZ25" s="22">
        <v>9</v>
      </c>
      <c r="CA25" s="22">
        <v>7</v>
      </c>
      <c r="CB25" s="22">
        <v>10</v>
      </c>
      <c r="CC25" s="22">
        <v>13</v>
      </c>
      <c r="CD25" s="22">
        <v>9</v>
      </c>
      <c r="CE25" s="22">
        <v>15</v>
      </c>
      <c r="CF25" s="22">
        <v>18</v>
      </c>
      <c r="CG25" s="22">
        <v>12</v>
      </c>
      <c r="CH25" s="22">
        <v>9</v>
      </c>
      <c r="CI25" s="22">
        <v>15</v>
      </c>
      <c r="CJ25" s="22">
        <v>12</v>
      </c>
      <c r="CK25" s="22">
        <v>11</v>
      </c>
      <c r="CL25" s="22">
        <v>15</v>
      </c>
      <c r="CM25" s="22">
        <v>14</v>
      </c>
      <c r="CN25" s="22">
        <v>9</v>
      </c>
      <c r="CO25" s="22">
        <v>13</v>
      </c>
      <c r="CP25" s="57">
        <f t="shared" si="6"/>
        <v>214</v>
      </c>
      <c r="CQ25" s="58">
        <f t="array" ref="CQ25">AVERAGE(IF(ISNUMBER(BX25:CO25),BX25:CO25))</f>
        <v>11.888888888888889</v>
      </c>
      <c r="CR25" s="59">
        <f t="shared" si="7"/>
        <v>1</v>
      </c>
      <c r="CS25" s="86"/>
      <c r="CT25" s="87"/>
      <c r="CU25" s="86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88"/>
      <c r="DN25" s="96"/>
      <c r="DO25" s="90"/>
      <c r="DP25" s="91"/>
      <c r="DQ25" s="92"/>
      <c r="DR25" s="91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93"/>
      <c r="EK25" s="97"/>
      <c r="EL25" s="95"/>
      <c r="EM25" s="86"/>
      <c r="EN25" s="87"/>
      <c r="EO25" s="86">
        <v>7</v>
      </c>
      <c r="EP25" s="138">
        <v>10</v>
      </c>
      <c r="EQ25" s="138">
        <v>8</v>
      </c>
      <c r="ER25" s="138">
        <v>4</v>
      </c>
      <c r="ES25" s="138">
        <v>2</v>
      </c>
      <c r="ET25" s="138">
        <v>9</v>
      </c>
      <c r="EU25" s="138">
        <v>3</v>
      </c>
      <c r="EV25" s="138">
        <v>12</v>
      </c>
      <c r="EW25" s="138">
        <v>15</v>
      </c>
      <c r="EX25" s="138">
        <v>6</v>
      </c>
      <c r="EY25" s="138">
        <v>7</v>
      </c>
      <c r="EZ25" s="138">
        <v>12</v>
      </c>
      <c r="FA25" s="138">
        <v>15</v>
      </c>
      <c r="FB25" s="138">
        <v>2</v>
      </c>
      <c r="FC25" s="138">
        <v>18</v>
      </c>
      <c r="FD25" s="138">
        <v>9</v>
      </c>
      <c r="FE25" s="138">
        <v>4</v>
      </c>
      <c r="FF25" s="138">
        <v>9</v>
      </c>
      <c r="FG25" s="88">
        <v>152</v>
      </c>
      <c r="FH25" s="96">
        <v>8.4444444444444446</v>
      </c>
      <c r="FI25" s="90">
        <v>3</v>
      </c>
      <c r="FJ25" s="91"/>
      <c r="FK25" s="92"/>
      <c r="FL25" s="91"/>
      <c r="FM25" s="137"/>
      <c r="FN25" s="137"/>
      <c r="FO25" s="137"/>
      <c r="FP25" s="137"/>
      <c r="FQ25" s="137"/>
      <c r="FR25" s="137"/>
      <c r="FS25" s="137"/>
      <c r="FT25" s="137"/>
      <c r="FU25" s="137"/>
      <c r="FV25" s="137"/>
      <c r="FW25" s="137"/>
      <c r="FX25" s="137"/>
      <c r="FY25" s="137"/>
      <c r="FZ25" s="137"/>
      <c r="GA25" s="137"/>
      <c r="GB25" s="137"/>
      <c r="GC25" s="137"/>
      <c r="GD25" s="93"/>
      <c r="GE25" s="97"/>
      <c r="GF25" s="95"/>
    </row>
    <row r="26" spans="1:188" ht="13.5" thickBot="1" x14ac:dyDescent="0.25">
      <c r="A26" s="98"/>
      <c r="B26" s="98"/>
      <c r="C26" s="98"/>
      <c r="D26" s="98"/>
      <c r="E26" s="99"/>
      <c r="F26" s="100"/>
      <c r="G26" s="99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2"/>
      <c r="Z26" s="103"/>
      <c r="AA26" s="104"/>
      <c r="AB26" s="105"/>
      <c r="AC26" s="106"/>
      <c r="AD26" s="105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8"/>
      <c r="AW26" s="143"/>
      <c r="AX26" s="109" t="s">
        <v>86</v>
      </c>
      <c r="AY26" s="110"/>
      <c r="AZ26" s="111"/>
      <c r="BA26" s="110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3"/>
      <c r="BT26" s="144"/>
      <c r="BU26" s="114"/>
      <c r="BV26" s="115"/>
      <c r="BW26" s="116"/>
      <c r="BX26" s="115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8"/>
      <c r="CQ26" s="145"/>
      <c r="CR26" s="119"/>
      <c r="CS26" s="120"/>
      <c r="CT26" s="121"/>
      <c r="CU26" s="120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3"/>
      <c r="DN26" s="124"/>
      <c r="DO26" s="125"/>
      <c r="DP26" s="126"/>
      <c r="DQ26" s="127"/>
      <c r="DR26" s="126"/>
      <c r="DS26" s="128"/>
      <c r="DT26" s="128"/>
      <c r="DU26" s="128"/>
      <c r="DV26" s="128"/>
      <c r="DW26" s="128"/>
      <c r="DX26" s="128"/>
      <c r="DY26" s="128"/>
      <c r="DZ26" s="128"/>
      <c r="EA26" s="128"/>
      <c r="EB26" s="128"/>
      <c r="EC26" s="128"/>
      <c r="ED26" s="128"/>
      <c r="EE26" s="128"/>
      <c r="EF26" s="128"/>
      <c r="EG26" s="128"/>
      <c r="EH26" s="128"/>
      <c r="EI26" s="128"/>
      <c r="EJ26" s="129"/>
      <c r="EK26" s="130"/>
      <c r="EL26" s="131"/>
      <c r="EM26" s="120"/>
      <c r="EN26" s="121"/>
      <c r="EO26" s="120">
        <v>8</v>
      </c>
      <c r="EP26" s="122">
        <v>15</v>
      </c>
      <c r="EQ26" s="122">
        <v>9</v>
      </c>
      <c r="ER26" s="122">
        <v>7</v>
      </c>
      <c r="ES26" s="122">
        <v>10</v>
      </c>
      <c r="ET26" s="122">
        <v>13</v>
      </c>
      <c r="EU26" s="122">
        <v>9</v>
      </c>
      <c r="EV26" s="122">
        <v>15</v>
      </c>
      <c r="EW26" s="122">
        <v>18</v>
      </c>
      <c r="EX26" s="122">
        <v>12</v>
      </c>
      <c r="EY26" s="122">
        <v>9</v>
      </c>
      <c r="EZ26" s="122">
        <v>15</v>
      </c>
      <c r="FA26" s="122">
        <v>12</v>
      </c>
      <c r="FB26" s="122">
        <v>11</v>
      </c>
      <c r="FC26" s="122">
        <v>15</v>
      </c>
      <c r="FD26" s="122">
        <v>14</v>
      </c>
      <c r="FE26" s="122">
        <v>9</v>
      </c>
      <c r="FF26" s="122">
        <v>13</v>
      </c>
      <c r="FG26" s="123">
        <v>214</v>
      </c>
      <c r="FH26" s="124">
        <v>11.888888888888889</v>
      </c>
      <c r="FI26" s="125">
        <v>1</v>
      </c>
      <c r="FJ26" s="126"/>
      <c r="FK26" s="127"/>
      <c r="FL26" s="126"/>
      <c r="FM26" s="128"/>
      <c r="FN26" s="128"/>
      <c r="FO26" s="128"/>
      <c r="FP26" s="128"/>
      <c r="FQ26" s="128"/>
      <c r="FR26" s="128"/>
      <c r="FS26" s="128"/>
      <c r="FT26" s="128"/>
      <c r="FU26" s="128"/>
      <c r="FV26" s="128"/>
      <c r="FW26" s="128"/>
      <c r="FX26" s="128"/>
      <c r="FY26" s="128"/>
      <c r="FZ26" s="128"/>
      <c r="GA26" s="128"/>
      <c r="GB26" s="128"/>
      <c r="GC26" s="128"/>
      <c r="GD26" s="129"/>
      <c r="GE26" s="130"/>
      <c r="GF26" s="131"/>
    </row>
  </sheetData>
  <mergeCells count="8">
    <mergeCell ref="EM1:FI1"/>
    <mergeCell ref="FJ1:GF1"/>
    <mergeCell ref="E1:AA1"/>
    <mergeCell ref="DP1:EL1"/>
    <mergeCell ref="CS1:DO1"/>
    <mergeCell ref="BV1:CR1"/>
    <mergeCell ref="AY1:BU1"/>
    <mergeCell ref="AB1:AX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P33"/>
  <sheetViews>
    <sheetView workbookViewId="0">
      <selection activeCell="E5" sqref="E5"/>
    </sheetView>
  </sheetViews>
  <sheetFormatPr baseColWidth="10" defaultColWidth="11.5703125" defaultRowHeight="15" x14ac:dyDescent="0.2"/>
  <cols>
    <col min="1" max="1" width="23.85546875" style="3" customWidth="1"/>
    <col min="2" max="2" width="13.5703125" style="3" customWidth="1"/>
    <col min="3" max="3" width="11.5703125" style="3"/>
    <col min="4" max="4" width="18.85546875" style="3" customWidth="1"/>
    <col min="5" max="15" width="11.5703125" style="3"/>
    <col min="16" max="16" width="35.42578125" style="3" customWidth="1"/>
    <col min="17" max="16384" width="11.5703125" style="3"/>
  </cols>
  <sheetData>
    <row r="1" spans="1:16" ht="16.5" thickBot="1" x14ac:dyDescent="0.3">
      <c r="A1" s="2" t="s">
        <v>34</v>
      </c>
      <c r="B1" s="134" t="s">
        <v>28</v>
      </c>
      <c r="D1" s="2" t="s">
        <v>38</v>
      </c>
      <c r="E1" s="18"/>
      <c r="F1" s="135" t="s">
        <v>42</v>
      </c>
      <c r="P1" s="141" t="s">
        <v>52</v>
      </c>
    </row>
    <row r="2" spans="1:16" ht="16.5" thickBot="1" x14ac:dyDescent="0.3">
      <c r="A2" s="2"/>
      <c r="B2" s="148"/>
      <c r="F2" s="14"/>
      <c r="P2" s="142" t="s">
        <v>42</v>
      </c>
    </row>
    <row r="3" spans="1:16" ht="16.5" thickBot="1" x14ac:dyDescent="0.3">
      <c r="A3" s="2" t="s">
        <v>20</v>
      </c>
      <c r="B3" s="134" t="s">
        <v>63</v>
      </c>
      <c r="C3" s="10"/>
      <c r="D3" s="132" t="s">
        <v>35</v>
      </c>
      <c r="F3" s="135">
        <v>11</v>
      </c>
    </row>
    <row r="4" spans="1:16" ht="16.5" thickBot="1" x14ac:dyDescent="0.3">
      <c r="A4" s="2"/>
      <c r="B4" s="149"/>
      <c r="C4" s="10"/>
      <c r="D4" s="132"/>
      <c r="E4" s="9"/>
      <c r="F4" s="136"/>
      <c r="G4" s="9"/>
    </row>
    <row r="5" spans="1:16" ht="16.5" thickBot="1" x14ac:dyDescent="0.3">
      <c r="A5" s="132" t="s">
        <v>48</v>
      </c>
      <c r="B5" s="135" t="s">
        <v>78</v>
      </c>
      <c r="D5" s="132"/>
      <c r="E5" s="9"/>
      <c r="F5" s="136"/>
      <c r="G5" s="9"/>
    </row>
    <row r="6" spans="1:16" ht="16.5" thickBot="1" x14ac:dyDescent="0.3">
      <c r="A6" s="2"/>
      <c r="B6" s="148"/>
      <c r="D6" s="133"/>
      <c r="F6" s="15"/>
    </row>
    <row r="7" spans="1:16" ht="16.5" thickBot="1" x14ac:dyDescent="0.3">
      <c r="A7" s="2" t="s">
        <v>21</v>
      </c>
      <c r="B7" s="147">
        <f>INDEX(INDEX!$A$4:$AA$600,MATCH($F$3,INDEX!$A$4:$A$600,0),5)</f>
        <v>0</v>
      </c>
      <c r="D7" s="132" t="s">
        <v>27</v>
      </c>
      <c r="F7" s="147">
        <f>INDEX(INDEX!$A$4:$AA$600,MATCH($F$3,INDEX!$A$4:$A$600,0),6)</f>
        <v>0</v>
      </c>
    </row>
    <row r="8" spans="1:16" ht="16.5" thickBot="1" x14ac:dyDescent="0.3">
      <c r="A8" s="2"/>
    </row>
    <row r="9" spans="1:16" ht="16.5" thickBot="1" x14ac:dyDescent="0.3">
      <c r="A9" s="6" t="s">
        <v>22</v>
      </c>
      <c r="B9" s="7"/>
      <c r="C9" s="7"/>
      <c r="D9" s="7"/>
      <c r="E9" s="7"/>
      <c r="F9" s="8"/>
    </row>
    <row r="11" spans="1:16" ht="16.5" thickBot="1" x14ac:dyDescent="0.3">
      <c r="A11" s="4" t="s">
        <v>23</v>
      </c>
      <c r="B11" s="4" t="s">
        <v>24</v>
      </c>
    </row>
    <row r="12" spans="1:16" ht="19.5" thickBot="1" x14ac:dyDescent="0.35">
      <c r="A12" s="5" t="s">
        <v>0</v>
      </c>
      <c r="B12" s="12">
        <f>INDEX(INDEX!$A$4:$AA$600,MATCH($F$3,INDEX!$A$4:$A$600,0),7)</f>
        <v>7</v>
      </c>
    </row>
    <row r="13" spans="1:16" ht="19.5" thickBot="1" x14ac:dyDescent="0.35">
      <c r="A13" s="5" t="s">
        <v>1</v>
      </c>
      <c r="B13" s="12">
        <f>INDEX(INDEX!$A$4:$AA$600,MATCH($F$3,INDEX!$A$4:$A$600,0),8)</f>
        <v>10</v>
      </c>
    </row>
    <row r="14" spans="1:16" ht="19.5" thickBot="1" x14ac:dyDescent="0.35">
      <c r="A14" s="5" t="s">
        <v>2</v>
      </c>
      <c r="B14" s="12">
        <f>INDEX(INDEX!$A$4:$AA$600,MATCH($F$3,INDEX!$A$4:$A$600,0),9)</f>
        <v>8</v>
      </c>
    </row>
    <row r="15" spans="1:16" ht="19.5" thickBot="1" x14ac:dyDescent="0.35">
      <c r="A15" s="5" t="s">
        <v>3</v>
      </c>
      <c r="B15" s="12">
        <f>INDEX(INDEX!$A$4:$AA$600,MATCH($F$3,INDEX!$A$4:$A$600,0),10)</f>
        <v>4</v>
      </c>
    </row>
    <row r="16" spans="1:16" ht="19.5" thickBot="1" x14ac:dyDescent="0.35">
      <c r="A16" s="5" t="s">
        <v>4</v>
      </c>
      <c r="B16" s="12">
        <f>INDEX(INDEX!$A$4:$AA$600,MATCH($F$3,INDEX!$A$4:$A$600,0),11)</f>
        <v>2</v>
      </c>
    </row>
    <row r="17" spans="1:6" ht="19.5" thickBot="1" x14ac:dyDescent="0.35">
      <c r="A17" s="5" t="s">
        <v>5</v>
      </c>
      <c r="B17" s="12">
        <f>INDEX(INDEX!$A$4:$AA$600,MATCH($F$3,INDEX!$A$4:$A$600,0),12)</f>
        <v>9</v>
      </c>
      <c r="E17" s="9"/>
    </row>
    <row r="18" spans="1:6" ht="19.5" thickBot="1" x14ac:dyDescent="0.35">
      <c r="A18" s="5" t="s">
        <v>6</v>
      </c>
      <c r="B18" s="12">
        <f>INDEX(INDEX!$A$4:$AA$600,MATCH($F$3,INDEX!$A$4:$A$600,0),13)</f>
        <v>3</v>
      </c>
    </row>
    <row r="19" spans="1:6" ht="19.5" thickBot="1" x14ac:dyDescent="0.35">
      <c r="A19" s="5" t="s">
        <v>7</v>
      </c>
      <c r="B19" s="12">
        <f>INDEX(INDEX!$A$4:$AA$600,MATCH($F$3,INDEX!$A$4:$A$600,0),14)</f>
        <v>12</v>
      </c>
    </row>
    <row r="20" spans="1:6" ht="19.5" thickBot="1" x14ac:dyDescent="0.35">
      <c r="A20" s="5" t="s">
        <v>8</v>
      </c>
      <c r="B20" s="12">
        <f>INDEX(INDEX!$A$4:$AA$600,MATCH($F$3,INDEX!$A$4:$A$600,0),15)</f>
        <v>15</v>
      </c>
    </row>
    <row r="21" spans="1:6" ht="19.5" thickBot="1" x14ac:dyDescent="0.35">
      <c r="A21" s="5" t="s">
        <v>9</v>
      </c>
      <c r="B21" s="12">
        <f>INDEX(INDEX!$A$4:$AA$600,MATCH($F$3,INDEX!$A$4:$A$600,0),16)</f>
        <v>6</v>
      </c>
    </row>
    <row r="22" spans="1:6" ht="19.5" thickBot="1" x14ac:dyDescent="0.35">
      <c r="A22" s="5" t="s">
        <v>10</v>
      </c>
      <c r="B22" s="12">
        <f>INDEX(INDEX!$A$4:$AA$600,MATCH($F$3,INDEX!$A$4:$A$600,0),17)</f>
        <v>7</v>
      </c>
    </row>
    <row r="23" spans="1:6" ht="19.5" thickBot="1" x14ac:dyDescent="0.35">
      <c r="A23" s="5" t="s">
        <v>11</v>
      </c>
      <c r="B23" s="12">
        <f>INDEX(INDEX!$A$4:$AA$600,MATCH($F$3,INDEX!$A$4:$A$600,0),18)</f>
        <v>12</v>
      </c>
    </row>
    <row r="24" spans="1:6" ht="19.5" thickBot="1" x14ac:dyDescent="0.35">
      <c r="A24" s="5" t="s">
        <v>12</v>
      </c>
      <c r="B24" s="12">
        <f>INDEX(INDEX!$A$4:$AA$600,MATCH($F$3,INDEX!$A$4:$A$600,0),19)</f>
        <v>15</v>
      </c>
    </row>
    <row r="25" spans="1:6" ht="19.5" thickBot="1" x14ac:dyDescent="0.35">
      <c r="A25" s="5" t="s">
        <v>13</v>
      </c>
      <c r="B25" s="12">
        <f>INDEX(INDEX!$A$4:$AA$600,MATCH($F$3,INDEX!$A$4:$A$600,0),20)</f>
        <v>2</v>
      </c>
    </row>
    <row r="26" spans="1:6" ht="19.5" thickBot="1" x14ac:dyDescent="0.35">
      <c r="A26" s="5" t="s">
        <v>14</v>
      </c>
      <c r="B26" s="12">
        <f>INDEX(INDEX!$A$4:$AA$600,MATCH($F$3,INDEX!$A$4:$A$600,0),21)</f>
        <v>18</v>
      </c>
    </row>
    <row r="27" spans="1:6" ht="19.5" thickBot="1" x14ac:dyDescent="0.35">
      <c r="A27" s="5" t="s">
        <v>15</v>
      </c>
      <c r="B27" s="12">
        <f>INDEX(INDEX!$A$4:$AA$600,MATCH($F$3,INDEX!$A$4:$A$600,0),22)</f>
        <v>9</v>
      </c>
    </row>
    <row r="28" spans="1:6" ht="19.5" thickBot="1" x14ac:dyDescent="0.35">
      <c r="A28" s="5" t="s">
        <v>16</v>
      </c>
      <c r="B28" s="12">
        <f>INDEX(INDEX!$A$4:$AA$600,MATCH($F$3,INDEX!$A$4:$A$600,0),23)</f>
        <v>4</v>
      </c>
    </row>
    <row r="29" spans="1:6" ht="19.5" thickBot="1" x14ac:dyDescent="0.35">
      <c r="A29" s="5" t="s">
        <v>17</v>
      </c>
      <c r="B29" s="12">
        <f>INDEX(INDEX!$A$4:$AA$600,MATCH($F$3,INDEX!$A$4:$A$600,0),24)</f>
        <v>9</v>
      </c>
    </row>
    <row r="30" spans="1:6" ht="15.75" thickBot="1" x14ac:dyDescent="0.25">
      <c r="B30" s="10"/>
    </row>
    <row r="31" spans="1:6" ht="19.5" thickBot="1" x14ac:dyDescent="0.35">
      <c r="A31" s="5" t="s">
        <v>18</v>
      </c>
      <c r="B31" s="12">
        <f>INDEX(INDEX!$A$4:$AA$600,MATCH($F$3,INDEX!$A$4:$A$600,0),25)</f>
        <v>152</v>
      </c>
      <c r="C31" s="2"/>
      <c r="D31" s="2"/>
      <c r="E31" s="2"/>
      <c r="F31" s="2"/>
    </row>
    <row r="32" spans="1:6" ht="16.5" thickBot="1" x14ac:dyDescent="0.3">
      <c r="A32" s="2"/>
      <c r="B32" s="10"/>
      <c r="C32" s="2"/>
      <c r="D32" s="2"/>
      <c r="E32" s="2"/>
      <c r="F32" s="2"/>
    </row>
    <row r="33" spans="1:6" ht="16.5" thickBot="1" x14ac:dyDescent="0.3">
      <c r="A33" s="11" t="s">
        <v>25</v>
      </c>
      <c r="B33" s="16">
        <f>INDEX(INDEX!$A$4:$AA$600,MATCH($F$3,INDEX!$A$4:$A$600,0),26)</f>
        <v>8.4444444444444446</v>
      </c>
      <c r="C33" s="13" t="s">
        <v>19</v>
      </c>
      <c r="D33" s="17">
        <f>INDEX(INDEX!$A$4:$AA$600,MATCH($F$3,INDEX!$A$4:$A$600,0),27)</f>
        <v>8</v>
      </c>
      <c r="E33" s="13" t="s">
        <v>26</v>
      </c>
      <c r="F33" s="17">
        <f>INDEX(LISTE!$C$3:$E$50,MATCH(BulletinEleve!F1,LISTE!$C$3:$C$50,0),3)</f>
        <v>3</v>
      </c>
    </row>
  </sheetData>
  <sheetProtection sheet="1" objects="1" scenarios="1" formatCells="0" formatColumns="0" formatRows="0" autoFilter="0"/>
  <pageMargins left="0.7" right="0.7" top="0.75" bottom="0.75" header="0.3" footer="0.3"/>
  <pageSetup paperSize="9" scale="9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for_selection">
                <anchor moveWithCells="1" sizeWithCells="1">
                  <from>
                    <xdr:col>7</xdr:col>
                    <xdr:colOff>657225</xdr:colOff>
                    <xdr:row>4</xdr:row>
                    <xdr:rowOff>133350</xdr:rowOff>
                  </from>
                  <to>
                    <xdr:col>10</xdr:col>
                    <xdr:colOff>571500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ouvrir_select_classe">
                <anchor moveWithCells="1" sizeWithCells="1">
                  <from>
                    <xdr:col>7</xdr:col>
                    <xdr:colOff>657225</xdr:colOff>
                    <xdr:row>9</xdr:row>
                    <xdr:rowOff>38100</xdr:rowOff>
                  </from>
                  <to>
                    <xdr:col>10</xdr:col>
                    <xdr:colOff>571500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LISTE!$A$3:$A$16</xm:f>
          </x14:formula1>
          <xm:sqref>J12 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A18"/>
  <sheetViews>
    <sheetView topLeftCell="A2" zoomScale="80" zoomScaleNormal="80" workbookViewId="0">
      <selection activeCell="AA5" sqref="AA5"/>
    </sheetView>
  </sheetViews>
  <sheetFormatPr baseColWidth="10" defaultRowHeight="12.75" x14ac:dyDescent="0.2"/>
  <cols>
    <col min="8" max="8" width="15.5703125" customWidth="1"/>
    <col min="26" max="26" width="9.5703125" bestFit="1" customWidth="1"/>
  </cols>
  <sheetData>
    <row r="2" spans="1:27" x14ac:dyDescent="0.2">
      <c r="A2" s="1"/>
      <c r="B2" s="1"/>
      <c r="C2" s="1"/>
      <c r="D2" s="1"/>
      <c r="E2" s="157" t="s">
        <v>28</v>
      </c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</row>
    <row r="3" spans="1:27" ht="15" x14ac:dyDescent="0.25">
      <c r="A3" s="25" t="s">
        <v>35</v>
      </c>
      <c r="B3" s="25" t="s">
        <v>36</v>
      </c>
      <c r="C3" s="25" t="s">
        <v>37</v>
      </c>
      <c r="D3" s="26" t="s">
        <v>38</v>
      </c>
      <c r="E3" s="27" t="s">
        <v>39</v>
      </c>
      <c r="F3" s="27" t="s">
        <v>40</v>
      </c>
      <c r="G3" s="27" t="s">
        <v>0</v>
      </c>
      <c r="H3" s="27" t="s">
        <v>1</v>
      </c>
      <c r="I3" s="27" t="s">
        <v>2</v>
      </c>
      <c r="J3" s="27" t="s">
        <v>3</v>
      </c>
      <c r="K3" s="27" t="s">
        <v>4</v>
      </c>
      <c r="L3" s="27" t="s">
        <v>5</v>
      </c>
      <c r="M3" s="27" t="s">
        <v>6</v>
      </c>
      <c r="N3" s="27" t="s">
        <v>7</v>
      </c>
      <c r="O3" s="27" t="s">
        <v>8</v>
      </c>
      <c r="P3" s="27" t="s">
        <v>9</v>
      </c>
      <c r="Q3" s="27" t="s">
        <v>10</v>
      </c>
      <c r="R3" s="27" t="s">
        <v>11</v>
      </c>
      <c r="S3" s="27" t="s">
        <v>12</v>
      </c>
      <c r="T3" s="27" t="s">
        <v>13</v>
      </c>
      <c r="U3" s="27" t="s">
        <v>14</v>
      </c>
      <c r="V3" s="27" t="s">
        <v>15</v>
      </c>
      <c r="W3" s="27" t="s">
        <v>16</v>
      </c>
      <c r="X3" s="27" t="s">
        <v>17</v>
      </c>
      <c r="Y3" s="27" t="s">
        <v>18</v>
      </c>
      <c r="Z3" s="27" t="s">
        <v>41</v>
      </c>
      <c r="AA3" s="27" t="s">
        <v>19</v>
      </c>
    </row>
    <row r="4" spans="1:27" x14ac:dyDescent="0.2">
      <c r="A4" s="33">
        <v>1</v>
      </c>
      <c r="B4" s="34" t="s">
        <v>53</v>
      </c>
      <c r="C4" s="34" t="s">
        <v>68</v>
      </c>
      <c r="D4" s="35" t="s">
        <v>42</v>
      </c>
      <c r="E4" s="36"/>
      <c r="F4" s="37"/>
      <c r="G4" s="36">
        <v>5</v>
      </c>
      <c r="H4" s="38">
        <v>10</v>
      </c>
      <c r="I4" s="38">
        <v>8</v>
      </c>
      <c r="J4" s="38">
        <v>4</v>
      </c>
      <c r="K4" s="38">
        <v>2</v>
      </c>
      <c r="L4" s="38">
        <v>9</v>
      </c>
      <c r="M4" s="38">
        <v>5</v>
      </c>
      <c r="N4" s="38">
        <v>12</v>
      </c>
      <c r="O4" s="38">
        <v>15</v>
      </c>
      <c r="P4" s="38">
        <v>6</v>
      </c>
      <c r="Q4" s="38">
        <v>7</v>
      </c>
      <c r="R4" s="38">
        <v>12</v>
      </c>
      <c r="S4" s="38">
        <v>15</v>
      </c>
      <c r="T4" s="38">
        <v>2</v>
      </c>
      <c r="U4" s="38">
        <v>18</v>
      </c>
      <c r="V4" s="38">
        <v>9</v>
      </c>
      <c r="W4" s="38">
        <v>4</v>
      </c>
      <c r="X4" s="38" t="s">
        <v>43</v>
      </c>
      <c r="Y4" s="39">
        <f>SUM(G4:X4)</f>
        <v>143</v>
      </c>
      <c r="Z4" s="40">
        <f t="array" ref="Z4">AVERAGE(IF(ISNUMBER(G4:X4),G4:X4))</f>
        <v>8.4117647058823533</v>
      </c>
      <c r="AA4" s="41">
        <f>RANK(Z4,Z$3:Z$26,0)</f>
        <v>12</v>
      </c>
    </row>
    <row r="5" spans="1:27" x14ac:dyDescent="0.2">
      <c r="A5" s="72">
        <v>2</v>
      </c>
      <c r="B5" s="34" t="s">
        <v>54</v>
      </c>
      <c r="C5" s="34" t="s">
        <v>69</v>
      </c>
      <c r="D5" s="74" t="s">
        <v>44</v>
      </c>
      <c r="E5" s="75"/>
      <c r="F5" s="76"/>
      <c r="G5" s="75">
        <v>4</v>
      </c>
      <c r="H5" s="154">
        <v>12</v>
      </c>
      <c r="I5" s="154">
        <v>7</v>
      </c>
      <c r="J5" s="154">
        <v>6</v>
      </c>
      <c r="K5" s="154">
        <v>8</v>
      </c>
      <c r="L5" s="154">
        <v>11</v>
      </c>
      <c r="M5" s="154">
        <v>7</v>
      </c>
      <c r="N5" s="154">
        <v>9</v>
      </c>
      <c r="O5" s="154">
        <v>12</v>
      </c>
      <c r="P5" s="154">
        <v>9</v>
      </c>
      <c r="Q5" s="154">
        <v>10</v>
      </c>
      <c r="R5" s="154">
        <v>5</v>
      </c>
      <c r="S5" s="154">
        <v>10</v>
      </c>
      <c r="T5" s="154">
        <v>8</v>
      </c>
      <c r="U5" s="154">
        <v>12</v>
      </c>
      <c r="V5" s="154">
        <v>7</v>
      </c>
      <c r="W5" s="154">
        <v>6</v>
      </c>
      <c r="X5" s="154">
        <v>12</v>
      </c>
      <c r="Y5" s="39">
        <f t="shared" ref="Y5:Y18" si="0">SUM(G5:X5)</f>
        <v>155</v>
      </c>
      <c r="Z5" s="40">
        <f t="array" ref="Z5">AVERAGE(IF(ISNUMBER(G5:X5),G5:X5))</f>
        <v>8.6111111111111107</v>
      </c>
      <c r="AA5" s="41">
        <f t="shared" ref="AA5:AA18" si="1">RANK(Z5,Z$3:Z$26,0)</f>
        <v>4</v>
      </c>
    </row>
    <row r="6" spans="1:27" x14ac:dyDescent="0.2">
      <c r="A6" s="72">
        <v>3</v>
      </c>
      <c r="B6" s="34" t="s">
        <v>55</v>
      </c>
      <c r="C6" s="34" t="s">
        <v>70</v>
      </c>
      <c r="D6" s="74" t="s">
        <v>45</v>
      </c>
      <c r="E6" s="75"/>
      <c r="F6" s="76"/>
      <c r="G6" s="75">
        <v>7</v>
      </c>
      <c r="H6" s="154">
        <v>10</v>
      </c>
      <c r="I6" s="154">
        <v>8</v>
      </c>
      <c r="J6" s="154">
        <v>4</v>
      </c>
      <c r="K6" s="154">
        <v>2</v>
      </c>
      <c r="L6" s="154">
        <v>9</v>
      </c>
      <c r="M6" s="154">
        <v>3</v>
      </c>
      <c r="N6" s="154">
        <v>12</v>
      </c>
      <c r="O6" s="154">
        <v>15</v>
      </c>
      <c r="P6" s="154">
        <v>6</v>
      </c>
      <c r="Q6" s="154">
        <v>7</v>
      </c>
      <c r="R6" s="154">
        <v>12</v>
      </c>
      <c r="S6" s="154">
        <v>15</v>
      </c>
      <c r="T6" s="154">
        <v>2</v>
      </c>
      <c r="U6" s="154">
        <v>18</v>
      </c>
      <c r="V6" s="154">
        <v>9</v>
      </c>
      <c r="W6" s="154">
        <v>4</v>
      </c>
      <c r="X6" s="154">
        <v>9</v>
      </c>
      <c r="Y6" s="39">
        <f t="shared" si="0"/>
        <v>152</v>
      </c>
      <c r="Z6" s="40">
        <f t="array" ref="Z6">AVERAGE(IF(ISNUMBER(G6:X6),G6:X6))</f>
        <v>8.4444444444444446</v>
      </c>
      <c r="AA6" s="41">
        <f t="shared" si="1"/>
        <v>8</v>
      </c>
    </row>
    <row r="7" spans="1:27" x14ac:dyDescent="0.2">
      <c r="A7" s="72">
        <v>4</v>
      </c>
      <c r="B7" s="34" t="s">
        <v>56</v>
      </c>
      <c r="C7" s="34" t="s">
        <v>71</v>
      </c>
      <c r="D7" s="74" t="s">
        <v>46</v>
      </c>
      <c r="E7" s="75"/>
      <c r="F7" s="76"/>
      <c r="G7" s="75">
        <v>8</v>
      </c>
      <c r="H7" s="154">
        <v>15</v>
      </c>
      <c r="I7" s="154">
        <v>9</v>
      </c>
      <c r="J7" s="154">
        <v>7</v>
      </c>
      <c r="K7" s="154">
        <v>10</v>
      </c>
      <c r="L7" s="154">
        <v>13</v>
      </c>
      <c r="M7" s="154">
        <v>9</v>
      </c>
      <c r="N7" s="154">
        <v>15</v>
      </c>
      <c r="O7" s="154">
        <v>18</v>
      </c>
      <c r="P7" s="154">
        <v>12</v>
      </c>
      <c r="Q7" s="154">
        <v>9</v>
      </c>
      <c r="R7" s="154">
        <v>15</v>
      </c>
      <c r="S7" s="154">
        <v>12</v>
      </c>
      <c r="T7" s="154">
        <v>11</v>
      </c>
      <c r="U7" s="154">
        <v>15</v>
      </c>
      <c r="V7" s="154">
        <v>14</v>
      </c>
      <c r="W7" s="154">
        <v>9</v>
      </c>
      <c r="X7" s="154">
        <v>13</v>
      </c>
      <c r="Y7" s="39">
        <f t="shared" si="0"/>
        <v>214</v>
      </c>
      <c r="Z7" s="40">
        <f t="array" ref="Z7">AVERAGE(IF(ISNUMBER(G7:X7),G7:X7))</f>
        <v>11.888888888888889</v>
      </c>
      <c r="AA7" s="41">
        <f t="shared" si="1"/>
        <v>1</v>
      </c>
    </row>
    <row r="8" spans="1:27" x14ac:dyDescent="0.2">
      <c r="A8" s="72">
        <v>5</v>
      </c>
      <c r="B8" s="34" t="s">
        <v>57</v>
      </c>
      <c r="C8" s="34" t="s">
        <v>72</v>
      </c>
      <c r="D8" s="74" t="s">
        <v>47</v>
      </c>
      <c r="E8" s="75"/>
      <c r="F8" s="76"/>
      <c r="G8" s="36">
        <v>5</v>
      </c>
      <c r="H8" s="38">
        <v>10</v>
      </c>
      <c r="I8" s="38">
        <v>8</v>
      </c>
      <c r="J8" s="38">
        <v>4</v>
      </c>
      <c r="K8" s="38">
        <v>2</v>
      </c>
      <c r="L8" s="38">
        <v>9</v>
      </c>
      <c r="M8" s="38">
        <v>5</v>
      </c>
      <c r="N8" s="38">
        <v>12</v>
      </c>
      <c r="O8" s="38">
        <v>15</v>
      </c>
      <c r="P8" s="38">
        <v>6</v>
      </c>
      <c r="Q8" s="38">
        <v>7</v>
      </c>
      <c r="R8" s="38">
        <v>12</v>
      </c>
      <c r="S8" s="38">
        <v>15</v>
      </c>
      <c r="T8" s="38">
        <v>2</v>
      </c>
      <c r="U8" s="38">
        <v>18</v>
      </c>
      <c r="V8" s="38">
        <v>9</v>
      </c>
      <c r="W8" s="38">
        <v>4</v>
      </c>
      <c r="X8" s="38" t="s">
        <v>43</v>
      </c>
      <c r="Y8" s="39">
        <f t="shared" si="0"/>
        <v>143</v>
      </c>
      <c r="Z8" s="40">
        <f t="array" ref="Z8">AVERAGE(IF(ISNUMBER(G8:X8),G8:X8))</f>
        <v>8.4117647058823533</v>
      </c>
      <c r="AA8" s="41">
        <f t="shared" si="1"/>
        <v>12</v>
      </c>
    </row>
    <row r="9" spans="1:27" x14ac:dyDescent="0.2">
      <c r="A9" s="72">
        <v>6</v>
      </c>
      <c r="B9" s="34" t="s">
        <v>58</v>
      </c>
      <c r="C9" s="34" t="s">
        <v>73</v>
      </c>
      <c r="D9" s="74" t="s">
        <v>42</v>
      </c>
      <c r="E9" s="75"/>
      <c r="F9" s="76"/>
      <c r="G9" s="75">
        <v>4</v>
      </c>
      <c r="H9" s="154">
        <v>12</v>
      </c>
      <c r="I9" s="154">
        <v>7</v>
      </c>
      <c r="J9" s="154">
        <v>6</v>
      </c>
      <c r="K9" s="154">
        <v>8</v>
      </c>
      <c r="L9" s="154">
        <v>11</v>
      </c>
      <c r="M9" s="154">
        <v>7</v>
      </c>
      <c r="N9" s="154">
        <v>9</v>
      </c>
      <c r="O9" s="154">
        <v>12</v>
      </c>
      <c r="P9" s="154">
        <v>9</v>
      </c>
      <c r="Q9" s="154">
        <v>10</v>
      </c>
      <c r="R9" s="154">
        <v>5</v>
      </c>
      <c r="S9" s="154">
        <v>10</v>
      </c>
      <c r="T9" s="154">
        <v>8</v>
      </c>
      <c r="U9" s="154">
        <v>12</v>
      </c>
      <c r="V9" s="154">
        <v>7</v>
      </c>
      <c r="W9" s="154">
        <v>6</v>
      </c>
      <c r="X9" s="154">
        <v>12</v>
      </c>
      <c r="Y9" s="39">
        <f t="shared" si="0"/>
        <v>155</v>
      </c>
      <c r="Z9" s="40">
        <f t="array" ref="Z9">AVERAGE(IF(ISNUMBER(G9:X9),G9:X9))</f>
        <v>8.6111111111111107</v>
      </c>
      <c r="AA9" s="41">
        <f t="shared" si="1"/>
        <v>4</v>
      </c>
    </row>
    <row r="10" spans="1:27" x14ac:dyDescent="0.2">
      <c r="A10" s="72">
        <v>7</v>
      </c>
      <c r="B10" s="34" t="s">
        <v>59</v>
      </c>
      <c r="C10" s="34" t="s">
        <v>74</v>
      </c>
      <c r="D10" s="74" t="s">
        <v>44</v>
      </c>
      <c r="E10" s="75"/>
      <c r="F10" s="76"/>
      <c r="G10" s="75">
        <v>7</v>
      </c>
      <c r="H10" s="154">
        <v>10</v>
      </c>
      <c r="I10" s="154">
        <v>8</v>
      </c>
      <c r="J10" s="154">
        <v>4</v>
      </c>
      <c r="K10" s="154">
        <v>2</v>
      </c>
      <c r="L10" s="154">
        <v>9</v>
      </c>
      <c r="M10" s="154">
        <v>3</v>
      </c>
      <c r="N10" s="154">
        <v>12</v>
      </c>
      <c r="O10" s="154">
        <v>15</v>
      </c>
      <c r="P10" s="154">
        <v>6</v>
      </c>
      <c r="Q10" s="154">
        <v>7</v>
      </c>
      <c r="R10" s="154">
        <v>12</v>
      </c>
      <c r="S10" s="154">
        <v>15</v>
      </c>
      <c r="T10" s="154">
        <v>2</v>
      </c>
      <c r="U10" s="154">
        <v>18</v>
      </c>
      <c r="V10" s="154">
        <v>9</v>
      </c>
      <c r="W10" s="154">
        <v>4</v>
      </c>
      <c r="X10" s="154">
        <v>9</v>
      </c>
      <c r="Y10" s="39">
        <f t="shared" si="0"/>
        <v>152</v>
      </c>
      <c r="Z10" s="40">
        <f t="array" ref="Z10">AVERAGE(IF(ISNUMBER(G10:X10),G10:X10))</f>
        <v>8.4444444444444446</v>
      </c>
      <c r="AA10" s="41">
        <f t="shared" si="1"/>
        <v>8</v>
      </c>
    </row>
    <row r="11" spans="1:27" x14ac:dyDescent="0.2">
      <c r="A11" s="72">
        <v>8</v>
      </c>
      <c r="B11" s="34" t="s">
        <v>60</v>
      </c>
      <c r="C11" s="34" t="s">
        <v>75</v>
      </c>
      <c r="D11" s="74" t="s">
        <v>45</v>
      </c>
      <c r="E11" s="75"/>
      <c r="F11" s="76"/>
      <c r="G11" s="75">
        <v>8</v>
      </c>
      <c r="H11" s="154">
        <v>15</v>
      </c>
      <c r="I11" s="154">
        <v>9</v>
      </c>
      <c r="J11" s="154">
        <v>7</v>
      </c>
      <c r="K11" s="154">
        <v>10</v>
      </c>
      <c r="L11" s="154">
        <v>13</v>
      </c>
      <c r="M11" s="154">
        <v>9</v>
      </c>
      <c r="N11" s="154">
        <v>15</v>
      </c>
      <c r="O11" s="154">
        <v>18</v>
      </c>
      <c r="P11" s="154">
        <v>12</v>
      </c>
      <c r="Q11" s="154">
        <v>9</v>
      </c>
      <c r="R11" s="154">
        <v>15</v>
      </c>
      <c r="S11" s="154">
        <v>12</v>
      </c>
      <c r="T11" s="154">
        <v>11</v>
      </c>
      <c r="U11" s="154">
        <v>15</v>
      </c>
      <c r="V11" s="154">
        <v>14</v>
      </c>
      <c r="W11" s="154">
        <v>9</v>
      </c>
      <c r="X11" s="154">
        <v>13</v>
      </c>
      <c r="Y11" s="39">
        <f t="shared" si="0"/>
        <v>214</v>
      </c>
      <c r="Z11" s="40">
        <f t="array" ref="Z11">AVERAGE(IF(ISNUMBER(G11:X11),G11:X11))</f>
        <v>11.888888888888889</v>
      </c>
      <c r="AA11" s="41">
        <f t="shared" si="1"/>
        <v>1</v>
      </c>
    </row>
    <row r="12" spans="1:27" x14ac:dyDescent="0.2">
      <c r="A12" s="72">
        <v>9</v>
      </c>
      <c r="B12" s="34" t="s">
        <v>61</v>
      </c>
      <c r="C12" s="34" t="s">
        <v>76</v>
      </c>
      <c r="D12" s="74" t="s">
        <v>46</v>
      </c>
      <c r="E12" s="75"/>
      <c r="F12" s="76"/>
      <c r="G12" s="36">
        <v>5</v>
      </c>
      <c r="H12" s="38">
        <v>10</v>
      </c>
      <c r="I12" s="38">
        <v>8</v>
      </c>
      <c r="J12" s="38">
        <v>4</v>
      </c>
      <c r="K12" s="38">
        <v>2</v>
      </c>
      <c r="L12" s="38">
        <v>9</v>
      </c>
      <c r="M12" s="38">
        <v>5</v>
      </c>
      <c r="N12" s="38">
        <v>12</v>
      </c>
      <c r="O12" s="38">
        <v>15</v>
      </c>
      <c r="P12" s="38">
        <v>6</v>
      </c>
      <c r="Q12" s="38">
        <v>7</v>
      </c>
      <c r="R12" s="38">
        <v>12</v>
      </c>
      <c r="S12" s="38">
        <v>15</v>
      </c>
      <c r="T12" s="38">
        <v>2</v>
      </c>
      <c r="U12" s="38">
        <v>18</v>
      </c>
      <c r="V12" s="38">
        <v>9</v>
      </c>
      <c r="W12" s="38">
        <v>4</v>
      </c>
      <c r="X12" s="38" t="s">
        <v>43</v>
      </c>
      <c r="Y12" s="39">
        <f t="shared" si="0"/>
        <v>143</v>
      </c>
      <c r="Z12" s="40">
        <f t="array" ref="Z12">AVERAGE(IF(ISNUMBER(G12:X12),G12:X12))</f>
        <v>8.4117647058823533</v>
      </c>
      <c r="AA12" s="41">
        <f t="shared" si="1"/>
        <v>12</v>
      </c>
    </row>
    <row r="13" spans="1:27" x14ac:dyDescent="0.2">
      <c r="A13" s="72">
        <v>10</v>
      </c>
      <c r="B13" s="34" t="s">
        <v>62</v>
      </c>
      <c r="C13" s="34" t="s">
        <v>77</v>
      </c>
      <c r="D13" s="74" t="s">
        <v>47</v>
      </c>
      <c r="E13" s="75"/>
      <c r="F13" s="76"/>
      <c r="G13" s="75">
        <v>4</v>
      </c>
      <c r="H13" s="154">
        <v>12</v>
      </c>
      <c r="I13" s="154">
        <v>7</v>
      </c>
      <c r="J13" s="154">
        <v>6</v>
      </c>
      <c r="K13" s="154">
        <v>8</v>
      </c>
      <c r="L13" s="154">
        <v>11</v>
      </c>
      <c r="M13" s="154">
        <v>7</v>
      </c>
      <c r="N13" s="154">
        <v>9</v>
      </c>
      <c r="O13" s="154">
        <v>12</v>
      </c>
      <c r="P13" s="154">
        <v>9</v>
      </c>
      <c r="Q13" s="154">
        <v>10</v>
      </c>
      <c r="R13" s="154">
        <v>5</v>
      </c>
      <c r="S13" s="154">
        <v>10</v>
      </c>
      <c r="T13" s="154">
        <v>8</v>
      </c>
      <c r="U13" s="154">
        <v>12</v>
      </c>
      <c r="V13" s="154">
        <v>7</v>
      </c>
      <c r="W13" s="154">
        <v>6</v>
      </c>
      <c r="X13" s="154">
        <v>12</v>
      </c>
      <c r="Y13" s="39">
        <f t="shared" si="0"/>
        <v>155</v>
      </c>
      <c r="Z13" s="40">
        <f t="array" ref="Z13">AVERAGE(IF(ISNUMBER(G13:X13),G13:X13))</f>
        <v>8.6111111111111107</v>
      </c>
      <c r="AA13" s="41">
        <f t="shared" si="1"/>
        <v>4</v>
      </c>
    </row>
    <row r="14" spans="1:27" x14ac:dyDescent="0.2">
      <c r="A14" s="72">
        <v>11</v>
      </c>
      <c r="B14" s="34" t="s">
        <v>63</v>
      </c>
      <c r="C14" s="34" t="s">
        <v>78</v>
      </c>
      <c r="D14" s="74" t="s">
        <v>42</v>
      </c>
      <c r="E14" s="75"/>
      <c r="F14" s="76"/>
      <c r="G14" s="75">
        <v>7</v>
      </c>
      <c r="H14" s="154">
        <v>10</v>
      </c>
      <c r="I14" s="154">
        <v>8</v>
      </c>
      <c r="J14" s="154">
        <v>4</v>
      </c>
      <c r="K14" s="154">
        <v>2</v>
      </c>
      <c r="L14" s="154">
        <v>9</v>
      </c>
      <c r="M14" s="154">
        <v>3</v>
      </c>
      <c r="N14" s="154">
        <v>12</v>
      </c>
      <c r="O14" s="154">
        <v>15</v>
      </c>
      <c r="P14" s="154">
        <v>6</v>
      </c>
      <c r="Q14" s="154">
        <v>7</v>
      </c>
      <c r="R14" s="154">
        <v>12</v>
      </c>
      <c r="S14" s="154">
        <v>15</v>
      </c>
      <c r="T14" s="154">
        <v>2</v>
      </c>
      <c r="U14" s="154">
        <v>18</v>
      </c>
      <c r="V14" s="154">
        <v>9</v>
      </c>
      <c r="W14" s="154">
        <v>4</v>
      </c>
      <c r="X14" s="154">
        <v>9</v>
      </c>
      <c r="Y14" s="39">
        <f t="shared" si="0"/>
        <v>152</v>
      </c>
      <c r="Z14" s="40">
        <f t="array" ref="Z14">AVERAGE(IF(ISNUMBER(G14:X14),G14:X14))</f>
        <v>8.4444444444444446</v>
      </c>
      <c r="AA14" s="41">
        <f t="shared" si="1"/>
        <v>8</v>
      </c>
    </row>
    <row r="15" spans="1:27" x14ac:dyDescent="0.2">
      <c r="A15" s="72">
        <v>12</v>
      </c>
      <c r="B15" s="34" t="s">
        <v>64</v>
      </c>
      <c r="C15" s="34" t="s">
        <v>79</v>
      </c>
      <c r="D15" s="74" t="s">
        <v>44</v>
      </c>
      <c r="E15" s="75"/>
      <c r="F15" s="76"/>
      <c r="G15" s="75">
        <v>8</v>
      </c>
      <c r="H15" s="154">
        <v>15</v>
      </c>
      <c r="I15" s="154">
        <v>9</v>
      </c>
      <c r="J15" s="154">
        <v>7</v>
      </c>
      <c r="K15" s="154">
        <v>10</v>
      </c>
      <c r="L15" s="154">
        <v>13</v>
      </c>
      <c r="M15" s="154">
        <v>9</v>
      </c>
      <c r="N15" s="154">
        <v>15</v>
      </c>
      <c r="O15" s="154">
        <v>18</v>
      </c>
      <c r="P15" s="154">
        <v>12</v>
      </c>
      <c r="Q15" s="154">
        <v>9</v>
      </c>
      <c r="R15" s="154">
        <v>15</v>
      </c>
      <c r="S15" s="154">
        <v>12</v>
      </c>
      <c r="T15" s="154">
        <v>11</v>
      </c>
      <c r="U15" s="154">
        <v>15</v>
      </c>
      <c r="V15" s="154">
        <v>14</v>
      </c>
      <c r="W15" s="154">
        <v>9</v>
      </c>
      <c r="X15" s="154">
        <v>13</v>
      </c>
      <c r="Y15" s="39">
        <f t="shared" si="0"/>
        <v>214</v>
      </c>
      <c r="Z15" s="40">
        <f t="array" ref="Z15">AVERAGE(IF(ISNUMBER(G15:X15),G15:X15))</f>
        <v>11.888888888888889</v>
      </c>
      <c r="AA15" s="41">
        <f t="shared" si="1"/>
        <v>1</v>
      </c>
    </row>
    <row r="16" spans="1:27" x14ac:dyDescent="0.2">
      <c r="A16" s="72">
        <v>13</v>
      </c>
      <c r="B16" s="34" t="s">
        <v>65</v>
      </c>
      <c r="C16" s="34" t="s">
        <v>80</v>
      </c>
      <c r="D16" s="74" t="s">
        <v>45</v>
      </c>
      <c r="E16" s="75"/>
      <c r="F16" s="76"/>
      <c r="G16" s="36">
        <v>5</v>
      </c>
      <c r="H16" s="38">
        <v>10</v>
      </c>
      <c r="I16" s="38">
        <v>8</v>
      </c>
      <c r="J16" s="38">
        <v>4</v>
      </c>
      <c r="K16" s="38">
        <v>2</v>
      </c>
      <c r="L16" s="38">
        <v>9</v>
      </c>
      <c r="M16" s="38">
        <v>5</v>
      </c>
      <c r="N16" s="38">
        <v>12</v>
      </c>
      <c r="O16" s="38">
        <v>15</v>
      </c>
      <c r="P16" s="38">
        <v>6</v>
      </c>
      <c r="Q16" s="38">
        <v>7</v>
      </c>
      <c r="R16" s="38">
        <v>12</v>
      </c>
      <c r="S16" s="38">
        <v>15</v>
      </c>
      <c r="T16" s="38">
        <v>2</v>
      </c>
      <c r="U16" s="38">
        <v>18</v>
      </c>
      <c r="V16" s="38">
        <v>9</v>
      </c>
      <c r="W16" s="38">
        <v>4</v>
      </c>
      <c r="X16" s="38" t="s">
        <v>43</v>
      </c>
      <c r="Y16" s="39">
        <f t="shared" si="0"/>
        <v>143</v>
      </c>
      <c r="Z16" s="40">
        <f t="array" ref="Z16">AVERAGE(IF(ISNUMBER(G16:X16),G16:X16))</f>
        <v>8.4117647058823533</v>
      </c>
      <c r="AA16" s="41">
        <f t="shared" si="1"/>
        <v>12</v>
      </c>
    </row>
    <row r="17" spans="1:27" x14ac:dyDescent="0.2">
      <c r="A17" s="72">
        <v>14</v>
      </c>
      <c r="B17" s="34" t="s">
        <v>66</v>
      </c>
      <c r="C17" s="34" t="s">
        <v>81</v>
      </c>
      <c r="D17" s="74" t="s">
        <v>46</v>
      </c>
      <c r="E17" s="75"/>
      <c r="F17" s="76"/>
      <c r="G17" s="75">
        <v>4</v>
      </c>
      <c r="H17" s="154">
        <v>12</v>
      </c>
      <c r="I17" s="154">
        <v>7</v>
      </c>
      <c r="J17" s="154">
        <v>6</v>
      </c>
      <c r="K17" s="154">
        <v>8</v>
      </c>
      <c r="L17" s="154">
        <v>11</v>
      </c>
      <c r="M17" s="154">
        <v>7</v>
      </c>
      <c r="N17" s="154">
        <v>9</v>
      </c>
      <c r="O17" s="154">
        <v>12</v>
      </c>
      <c r="P17" s="154">
        <v>9</v>
      </c>
      <c r="Q17" s="154">
        <v>10</v>
      </c>
      <c r="R17" s="154">
        <v>5</v>
      </c>
      <c r="S17" s="154">
        <v>10</v>
      </c>
      <c r="T17" s="154">
        <v>8</v>
      </c>
      <c r="U17" s="154">
        <v>12</v>
      </c>
      <c r="V17" s="154">
        <v>7</v>
      </c>
      <c r="W17" s="154">
        <v>6</v>
      </c>
      <c r="X17" s="154">
        <v>12</v>
      </c>
      <c r="Y17" s="39">
        <f t="shared" si="0"/>
        <v>155</v>
      </c>
      <c r="Z17" s="40">
        <f t="array" ref="Z17">AVERAGE(IF(ISNUMBER(G17:X17),G17:X17))</f>
        <v>8.6111111111111107</v>
      </c>
      <c r="AA17" s="41">
        <f t="shared" si="1"/>
        <v>4</v>
      </c>
    </row>
    <row r="18" spans="1:27" x14ac:dyDescent="0.2">
      <c r="A18" s="72">
        <v>15</v>
      </c>
      <c r="B18" s="34" t="s">
        <v>67</v>
      </c>
      <c r="C18" s="34" t="s">
        <v>82</v>
      </c>
      <c r="D18" s="74" t="s">
        <v>47</v>
      </c>
      <c r="E18" s="75"/>
      <c r="F18" s="76"/>
      <c r="G18" s="75">
        <v>7</v>
      </c>
      <c r="H18" s="154">
        <v>10</v>
      </c>
      <c r="I18" s="154">
        <v>8</v>
      </c>
      <c r="J18" s="154">
        <v>4</v>
      </c>
      <c r="K18" s="154">
        <v>2</v>
      </c>
      <c r="L18" s="154">
        <v>9</v>
      </c>
      <c r="M18" s="154">
        <v>3</v>
      </c>
      <c r="N18" s="154">
        <v>12</v>
      </c>
      <c r="O18" s="154">
        <v>15</v>
      </c>
      <c r="P18" s="154">
        <v>6</v>
      </c>
      <c r="Q18" s="154">
        <v>7</v>
      </c>
      <c r="R18" s="154">
        <v>12</v>
      </c>
      <c r="S18" s="154">
        <v>15</v>
      </c>
      <c r="T18" s="154">
        <v>2</v>
      </c>
      <c r="U18" s="154">
        <v>18</v>
      </c>
      <c r="V18" s="154">
        <v>9</v>
      </c>
      <c r="W18" s="154">
        <v>4</v>
      </c>
      <c r="X18" s="154">
        <v>9</v>
      </c>
      <c r="Y18" s="39">
        <f t="shared" si="0"/>
        <v>152</v>
      </c>
      <c r="Z18" s="40">
        <f t="array" ref="Z18">AVERAGE(IF(ISNUMBER(G18:X18),G18:X18))</f>
        <v>8.4444444444444446</v>
      </c>
      <c r="AA18" s="41">
        <f t="shared" si="1"/>
        <v>8</v>
      </c>
    </row>
  </sheetData>
  <sortState ref="A4:AA18">
    <sortCondition ref="D4"/>
  </sortState>
  <mergeCells count="1">
    <mergeCell ref="E2:AA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0"/>
  <sheetViews>
    <sheetView workbookViewId="0">
      <selection activeCell="D10" sqref="D10"/>
    </sheetView>
  </sheetViews>
  <sheetFormatPr baseColWidth="10" defaultRowHeight="12.75" x14ac:dyDescent="0.2"/>
  <cols>
    <col min="1" max="1" width="12.85546875" customWidth="1"/>
    <col min="5" max="5" width="12.7109375" customWidth="1"/>
  </cols>
  <sheetData>
    <row r="1" spans="1:16" ht="24" customHeight="1" x14ac:dyDescent="0.2">
      <c r="A1" s="140" t="s">
        <v>49</v>
      </c>
      <c r="B1" s="139"/>
      <c r="C1" s="140" t="s">
        <v>50</v>
      </c>
      <c r="D1" s="139"/>
      <c r="E1" s="140" t="s">
        <v>51</v>
      </c>
      <c r="F1" s="139"/>
      <c r="G1" s="140" t="s">
        <v>87</v>
      </c>
      <c r="H1" s="139"/>
      <c r="I1" s="139"/>
      <c r="J1" s="139"/>
      <c r="K1" s="139"/>
      <c r="L1" s="139"/>
      <c r="M1" s="139"/>
      <c r="N1" s="139"/>
      <c r="O1" s="139"/>
      <c r="P1" s="139"/>
    </row>
    <row r="3" spans="1:16" x14ac:dyDescent="0.2">
      <c r="A3" s="151" t="s">
        <v>28</v>
      </c>
      <c r="C3" s="151" t="s">
        <v>42</v>
      </c>
      <c r="E3" s="151">
        <f>COUNTIF(INDEX!$D$4:$D$600,LISTE!C3)</f>
        <v>3</v>
      </c>
      <c r="G3" s="153" t="s">
        <v>42</v>
      </c>
    </row>
    <row r="4" spans="1:16" x14ac:dyDescent="0.2">
      <c r="A4" s="152" t="s">
        <v>29</v>
      </c>
      <c r="C4" s="152" t="s">
        <v>47</v>
      </c>
      <c r="E4" s="152">
        <f>COUNTIF(INDEX!$D$4:$D$600,LISTE!C4)</f>
        <v>3</v>
      </c>
      <c r="G4" s="153" t="s">
        <v>44</v>
      </c>
    </row>
    <row r="5" spans="1:16" x14ac:dyDescent="0.2">
      <c r="A5" s="151" t="s">
        <v>30</v>
      </c>
      <c r="C5" s="151" t="s">
        <v>46</v>
      </c>
      <c r="E5" s="151">
        <f>COUNTIF(INDEX!$D$4:$D$600,LISTE!C5)</f>
        <v>3</v>
      </c>
      <c r="G5" s="153" t="s">
        <v>45</v>
      </c>
    </row>
    <row r="6" spans="1:16" x14ac:dyDescent="0.2">
      <c r="A6" s="152" t="s">
        <v>31</v>
      </c>
      <c r="C6" s="152"/>
      <c r="E6" s="152">
        <f>COUNTIF(INDEX!$D$4:$D$600,LISTE!C6)</f>
        <v>0</v>
      </c>
      <c r="G6" s="153" t="s">
        <v>46</v>
      </c>
    </row>
    <row r="7" spans="1:16" x14ac:dyDescent="0.2">
      <c r="E7">
        <f>COUNTIF(INDEX!$D$4:$D$600,LISTE!C7)</f>
        <v>0</v>
      </c>
      <c r="G7" s="153" t="s">
        <v>47</v>
      </c>
    </row>
    <row r="8" spans="1:16" x14ac:dyDescent="0.2">
      <c r="E8">
        <f>COUNTIF(INDEX!$D$4:$D$600,LISTE!C8)</f>
        <v>0</v>
      </c>
      <c r="G8" s="153" t="s">
        <v>88</v>
      </c>
    </row>
    <row r="9" spans="1:16" x14ac:dyDescent="0.2">
      <c r="E9">
        <f>COUNTIF(INDEX!$D$4:$D$600,LISTE!C9)</f>
        <v>0</v>
      </c>
    </row>
    <row r="10" spans="1:16" x14ac:dyDescent="0.2">
      <c r="E10">
        <f>COUNTIF(INDEX!$D$4:$D$600,LISTE!C10)</f>
        <v>0</v>
      </c>
    </row>
    <row r="11" spans="1:16" x14ac:dyDescent="0.2">
      <c r="E11">
        <f>COUNTIF(INDEX!$D$4:$D$600,LISTE!C11)</f>
        <v>0</v>
      </c>
    </row>
    <row r="12" spans="1:16" x14ac:dyDescent="0.2">
      <c r="E12">
        <f>COUNTIF(INDEX!$D$4:$D$600,LISTE!C12)</f>
        <v>0</v>
      </c>
    </row>
    <row r="13" spans="1:16" x14ac:dyDescent="0.2">
      <c r="E13">
        <f>COUNTIF(INDEX!$D$4:$D$600,LISTE!C13)</f>
        <v>0</v>
      </c>
    </row>
    <row r="14" spans="1:16" x14ac:dyDescent="0.2">
      <c r="E14">
        <f>COUNTIF(INDEX!$D$4:$D$600,LISTE!C14)</f>
        <v>0</v>
      </c>
    </row>
    <row r="15" spans="1:16" x14ac:dyDescent="0.2">
      <c r="E15">
        <f>COUNTIF(INDEX!$D$4:$D$600,LISTE!C15)</f>
        <v>0</v>
      </c>
    </row>
    <row r="16" spans="1:16" x14ac:dyDescent="0.2">
      <c r="E16">
        <f>COUNTIF(INDEX!$D$4:$D$600,LISTE!C16)</f>
        <v>0</v>
      </c>
    </row>
    <row r="17" spans="5:5" x14ac:dyDescent="0.2">
      <c r="E17">
        <f>COUNTIF(INDEX!$D$4:$D$600,LISTE!C17)</f>
        <v>0</v>
      </c>
    </row>
    <row r="18" spans="5:5" x14ac:dyDescent="0.2">
      <c r="E18">
        <f>COUNTIF(INDEX!$D$4:$D$600,LISTE!C18)</f>
        <v>0</v>
      </c>
    </row>
    <row r="19" spans="5:5" x14ac:dyDescent="0.2">
      <c r="E19">
        <f>COUNTIF(INDEX!$D$4:$D$600,LISTE!C19)</f>
        <v>0</v>
      </c>
    </row>
    <row r="20" spans="5:5" x14ac:dyDescent="0.2">
      <c r="E20">
        <f>COUNTIF(INDEX!$D$4:$D$600,LISTE!C20)</f>
        <v>0</v>
      </c>
    </row>
    <row r="21" spans="5:5" x14ac:dyDescent="0.2">
      <c r="E21">
        <f>COUNTIF(INDEX!$D$4:$D$600,LISTE!C21)</f>
        <v>0</v>
      </c>
    </row>
    <row r="22" spans="5:5" x14ac:dyDescent="0.2">
      <c r="E22">
        <f>COUNTIF(INDEX!$D$4:$D$600,LISTE!C22)</f>
        <v>0</v>
      </c>
    </row>
    <row r="23" spans="5:5" x14ac:dyDescent="0.2">
      <c r="E23">
        <f>COUNTIF(INDEX!$D$4:$D$600,LISTE!C23)</f>
        <v>0</v>
      </c>
    </row>
    <row r="24" spans="5:5" x14ac:dyDescent="0.2">
      <c r="E24">
        <f>COUNTIF(INDEX!$D$4:$D$600,LISTE!C24)</f>
        <v>0</v>
      </c>
    </row>
    <row r="25" spans="5:5" x14ac:dyDescent="0.2">
      <c r="E25">
        <f>COUNTIF(INDEX!$D$4:$D$600,LISTE!C25)</f>
        <v>0</v>
      </c>
    </row>
    <row r="26" spans="5:5" x14ac:dyDescent="0.2">
      <c r="E26">
        <f>COUNTIF(INDEX!$D$4:$D$600,LISTE!C26)</f>
        <v>0</v>
      </c>
    </row>
    <row r="27" spans="5:5" x14ac:dyDescent="0.2">
      <c r="E27">
        <f>COUNTIF(INDEX!$D$4:$D$600,LISTE!C27)</f>
        <v>0</v>
      </c>
    </row>
    <row r="28" spans="5:5" x14ac:dyDescent="0.2">
      <c r="E28">
        <f>COUNTIF(INDEX!$D$4:$D$600,LISTE!C28)</f>
        <v>0</v>
      </c>
    </row>
    <row r="29" spans="5:5" x14ac:dyDescent="0.2">
      <c r="E29">
        <f>COUNTIF(INDEX!$D$4:$D$600,LISTE!C29)</f>
        <v>0</v>
      </c>
    </row>
    <row r="30" spans="5:5" x14ac:dyDescent="0.2">
      <c r="E30">
        <f>COUNTIF(INDEX!$D$4:$D$600,LISTE!C30)</f>
        <v>0</v>
      </c>
    </row>
    <row r="31" spans="5:5" x14ac:dyDescent="0.2">
      <c r="E31">
        <f>COUNTIF(INDEX!$D$4:$D$600,LISTE!C31)</f>
        <v>0</v>
      </c>
    </row>
    <row r="32" spans="5:5" x14ac:dyDescent="0.2">
      <c r="E32">
        <f>COUNTIF(INDEX!$D$4:$D$600,LISTE!C32)</f>
        <v>0</v>
      </c>
    </row>
    <row r="33" spans="5:5" x14ac:dyDescent="0.2">
      <c r="E33">
        <f>COUNTIF(INDEX!$D$4:$D$600,LISTE!C33)</f>
        <v>0</v>
      </c>
    </row>
    <row r="34" spans="5:5" x14ac:dyDescent="0.2">
      <c r="E34">
        <f>COUNTIF(INDEX!$D$4:$D$600,LISTE!C34)</f>
        <v>0</v>
      </c>
    </row>
    <row r="35" spans="5:5" x14ac:dyDescent="0.2">
      <c r="E35">
        <f>COUNTIF(INDEX!$D$4:$D$600,LISTE!C35)</f>
        <v>0</v>
      </c>
    </row>
    <row r="36" spans="5:5" x14ac:dyDescent="0.2">
      <c r="E36">
        <f>COUNTIF(INDEX!$D$4:$D$600,LISTE!C36)</f>
        <v>0</v>
      </c>
    </row>
    <row r="37" spans="5:5" x14ac:dyDescent="0.2">
      <c r="E37">
        <f>COUNTIF(INDEX!$D$4:$D$600,LISTE!C37)</f>
        <v>0</v>
      </c>
    </row>
    <row r="38" spans="5:5" x14ac:dyDescent="0.2">
      <c r="E38">
        <f>COUNTIF(INDEX!$D$4:$D$600,LISTE!C38)</f>
        <v>0</v>
      </c>
    </row>
    <row r="39" spans="5:5" x14ac:dyDescent="0.2">
      <c r="E39">
        <f>COUNTIF(INDEX!$D$4:$D$600,LISTE!C39)</f>
        <v>0</v>
      </c>
    </row>
    <row r="40" spans="5:5" x14ac:dyDescent="0.2">
      <c r="E40">
        <f>COUNTIF(INDEX!$D$4:$D$600,LISTE!C40)</f>
        <v>0</v>
      </c>
    </row>
    <row r="41" spans="5:5" x14ac:dyDescent="0.2">
      <c r="E41">
        <f>COUNTIF(INDEX!$D$4:$D$600,LISTE!C41)</f>
        <v>0</v>
      </c>
    </row>
    <row r="42" spans="5:5" x14ac:dyDescent="0.2">
      <c r="E42">
        <f>COUNTIF(INDEX!$D$4:$D$600,LISTE!C42)</f>
        <v>0</v>
      </c>
    </row>
    <row r="43" spans="5:5" x14ac:dyDescent="0.2">
      <c r="E43">
        <f>COUNTIF(INDEX!$D$4:$D$600,LISTE!C43)</f>
        <v>0</v>
      </c>
    </row>
    <row r="44" spans="5:5" x14ac:dyDescent="0.2">
      <c r="E44">
        <f>COUNTIF(INDEX!$D$4:$D$600,LISTE!C44)</f>
        <v>0</v>
      </c>
    </row>
    <row r="45" spans="5:5" x14ac:dyDescent="0.2">
      <c r="E45">
        <f>COUNTIF(INDEX!$D$4:$D$600,LISTE!C45)</f>
        <v>0</v>
      </c>
    </row>
    <row r="46" spans="5:5" x14ac:dyDescent="0.2">
      <c r="E46">
        <f>COUNTIF(INDEX!$D$4:$D$600,LISTE!C46)</f>
        <v>0</v>
      </c>
    </row>
    <row r="47" spans="5:5" x14ac:dyDescent="0.2">
      <c r="E47">
        <f>COUNTIF(INDEX!$D$4:$D$600,LISTE!C47)</f>
        <v>0</v>
      </c>
    </row>
    <row r="48" spans="5:5" x14ac:dyDescent="0.2">
      <c r="E48">
        <f>COUNTIF(INDEX!$D$4:$D$600,LISTE!C48)</f>
        <v>0</v>
      </c>
    </row>
    <row r="49" spans="5:5" x14ac:dyDescent="0.2">
      <c r="E49">
        <f>COUNTIF(INDEX!$D$4:$D$600,LISTE!C49)</f>
        <v>0</v>
      </c>
    </row>
    <row r="50" spans="5:5" x14ac:dyDescent="0.2">
      <c r="E50">
        <f>COUNTIF(INDEX!$D$4:$D$600,LISTE!C50)</f>
        <v>0</v>
      </c>
    </row>
  </sheetData>
  <sortState ref="C3:C7">
    <sortCondition ref="C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M36"/>
  <sheetViews>
    <sheetView tabSelected="1" workbookViewId="0">
      <selection sqref="A1:M35"/>
    </sheetView>
  </sheetViews>
  <sheetFormatPr baseColWidth="10" defaultRowHeight="15" x14ac:dyDescent="0.25"/>
  <cols>
    <col min="1" max="16384" width="11.42578125" style="146"/>
  </cols>
  <sheetData>
    <row r="1" spans="1:13" ht="15.75" thickTop="1" x14ac:dyDescent="0.25">
      <c r="A1" s="161" t="s">
        <v>85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3"/>
    </row>
    <row r="2" spans="1:13" x14ac:dyDescent="0.25">
      <c r="A2" s="164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1:13" x14ac:dyDescent="0.25">
      <c r="A3" s="164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6"/>
    </row>
    <row r="4" spans="1:13" x14ac:dyDescent="0.25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6"/>
    </row>
    <row r="5" spans="1:13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6"/>
    </row>
    <row r="6" spans="1:13" x14ac:dyDescent="0.25">
      <c r="A6" s="164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6"/>
    </row>
    <row r="7" spans="1:13" x14ac:dyDescent="0.25">
      <c r="A7" s="164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6"/>
    </row>
    <row r="8" spans="1:13" x14ac:dyDescent="0.25">
      <c r="A8" s="164"/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6"/>
    </row>
    <row r="9" spans="1:13" x14ac:dyDescent="0.25">
      <c r="A9" s="164"/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</row>
    <row r="10" spans="1:13" x14ac:dyDescent="0.25">
      <c r="A10" s="164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6"/>
    </row>
    <row r="11" spans="1:13" x14ac:dyDescent="0.25">
      <c r="A11" s="164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</row>
    <row r="12" spans="1:13" x14ac:dyDescent="0.25">
      <c r="A12" s="164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6"/>
    </row>
    <row r="13" spans="1:13" x14ac:dyDescent="0.25">
      <c r="A13" s="164"/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6"/>
    </row>
    <row r="14" spans="1:13" x14ac:dyDescent="0.25">
      <c r="A14" s="164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6"/>
    </row>
    <row r="15" spans="1:13" x14ac:dyDescent="0.25">
      <c r="A15" s="164"/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6"/>
    </row>
    <row r="16" spans="1:13" x14ac:dyDescent="0.25">
      <c r="A16" s="164"/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6"/>
    </row>
    <row r="17" spans="1:13" x14ac:dyDescent="0.25">
      <c r="A17" s="164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6"/>
    </row>
    <row r="18" spans="1:13" x14ac:dyDescent="0.25">
      <c r="A18" s="164"/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6"/>
    </row>
    <row r="19" spans="1:13" x14ac:dyDescent="0.25">
      <c r="A19" s="164"/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6"/>
    </row>
    <row r="20" spans="1:13" x14ac:dyDescent="0.25">
      <c r="A20" s="164"/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6"/>
    </row>
    <row r="21" spans="1:13" x14ac:dyDescent="0.25">
      <c r="A21" s="164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6"/>
    </row>
    <row r="22" spans="1:13" x14ac:dyDescent="0.25">
      <c r="A22" s="164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6"/>
    </row>
    <row r="23" spans="1:13" x14ac:dyDescent="0.25">
      <c r="A23" s="164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6"/>
    </row>
    <row r="24" spans="1:13" x14ac:dyDescent="0.25">
      <c r="A24" s="164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6"/>
    </row>
    <row r="25" spans="1:13" x14ac:dyDescent="0.25">
      <c r="A25" s="164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6"/>
    </row>
    <row r="26" spans="1:13" x14ac:dyDescent="0.25">
      <c r="A26" s="164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6"/>
    </row>
    <row r="27" spans="1:13" x14ac:dyDescent="0.25">
      <c r="A27" s="164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6"/>
    </row>
    <row r="28" spans="1:13" x14ac:dyDescent="0.25">
      <c r="A28" s="164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6"/>
    </row>
    <row r="29" spans="1:13" x14ac:dyDescent="0.25">
      <c r="A29" s="164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6"/>
    </row>
    <row r="30" spans="1:13" x14ac:dyDescent="0.25">
      <c r="A30" s="164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6"/>
    </row>
    <row r="31" spans="1:13" x14ac:dyDescent="0.25">
      <c r="A31" s="167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9"/>
    </row>
    <row r="32" spans="1:13" x14ac:dyDescent="0.25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9"/>
    </row>
    <row r="33" spans="1:13" x14ac:dyDescent="0.25">
      <c r="A33" s="167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9"/>
    </row>
    <row r="34" spans="1:13" x14ac:dyDescent="0.25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9"/>
    </row>
    <row r="35" spans="1:13" ht="15.75" thickBot="1" x14ac:dyDescent="0.3">
      <c r="A35" s="170"/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2"/>
    </row>
    <row r="36" spans="1:13" ht="15.75" thickTop="1" x14ac:dyDescent="0.25"/>
  </sheetData>
  <sheetProtection sheet="1" objects="1" scenarios="1" formatCells="0" formatColumns="0" formatRows="0" autoFilter="0"/>
  <mergeCells count="1">
    <mergeCell ref="A1:M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</vt:lpstr>
      <vt:lpstr>BulletinEleve</vt:lpstr>
      <vt:lpstr>INDEX</vt:lpstr>
      <vt:lpstr>LISTE</vt:lpstr>
      <vt:lpstr>OUVERTURE</vt:lpstr>
      <vt:lpstr>BulletinEleve!Zone_d_impression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NEC</cp:lastModifiedBy>
  <cp:lastPrinted>2021-05-22T15:01:16Z</cp:lastPrinted>
  <dcterms:created xsi:type="dcterms:W3CDTF">2020-05-23T08:44:56Z</dcterms:created>
  <dcterms:modified xsi:type="dcterms:W3CDTF">2021-05-22T15:12:20Z</dcterms:modified>
</cp:coreProperties>
</file>