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Users\Gim\Downloads\"/>
    </mc:Choice>
  </mc:AlternateContent>
  <bookViews>
    <workbookView xWindow="0" yWindow="0" windowWidth="21570" windowHeight="7965"/>
  </bookViews>
  <sheets>
    <sheet name="Calendrier" sheetId="3" r:id="rId1"/>
    <sheet name="fériés" sheetId="4" r:id="rId2"/>
  </sheets>
  <definedNames>
    <definedName name="an">Calendrier!$A$1</definedName>
    <definedName name="ferie">fériés!$A$3:$A$13</definedName>
    <definedName name="ref_annee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1" i="3" l="1"/>
  <c r="N41" i="3"/>
  <c r="K41" i="3"/>
  <c r="H41" i="3"/>
  <c r="E41" i="3"/>
  <c r="B38" i="3" l="1"/>
  <c r="H38" i="3" l="1"/>
  <c r="K38" i="3"/>
  <c r="N38" i="3"/>
  <c r="E38" i="3"/>
  <c r="A13" i="4" l="1"/>
  <c r="A12" i="4"/>
  <c r="A11" i="4"/>
  <c r="A10" i="4"/>
  <c r="A9" i="4"/>
  <c r="A6" i="4"/>
  <c r="A5" i="4"/>
  <c r="A1" i="4"/>
  <c r="A15" i="4" s="1"/>
  <c r="A3" i="4"/>
  <c r="D5" i="3" a="1"/>
  <c r="D7" i="3" s="1"/>
  <c r="A8" i="4" l="1"/>
  <c r="A4" i="4"/>
  <c r="A7" i="4"/>
  <c r="D27" i="3"/>
  <c r="D19" i="3"/>
  <c r="D11" i="3"/>
  <c r="D30" i="3"/>
  <c r="D22" i="3"/>
  <c r="D14" i="3"/>
  <c r="D6" i="3"/>
  <c r="D29" i="3"/>
  <c r="D21" i="3"/>
  <c r="D13" i="3"/>
  <c r="D5" i="3"/>
  <c r="D28" i="3"/>
  <c r="D20" i="3"/>
  <c r="D12" i="3"/>
  <c r="D26" i="3"/>
  <c r="D18" i="3"/>
  <c r="D10" i="3"/>
  <c r="D25" i="3"/>
  <c r="D17" i="3"/>
  <c r="D9" i="3"/>
  <c r="D32" i="3"/>
  <c r="D24" i="3"/>
  <c r="D16" i="3"/>
  <c r="D8" i="3"/>
  <c r="D31" i="3"/>
  <c r="D23" i="3"/>
  <c r="D15" i="3"/>
  <c r="D33" i="3" l="1"/>
  <c r="J5" i="3" a="1"/>
  <c r="J5" i="3" s="1"/>
  <c r="J31" i="3" l="1"/>
  <c r="J27" i="3"/>
  <c r="J23" i="3"/>
  <c r="J19" i="3"/>
  <c r="J15" i="3"/>
  <c r="J11" i="3"/>
  <c r="J7" i="3"/>
  <c r="J34" i="3"/>
  <c r="J30" i="3"/>
  <c r="J26" i="3"/>
  <c r="J22" i="3"/>
  <c r="J18" i="3"/>
  <c r="J14" i="3"/>
  <c r="J10" i="3"/>
  <c r="J6" i="3"/>
  <c r="J32" i="3"/>
  <c r="J28" i="3"/>
  <c r="J24" i="3"/>
  <c r="J20" i="3"/>
  <c r="J16" i="3"/>
  <c r="J12" i="3"/>
  <c r="J8" i="3"/>
  <c r="J33" i="3"/>
  <c r="J29" i="3"/>
  <c r="J25" i="3"/>
  <c r="J21" i="3"/>
  <c r="J17" i="3"/>
  <c r="J13" i="3"/>
  <c r="J9" i="3"/>
  <c r="M5" i="3" a="1"/>
  <c r="M6" i="3" s="1"/>
  <c r="G5" i="3" a="1"/>
  <c r="G5" i="3" s="1"/>
  <c r="A5" i="3" a="1"/>
  <c r="A6" i="3" s="1"/>
  <c r="M33" i="3" l="1"/>
  <c r="M25" i="3"/>
  <c r="M17" i="3"/>
  <c r="M9" i="3"/>
  <c r="M32" i="3"/>
  <c r="M24" i="3"/>
  <c r="M16" i="3"/>
  <c r="M8" i="3"/>
  <c r="M29" i="3"/>
  <c r="M21" i="3"/>
  <c r="M13" i="3"/>
  <c r="M5" i="3"/>
  <c r="M28" i="3"/>
  <c r="M20" i="3"/>
  <c r="M12" i="3"/>
  <c r="M35" i="3"/>
  <c r="M31" i="3"/>
  <c r="M27" i="3"/>
  <c r="M23" i="3"/>
  <c r="M19" i="3"/>
  <c r="M15" i="3"/>
  <c r="M11" i="3"/>
  <c r="M7" i="3"/>
  <c r="M34" i="3"/>
  <c r="M30" i="3"/>
  <c r="M26" i="3"/>
  <c r="M22" i="3"/>
  <c r="M18" i="3"/>
  <c r="M14" i="3"/>
  <c r="M10" i="3"/>
  <c r="G20" i="3"/>
  <c r="G32" i="3"/>
  <c r="G16" i="3"/>
  <c r="G28" i="3"/>
  <c r="G12" i="3"/>
  <c r="G24" i="3"/>
  <c r="G8" i="3"/>
  <c r="G35" i="3"/>
  <c r="G31" i="3"/>
  <c r="G27" i="3"/>
  <c r="G23" i="3"/>
  <c r="G19" i="3"/>
  <c r="G15" i="3"/>
  <c r="G11" i="3"/>
  <c r="G7" i="3"/>
  <c r="G34" i="3"/>
  <c r="G30" i="3"/>
  <c r="G26" i="3"/>
  <c r="G22" i="3"/>
  <c r="G18" i="3"/>
  <c r="G14" i="3"/>
  <c r="G10" i="3"/>
  <c r="G6" i="3"/>
  <c r="G33" i="3"/>
  <c r="G29" i="3"/>
  <c r="G25" i="3"/>
  <c r="G21" i="3"/>
  <c r="G17" i="3"/>
  <c r="G13" i="3"/>
  <c r="G9" i="3"/>
  <c r="A21" i="3"/>
  <c r="A5" i="3"/>
  <c r="A29" i="3"/>
  <c r="A13" i="3"/>
  <c r="A33" i="3"/>
  <c r="A17" i="3"/>
  <c r="A25" i="3"/>
  <c r="A9" i="3"/>
  <c r="A32" i="3"/>
  <c r="A28" i="3"/>
  <c r="A24" i="3"/>
  <c r="A20" i="3"/>
  <c r="A16" i="3"/>
  <c r="A12" i="3"/>
  <c r="A8" i="3"/>
  <c r="A35" i="3"/>
  <c r="A31" i="3"/>
  <c r="A27" i="3"/>
  <c r="A23" i="3"/>
  <c r="A19" i="3"/>
  <c r="A15" i="3"/>
  <c r="A11" i="3"/>
  <c r="A7" i="3"/>
  <c r="A34" i="3"/>
  <c r="A30" i="3"/>
  <c r="A26" i="3"/>
  <c r="A22" i="3"/>
  <c r="A18" i="3"/>
  <c r="A14" i="3"/>
  <c r="A10" i="3"/>
</calcChain>
</file>

<file path=xl/sharedStrings.xml><?xml version="1.0" encoding="utf-8"?>
<sst xmlns="http://schemas.openxmlformats.org/spreadsheetml/2006/main" count="183" uniqueCount="28">
  <si>
    <t>Janvier</t>
  </si>
  <si>
    <t>Mars</t>
  </si>
  <si>
    <t>Avril</t>
  </si>
  <si>
    <t>Mai</t>
  </si>
  <si>
    <t>Fevrier</t>
  </si>
  <si>
    <t>Nouvel an</t>
  </si>
  <si>
    <t>Fête du travail</t>
  </si>
  <si>
    <t>M</t>
  </si>
  <si>
    <t>N</t>
  </si>
  <si>
    <t>R</t>
  </si>
  <si>
    <t>Noel</t>
  </si>
  <si>
    <t>A</t>
  </si>
  <si>
    <t>Lundi de pâque</t>
  </si>
  <si>
    <t>8 mai 1945 libération</t>
  </si>
  <si>
    <t>Jeudi de l'ascension</t>
  </si>
  <si>
    <t>Lundi de pentecôte</t>
  </si>
  <si>
    <t xml:space="preserve">Fête nationnale </t>
  </si>
  <si>
    <t>Assomption</t>
  </si>
  <si>
    <t>La toussaint</t>
  </si>
  <si>
    <t>Armistice</t>
  </si>
  <si>
    <t>Pâque</t>
  </si>
  <si>
    <t>PN</t>
  </si>
  <si>
    <t>Sur cette ligne je compte les M et les A de chaque  mois (sauf si le jour est en CP)</t>
  </si>
  <si>
    <t>PJ</t>
  </si>
  <si>
    <t>Les fériés sont en fond vert d'après table des fériés sur feuille fériés</t>
  </si>
  <si>
    <t>FN</t>
  </si>
  <si>
    <t>Sur cette ligne je compte les fériés N</t>
  </si>
  <si>
    <t xml:space="preserve">Sur cette ligne je souhaiterai compter les N non férié avec une fomule du type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</si>
</sst>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"/>
  </numFmts>
  <fonts count="6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6"/>
      <name val="Calibri"/>
      <family val="2"/>
      <scheme val="minor"/>
    </font>
    <font>
      <b/>
      <sz val="14"/>
      <name val="Calibri"/>
      <family val="2"/>
      <scheme val="minor"/>
    </font>
    <font>
      <sz val="10"/>
      <color theme="1"/>
      <name val="Arial Unicode MS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12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5" xfId="0" applyBorder="1"/>
    <xf numFmtId="0" fontId="0" fillId="0" borderId="6" xfId="0" applyBorder="1"/>
    <xf numFmtId="164" fontId="0" fillId="0" borderId="4" xfId="0" applyNumberFormat="1" applyBorder="1"/>
    <xf numFmtId="164" fontId="0" fillId="0" borderId="5" xfId="0" applyNumberFormat="1" applyBorder="1"/>
    <xf numFmtId="164" fontId="0" fillId="0" borderId="6" xfId="0" applyNumberFormat="1" applyBorder="1"/>
    <xf numFmtId="0" fontId="1" fillId="0" borderId="0" xfId="0" applyFont="1"/>
    <xf numFmtId="14" fontId="0" fillId="0" borderId="0" xfId="0" applyNumberFormat="1"/>
    <xf numFmtId="0" fontId="0" fillId="0" borderId="2" xfId="0" applyFill="1" applyBorder="1"/>
    <xf numFmtId="0" fontId="0" fillId="0" borderId="3" xfId="0" applyFill="1" applyBorder="1"/>
    <xf numFmtId="0" fontId="0" fillId="0" borderId="0" xfId="0" applyFill="1"/>
    <xf numFmtId="0" fontId="0" fillId="0" borderId="1" xfId="0" applyFill="1" applyBorder="1"/>
    <xf numFmtId="0" fontId="0" fillId="0" borderId="8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7" xfId="0" applyBorder="1" applyAlignment="1">
      <alignment horizontal="right"/>
    </xf>
    <xf numFmtId="0" fontId="0" fillId="0" borderId="0" xfId="0" applyAlignment="1">
      <alignment horizontal="right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0" fillId="0" borderId="4" xfId="0" applyBorder="1"/>
    <xf numFmtId="0" fontId="0" fillId="3" borderId="5" xfId="0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2" xfId="0" applyFill="1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2" xfId="0" applyFill="1" applyBorder="1" applyAlignment="1">
      <alignment horizontal="left"/>
    </xf>
    <xf numFmtId="0" fontId="0" fillId="0" borderId="2" xfId="0" applyBorder="1"/>
    <xf numFmtId="0" fontId="0" fillId="0" borderId="3" xfId="0" applyBorder="1"/>
    <xf numFmtId="0" fontId="0" fillId="0" borderId="8" xfId="0" applyFont="1" applyBorder="1" applyAlignment="1">
      <alignment horizontal="right"/>
    </xf>
    <xf numFmtId="0" fontId="0" fillId="0" borderId="0" xfId="0" applyFont="1" applyBorder="1" applyAlignment="1">
      <alignment horizontal="right"/>
    </xf>
    <xf numFmtId="0" fontId="0" fillId="3" borderId="0" xfId="0" applyFont="1" applyFill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4" xfId="0" applyFont="1" applyBorder="1"/>
    <xf numFmtId="0" fontId="0" fillId="0" borderId="1" xfId="0" applyFont="1" applyFill="1" applyBorder="1"/>
    <xf numFmtId="0" fontId="0" fillId="0" borderId="5" xfId="0" applyFont="1" applyBorder="1"/>
    <xf numFmtId="0" fontId="0" fillId="0" borderId="2" xfId="0" applyFont="1" applyFill="1" applyBorder="1"/>
    <xf numFmtId="0" fontId="0" fillId="3" borderId="5" xfId="0" applyFont="1" applyFill="1" applyBorder="1" applyAlignment="1">
      <alignment horizontal="left"/>
    </xf>
    <xf numFmtId="0" fontId="0" fillId="3" borderId="2" xfId="0" applyFont="1" applyFill="1" applyBorder="1" applyAlignment="1">
      <alignment horizontal="left"/>
    </xf>
    <xf numFmtId="0" fontId="0" fillId="0" borderId="5" xfId="0" applyFont="1" applyBorder="1" applyAlignment="1">
      <alignment horizontal="left"/>
    </xf>
    <xf numFmtId="0" fontId="0" fillId="0" borderId="2" xfId="0" applyFont="1" applyFill="1" applyBorder="1" applyAlignment="1">
      <alignment horizontal="left"/>
    </xf>
    <xf numFmtId="0" fontId="0" fillId="0" borderId="2" xfId="0" applyFont="1" applyBorder="1"/>
    <xf numFmtId="0" fontId="0" fillId="0" borderId="6" xfId="0" applyFont="1" applyBorder="1"/>
    <xf numFmtId="0" fontId="0" fillId="0" borderId="7" xfId="0" applyFont="1" applyBorder="1" applyAlignment="1">
      <alignment horizontal="right"/>
    </xf>
    <xf numFmtId="0" fontId="0" fillId="0" borderId="3" xfId="0" applyFont="1" applyBorder="1"/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horizontal="center" vertical="center"/>
    </xf>
    <xf numFmtId="164" fontId="4" fillId="2" borderId="9" xfId="0" applyNumberFormat="1" applyFont="1" applyFill="1" applyBorder="1" applyAlignment="1">
      <alignment horizontal="center"/>
    </xf>
    <xf numFmtId="164" fontId="4" fillId="2" borderId="10" xfId="0" applyNumberFormat="1" applyFont="1" applyFill="1" applyBorder="1" applyAlignment="1">
      <alignment horizontal="center"/>
    </xf>
    <xf numFmtId="164" fontId="4" fillId="2" borderId="11" xfId="0" applyNumberFormat="1" applyFont="1" applyFill="1" applyBorder="1" applyAlignment="1">
      <alignment horizontal="center"/>
    </xf>
    <xf numFmtId="0" fontId="4" fillId="2" borderId="9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5" fillId="0" borderId="0" xfId="0" applyFont="1"/>
  </cellXfs>
  <cellStyles count="1">
    <cellStyle name="Normal" xfId="0" builtinId="0"/>
  </cellStyles>
  <dxfs count="11">
    <dxf>
      <fill>
        <gradientFill degree="90">
          <stop position="0">
            <color theme="0"/>
          </stop>
          <stop position="0.5">
            <color theme="4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40000610370189521"/>
          </stop>
          <stop position="1">
            <color theme="0"/>
          </stop>
        </gradientFill>
      </fill>
    </dxf>
    <dxf>
      <font>
        <b val="0"/>
        <i val="0"/>
      </font>
      <fill>
        <gradientFill degree="90">
          <stop position="0">
            <color theme="0"/>
          </stop>
          <stop position="0.5">
            <color theme="4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40000610370189521"/>
          </stop>
          <stop position="1">
            <color theme="0"/>
          </stop>
        </gradient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44"/>
  <sheetViews>
    <sheetView tabSelected="1" topLeftCell="A14" zoomScaleNormal="100" workbookViewId="0">
      <selection activeCell="B38" sqref="B38"/>
    </sheetView>
  </sheetViews>
  <sheetFormatPr baseColWidth="10" defaultRowHeight="15"/>
  <cols>
    <col min="1" max="1" width="7.28515625" customWidth="1"/>
    <col min="2" max="2" width="5.7109375" style="15" customWidth="1"/>
    <col min="3" max="3" width="5.7109375" customWidth="1"/>
    <col min="4" max="4" width="7.28515625" customWidth="1"/>
    <col min="5" max="5" width="5.7109375" style="15" customWidth="1"/>
    <col min="6" max="6" width="5.7109375" customWidth="1"/>
    <col min="7" max="7" width="7.28515625" customWidth="1"/>
    <col min="8" max="8" width="5.7109375" style="15" customWidth="1"/>
    <col min="9" max="9" width="5.7109375" customWidth="1"/>
    <col min="10" max="10" width="7.28515625" customWidth="1"/>
    <col min="11" max="11" width="5.7109375" style="15" customWidth="1"/>
    <col min="12" max="12" width="5.7109375" customWidth="1"/>
    <col min="13" max="13" width="7.28515625" customWidth="1"/>
    <col min="14" max="14" width="5.7109375" style="15" customWidth="1"/>
    <col min="15" max="15" width="5.7109375" customWidth="1"/>
    <col min="16" max="16" width="7.28515625" customWidth="1"/>
    <col min="17" max="17" width="5.7109375" style="15" customWidth="1"/>
    <col min="18" max="18" width="5.7109375" customWidth="1"/>
    <col min="19" max="19" width="7.28515625" customWidth="1"/>
    <col min="20" max="20" width="5.7109375" style="15" customWidth="1"/>
    <col min="21" max="21" width="5.7109375" customWidth="1"/>
    <col min="22" max="22" width="7.28515625" customWidth="1"/>
    <col min="23" max="23" width="5.7109375" style="15" customWidth="1"/>
    <col min="24" max="24" width="5.7109375" customWidth="1"/>
    <col min="25" max="25" width="7.28515625" customWidth="1"/>
    <col min="26" max="26" width="5.7109375" style="15" customWidth="1"/>
    <col min="27" max="27" width="5.7109375" customWidth="1"/>
    <col min="28" max="28" width="7.28515625" customWidth="1"/>
    <col min="29" max="29" width="5.7109375" style="15" customWidth="1"/>
    <col min="30" max="30" width="5.7109375" customWidth="1"/>
    <col min="31" max="31" width="7.28515625" customWidth="1"/>
    <col min="32" max="32" width="5.7109375" style="15" customWidth="1"/>
    <col min="33" max="33" width="5.7109375" customWidth="1"/>
    <col min="34" max="34" width="7.28515625" customWidth="1"/>
    <col min="35" max="35" width="5.7109375" style="15" customWidth="1"/>
    <col min="36" max="36" width="5.7109375" customWidth="1"/>
  </cols>
  <sheetData>
    <row r="1" spans="1:35" ht="33.75">
      <c r="A1" s="47">
        <v>2017</v>
      </c>
      <c r="B1" s="47"/>
      <c r="C1" s="47"/>
      <c r="J1" s="48"/>
      <c r="K1" s="48"/>
      <c r="L1" s="16"/>
    </row>
    <row r="3" spans="1:35" ht="15.75" thickBot="1"/>
    <row r="4" spans="1:35" s="6" customFormat="1" ht="19.5" thickBot="1">
      <c r="A4" s="49" t="s">
        <v>0</v>
      </c>
      <c r="B4" s="50"/>
      <c r="C4" s="51"/>
      <c r="D4" s="49" t="s">
        <v>4</v>
      </c>
      <c r="E4" s="50"/>
      <c r="F4" s="51"/>
      <c r="G4" s="52" t="s">
        <v>1</v>
      </c>
      <c r="H4" s="45"/>
      <c r="I4" s="46"/>
      <c r="J4" s="52" t="s">
        <v>2</v>
      </c>
      <c r="K4" s="45"/>
      <c r="L4" s="46"/>
      <c r="M4" s="45" t="s">
        <v>3</v>
      </c>
      <c r="N4" s="45"/>
      <c r="O4" s="46"/>
    </row>
    <row r="5" spans="1:35">
      <c r="A5" s="3">
        <f t="array" ref="A5:A35">DATE(A1,1,ROW(1:31))</f>
        <v>42736</v>
      </c>
      <c r="B5" s="12" t="s">
        <v>8</v>
      </c>
      <c r="C5" s="11"/>
      <c r="D5" s="3">
        <f t="array" ref="D5:D32">DATE(A1,2,ROW(1:29))</f>
        <v>42767</v>
      </c>
      <c r="E5" s="12" t="s">
        <v>8</v>
      </c>
      <c r="F5" s="11"/>
      <c r="G5" s="3">
        <f t="array" ref="G5:G35">DATE(A1,3,ROW(1:31))</f>
        <v>42795</v>
      </c>
      <c r="H5" s="12" t="s">
        <v>11</v>
      </c>
      <c r="I5" s="11"/>
      <c r="J5" s="3">
        <f t="array" ref="J5:J34">DATE(A1,4,ROW(1:30))</f>
        <v>42826</v>
      </c>
      <c r="K5" s="12" t="s">
        <v>8</v>
      </c>
      <c r="L5" s="11"/>
      <c r="M5" s="3">
        <f t="array" ref="M5:M35">DATE(A1,5,ROW(1:31))</f>
        <v>42856</v>
      </c>
      <c r="N5" s="12" t="s">
        <v>8</v>
      </c>
      <c r="O5" s="11"/>
      <c r="Q5"/>
      <c r="T5"/>
      <c r="W5"/>
      <c r="Z5"/>
      <c r="AC5"/>
      <c r="AF5"/>
      <c r="AI5"/>
    </row>
    <row r="6" spans="1:35">
      <c r="A6" s="4">
        <v>42737</v>
      </c>
      <c r="B6" s="13" t="s">
        <v>8</v>
      </c>
      <c r="C6" s="8"/>
      <c r="D6" s="4">
        <v>42768</v>
      </c>
      <c r="E6" s="13" t="s">
        <v>9</v>
      </c>
      <c r="F6" s="8"/>
      <c r="G6" s="4">
        <v>42796</v>
      </c>
      <c r="H6" s="13" t="s">
        <v>8</v>
      </c>
      <c r="I6" s="8"/>
      <c r="J6" s="4">
        <v>42827</v>
      </c>
      <c r="K6" s="13" t="s">
        <v>8</v>
      </c>
      <c r="L6" s="8"/>
      <c r="M6" s="4">
        <v>42857</v>
      </c>
      <c r="N6" s="13" t="s">
        <v>8</v>
      </c>
      <c r="O6" s="8"/>
      <c r="Q6"/>
      <c r="T6"/>
      <c r="W6"/>
      <c r="Z6"/>
      <c r="AC6"/>
      <c r="AF6"/>
      <c r="AI6"/>
    </row>
    <row r="7" spans="1:35">
      <c r="A7" s="4">
        <v>42738</v>
      </c>
      <c r="B7" s="13" t="s">
        <v>9</v>
      </c>
      <c r="C7" s="8"/>
      <c r="D7" s="4">
        <v>42769</v>
      </c>
      <c r="E7" s="13" t="s">
        <v>9</v>
      </c>
      <c r="F7" s="8"/>
      <c r="G7" s="4">
        <v>42797</v>
      </c>
      <c r="H7" s="13" t="s">
        <v>8</v>
      </c>
      <c r="I7" s="8"/>
      <c r="J7" s="4">
        <v>42828</v>
      </c>
      <c r="K7" s="13" t="s">
        <v>9</v>
      </c>
      <c r="L7" s="8"/>
      <c r="M7" s="4">
        <v>42858</v>
      </c>
      <c r="N7" s="13" t="s">
        <v>9</v>
      </c>
      <c r="O7" s="8"/>
      <c r="Q7"/>
      <c r="T7"/>
      <c r="W7"/>
      <c r="Z7"/>
      <c r="AC7"/>
      <c r="AF7"/>
      <c r="AI7"/>
    </row>
    <row r="8" spans="1:35">
      <c r="A8" s="4">
        <v>42739</v>
      </c>
      <c r="B8" s="13" t="s">
        <v>9</v>
      </c>
      <c r="C8" s="8"/>
      <c r="D8" s="4">
        <v>42770</v>
      </c>
      <c r="E8" s="13" t="s">
        <v>9</v>
      </c>
      <c r="F8" s="8"/>
      <c r="G8" s="4">
        <v>42798</v>
      </c>
      <c r="H8" s="13" t="s">
        <v>9</v>
      </c>
      <c r="I8" s="8"/>
      <c r="J8" s="4">
        <v>42829</v>
      </c>
      <c r="K8" s="13" t="s">
        <v>9</v>
      </c>
      <c r="L8" s="8"/>
      <c r="M8" s="4">
        <v>42859</v>
      </c>
      <c r="N8" s="13" t="s">
        <v>9</v>
      </c>
      <c r="O8" s="8"/>
      <c r="Q8"/>
      <c r="T8"/>
      <c r="W8"/>
      <c r="Z8"/>
      <c r="AC8"/>
      <c r="AF8"/>
      <c r="AI8"/>
    </row>
    <row r="9" spans="1:35">
      <c r="A9" s="4">
        <v>42740</v>
      </c>
      <c r="B9" s="13" t="s">
        <v>9</v>
      </c>
      <c r="C9" s="8"/>
      <c r="D9" s="4">
        <v>42771</v>
      </c>
      <c r="E9" s="13" t="s">
        <v>9</v>
      </c>
      <c r="F9" s="8"/>
      <c r="G9" s="4">
        <v>42799</v>
      </c>
      <c r="H9" s="13" t="s">
        <v>9</v>
      </c>
      <c r="I9" s="8"/>
      <c r="J9" s="4">
        <v>42830</v>
      </c>
      <c r="K9" s="13" t="s">
        <v>9</v>
      </c>
      <c r="L9" s="8"/>
      <c r="M9" s="4">
        <v>42860</v>
      </c>
      <c r="N9" s="13" t="s">
        <v>9</v>
      </c>
      <c r="O9" s="8"/>
      <c r="Q9"/>
      <c r="T9"/>
      <c r="W9"/>
      <c r="Z9"/>
      <c r="AC9"/>
      <c r="AF9"/>
      <c r="AI9"/>
    </row>
    <row r="10" spans="1:35">
      <c r="A10" s="4">
        <v>42741</v>
      </c>
      <c r="B10" s="13" t="s">
        <v>9</v>
      </c>
      <c r="C10" s="8"/>
      <c r="D10" s="4">
        <v>42772</v>
      </c>
      <c r="E10" s="13" t="s">
        <v>7</v>
      </c>
      <c r="F10" s="8"/>
      <c r="G10" s="4">
        <v>42800</v>
      </c>
      <c r="H10" s="13" t="s">
        <v>9</v>
      </c>
      <c r="I10" s="8"/>
      <c r="J10" s="4">
        <v>42831</v>
      </c>
      <c r="K10" s="13" t="s">
        <v>9</v>
      </c>
      <c r="L10" s="8"/>
      <c r="M10" s="4">
        <v>42861</v>
      </c>
      <c r="N10" s="13" t="s">
        <v>9</v>
      </c>
      <c r="O10" s="8"/>
      <c r="Q10"/>
      <c r="T10"/>
      <c r="W10"/>
      <c r="Z10"/>
      <c r="AC10"/>
      <c r="AF10"/>
      <c r="AI10"/>
    </row>
    <row r="11" spans="1:35">
      <c r="A11" s="4">
        <v>42742</v>
      </c>
      <c r="B11" s="13" t="s">
        <v>7</v>
      </c>
      <c r="C11" s="8"/>
      <c r="D11" s="4">
        <v>42773</v>
      </c>
      <c r="E11" s="13" t="s">
        <v>7</v>
      </c>
      <c r="F11" s="8"/>
      <c r="G11" s="4">
        <v>42801</v>
      </c>
      <c r="H11" s="13" t="s">
        <v>9</v>
      </c>
      <c r="I11" s="8"/>
      <c r="J11" s="4">
        <v>42832</v>
      </c>
      <c r="K11" s="13" t="s">
        <v>7</v>
      </c>
      <c r="L11" s="8"/>
      <c r="M11" s="4">
        <v>42862</v>
      </c>
      <c r="N11" s="13" t="s">
        <v>7</v>
      </c>
      <c r="O11" s="8"/>
      <c r="Q11"/>
      <c r="T11"/>
      <c r="W11"/>
      <c r="Z11"/>
      <c r="AC11"/>
      <c r="AF11"/>
      <c r="AI11"/>
    </row>
    <row r="12" spans="1:35">
      <c r="A12" s="4">
        <v>42743</v>
      </c>
      <c r="B12" s="13" t="s">
        <v>7</v>
      </c>
      <c r="C12" s="8"/>
      <c r="D12" s="4">
        <v>42774</v>
      </c>
      <c r="E12" s="13" t="s">
        <v>11</v>
      </c>
      <c r="F12" s="8"/>
      <c r="G12" s="4">
        <v>42802</v>
      </c>
      <c r="H12" s="13" t="s">
        <v>7</v>
      </c>
      <c r="I12" s="8"/>
      <c r="J12" s="4">
        <v>42833</v>
      </c>
      <c r="K12" s="13" t="s">
        <v>7</v>
      </c>
      <c r="L12" s="8"/>
      <c r="M12" s="4">
        <v>42863</v>
      </c>
      <c r="N12" s="13" t="s">
        <v>7</v>
      </c>
      <c r="O12" s="8"/>
      <c r="Q12"/>
      <c r="T12"/>
      <c r="W12"/>
      <c r="Z12"/>
      <c r="AC12"/>
      <c r="AF12"/>
      <c r="AI12"/>
    </row>
    <row r="13" spans="1:35">
      <c r="A13" s="4">
        <v>42744</v>
      </c>
      <c r="B13" s="13" t="s">
        <v>11</v>
      </c>
      <c r="C13" s="8"/>
      <c r="D13" s="4">
        <v>42775</v>
      </c>
      <c r="E13" s="13" t="s">
        <v>11</v>
      </c>
      <c r="F13" s="8"/>
      <c r="G13" s="4">
        <v>42803</v>
      </c>
      <c r="H13" s="13" t="s">
        <v>7</v>
      </c>
      <c r="I13" s="8"/>
      <c r="J13" s="4">
        <v>42834</v>
      </c>
      <c r="K13" s="13" t="s">
        <v>11</v>
      </c>
      <c r="L13" s="8"/>
      <c r="M13" s="4">
        <v>42864</v>
      </c>
      <c r="N13" s="13" t="s">
        <v>11</v>
      </c>
      <c r="O13" s="8"/>
      <c r="Q13"/>
      <c r="T13"/>
      <c r="W13"/>
      <c r="Z13"/>
      <c r="AC13"/>
      <c r="AF13"/>
      <c r="AI13"/>
    </row>
    <row r="14" spans="1:35">
      <c r="A14" s="4">
        <v>42745</v>
      </c>
      <c r="B14" s="13" t="s">
        <v>11</v>
      </c>
      <c r="C14" s="8"/>
      <c r="D14" s="4">
        <v>42776</v>
      </c>
      <c r="E14" s="13" t="s">
        <v>8</v>
      </c>
      <c r="F14" s="8"/>
      <c r="G14" s="4">
        <v>42804</v>
      </c>
      <c r="H14" s="13" t="s">
        <v>11</v>
      </c>
      <c r="I14" s="8"/>
      <c r="J14" s="4">
        <v>42835</v>
      </c>
      <c r="K14" s="13" t="s">
        <v>11</v>
      </c>
      <c r="L14" s="8"/>
      <c r="M14" s="4">
        <v>42865</v>
      </c>
      <c r="N14" s="13" t="s">
        <v>11</v>
      </c>
      <c r="O14" s="8"/>
      <c r="Q14"/>
      <c r="T14"/>
      <c r="W14"/>
      <c r="Z14"/>
      <c r="AC14"/>
      <c r="AF14"/>
      <c r="AI14"/>
    </row>
    <row r="15" spans="1:35">
      <c r="A15" s="4">
        <v>42746</v>
      </c>
      <c r="B15" s="13" t="s">
        <v>8</v>
      </c>
      <c r="C15" s="8"/>
      <c r="D15" s="4">
        <v>42777</v>
      </c>
      <c r="E15" s="13" t="s">
        <v>8</v>
      </c>
      <c r="F15" s="8"/>
      <c r="G15" s="4">
        <v>42805</v>
      </c>
      <c r="H15" s="13" t="s">
        <v>11</v>
      </c>
      <c r="I15" s="8"/>
      <c r="J15" s="4">
        <v>42836</v>
      </c>
      <c r="K15" s="13" t="s">
        <v>8</v>
      </c>
      <c r="L15" s="8"/>
      <c r="M15" s="4">
        <v>42866</v>
      </c>
      <c r="N15" s="13" t="s">
        <v>8</v>
      </c>
      <c r="O15" s="8"/>
      <c r="Q15"/>
      <c r="T15"/>
      <c r="W15"/>
      <c r="Z15"/>
      <c r="AC15"/>
      <c r="AF15"/>
      <c r="AI15"/>
    </row>
    <row r="16" spans="1:35">
      <c r="A16" s="4">
        <v>42747</v>
      </c>
      <c r="B16" s="13" t="s">
        <v>8</v>
      </c>
      <c r="C16" s="8"/>
      <c r="D16" s="4">
        <v>42778</v>
      </c>
      <c r="E16" s="13" t="s">
        <v>9</v>
      </c>
      <c r="F16" s="8"/>
      <c r="G16" s="4">
        <v>42806</v>
      </c>
      <c r="H16" s="13" t="s">
        <v>8</v>
      </c>
      <c r="I16" s="8"/>
      <c r="J16" s="4">
        <v>42837</v>
      </c>
      <c r="K16" s="13" t="s">
        <v>8</v>
      </c>
      <c r="L16" s="8"/>
      <c r="M16" s="4">
        <v>42867</v>
      </c>
      <c r="N16" s="13" t="s">
        <v>8</v>
      </c>
      <c r="O16" s="8"/>
      <c r="Q16"/>
      <c r="T16"/>
      <c r="W16"/>
      <c r="Z16"/>
      <c r="AC16"/>
      <c r="AF16"/>
      <c r="AI16"/>
    </row>
    <row r="17" spans="1:35">
      <c r="A17" s="4">
        <v>42748</v>
      </c>
      <c r="B17" s="13" t="s">
        <v>9</v>
      </c>
      <c r="C17" s="8"/>
      <c r="D17" s="4">
        <v>42779</v>
      </c>
      <c r="E17" s="13" t="s">
        <v>9</v>
      </c>
      <c r="F17" s="8"/>
      <c r="G17" s="4">
        <v>42807</v>
      </c>
      <c r="H17" s="13" t="s">
        <v>8</v>
      </c>
      <c r="I17" s="8"/>
      <c r="J17" s="4">
        <v>42838</v>
      </c>
      <c r="K17" s="13" t="s">
        <v>9</v>
      </c>
      <c r="L17" s="8"/>
      <c r="M17" s="4">
        <v>42868</v>
      </c>
      <c r="N17" s="13" t="s">
        <v>9</v>
      </c>
      <c r="O17" s="8"/>
      <c r="Q17"/>
      <c r="T17"/>
      <c r="W17"/>
      <c r="Z17"/>
      <c r="AC17"/>
      <c r="AF17"/>
      <c r="AI17"/>
    </row>
    <row r="18" spans="1:35">
      <c r="A18" s="4">
        <v>42749</v>
      </c>
      <c r="B18" s="13" t="s">
        <v>9</v>
      </c>
      <c r="C18" s="8"/>
      <c r="D18" s="4">
        <v>42780</v>
      </c>
      <c r="E18" s="13" t="s">
        <v>9</v>
      </c>
      <c r="F18" s="8"/>
      <c r="G18" s="4">
        <v>42808</v>
      </c>
      <c r="H18" s="13" t="s">
        <v>9</v>
      </c>
      <c r="I18" s="8"/>
      <c r="J18" s="4">
        <v>42839</v>
      </c>
      <c r="K18" s="13" t="s">
        <v>9</v>
      </c>
      <c r="L18" s="8"/>
      <c r="M18" s="4">
        <v>42869</v>
      </c>
      <c r="N18" s="13" t="s">
        <v>9</v>
      </c>
      <c r="O18" s="8"/>
      <c r="Q18"/>
      <c r="T18"/>
      <c r="W18"/>
      <c r="Z18"/>
      <c r="AC18"/>
      <c r="AF18"/>
      <c r="AI18"/>
    </row>
    <row r="19" spans="1:35">
      <c r="A19" s="4">
        <v>42750</v>
      </c>
      <c r="B19" s="13" t="s">
        <v>9</v>
      </c>
      <c r="C19" s="8"/>
      <c r="D19" s="4">
        <v>42781</v>
      </c>
      <c r="E19" s="13" t="s">
        <v>9</v>
      </c>
      <c r="F19" s="8"/>
      <c r="G19" s="4">
        <v>42809</v>
      </c>
      <c r="H19" s="13" t="s">
        <v>9</v>
      </c>
      <c r="I19" s="8"/>
      <c r="J19" s="4">
        <v>42840</v>
      </c>
      <c r="K19" s="13" t="s">
        <v>9</v>
      </c>
      <c r="L19" s="8"/>
      <c r="M19" s="4">
        <v>42870</v>
      </c>
      <c r="N19" s="13" t="s">
        <v>9</v>
      </c>
      <c r="O19" s="8"/>
      <c r="Q19"/>
      <c r="T19"/>
      <c r="W19"/>
      <c r="Z19"/>
      <c r="AC19"/>
      <c r="AF19"/>
      <c r="AI19"/>
    </row>
    <row r="20" spans="1:35">
      <c r="A20" s="4">
        <v>42751</v>
      </c>
      <c r="B20" s="13" t="s">
        <v>9</v>
      </c>
      <c r="C20" s="8"/>
      <c r="D20" s="4">
        <v>42782</v>
      </c>
      <c r="E20" s="13" t="s">
        <v>7</v>
      </c>
      <c r="F20" s="8"/>
      <c r="G20" s="4">
        <v>42810</v>
      </c>
      <c r="H20" s="13" t="s">
        <v>9</v>
      </c>
      <c r="I20" s="8"/>
      <c r="J20" s="4">
        <v>42841</v>
      </c>
      <c r="K20" s="13" t="s">
        <v>9</v>
      </c>
      <c r="L20" s="8"/>
      <c r="M20" s="4">
        <v>42871</v>
      </c>
      <c r="N20" s="13" t="s">
        <v>9</v>
      </c>
      <c r="O20" s="8"/>
      <c r="Q20"/>
      <c r="T20"/>
      <c r="W20"/>
      <c r="Z20"/>
      <c r="AC20"/>
      <c r="AF20"/>
      <c r="AI20"/>
    </row>
    <row r="21" spans="1:35">
      <c r="A21" s="4">
        <v>42752</v>
      </c>
      <c r="B21" s="13" t="s">
        <v>7</v>
      </c>
      <c r="C21" s="8"/>
      <c r="D21" s="4">
        <v>42783</v>
      </c>
      <c r="E21" s="13" t="s">
        <v>7</v>
      </c>
      <c r="F21" s="8"/>
      <c r="G21" s="4">
        <v>42811</v>
      </c>
      <c r="H21" s="13" t="s">
        <v>9</v>
      </c>
      <c r="I21" s="8"/>
      <c r="J21" s="4">
        <v>42842</v>
      </c>
      <c r="K21" s="13" t="s">
        <v>7</v>
      </c>
      <c r="L21" s="8"/>
      <c r="M21" s="4">
        <v>42872</v>
      </c>
      <c r="N21" s="13" t="s">
        <v>7</v>
      </c>
      <c r="O21" s="8"/>
      <c r="Q21"/>
      <c r="T21"/>
      <c r="W21"/>
      <c r="Z21"/>
      <c r="AC21"/>
      <c r="AF21"/>
      <c r="AI21"/>
    </row>
    <row r="22" spans="1:35">
      <c r="A22" s="4">
        <v>42753</v>
      </c>
      <c r="B22" s="13" t="s">
        <v>7</v>
      </c>
      <c r="C22" s="8"/>
      <c r="D22" s="4">
        <v>42784</v>
      </c>
      <c r="E22" s="13" t="s">
        <v>11</v>
      </c>
      <c r="F22" s="8"/>
      <c r="G22" s="4">
        <v>42812</v>
      </c>
      <c r="H22" s="13" t="s">
        <v>7</v>
      </c>
      <c r="I22" s="8"/>
      <c r="J22" s="4">
        <v>42843</v>
      </c>
      <c r="K22" s="13" t="s">
        <v>7</v>
      </c>
      <c r="L22" s="8"/>
      <c r="M22" s="4">
        <v>42873</v>
      </c>
      <c r="N22" s="13" t="s">
        <v>7</v>
      </c>
      <c r="O22" s="8"/>
      <c r="Q22"/>
      <c r="T22"/>
      <c r="W22"/>
      <c r="Z22"/>
      <c r="AC22"/>
      <c r="AF22"/>
      <c r="AI22"/>
    </row>
    <row r="23" spans="1:35">
      <c r="A23" s="4">
        <v>42754</v>
      </c>
      <c r="B23" s="13" t="s">
        <v>11</v>
      </c>
      <c r="C23" s="8"/>
      <c r="D23" s="4">
        <v>42785</v>
      </c>
      <c r="E23" s="13" t="s">
        <v>11</v>
      </c>
      <c r="F23" s="8"/>
      <c r="G23" s="4">
        <v>42813</v>
      </c>
      <c r="H23" s="13" t="s">
        <v>7</v>
      </c>
      <c r="I23" s="8"/>
      <c r="J23" s="4">
        <v>42844</v>
      </c>
      <c r="K23" s="13" t="s">
        <v>11</v>
      </c>
      <c r="L23" s="8"/>
      <c r="M23" s="4">
        <v>42874</v>
      </c>
      <c r="N23" s="13" t="s">
        <v>11</v>
      </c>
      <c r="O23" s="8"/>
      <c r="Q23"/>
      <c r="T23"/>
      <c r="W23"/>
      <c r="Z23"/>
      <c r="AC23"/>
      <c r="AF23"/>
      <c r="AI23"/>
    </row>
    <row r="24" spans="1:35">
      <c r="A24" s="4">
        <v>42755</v>
      </c>
      <c r="B24" s="13" t="s">
        <v>11</v>
      </c>
      <c r="C24" s="8"/>
      <c r="D24" s="4">
        <v>42786</v>
      </c>
      <c r="E24" s="13" t="s">
        <v>8</v>
      </c>
      <c r="F24" s="8"/>
      <c r="G24" s="4">
        <v>42814</v>
      </c>
      <c r="H24" s="13" t="s">
        <v>11</v>
      </c>
      <c r="I24" s="8"/>
      <c r="J24" s="4">
        <v>42845</v>
      </c>
      <c r="K24" s="13" t="s">
        <v>11</v>
      </c>
      <c r="L24" s="8"/>
      <c r="M24" s="4">
        <v>42875</v>
      </c>
      <c r="N24" s="13" t="s">
        <v>11</v>
      </c>
      <c r="O24" s="8"/>
      <c r="Q24"/>
      <c r="T24"/>
      <c r="W24"/>
      <c r="Z24"/>
      <c r="AC24"/>
      <c r="AF24"/>
      <c r="AI24"/>
    </row>
    <row r="25" spans="1:35">
      <c r="A25" s="4">
        <v>42756</v>
      </c>
      <c r="B25" s="13" t="s">
        <v>8</v>
      </c>
      <c r="C25" s="8"/>
      <c r="D25" s="4">
        <v>42787</v>
      </c>
      <c r="E25" s="13" t="s">
        <v>8</v>
      </c>
      <c r="F25" s="8"/>
      <c r="G25" s="4">
        <v>42815</v>
      </c>
      <c r="H25" s="13" t="s">
        <v>11</v>
      </c>
      <c r="I25" s="8"/>
      <c r="J25" s="4">
        <v>42846</v>
      </c>
      <c r="K25" s="13" t="s">
        <v>8</v>
      </c>
      <c r="L25" s="8"/>
      <c r="M25" s="4">
        <v>42876</v>
      </c>
      <c r="N25" s="13" t="s">
        <v>8</v>
      </c>
      <c r="O25" s="8"/>
      <c r="Q25"/>
      <c r="T25"/>
      <c r="W25"/>
      <c r="Z25"/>
      <c r="AC25"/>
      <c r="AF25"/>
      <c r="AI25"/>
    </row>
    <row r="26" spans="1:35">
      <c r="A26" s="4">
        <v>42757</v>
      </c>
      <c r="B26" s="13" t="s">
        <v>8</v>
      </c>
      <c r="C26" s="8"/>
      <c r="D26" s="4">
        <v>42788</v>
      </c>
      <c r="E26" s="13" t="s">
        <v>9</v>
      </c>
      <c r="F26" s="8"/>
      <c r="G26" s="4">
        <v>42816</v>
      </c>
      <c r="H26" s="13" t="s">
        <v>8</v>
      </c>
      <c r="I26" s="8"/>
      <c r="J26" s="4">
        <v>42847</v>
      </c>
      <c r="K26" s="13" t="s">
        <v>8</v>
      </c>
      <c r="L26" s="8"/>
      <c r="M26" s="4">
        <v>42877</v>
      </c>
      <c r="N26" s="13" t="s">
        <v>8</v>
      </c>
      <c r="O26" s="8"/>
      <c r="Q26"/>
      <c r="T26"/>
      <c r="W26"/>
      <c r="Z26"/>
      <c r="AC26"/>
      <c r="AF26"/>
      <c r="AI26"/>
    </row>
    <row r="27" spans="1:35">
      <c r="A27" s="4">
        <v>42758</v>
      </c>
      <c r="B27" s="13" t="s">
        <v>9</v>
      </c>
      <c r="C27" s="8"/>
      <c r="D27" s="4">
        <v>42789</v>
      </c>
      <c r="E27" s="13" t="s">
        <v>9</v>
      </c>
      <c r="F27" s="8"/>
      <c r="G27" s="4">
        <v>42817</v>
      </c>
      <c r="H27" s="13" t="s">
        <v>8</v>
      </c>
      <c r="I27" s="8"/>
      <c r="J27" s="4">
        <v>42848</v>
      </c>
      <c r="K27" s="13" t="s">
        <v>9</v>
      </c>
      <c r="L27" s="8"/>
      <c r="M27" s="4">
        <v>42878</v>
      </c>
      <c r="N27" s="13" t="s">
        <v>9</v>
      </c>
      <c r="O27" s="8"/>
      <c r="Q27"/>
      <c r="T27"/>
      <c r="W27"/>
      <c r="Z27"/>
      <c r="AC27"/>
      <c r="AF27"/>
      <c r="AI27"/>
    </row>
    <row r="28" spans="1:35">
      <c r="A28" s="4">
        <v>42759</v>
      </c>
      <c r="B28" s="13" t="s">
        <v>9</v>
      </c>
      <c r="C28" s="8"/>
      <c r="D28" s="4">
        <v>42790</v>
      </c>
      <c r="E28" s="13" t="s">
        <v>9</v>
      </c>
      <c r="F28" s="8"/>
      <c r="G28" s="4">
        <v>42818</v>
      </c>
      <c r="H28" s="13" t="s">
        <v>9</v>
      </c>
      <c r="I28" s="8"/>
      <c r="J28" s="4">
        <v>42849</v>
      </c>
      <c r="K28" s="13" t="s">
        <v>9</v>
      </c>
      <c r="L28" s="8"/>
      <c r="M28" s="4">
        <v>42879</v>
      </c>
      <c r="N28" s="13" t="s">
        <v>9</v>
      </c>
      <c r="O28" s="8"/>
      <c r="Q28"/>
      <c r="T28"/>
      <c r="W28"/>
      <c r="Z28"/>
      <c r="AC28"/>
      <c r="AF28"/>
      <c r="AI28"/>
    </row>
    <row r="29" spans="1:35">
      <c r="A29" s="4">
        <v>42760</v>
      </c>
      <c r="B29" s="13" t="s">
        <v>9</v>
      </c>
      <c r="C29" s="8"/>
      <c r="D29" s="4">
        <v>42791</v>
      </c>
      <c r="E29" s="13" t="s">
        <v>9</v>
      </c>
      <c r="F29" s="8"/>
      <c r="G29" s="4">
        <v>42819</v>
      </c>
      <c r="H29" s="13" t="s">
        <v>9</v>
      </c>
      <c r="I29" s="8"/>
      <c r="J29" s="4">
        <v>42850</v>
      </c>
      <c r="K29" s="13" t="s">
        <v>9</v>
      </c>
      <c r="L29" s="8"/>
      <c r="M29" s="4">
        <v>42880</v>
      </c>
      <c r="N29" s="13" t="s">
        <v>8</v>
      </c>
      <c r="O29" s="8"/>
      <c r="Q29"/>
      <c r="T29"/>
      <c r="W29"/>
      <c r="Z29"/>
      <c r="AC29"/>
      <c r="AF29"/>
      <c r="AI29"/>
    </row>
    <row r="30" spans="1:35">
      <c r="A30" s="4">
        <v>42761</v>
      </c>
      <c r="B30" s="13" t="s">
        <v>9</v>
      </c>
      <c r="C30" s="8"/>
      <c r="D30" s="4">
        <v>42792</v>
      </c>
      <c r="E30" s="13" t="s">
        <v>7</v>
      </c>
      <c r="F30" s="8"/>
      <c r="G30" s="4">
        <v>42820</v>
      </c>
      <c r="H30" s="13" t="s">
        <v>9</v>
      </c>
      <c r="I30" s="8"/>
      <c r="J30" s="4">
        <v>42851</v>
      </c>
      <c r="K30" s="13" t="s">
        <v>9</v>
      </c>
      <c r="L30" s="8"/>
      <c r="M30" s="4">
        <v>42881</v>
      </c>
      <c r="N30" s="13" t="s">
        <v>9</v>
      </c>
      <c r="O30" s="8"/>
      <c r="Q30"/>
      <c r="T30"/>
      <c r="W30"/>
      <c r="Z30"/>
      <c r="AC30"/>
      <c r="AF30"/>
      <c r="AI30"/>
    </row>
    <row r="31" spans="1:35">
      <c r="A31" s="4">
        <v>42762</v>
      </c>
      <c r="B31" s="13" t="s">
        <v>7</v>
      </c>
      <c r="C31" s="8"/>
      <c r="D31" s="4">
        <v>42793</v>
      </c>
      <c r="E31" s="13" t="s">
        <v>7</v>
      </c>
      <c r="F31" s="8"/>
      <c r="G31" s="4">
        <v>42821</v>
      </c>
      <c r="H31" s="13" t="s">
        <v>9</v>
      </c>
      <c r="I31" s="8"/>
      <c r="J31" s="4">
        <v>42852</v>
      </c>
      <c r="K31" s="13" t="s">
        <v>7</v>
      </c>
      <c r="L31" s="8"/>
      <c r="M31" s="4">
        <v>42882</v>
      </c>
      <c r="N31" s="13" t="s">
        <v>7</v>
      </c>
      <c r="O31" s="8"/>
      <c r="Q31"/>
      <c r="T31"/>
      <c r="W31"/>
      <c r="Z31"/>
      <c r="AC31"/>
      <c r="AF31"/>
      <c r="AI31"/>
    </row>
    <row r="32" spans="1:35">
      <c r="A32" s="4">
        <v>42763</v>
      </c>
      <c r="B32" s="13" t="s">
        <v>7</v>
      </c>
      <c r="C32" s="8"/>
      <c r="D32" s="4">
        <v>42794</v>
      </c>
      <c r="E32" s="13" t="s">
        <v>11</v>
      </c>
      <c r="F32" s="8"/>
      <c r="G32" s="4">
        <v>42822</v>
      </c>
      <c r="H32" s="13" t="s">
        <v>7</v>
      </c>
      <c r="I32" s="8"/>
      <c r="J32" s="4">
        <v>42853</v>
      </c>
      <c r="K32" s="13" t="s">
        <v>7</v>
      </c>
      <c r="L32" s="8"/>
      <c r="M32" s="4">
        <v>42883</v>
      </c>
      <c r="N32" s="13" t="s">
        <v>7</v>
      </c>
      <c r="O32" s="8"/>
      <c r="Q32"/>
      <c r="T32"/>
      <c r="W32"/>
      <c r="Z32"/>
      <c r="AC32"/>
      <c r="AF32"/>
      <c r="AI32"/>
    </row>
    <row r="33" spans="1:36">
      <c r="A33" s="4">
        <v>42764</v>
      </c>
      <c r="B33" s="13" t="s">
        <v>11</v>
      </c>
      <c r="C33" s="8"/>
      <c r="D33" s="4" t="str">
        <f>IF(MONTH(D32)=MONTH(D32+1),D32+1,"")</f>
        <v/>
      </c>
      <c r="E33" s="13"/>
      <c r="F33" s="8"/>
      <c r="G33" s="4">
        <v>42823</v>
      </c>
      <c r="H33" s="13" t="s">
        <v>7</v>
      </c>
      <c r="I33" s="8"/>
      <c r="J33" s="4">
        <v>42854</v>
      </c>
      <c r="K33" s="13" t="s">
        <v>11</v>
      </c>
      <c r="L33" s="8"/>
      <c r="M33" s="4">
        <v>42884</v>
      </c>
      <c r="N33" s="13" t="s">
        <v>11</v>
      </c>
      <c r="O33" s="8"/>
      <c r="Q33"/>
      <c r="T33"/>
      <c r="W33"/>
      <c r="Z33"/>
      <c r="AC33"/>
      <c r="AF33"/>
      <c r="AI33"/>
    </row>
    <row r="34" spans="1:36">
      <c r="A34" s="4">
        <v>42765</v>
      </c>
      <c r="B34" s="13" t="s">
        <v>11</v>
      </c>
      <c r="C34" s="8"/>
      <c r="D34" s="1"/>
      <c r="E34" s="13"/>
      <c r="F34" s="8"/>
      <c r="G34" s="4">
        <v>42824</v>
      </c>
      <c r="H34" s="13" t="s">
        <v>11</v>
      </c>
      <c r="I34" s="8"/>
      <c r="J34" s="4">
        <v>42855</v>
      </c>
      <c r="K34" s="13" t="s">
        <v>11</v>
      </c>
      <c r="L34" s="8"/>
      <c r="M34" s="4">
        <v>42885</v>
      </c>
      <c r="N34" s="13" t="s">
        <v>11</v>
      </c>
      <c r="O34" s="8"/>
      <c r="Q34"/>
      <c r="T34"/>
      <c r="W34"/>
      <c r="Z34"/>
      <c r="AC34"/>
      <c r="AF34"/>
      <c r="AI34"/>
    </row>
    <row r="35" spans="1:36" ht="15.75" thickBot="1">
      <c r="A35" s="5">
        <v>42766</v>
      </c>
      <c r="B35" s="14" t="s">
        <v>8</v>
      </c>
      <c r="C35" s="9"/>
      <c r="D35" s="2"/>
      <c r="E35" s="14"/>
      <c r="F35" s="9"/>
      <c r="G35" s="5">
        <v>42825</v>
      </c>
      <c r="H35" s="14" t="s">
        <v>11</v>
      </c>
      <c r="I35" s="9"/>
      <c r="J35" s="2"/>
      <c r="K35" s="14"/>
      <c r="L35" s="9"/>
      <c r="M35" s="5">
        <v>42886</v>
      </c>
      <c r="N35" s="14" t="s">
        <v>8</v>
      </c>
      <c r="O35" s="9"/>
      <c r="Q35"/>
      <c r="R35" t="s">
        <v>24</v>
      </c>
      <c r="T35"/>
      <c r="W35"/>
      <c r="Z35"/>
      <c r="AC35"/>
      <c r="AF35"/>
      <c r="AI35"/>
    </row>
    <row r="36" spans="1:36">
      <c r="A36" s="20"/>
      <c r="B36" s="12"/>
      <c r="C36" s="11"/>
      <c r="D36" s="33"/>
      <c r="E36" s="29"/>
      <c r="F36" s="34"/>
      <c r="G36" s="20"/>
      <c r="H36" s="12"/>
      <c r="I36" s="11"/>
      <c r="J36" s="20"/>
      <c r="K36" s="12"/>
      <c r="L36" s="11"/>
      <c r="M36" s="33"/>
      <c r="N36" s="29"/>
      <c r="O36" s="34"/>
      <c r="Q36"/>
      <c r="T36"/>
      <c r="W36"/>
      <c r="Z36"/>
      <c r="AC36"/>
      <c r="AF36"/>
      <c r="AI36"/>
    </row>
    <row r="37" spans="1:36">
      <c r="A37" s="1"/>
      <c r="B37" s="13"/>
      <c r="C37" s="8"/>
      <c r="D37" s="35"/>
      <c r="E37" s="30"/>
      <c r="F37" s="36"/>
      <c r="G37" s="1"/>
      <c r="H37" s="13"/>
      <c r="I37" s="8"/>
      <c r="J37" s="1"/>
      <c r="K37" s="13"/>
      <c r="L37" s="8"/>
      <c r="M37" s="35"/>
      <c r="N37" s="30"/>
      <c r="O37" s="36"/>
      <c r="R37" s="10"/>
      <c r="U37" s="10"/>
      <c r="X37" s="10"/>
      <c r="AA37" s="10"/>
      <c r="AD37" s="10"/>
      <c r="AG37" s="10"/>
      <c r="AJ37" s="10"/>
    </row>
    <row r="38" spans="1:36">
      <c r="A38" s="21" t="s">
        <v>23</v>
      </c>
      <c r="B38" s="22">
        <f>SUMPRODUCT((B5:B35="M")*(C5:C35&lt;&gt;"CP"))+SUMPRODUCT((B5:B35="A")*(C5:C35&lt;&gt;"CP"))</f>
        <v>12</v>
      </c>
      <c r="C38" s="23"/>
      <c r="D38" s="37" t="s">
        <v>21</v>
      </c>
      <c r="E38" s="31">
        <f>SUMPRODUCT((E5:E35="M")*(F5:F35&lt;&gt;"CP"))+SUMPRODUCT((E5:E35="A")*(F5:F35&lt;&gt;"CP"))</f>
        <v>11</v>
      </c>
      <c r="F38" s="38"/>
      <c r="G38" s="21" t="s">
        <v>21</v>
      </c>
      <c r="H38" s="22">
        <f t="shared" ref="H38" si="0">SUMPRODUCT((H5:H35="M")*(I5:I35&lt;&gt;"CP"))+SUMPRODUCT((H5:H35="A")*(I5:I35&lt;&gt;"CP"))</f>
        <v>13</v>
      </c>
      <c r="I38" s="23"/>
      <c r="J38" s="21" t="s">
        <v>21</v>
      </c>
      <c r="K38" s="22">
        <f t="shared" ref="K38" si="1">SUMPRODUCT((K5:K35="M")*(L5:L35&lt;&gt;"CP"))+SUMPRODUCT((K5:K35="A")*(L5:L35&lt;&gt;"CP"))</f>
        <v>12</v>
      </c>
      <c r="L38" s="23"/>
      <c r="M38" s="37" t="s">
        <v>21</v>
      </c>
      <c r="N38" s="31">
        <f t="shared" ref="N38" si="2">SUMPRODUCT((N5:N35="M")*(O5:O35&lt;&gt;"CP"))+SUMPRODUCT((N5:N35="A")*(O5:O35&lt;&gt;"CP"))</f>
        <v>12</v>
      </c>
      <c r="O38" s="38"/>
      <c r="R38" s="10" t="s">
        <v>22</v>
      </c>
      <c r="U38" s="10"/>
      <c r="X38" s="10"/>
      <c r="AA38" s="10"/>
      <c r="AD38" s="10"/>
      <c r="AG38" s="10"/>
      <c r="AJ38" s="10"/>
    </row>
    <row r="39" spans="1:36">
      <c r="A39" s="1"/>
      <c r="B39" s="13"/>
      <c r="C39" s="8"/>
      <c r="D39" s="35"/>
      <c r="E39" s="30"/>
      <c r="F39" s="36"/>
      <c r="G39" s="1"/>
      <c r="H39" s="13"/>
      <c r="I39" s="8"/>
      <c r="J39" s="1"/>
      <c r="K39" s="13"/>
      <c r="L39" s="8"/>
      <c r="M39" s="35"/>
      <c r="N39" s="30"/>
      <c r="O39" s="36"/>
      <c r="R39" s="10"/>
      <c r="U39" s="10"/>
      <c r="X39" s="10"/>
      <c r="AA39" s="10"/>
      <c r="AD39" s="10"/>
      <c r="AG39" s="10"/>
      <c r="AJ39" s="10"/>
    </row>
    <row r="40" spans="1:36" s="18" customFormat="1">
      <c r="A40" s="24"/>
      <c r="B40" s="25"/>
      <c r="C40" s="26"/>
      <c r="D40" s="39"/>
      <c r="E40" s="32"/>
      <c r="F40" s="40"/>
      <c r="G40" s="24"/>
      <c r="H40" s="25"/>
      <c r="I40" s="26"/>
      <c r="J40" s="24"/>
      <c r="K40" s="25"/>
      <c r="L40" s="26"/>
      <c r="M40" s="39"/>
      <c r="N40" s="32"/>
      <c r="O40" s="40"/>
      <c r="R40" s="19"/>
      <c r="U40" s="19"/>
      <c r="X40" s="19"/>
      <c r="AA40" s="19"/>
      <c r="AD40" s="19"/>
      <c r="AG40" s="19"/>
      <c r="AJ40" s="19"/>
    </row>
    <row r="41" spans="1:36">
      <c r="A41" s="1" t="s">
        <v>25</v>
      </c>
      <c r="B41" s="56">
        <f>SUMPRODUCT(COUNTIF(ferie,A5:A35)*(B5:B35="N"))</f>
        <v>1</v>
      </c>
      <c r="C41" s="8"/>
      <c r="D41" s="35" t="s">
        <v>25</v>
      </c>
      <c r="E41" s="56">
        <f>SUMPRODUCT(COUNTIF(ferie,D5:D35)*(E5:E35="N"))</f>
        <v>0</v>
      </c>
      <c r="F41" s="36"/>
      <c r="G41" s="1" t="s">
        <v>25</v>
      </c>
      <c r="H41" s="56">
        <f>SUMPRODUCT(COUNTIF(ferie,G5:G35)*(H5:H35="N"))</f>
        <v>0</v>
      </c>
      <c r="I41" s="8"/>
      <c r="J41" s="1" t="s">
        <v>25</v>
      </c>
      <c r="K41" s="56">
        <f>SUMPRODUCT(COUNTIF(ferie,J5:J35)*(K5:K35="N"))</f>
        <v>0</v>
      </c>
      <c r="L41" s="8"/>
      <c r="M41" s="35" t="s">
        <v>25</v>
      </c>
      <c r="N41" s="56">
        <f>SUMPRODUCT(COUNTIF(ferie,M5:M35)*(N5:N35="N"))</f>
        <v>2</v>
      </c>
      <c r="O41" s="36"/>
      <c r="R41" s="10" t="s">
        <v>26</v>
      </c>
      <c r="U41" s="10"/>
      <c r="X41" s="10"/>
      <c r="AA41" s="10"/>
      <c r="AD41" s="10"/>
      <c r="AG41" s="10"/>
      <c r="AJ41" s="10"/>
    </row>
    <row r="42" spans="1:36">
      <c r="A42" s="1"/>
      <c r="B42" s="13"/>
      <c r="C42" s="27"/>
      <c r="D42" s="35"/>
      <c r="E42" s="30"/>
      <c r="F42" s="41"/>
      <c r="G42" s="1"/>
      <c r="H42" s="13"/>
      <c r="I42" s="27"/>
      <c r="J42" s="1"/>
      <c r="K42" s="13"/>
      <c r="L42" s="27"/>
      <c r="M42" s="35"/>
      <c r="N42" s="30"/>
      <c r="O42" s="41"/>
    </row>
    <row r="43" spans="1:36">
      <c r="A43" s="1"/>
      <c r="B43" s="13"/>
      <c r="C43" s="27"/>
      <c r="D43" s="35"/>
      <c r="E43" s="30"/>
      <c r="F43" s="41"/>
      <c r="G43" s="1"/>
      <c r="H43" s="13"/>
      <c r="I43" s="27"/>
      <c r="J43" s="1"/>
      <c r="K43" s="13"/>
      <c r="L43" s="27"/>
      <c r="M43" s="35"/>
      <c r="N43" s="30"/>
      <c r="O43" s="41"/>
    </row>
    <row r="44" spans="1:36" ht="15.75" thickBot="1">
      <c r="A44" s="2" t="s">
        <v>8</v>
      </c>
      <c r="B44" s="14"/>
      <c r="C44" s="28"/>
      <c r="D44" s="42"/>
      <c r="E44" s="43"/>
      <c r="F44" s="44"/>
      <c r="G44" s="2"/>
      <c r="H44" s="14"/>
      <c r="I44" s="28"/>
      <c r="J44" s="2"/>
      <c r="K44" s="14"/>
      <c r="L44" s="28"/>
      <c r="M44" s="42"/>
      <c r="N44" s="43"/>
      <c r="O44" s="44"/>
      <c r="R44" t="s">
        <v>27</v>
      </c>
    </row>
  </sheetData>
  <sheetProtection selectLockedCells="1"/>
  <protectedRanges>
    <protectedRange sqref="A1:O2 C5:C35 F5:F32 I5:I35 L5:L34 O5:O35" name="Plage1"/>
  </protectedRanges>
  <mergeCells count="7">
    <mergeCell ref="M4:O4"/>
    <mergeCell ref="A1:C1"/>
    <mergeCell ref="J1:K1"/>
    <mergeCell ref="A4:C4"/>
    <mergeCell ref="D4:F4"/>
    <mergeCell ref="G4:I4"/>
    <mergeCell ref="J4:L4"/>
  </mergeCells>
  <conditionalFormatting sqref="A33:C35 E35:I35 K35:O35 A5:O32 E33:O34">
    <cfRule type="expression" dxfId="10" priority="31">
      <formula>MONTH(A5)&lt;&gt;MONTH(A$5)</formula>
    </cfRule>
  </conditionalFormatting>
  <conditionalFormatting sqref="A5:C35">
    <cfRule type="expression" dxfId="9" priority="12">
      <formula>OR($A5=ferie)</formula>
    </cfRule>
    <cfRule type="expression" dxfId="8" priority="28">
      <formula>WEEKDAY($A5)=1</formula>
    </cfRule>
  </conditionalFormatting>
  <conditionalFormatting sqref="D5:F33">
    <cfRule type="expression" dxfId="7" priority="11">
      <formula>OR($D5=ferie)</formula>
    </cfRule>
    <cfRule type="expression" dxfId="6" priority="24">
      <formula>WEEKDAY($D5)=1</formula>
    </cfRule>
  </conditionalFormatting>
  <conditionalFormatting sqref="G5:I35">
    <cfRule type="expression" dxfId="5" priority="10">
      <formula>OR($G5=ferie)</formula>
    </cfRule>
    <cfRule type="expression" dxfId="4" priority="23">
      <formula>WEEKDAY($G5)=1</formula>
    </cfRule>
  </conditionalFormatting>
  <conditionalFormatting sqref="J5:L34">
    <cfRule type="expression" dxfId="3" priority="9">
      <formula>OR($J5=ferie)</formula>
    </cfRule>
    <cfRule type="expression" dxfId="2" priority="22">
      <formula>WEEKDAY($J5)=1</formula>
    </cfRule>
  </conditionalFormatting>
  <conditionalFormatting sqref="M5:O35">
    <cfRule type="expression" dxfId="1" priority="8">
      <formula>OR($M5=ferie)</formula>
    </cfRule>
    <cfRule type="expression" dxfId="0" priority="21">
      <formula>WEEKDAY($M5)=1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5"/>
  <sheetViews>
    <sheetView workbookViewId="0">
      <selection activeCell="F8" sqref="F8"/>
    </sheetView>
  </sheetViews>
  <sheetFormatPr baseColWidth="10" defaultRowHeight="15"/>
  <cols>
    <col min="7" max="11" width="9.140625" bestFit="1" customWidth="1"/>
  </cols>
  <sheetData>
    <row r="1" spans="1:11" ht="33.75">
      <c r="A1" s="53">
        <f>an</f>
        <v>2017</v>
      </c>
      <c r="B1" s="53"/>
      <c r="C1" s="53"/>
      <c r="G1" s="17"/>
      <c r="H1" s="17"/>
      <c r="I1" s="17"/>
      <c r="J1" s="17"/>
      <c r="K1" s="17"/>
    </row>
    <row r="3" spans="1:11">
      <c r="A3" s="7">
        <f>DATE(an,1,1)</f>
        <v>42736</v>
      </c>
      <c r="B3" s="54" t="s">
        <v>5</v>
      </c>
      <c r="C3" s="54"/>
    </row>
    <row r="4" spans="1:11">
      <c r="A4" s="7">
        <f>A15+1</f>
        <v>42842</v>
      </c>
      <c r="B4" s="54" t="s">
        <v>12</v>
      </c>
      <c r="C4" s="54"/>
    </row>
    <row r="5" spans="1:11">
      <c r="A5" s="7">
        <f>DATE(an,5,1)</f>
        <v>42856</v>
      </c>
      <c r="B5" s="54" t="s">
        <v>6</v>
      </c>
      <c r="C5" s="54"/>
    </row>
    <row r="6" spans="1:11">
      <c r="A6" s="7">
        <f>DATE(an,5,8)</f>
        <v>42863</v>
      </c>
      <c r="B6" s="55" t="s">
        <v>13</v>
      </c>
      <c r="C6" s="55"/>
    </row>
    <row r="7" spans="1:11">
      <c r="A7" s="7">
        <f>A15+39</f>
        <v>42880</v>
      </c>
      <c r="B7" s="54" t="s">
        <v>14</v>
      </c>
      <c r="C7" s="54"/>
    </row>
    <row r="8" spans="1:11">
      <c r="A8" s="7">
        <f>A15+50</f>
        <v>42891</v>
      </c>
      <c r="B8" s="54" t="s">
        <v>15</v>
      </c>
      <c r="C8" s="54"/>
    </row>
    <row r="9" spans="1:11">
      <c r="A9" s="7">
        <f>DATE(an,7,14)</f>
        <v>42930</v>
      </c>
      <c r="B9" s="54" t="s">
        <v>16</v>
      </c>
      <c r="C9" s="54"/>
    </row>
    <row r="10" spans="1:11">
      <c r="A10" s="7">
        <f>DATE(an,8,15)</f>
        <v>42962</v>
      </c>
      <c r="B10" s="54" t="s">
        <v>17</v>
      </c>
      <c r="C10" s="54"/>
    </row>
    <row r="11" spans="1:11">
      <c r="A11" s="7">
        <f>DATE(an,11,1)</f>
        <v>43040</v>
      </c>
      <c r="B11" s="54" t="s">
        <v>18</v>
      </c>
      <c r="C11" s="54"/>
    </row>
    <row r="12" spans="1:11">
      <c r="A12" s="7">
        <f>DATE(an,11,11)</f>
        <v>43050</v>
      </c>
      <c r="B12" s="54" t="s">
        <v>19</v>
      </c>
      <c r="C12" s="54"/>
    </row>
    <row r="13" spans="1:11">
      <c r="A13" s="7">
        <f>DATE(an,12,25)</f>
        <v>43094</v>
      </c>
      <c r="B13" s="54" t="s">
        <v>10</v>
      </c>
      <c r="C13" s="54"/>
    </row>
    <row r="15" spans="1:11">
      <c r="A15" s="7">
        <f>DOLLAR((DAY(MINUTE(A1/38)/2+55)&amp;"/4/"&amp;A1)/7,)*7-6</f>
        <v>42841</v>
      </c>
      <c r="B15" s="54" t="s">
        <v>20</v>
      </c>
      <c r="C15" s="54"/>
    </row>
  </sheetData>
  <protectedRanges>
    <protectedRange sqref="A1" name="Plage1"/>
  </protectedRanges>
  <mergeCells count="13">
    <mergeCell ref="A1:C1"/>
    <mergeCell ref="B3:C3"/>
    <mergeCell ref="B15:C15"/>
    <mergeCell ref="B4:C4"/>
    <mergeCell ref="B5:C5"/>
    <mergeCell ref="B11:C11"/>
    <mergeCell ref="B12:C12"/>
    <mergeCell ref="B13:C13"/>
    <mergeCell ref="B6:C6"/>
    <mergeCell ref="B7:C7"/>
    <mergeCell ref="B8:C8"/>
    <mergeCell ref="B9:C9"/>
    <mergeCell ref="B10:C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Calendrier</vt:lpstr>
      <vt:lpstr>fériés</vt:lpstr>
      <vt:lpstr>an</vt:lpstr>
      <vt:lpstr>ferie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U4</dc:creator>
  <cp:lastModifiedBy>Gim</cp:lastModifiedBy>
  <cp:lastPrinted>2016-03-08T19:38:23Z</cp:lastPrinted>
  <dcterms:created xsi:type="dcterms:W3CDTF">2016-03-06T12:02:13Z</dcterms:created>
  <dcterms:modified xsi:type="dcterms:W3CDTF">2016-03-14T11:35:05Z</dcterms:modified>
</cp:coreProperties>
</file>