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"/>
    </mc:Choice>
  </mc:AlternateContent>
  <xr:revisionPtr revIDLastSave="0" documentId="13_ncr:1_{3F601F94-1C3B-414E-9CA8-B614C03BCB19}" xr6:coauthVersionLast="46" xr6:coauthVersionMax="46" xr10:uidLastSave="{00000000-0000-0000-0000-000000000000}"/>
  <bookViews>
    <workbookView xWindow="-28920" yWindow="1605" windowWidth="29040" windowHeight="15840" xr2:uid="{2154AFD5-3A89-4065-AF2A-025AFD21F2EE}"/>
  </bookViews>
  <sheets>
    <sheet name="1_MEX" sheetId="24" r:id="rId1"/>
    <sheet name="2_FACADE" sheetId="23" r:id="rId2"/>
    <sheet name="métré facade" sheetId="2" state="hidden" r:id="rId3"/>
    <sheet name="Calcul matière" sheetId="27" state="hidden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embrasures">[1]choix!$A$70:$A$74</definedName>
    <definedName name="FG" localSheetId="0">[2]devis!$I$3</definedName>
    <definedName name="FG" localSheetId="1">[2]devis!$I$3</definedName>
    <definedName name="FG" localSheetId="3">[3]METRE!$J$3</definedName>
    <definedName name="FG">#REF!</definedName>
    <definedName name="FG_EB">'[4]9-METRE EB'!$J$3</definedName>
    <definedName name="FGFrais" localSheetId="0">[2]devis!$M$3</definedName>
    <definedName name="FGFrais" localSheetId="1">[2]devis!$M$3</definedName>
    <definedName name="FGFrais" localSheetId="3">[3]METRE!$N$3</definedName>
    <definedName name="FGFrais">#REF!</definedName>
    <definedName name="FGFrais_EB">'[4]9-METRE EB'!$N$3</definedName>
    <definedName name="FGST" localSheetId="0">[2]devis!$W$3</definedName>
    <definedName name="FGST" localSheetId="1">[2]devis!$W$3</definedName>
    <definedName name="FGST" localSheetId="3">[3]METRE!$X$3</definedName>
    <definedName name="FGST">#REF!</definedName>
    <definedName name="FGST_EB">'[4]9-METRE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 localSheetId="0">'[5]2-FACADE'!$BF$84</definedName>
    <definedName name="Houv_Acrotere" localSheetId="1">'[5]2-FACADE'!$BF$84</definedName>
    <definedName name="Houv_Acrotere">'[7]2-FACADE'!$BF$84</definedName>
    <definedName name="Houv_Autre">'[5]2-FACADE'!$BF$175</definedName>
    <definedName name="Houv_MOB_1">'2_FACADE'!$CT$79</definedName>
    <definedName name="Houv_MOB_2">'2_FACADE'!$CT$106</definedName>
    <definedName name="Houv_MOB_3">'2_FACADE'!$CT$127</definedName>
    <definedName name="Houv_MOB_4">'2_FACADE'!$CT$165</definedName>
    <definedName name="Houv_MOB_5">'2_FACADE'!$CT$189</definedName>
    <definedName name="Houv_MOB_noniso">'[8]2-FACADE'!$CT$129</definedName>
    <definedName name="Houv_MOBext" localSheetId="0">'[5]2-FACADE'!$BF$37</definedName>
    <definedName name="Houv_MOBext" localSheetId="1">'[5]2-FACADE'!$BF$37</definedName>
    <definedName name="Houv_MOBext">'[7]2-FACADE'!$BF$37</definedName>
    <definedName name="Houv_MOBiso">'[8]2-FACADE'!$CT$84</definedName>
    <definedName name="Houv_Panobloc" localSheetId="0">'[9]2-FACADE'!$CT$36</definedName>
    <definedName name="Houv_Panobloc" localSheetId="1">'2_FACADE'!$CT$36</definedName>
    <definedName name="Houv_Panobloc">'[8]2-FACADE'!$CT$37</definedName>
    <definedName name="hrt">[1]choix!$AH$134:$AH$158</definedName>
    <definedName name="largeursolive">[1]choix!$M$134:$M$158</definedName>
    <definedName name="Lg_Tot_Acrotere" localSheetId="0">'[6]2-FACADE'!$C$90</definedName>
    <definedName name="Lg_Tot_Acrotere" localSheetId="1">'[6]2-FACADE'!$C$90</definedName>
    <definedName name="Lg_Tot_Acrotere">'[7]2-FACADE'!$C$90</definedName>
    <definedName name="Lg_Tot_Autre">'[5]2-FACADE'!$C$181</definedName>
    <definedName name="Lg_Tot_MOB_1">'2_FACADE'!$C$85</definedName>
    <definedName name="Lg_Tot_MOB_2">'2_FACADE'!$C$112</definedName>
    <definedName name="Lg_Tot_MOB_3">'2_FACADE'!$C$133</definedName>
    <definedName name="Lg_Tot_MOB_4">'2_FACADE'!$C$171</definedName>
    <definedName name="Lg_Tot_MOB_5">'2_FACADE'!$C$195</definedName>
    <definedName name="Lg_Tot_MOB_noniso" localSheetId="0">'[9]2-FACADE'!$C$135</definedName>
    <definedName name="Lg_Tot_MOB_noniso">'[8]2-FACADE'!$C$135</definedName>
    <definedName name="Lg_Tot_MOBext" localSheetId="0">'[5]2-FACADE'!$C$43</definedName>
    <definedName name="Lg_Tot_MOBext" localSheetId="1">'[5]2-FACADE'!$C$43</definedName>
    <definedName name="Lg_Tot_MOBext">'[7]2-FACADE'!$C$43</definedName>
    <definedName name="Lg_Tot_MOBiso" localSheetId="0">'[9]2-FACADE'!$C$89</definedName>
    <definedName name="Lg_Tot_MOBiso">'[8]2-FACADE'!$C$90</definedName>
    <definedName name="Lg_Tot_Panobloc" localSheetId="0">'[9]2-FACADE'!$C$42</definedName>
    <definedName name="Lg_Tot_Panobloc" localSheetId="1">'2_FACADE'!$C$42</definedName>
    <definedName name="Lg_Tot_Panobloc">'[8]2-FACADE'!$C$43</definedName>
    <definedName name="liste_gruemob" localSheetId="0">[2]Grutage!$B$12:$B$18</definedName>
    <definedName name="liste_gruemob" localSheetId="1">[2]Grutage!$B$12:$B$18</definedName>
    <definedName name="liste_gruemob" localSheetId="3">[3]Grutage!$B$12:$B$18</definedName>
    <definedName name="liste_gruemob">#REF!</definedName>
    <definedName name="liste_gruemob_EB">[10]Grutage!$B$12:$B$18</definedName>
    <definedName name="Louv_Acrotere" localSheetId="0">'[5]2-FACADE'!$BE$84</definedName>
    <definedName name="Louv_Acrotere" localSheetId="1">'[5]2-FACADE'!$BE$84</definedName>
    <definedName name="Louv_Acrotere">'[7]2-FACADE'!$BE$84</definedName>
    <definedName name="Louv_Autre">'[5]2-FACADE'!$BE$175</definedName>
    <definedName name="Louv_MOB_1">'2_FACADE'!$CS$79</definedName>
    <definedName name="Louv_MOB_2">'2_FACADE'!$CS$106</definedName>
    <definedName name="Louv_MOB_3">'2_FACADE'!$CS$127</definedName>
    <definedName name="Louv_MOB_4">'2_FACADE'!$CS$165</definedName>
    <definedName name="Louv_MOB_5">'2_FACADE'!$CS$189</definedName>
    <definedName name="Louv_MOB_noniso" localSheetId="0">'[9]2-FACADE'!$CS$129</definedName>
    <definedName name="Louv_MOB_noniso">'[8]2-FACADE'!$CS$129</definedName>
    <definedName name="Louv_MOBext" localSheetId="0">'[5]2-FACADE'!$BE$37</definedName>
    <definedName name="Louv_MOBext" localSheetId="1">'[5]2-FACADE'!$BE$37</definedName>
    <definedName name="Louv_MOBext">'[7]2-FACADE'!$BE$37</definedName>
    <definedName name="Louv_MOBiso" localSheetId="0">'[9]2-FACADE'!$CS$83</definedName>
    <definedName name="Louv_MOBiso">'[8]2-FACADE'!$CS$84</definedName>
    <definedName name="Louv_Panobloc" localSheetId="0">'[9]2-FACADE'!$CS$36</definedName>
    <definedName name="Louv_Panobloc" localSheetId="1">'2_FACADE'!$CS$36</definedName>
    <definedName name="Louv_Panobloc">'[8]2-FACADE'!$CS$37</definedName>
    <definedName name="M" localSheetId="0">[2]devis!$I$4</definedName>
    <definedName name="M" localSheetId="1">[2]devis!$I$4</definedName>
    <definedName name="M" localSheetId="3">[3]METRE!$J$4</definedName>
    <definedName name="M">#REF!</definedName>
    <definedName name="M_EB">'[4]9-METRE EB'!$J$4</definedName>
    <definedName name="menuiseries">[1]choix!$A$77:$A$85</definedName>
    <definedName name="MFrais" localSheetId="0">[2]devis!$M$4</definedName>
    <definedName name="MFrais" localSheetId="1">[2]devis!$M$4</definedName>
    <definedName name="MFrais" localSheetId="3">[3]METRE!$N$4</definedName>
    <definedName name="MFrais">#REF!</definedName>
    <definedName name="MFrais_EB">'[4]9-METRE EB'!$N$4</definedName>
    <definedName name="MST" localSheetId="0">[2]devis!$W$4</definedName>
    <definedName name="MST" localSheetId="1">[2]devis!$W$4</definedName>
    <definedName name="MST" localSheetId="3">[3]METRE!$X$4</definedName>
    <definedName name="MST">#REF!</definedName>
    <definedName name="MST_EB">'[4]9-METRE EB'!$X$4</definedName>
    <definedName name="nb_pnx_Acrotere" localSheetId="0">'[6]2-FACADE'!$C$84</definedName>
    <definedName name="nb_pnx_Acrotere" localSheetId="1">'[6]2-FACADE'!$C$84</definedName>
    <definedName name="nb_pnx_Acrotere">'[7]2-FACADE'!$C$84</definedName>
    <definedName name="nb_pnx_Autre" localSheetId="0">'[6]2-FACADE'!$C$175</definedName>
    <definedName name="nb_pnx_Autre" localSheetId="1">'[6]2-FACADE'!$C$175</definedName>
    <definedName name="nb_pnx_Autre">'[7]2-FACADE'!$C$175</definedName>
    <definedName name="nb_pnx_MOB_1">'2_FACADE'!$C$79</definedName>
    <definedName name="nb_pnx_MOB_2">'2_FACADE'!$C$106</definedName>
    <definedName name="nb_pnx_MOB_3">'2_FACADE'!$C$127</definedName>
    <definedName name="nb_pnx_MOB_4">'2_FACADE'!$C$165</definedName>
    <definedName name="nb_pnx_MOB_5">'2_FACADE'!$C$189</definedName>
    <definedName name="nb_pnx_MOB_noniso" localSheetId="0">'[9]2-FACADE'!$C$129</definedName>
    <definedName name="nb_pnx_MOB_noniso">'[8]2-FACADE'!$C$129</definedName>
    <definedName name="nb_pnx_MOBext" localSheetId="0">'[6]2-FACADE'!$C$37</definedName>
    <definedName name="nb_pnx_MOBext" localSheetId="1">'[6]2-FACADE'!$C$37</definedName>
    <definedName name="nb_pnx_MOBext">'[7]2-FACADE'!$C$37</definedName>
    <definedName name="nb_pnx_MOBint" localSheetId="0">'[6]2-FACADE'!$C$129</definedName>
    <definedName name="nb_pnx_MOBint" localSheetId="1">'[6]2-FACADE'!$C$129</definedName>
    <definedName name="nb_pnx_MOBint">'[7]2-FACADE'!$C$129</definedName>
    <definedName name="nb_pnx_MOBinté" localSheetId="0">'[9]2-FACADE'!$C$174</definedName>
    <definedName name="nb_pnx_MOBinté">'[8]2-FACADE'!$C$174</definedName>
    <definedName name="nb_pnx_MOBiso" localSheetId="0">'[9]2-FACADE'!$C$83</definedName>
    <definedName name="nb_pnx_MOBiso">'[8]2-FACADE'!$C$84</definedName>
    <definedName name="nb_pnx_MPB_1">'2_FACADE'!$C$79</definedName>
    <definedName name="nb_pnx_Panobloc" localSheetId="0">'[9]2-FACADE'!$C$36</definedName>
    <definedName name="nb_pnx_Panobloc" localSheetId="1">'2_FACADE'!$C$36</definedName>
    <definedName name="nb_pnx_Panobloc">'[8]2-FACADE'!$C$37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 localSheetId="0">'[6]2-FACADE'!$BB$84</definedName>
    <definedName name="snette_Acrotere" localSheetId="1">'[6]2-FACADE'!$BB$84</definedName>
    <definedName name="snette_Acrotere">'[7]2-FACADE'!$BB$84</definedName>
    <definedName name="snette_Autre" localSheetId="0">'[6]2-FACADE'!$BB$175</definedName>
    <definedName name="snette_Autre" localSheetId="1">'[6]2-FACADE'!$BB$175</definedName>
    <definedName name="snette_Autre">'[7]2-FACADE'!$BB$175</definedName>
    <definedName name="Snette_MOB_1">'2_FACADE'!$CP$79</definedName>
    <definedName name="Snette_MOB_2">'2_FACADE'!$CP$106</definedName>
    <definedName name="Snette_MOB_3">'2_FACADE'!$CP$127</definedName>
    <definedName name="Snette_MOB_4">'2_FACADE'!$CP$165</definedName>
    <definedName name="Snette_MOB_5">'2_FACADE'!$CP$189</definedName>
    <definedName name="snette_MOB_noniso" localSheetId="0">'[9]2-FACADE'!$CP$129</definedName>
    <definedName name="snette_MOB_noniso">'[8]2-FACADE'!$CP$129</definedName>
    <definedName name="snette_MOBext" localSheetId="0">'[6]2-FACADE'!$BB$37</definedName>
    <definedName name="snette_MOBext" localSheetId="1">'[6]2-FACADE'!$BB$37</definedName>
    <definedName name="snette_MOBext">'[7]2-FACADE'!$BB$37</definedName>
    <definedName name="snette_MOBint" localSheetId="0">'[6]2-FACADE'!$BB$129</definedName>
    <definedName name="snette_MOBint" localSheetId="1">'[6]2-FACADE'!$BB$129</definedName>
    <definedName name="snette_MOBint">'[7]2-FACADE'!$BB$129</definedName>
    <definedName name="snette_MOBinté" localSheetId="0">'[9]2-FACADE'!$CP$174</definedName>
    <definedName name="snette_MOBinté">'[8]2-FACADE'!$CP$174</definedName>
    <definedName name="snette_MOBiso" localSheetId="0">'[9]2-FACADE'!$CP$83</definedName>
    <definedName name="snette_MOBiso">'[8]2-FACADE'!$CP$84</definedName>
    <definedName name="snette_Panobloc" localSheetId="0">'[9]2-FACADE'!$CP$36</definedName>
    <definedName name="snette_Panobloc" localSheetId="1">'2_FACADE'!$CP$36</definedName>
    <definedName name="snette_Panobloc">'[8]2-FACADE'!$CP$37</definedName>
    <definedName name="svpp_Acrotere" localSheetId="0">'[6]2-FACADE'!$BA$84</definedName>
    <definedName name="svpp_Acrotere" localSheetId="1">'[6]2-FACADE'!$BA$84</definedName>
    <definedName name="svpp_Acrotere">'[7]2-FACADE'!$BA$84</definedName>
    <definedName name="svpp_Autre" localSheetId="0">'[6]2-FACADE'!$BA$175</definedName>
    <definedName name="svpp_Autre" localSheetId="1">'[6]2-FACADE'!$BA$175</definedName>
    <definedName name="svpp_Autre">'[7]2-FACADE'!$BA$175</definedName>
    <definedName name="Svpp_MOB_1">'2_FACADE'!$CO$79</definedName>
    <definedName name="svpp_MOB_2">'2_FACADE'!$CO$106</definedName>
    <definedName name="Svpp_MOB_3">'2_FACADE'!$CO$127</definedName>
    <definedName name="Svpp_MOB_4">'2_FACADE'!$CO$165</definedName>
    <definedName name="Svpp_MOB_5">'2_FACADE'!$CO$189</definedName>
    <definedName name="svpp_MOB_noniso" localSheetId="0">'[9]2-FACADE'!$CO$129</definedName>
    <definedName name="svpp_MOB_noniso">'[8]2-FACADE'!$CO$129</definedName>
    <definedName name="svpp_MOBext" localSheetId="0">'[6]2-FACADE'!$BA$37</definedName>
    <definedName name="svpp_MOBext" localSheetId="1">'[6]2-FACADE'!$BA$37</definedName>
    <definedName name="svpp_MOBext">'[7]2-FACADE'!$BA$37</definedName>
    <definedName name="svpp_MOBint" localSheetId="0">'[6]2-FACADE'!$BA$129</definedName>
    <definedName name="svpp_MOBint" localSheetId="1">'[6]2-FACADE'!$BA$129</definedName>
    <definedName name="svpp_MOBint">'[7]2-FACADE'!$BA$129</definedName>
    <definedName name="svpp_MOBinté" localSheetId="0">'[9]2-FACADE'!$CO$174</definedName>
    <definedName name="svpp_MOBinté" localSheetId="1">'2_FACADE'!$CO$106</definedName>
    <definedName name="svpp_MOBinté">'[8]2-FACADE'!$CO$174</definedName>
    <definedName name="svpp_MOBiso" localSheetId="0">'[9]2-FACADE'!$CO$83</definedName>
    <definedName name="svpp_MOBiso">'[8]2-FACADE'!$CO$84</definedName>
    <definedName name="svpp_Panobloc" localSheetId="0">'[9]2-FACADE'!$CO$36</definedName>
    <definedName name="svpp_Panobloc" localSheetId="1">'2_FACADE'!$CO$36</definedName>
    <definedName name="svpp_Panobloc">'[8]2-FACADE'!$CO$37</definedName>
    <definedName name="tarif_gruemob">#REF!</definedName>
    <definedName name="tasseaux">[1]choix!$A$33:$A$36</definedName>
    <definedName name="TH_BE" localSheetId="0">'[9]6-Détail Système'!$F$9</definedName>
    <definedName name="TH_BE" localSheetId="1">'[9]6-Détail Système'!$F$9</definedName>
    <definedName name="TH_BE">'[7]4-Détail Système'!$F$7</definedName>
    <definedName name="Th_CH" localSheetId="0">'[9]6-Détail Système'!$F$11</definedName>
    <definedName name="Th_CH" localSheetId="1">'[9]6-Détail Système'!$F$11</definedName>
    <definedName name="Th_CH">'[7]4-Détail Système'!$F$9</definedName>
    <definedName name="TH_CU">'[9]6-Détail Système'!$F$4</definedName>
    <definedName name="TH_fini" localSheetId="0">'[9]6-Détail Système'!$F$5</definedName>
    <definedName name="TH_fini" localSheetId="1">'[9]6-Détail Système'!$F$5</definedName>
    <definedName name="TH_fini">'[7]4-Détail Système'!$F$5</definedName>
    <definedName name="TH_GPS">'[9]6-Détail Système'!$F$3</definedName>
    <definedName name="TH_log" localSheetId="0">'[9]6-Détail Système'!$F$10</definedName>
    <definedName name="TH_log" localSheetId="1">'[9]6-Détail Système'!$F$10</definedName>
    <definedName name="TH_log">'[7]4-Détail Système'!$F$8</definedName>
    <definedName name="TH_OB" localSheetId="0">'[9]6-Détail Système'!$F$8</definedName>
    <definedName name="TH_OB" localSheetId="1">'[9]6-Détail Système'!$F$8</definedName>
    <definedName name="TH_OB">'[7]4-Détail Système'!$F$6</definedName>
    <definedName name="TH_pano">#REF!</definedName>
    <definedName name="TH_prepa">'[9]6-Détail Système'!$F$2</definedName>
    <definedName name="Th_Speed">#REF!</definedName>
    <definedName name="Type_de_pare_vapeur_ou_de_pare_pluie">#REF!</definedName>
    <definedName name="_xlnm.Print_Area" localSheetId="3">'Calcul matière'!$A$1:$N$86</definedName>
    <definedName name="_xlnm.Print_Area" localSheetId="2">'métré facade'!$B$1:$R$26</definedName>
  </definedNames>
  <calcPr calcId="191029"/>
</workbook>
</file>

<file path=xl/calcChain.xml><?xml version="1.0" encoding="utf-8"?>
<calcChain xmlns="http://schemas.openxmlformats.org/spreadsheetml/2006/main">
  <c r="CK4" i="23" l="1"/>
  <c r="K178" i="23" l="1"/>
  <c r="M178" i="23"/>
  <c r="O178" i="23"/>
  <c r="Q178" i="23"/>
  <c r="S178" i="23"/>
  <c r="U178" i="23"/>
  <c r="W178" i="23"/>
  <c r="Y178" i="23"/>
  <c r="AA178" i="23"/>
  <c r="AC178" i="23"/>
  <c r="AE178" i="23"/>
  <c r="AG178" i="23"/>
  <c r="AI178" i="23"/>
  <c r="AK178" i="23"/>
  <c r="AM178" i="23"/>
  <c r="AO178" i="23"/>
  <c r="AQ178" i="23"/>
  <c r="AS178" i="23"/>
  <c r="AU178" i="23"/>
  <c r="AW178" i="23"/>
  <c r="AY178" i="23"/>
  <c r="BA178" i="23"/>
  <c r="BC178" i="23"/>
  <c r="BE178" i="23"/>
  <c r="BG178" i="23"/>
  <c r="BI178" i="23"/>
  <c r="BK178" i="23"/>
  <c r="BM178" i="23"/>
  <c r="BO178" i="23"/>
  <c r="BQ178" i="23"/>
  <c r="BS178" i="23"/>
  <c r="BU178" i="23"/>
  <c r="BW178" i="23"/>
  <c r="BY178" i="23"/>
  <c r="CA178" i="23"/>
  <c r="CC178" i="23"/>
  <c r="CE178" i="23"/>
  <c r="CG178" i="23"/>
  <c r="CI178" i="23"/>
  <c r="M139" i="23"/>
  <c r="O139" i="23"/>
  <c r="Q139" i="23"/>
  <c r="S139" i="23"/>
  <c r="U139" i="23"/>
  <c r="W139" i="23"/>
  <c r="Y139" i="23"/>
  <c r="AA139" i="23"/>
  <c r="AC139" i="23"/>
  <c r="AE139" i="23"/>
  <c r="AG139" i="23"/>
  <c r="AI139" i="23"/>
  <c r="AK139" i="23"/>
  <c r="AM139" i="23"/>
  <c r="AO139" i="23"/>
  <c r="AQ139" i="23"/>
  <c r="AS139" i="23"/>
  <c r="AU139" i="23"/>
  <c r="AW139" i="23"/>
  <c r="AY139" i="23"/>
  <c r="BA139" i="23"/>
  <c r="BC139" i="23"/>
  <c r="BE139" i="23"/>
  <c r="BG139" i="23"/>
  <c r="BI139" i="23"/>
  <c r="BK139" i="23"/>
  <c r="BM139" i="23"/>
  <c r="BO139" i="23"/>
  <c r="BQ139" i="23"/>
  <c r="BS139" i="23"/>
  <c r="BU139" i="23"/>
  <c r="BW139" i="23"/>
  <c r="BY139" i="23"/>
  <c r="CA139" i="23"/>
  <c r="CC139" i="23"/>
  <c r="CE139" i="23"/>
  <c r="CG139" i="23"/>
  <c r="CI139" i="23"/>
  <c r="K139" i="23"/>
  <c r="K119" i="23"/>
  <c r="M119" i="23"/>
  <c r="O119" i="23"/>
  <c r="Q119" i="23"/>
  <c r="S119" i="23"/>
  <c r="U119" i="23"/>
  <c r="W119" i="23"/>
  <c r="Y119" i="23"/>
  <c r="AA119" i="23"/>
  <c r="AC119" i="23"/>
  <c r="AE119" i="23"/>
  <c r="AG119" i="23"/>
  <c r="AI119" i="23"/>
  <c r="AK119" i="23"/>
  <c r="AM119" i="23"/>
  <c r="AO119" i="23"/>
  <c r="AQ119" i="23"/>
  <c r="AS119" i="23"/>
  <c r="AU119" i="23"/>
  <c r="AW119" i="23"/>
  <c r="AY119" i="23"/>
  <c r="BA119" i="23"/>
  <c r="BC119" i="23"/>
  <c r="BE119" i="23"/>
  <c r="BG119" i="23"/>
  <c r="BI119" i="23"/>
  <c r="BK119" i="23"/>
  <c r="BM119" i="23"/>
  <c r="BO119" i="23"/>
  <c r="BQ119" i="23"/>
  <c r="BS119" i="23"/>
  <c r="BU119" i="23"/>
  <c r="BW119" i="23"/>
  <c r="BY119" i="23"/>
  <c r="CA119" i="23"/>
  <c r="CC119" i="23"/>
  <c r="CE119" i="23"/>
  <c r="CG119" i="23"/>
  <c r="CI119" i="23"/>
  <c r="AG92" i="23"/>
  <c r="AI92" i="23"/>
  <c r="AK92" i="23"/>
  <c r="AM92" i="23"/>
  <c r="AO92" i="23"/>
  <c r="AQ92" i="23"/>
  <c r="AS92" i="23"/>
  <c r="AU92" i="23"/>
  <c r="AW92" i="23"/>
  <c r="AY92" i="23"/>
  <c r="BA92" i="23"/>
  <c r="BC92" i="23"/>
  <c r="BE92" i="23"/>
  <c r="BG92" i="23"/>
  <c r="BI92" i="23"/>
  <c r="BK92" i="23"/>
  <c r="BM92" i="23"/>
  <c r="BO92" i="23"/>
  <c r="BQ92" i="23"/>
  <c r="BS92" i="23"/>
  <c r="BU92" i="23"/>
  <c r="BW92" i="23"/>
  <c r="BY92" i="23"/>
  <c r="CA92" i="23"/>
  <c r="CC92" i="23"/>
  <c r="CE92" i="23"/>
  <c r="CG92" i="23"/>
  <c r="CI92" i="23"/>
  <c r="K92" i="23"/>
  <c r="M92" i="23"/>
  <c r="O92" i="23"/>
  <c r="Q92" i="23"/>
  <c r="S92" i="23"/>
  <c r="U92" i="23"/>
  <c r="W92" i="23"/>
  <c r="Y92" i="23"/>
  <c r="AA92" i="23"/>
  <c r="AC92" i="23"/>
  <c r="AE92" i="23"/>
  <c r="AW4" i="23"/>
  <c r="AY4" i="23"/>
  <c r="BA4" i="23"/>
  <c r="BC4" i="23"/>
  <c r="BE4" i="23"/>
  <c r="BG4" i="23"/>
  <c r="BI4" i="23"/>
  <c r="BK4" i="23"/>
  <c r="BM4" i="23"/>
  <c r="BO4" i="23"/>
  <c r="BQ4" i="23"/>
  <c r="BS4" i="23"/>
  <c r="BU4" i="23"/>
  <c r="BW4" i="23"/>
  <c r="BY4" i="23"/>
  <c r="CA4" i="23"/>
  <c r="CC4" i="23"/>
  <c r="CE4" i="23"/>
  <c r="CG4" i="23"/>
  <c r="CI4" i="23"/>
  <c r="AI4" i="23"/>
  <c r="AK4" i="23"/>
  <c r="AM4" i="23"/>
  <c r="AO4" i="23"/>
  <c r="AQ4" i="23"/>
  <c r="AS4" i="23"/>
  <c r="AU4" i="23"/>
  <c r="U4" i="23"/>
  <c r="W4" i="23"/>
  <c r="Y4" i="23"/>
  <c r="AA4" i="23"/>
  <c r="AC4" i="23"/>
  <c r="AE4" i="23"/>
  <c r="AG4" i="23"/>
  <c r="M4" i="23"/>
  <c r="O4" i="23"/>
  <c r="Q4" i="23"/>
  <c r="S4" i="23"/>
  <c r="K4" i="23"/>
  <c r="O52" i="23"/>
  <c r="Q52" i="23"/>
  <c r="S52" i="23"/>
  <c r="U52" i="23"/>
  <c r="W52" i="23"/>
  <c r="Y52" i="23"/>
  <c r="AA52" i="23"/>
  <c r="AC52" i="23"/>
  <c r="AE52" i="23"/>
  <c r="AG52" i="23"/>
  <c r="AI52" i="23"/>
  <c r="AK52" i="23"/>
  <c r="AM52" i="23"/>
  <c r="AO52" i="23"/>
  <c r="AQ52" i="23"/>
  <c r="AS52" i="23"/>
  <c r="AU52" i="23"/>
  <c r="AW52" i="23"/>
  <c r="AY52" i="23"/>
  <c r="BA52" i="23"/>
  <c r="BC52" i="23"/>
  <c r="BE52" i="23"/>
  <c r="BG52" i="23"/>
  <c r="BI52" i="23"/>
  <c r="BK52" i="23"/>
  <c r="BM52" i="23"/>
  <c r="BO52" i="23"/>
  <c r="BQ52" i="23"/>
  <c r="BS52" i="23"/>
  <c r="BU52" i="23"/>
  <c r="BW52" i="23"/>
  <c r="BY52" i="23"/>
  <c r="CA52" i="23"/>
  <c r="CC52" i="23"/>
  <c r="CE52" i="23"/>
  <c r="CG52" i="23"/>
  <c r="CI52" i="23"/>
  <c r="K52" i="23"/>
  <c r="M52" i="23"/>
  <c r="CZ6" i="23"/>
  <c r="CZ7" i="23"/>
  <c r="CZ8" i="23"/>
  <c r="CZ9" i="23"/>
  <c r="CZ10" i="23"/>
  <c r="CZ11" i="23"/>
  <c r="CZ12" i="23"/>
  <c r="CZ13" i="23"/>
  <c r="CZ14" i="23"/>
  <c r="CZ15" i="23"/>
  <c r="CZ16" i="23"/>
  <c r="CZ17" i="23"/>
  <c r="CZ18" i="23"/>
  <c r="CZ19" i="23"/>
  <c r="CZ20" i="23"/>
  <c r="CZ21" i="23"/>
  <c r="CZ22" i="23"/>
  <c r="CZ23" i="23"/>
  <c r="CZ24" i="23"/>
  <c r="CZ25" i="23"/>
  <c r="CZ26" i="23"/>
  <c r="CZ27" i="23"/>
  <c r="CZ28" i="23"/>
  <c r="CZ29" i="23"/>
  <c r="CZ30" i="23"/>
  <c r="CZ31" i="23"/>
  <c r="CZ32" i="23"/>
  <c r="CZ33" i="23"/>
  <c r="CZ34" i="23"/>
  <c r="CZ35" i="23"/>
  <c r="CS5" i="23"/>
  <c r="A12" i="27"/>
  <c r="A11" i="27"/>
  <c r="A10" i="27"/>
  <c r="A9" i="27"/>
  <c r="A7" i="27"/>
  <c r="A6" i="27"/>
  <c r="A5" i="27"/>
  <c r="A4" i="27"/>
  <c r="E53" i="23"/>
  <c r="E93" i="23"/>
  <c r="A3" i="23"/>
  <c r="CJ3" i="23"/>
  <c r="CH3" i="23"/>
  <c r="CH52" i="23" s="1"/>
  <c r="CF3" i="23"/>
  <c r="CD3" i="23"/>
  <c r="CD4" i="23" s="1"/>
  <c r="CB3" i="23"/>
  <c r="BZ3" i="23"/>
  <c r="BZ119" i="23" s="1"/>
  <c r="BX3" i="23"/>
  <c r="BX92" i="23" s="1"/>
  <c r="BV3" i="23"/>
  <c r="BV139" i="23" s="1"/>
  <c r="BT3" i="23"/>
  <c r="BT139" i="23" s="1"/>
  <c r="BR3" i="23"/>
  <c r="BR139" i="23" s="1"/>
  <c r="BP3" i="23"/>
  <c r="BN3" i="23"/>
  <c r="BN178" i="23" s="1"/>
  <c r="BL3" i="23"/>
  <c r="BL4" i="23" s="1"/>
  <c r="BJ3" i="23"/>
  <c r="BH3" i="23"/>
  <c r="BH139" i="23" s="1"/>
  <c r="BF3" i="23"/>
  <c r="BF119" i="23" s="1"/>
  <c r="BD3" i="23"/>
  <c r="BD92" i="23" s="1"/>
  <c r="BB3" i="23"/>
  <c r="BB139" i="23" s="1"/>
  <c r="AZ3" i="23"/>
  <c r="AZ139" i="23" s="1"/>
  <c r="AX3" i="23"/>
  <c r="AX4" i="23" s="1"/>
  <c r="AV3" i="23"/>
  <c r="AV139" i="23" s="1"/>
  <c r="AT3" i="23"/>
  <c r="AR3" i="23"/>
  <c r="AP3" i="23"/>
  <c r="AP92" i="23" s="1"/>
  <c r="AN3" i="23"/>
  <c r="AN139" i="23" s="1"/>
  <c r="AL3" i="23"/>
  <c r="AL52" i="23" s="1"/>
  <c r="AJ3" i="23"/>
  <c r="AJ119" i="23" s="1"/>
  <c r="AH3" i="23"/>
  <c r="AH178" i="23" s="1"/>
  <c r="AF3" i="23"/>
  <c r="AF52" i="23" s="1"/>
  <c r="AD3" i="23"/>
  <c r="AD178" i="23" s="1"/>
  <c r="AB3" i="23"/>
  <c r="AB119" i="23" s="1"/>
  <c r="Z3" i="23"/>
  <c r="Z92" i="23" s="1"/>
  <c r="X3" i="23"/>
  <c r="X119" i="23" s="1"/>
  <c r="V3" i="23"/>
  <c r="V139" i="23" s="1"/>
  <c r="T3" i="23"/>
  <c r="R3" i="23"/>
  <c r="R4" i="23" s="1"/>
  <c r="P3" i="23"/>
  <c r="P52" i="23" s="1"/>
  <c r="E5" i="23"/>
  <c r="G5" i="23"/>
  <c r="I5" i="23"/>
  <c r="CR5" i="23" s="1"/>
  <c r="K5" i="23"/>
  <c r="M5" i="23"/>
  <c r="O5" i="23"/>
  <c r="Q5" i="23"/>
  <c r="S5" i="23"/>
  <c r="U5" i="23"/>
  <c r="T36" i="23" s="1"/>
  <c r="W5" i="23"/>
  <c r="Y5" i="23"/>
  <c r="AA5" i="23"/>
  <c r="AC5" i="23"/>
  <c r="AE5" i="23"/>
  <c r="AG5" i="23"/>
  <c r="AI5" i="23"/>
  <c r="AK5" i="23"/>
  <c r="AJ36" i="23" s="1"/>
  <c r="AM5" i="23"/>
  <c r="AO5" i="23"/>
  <c r="AQ5" i="23"/>
  <c r="AS5" i="23"/>
  <c r="AU5" i="23"/>
  <c r="AW5" i="23"/>
  <c r="AY5" i="23"/>
  <c r="BA5" i="23"/>
  <c r="AZ36" i="23" s="1"/>
  <c r="BC5" i="23"/>
  <c r="BE5" i="23"/>
  <c r="BG5" i="23"/>
  <c r="BI5" i="23"/>
  <c r="BK5" i="23"/>
  <c r="BM5" i="23"/>
  <c r="BO5" i="23"/>
  <c r="BQ5" i="23"/>
  <c r="BP36" i="23" s="1"/>
  <c r="BS5" i="23"/>
  <c r="BU5" i="23"/>
  <c r="BW5" i="23"/>
  <c r="BY5" i="23"/>
  <c r="CA5" i="23"/>
  <c r="CC5" i="23"/>
  <c r="CE5" i="23"/>
  <c r="CG5" i="23"/>
  <c r="CF36" i="23" s="1"/>
  <c r="CI5" i="23"/>
  <c r="CK5" i="23"/>
  <c r="CL5" i="23"/>
  <c r="CO5" i="23" s="1"/>
  <c r="CT5" i="23"/>
  <c r="DB5" i="23"/>
  <c r="N3" i="23"/>
  <c r="N139" i="23" s="1"/>
  <c r="L3" i="23"/>
  <c r="L178" i="23" s="1"/>
  <c r="J3" i="23"/>
  <c r="AR4" i="23"/>
  <c r="AR139" i="23"/>
  <c r="AD139" i="23"/>
  <c r="AD119" i="23"/>
  <c r="AD52" i="23"/>
  <c r="AT139" i="23"/>
  <c r="AT52" i="23"/>
  <c r="AT178" i="23"/>
  <c r="AT4" i="23"/>
  <c r="AT119" i="23"/>
  <c r="AT92" i="23"/>
  <c r="BJ139" i="23"/>
  <c r="BJ52" i="23"/>
  <c r="BJ178" i="23"/>
  <c r="BJ4" i="23"/>
  <c r="BJ119" i="23"/>
  <c r="BJ92" i="23"/>
  <c r="BZ139" i="23"/>
  <c r="BZ178" i="23"/>
  <c r="BZ4" i="23"/>
  <c r="BZ52" i="23"/>
  <c r="BL92" i="23"/>
  <c r="CB139" i="23"/>
  <c r="CF4" i="23"/>
  <c r="CF139" i="23"/>
  <c r="AZ4" i="23"/>
  <c r="BB178" i="23"/>
  <c r="BB119" i="23"/>
  <c r="CH178" i="23"/>
  <c r="BP92" i="23"/>
  <c r="AN52" i="23"/>
  <c r="AH139" i="23"/>
  <c r="AJ178" i="23"/>
  <c r="AJ92" i="23"/>
  <c r="T178" i="23"/>
  <c r="T4" i="23"/>
  <c r="L52" i="23"/>
  <c r="L4" i="23"/>
  <c r="V92" i="23"/>
  <c r="R119" i="23"/>
  <c r="Z139" i="23"/>
  <c r="Z178" i="23"/>
  <c r="Z4" i="23"/>
  <c r="CZ5" i="23"/>
  <c r="CV5" i="23"/>
  <c r="E180" i="23"/>
  <c r="G180" i="23"/>
  <c r="E181" i="23"/>
  <c r="G181" i="23"/>
  <c r="E182" i="23"/>
  <c r="G182" i="23"/>
  <c r="E183" i="23"/>
  <c r="G183" i="23"/>
  <c r="E184" i="23"/>
  <c r="G184" i="23"/>
  <c r="E185" i="23"/>
  <c r="G185" i="23"/>
  <c r="E186" i="23"/>
  <c r="G186" i="23"/>
  <c r="E187" i="23"/>
  <c r="G187" i="23"/>
  <c r="E188" i="23"/>
  <c r="G188" i="23"/>
  <c r="E141" i="23"/>
  <c r="G141" i="23"/>
  <c r="E142" i="23"/>
  <c r="G142" i="23"/>
  <c r="E143" i="23"/>
  <c r="G143" i="23"/>
  <c r="E144" i="23"/>
  <c r="G144" i="23"/>
  <c r="E145" i="23"/>
  <c r="G145" i="23"/>
  <c r="E146" i="23"/>
  <c r="G146" i="23"/>
  <c r="E147" i="23"/>
  <c r="G147" i="23"/>
  <c r="E148" i="23"/>
  <c r="G148" i="23"/>
  <c r="E149" i="23"/>
  <c r="G149" i="23"/>
  <c r="E150" i="23"/>
  <c r="G150" i="23"/>
  <c r="E151" i="23"/>
  <c r="G151" i="23"/>
  <c r="E152" i="23"/>
  <c r="G152" i="23"/>
  <c r="E153" i="23"/>
  <c r="G153" i="23"/>
  <c r="E154" i="23"/>
  <c r="G154" i="23"/>
  <c r="E155" i="23"/>
  <c r="G155" i="23"/>
  <c r="E156" i="23"/>
  <c r="G156" i="23"/>
  <c r="E157" i="23"/>
  <c r="G157" i="23"/>
  <c r="E158" i="23"/>
  <c r="G158" i="23"/>
  <c r="E159" i="23"/>
  <c r="G159" i="23"/>
  <c r="E160" i="23"/>
  <c r="G160" i="23"/>
  <c r="E161" i="23"/>
  <c r="G161" i="23"/>
  <c r="E162" i="23"/>
  <c r="G162" i="23"/>
  <c r="E163" i="23"/>
  <c r="G163" i="23"/>
  <c r="E164" i="23"/>
  <c r="G164" i="23"/>
  <c r="G126" i="23"/>
  <c r="E126" i="23"/>
  <c r="E121" i="23"/>
  <c r="G121" i="23"/>
  <c r="E122" i="23"/>
  <c r="G122" i="23"/>
  <c r="E123" i="23"/>
  <c r="G123" i="23"/>
  <c r="E124" i="23"/>
  <c r="G124" i="23"/>
  <c r="E125" i="23"/>
  <c r="G125" i="23"/>
  <c r="AG179" i="23"/>
  <c r="AG180" i="23"/>
  <c r="AG181" i="23"/>
  <c r="AG182" i="23"/>
  <c r="DE165" i="23"/>
  <c r="DE189" i="23"/>
  <c r="DE127" i="23"/>
  <c r="DE106" i="23"/>
  <c r="DH126" i="23"/>
  <c r="DH104" i="23"/>
  <c r="DH105" i="23"/>
  <c r="DH103" i="23"/>
  <c r="DH102" i="23"/>
  <c r="DH101" i="23"/>
  <c r="DH100" i="23"/>
  <c r="DH99" i="23"/>
  <c r="DH98" i="23"/>
  <c r="DH97" i="23"/>
  <c r="DH96" i="23"/>
  <c r="DH95" i="23"/>
  <c r="DH94" i="23"/>
  <c r="DH93" i="23"/>
  <c r="I184" i="23"/>
  <c r="CR184" i="23" s="1"/>
  <c r="K184" i="23"/>
  <c r="M184" i="23"/>
  <c r="O184" i="23"/>
  <c r="Q184" i="23"/>
  <c r="S184" i="23"/>
  <c r="U184" i="23"/>
  <c r="W184" i="23"/>
  <c r="Y184" i="23"/>
  <c r="AA184" i="23"/>
  <c r="AC184" i="23"/>
  <c r="AE184" i="23"/>
  <c r="AG184" i="23"/>
  <c r="AI184" i="23"/>
  <c r="AK184" i="23"/>
  <c r="AM184" i="23"/>
  <c r="AO184" i="23"/>
  <c r="BA184" i="23" s="1"/>
  <c r="AQ184" i="23"/>
  <c r="AS184" i="23"/>
  <c r="AU184" i="23"/>
  <c r="AW184" i="23"/>
  <c r="AY184" i="23"/>
  <c r="BC184" i="23"/>
  <c r="BE184" i="23"/>
  <c r="BG184" i="23"/>
  <c r="BI184" i="23"/>
  <c r="BK184" i="23"/>
  <c r="BM184" i="23"/>
  <c r="BO184" i="23"/>
  <c r="BQ184" i="23"/>
  <c r="BS184" i="23"/>
  <c r="BU184" i="23"/>
  <c r="BW184" i="23"/>
  <c r="BY184" i="23"/>
  <c r="CA184" i="23"/>
  <c r="CC184" i="23"/>
  <c r="CE184" i="23"/>
  <c r="CG184" i="23"/>
  <c r="CI184" i="23"/>
  <c r="CK184" i="23"/>
  <c r="CL184" i="23"/>
  <c r="CO184" i="23" s="1"/>
  <c r="CS184" i="23"/>
  <c r="CT184" i="23"/>
  <c r="I185" i="23"/>
  <c r="CR185" i="23" s="1"/>
  <c r="K185" i="23"/>
  <c r="M185" i="23"/>
  <c r="O185" i="23"/>
  <c r="Q185" i="23"/>
  <c r="S185" i="23"/>
  <c r="U185" i="23"/>
  <c r="W185" i="23"/>
  <c r="Y185" i="23"/>
  <c r="X189" i="23" s="1"/>
  <c r="AA185" i="23"/>
  <c r="AC185" i="23"/>
  <c r="AE185" i="23"/>
  <c r="AG185" i="23"/>
  <c r="AI185" i="23"/>
  <c r="AK185" i="23"/>
  <c r="AM185" i="23"/>
  <c r="AO185" i="23"/>
  <c r="BA185" i="23" s="1"/>
  <c r="AQ185" i="23"/>
  <c r="AS185" i="23"/>
  <c r="AU185" i="23"/>
  <c r="AW185" i="23"/>
  <c r="AY185" i="23"/>
  <c r="BC185" i="23"/>
  <c r="BE185" i="23"/>
  <c r="BG185" i="23"/>
  <c r="BI185" i="23"/>
  <c r="BK185" i="23"/>
  <c r="BM185" i="23"/>
  <c r="BO185" i="23"/>
  <c r="BQ185" i="23"/>
  <c r="BS185" i="23"/>
  <c r="BU185" i="23"/>
  <c r="BT189" i="23" s="1"/>
  <c r="BW185" i="23"/>
  <c r="BY185" i="23"/>
  <c r="CA185" i="23"/>
  <c r="CC185" i="23"/>
  <c r="CE185" i="23"/>
  <c r="CG185" i="23"/>
  <c r="CI185" i="23"/>
  <c r="CK185" i="23"/>
  <c r="CJ189" i="23" s="1"/>
  <c r="CL185" i="23"/>
  <c r="CO185" i="23" s="1"/>
  <c r="CS185" i="23"/>
  <c r="CT185" i="23"/>
  <c r="DH185" i="23"/>
  <c r="I186" i="23"/>
  <c r="CR186" i="23"/>
  <c r="K186" i="23"/>
  <c r="M186" i="23"/>
  <c r="L189" i="23" s="1"/>
  <c r="O186" i="23"/>
  <c r="Q186" i="23"/>
  <c r="S186" i="23"/>
  <c r="U186" i="23"/>
  <c r="W186" i="23"/>
  <c r="Y186" i="23"/>
  <c r="AA186" i="23"/>
  <c r="AC186" i="23"/>
  <c r="AE186" i="23"/>
  <c r="AG186" i="23"/>
  <c r="AI186" i="23"/>
  <c r="AK186" i="23"/>
  <c r="AM186" i="23"/>
  <c r="AO186" i="23"/>
  <c r="BA186" i="23" s="1"/>
  <c r="AQ186" i="23"/>
  <c r="AS186" i="23"/>
  <c r="AU186" i="23"/>
  <c r="AW186" i="23"/>
  <c r="AY186" i="23"/>
  <c r="BC186" i="23"/>
  <c r="BE186" i="23"/>
  <c r="BG186" i="23"/>
  <c r="BI186" i="23"/>
  <c r="BK186" i="23"/>
  <c r="BM186" i="23"/>
  <c r="BO186" i="23"/>
  <c r="BQ186" i="23"/>
  <c r="BS186" i="23"/>
  <c r="BU186" i="23"/>
  <c r="BW186" i="23"/>
  <c r="BY186" i="23"/>
  <c r="CA186" i="23"/>
  <c r="CC186" i="23"/>
  <c r="CE186" i="23"/>
  <c r="CG186" i="23"/>
  <c r="CI186" i="23"/>
  <c r="CK186" i="23"/>
  <c r="CL186" i="23"/>
  <c r="CS186" i="23"/>
  <c r="CT186" i="23"/>
  <c r="DH186" i="23"/>
  <c r="I187" i="23"/>
  <c r="CR187" i="23"/>
  <c r="K187" i="23"/>
  <c r="M187" i="23"/>
  <c r="O187" i="23"/>
  <c r="Q187" i="23"/>
  <c r="S187" i="23"/>
  <c r="U187" i="23"/>
  <c r="W187" i="23"/>
  <c r="Y187" i="23"/>
  <c r="AA187" i="23"/>
  <c r="AC187" i="23"/>
  <c r="AE187" i="23"/>
  <c r="AG187" i="23"/>
  <c r="AI187" i="23"/>
  <c r="AK187" i="23"/>
  <c r="AM187" i="23"/>
  <c r="AO187" i="23"/>
  <c r="BA187" i="23" s="1"/>
  <c r="AQ187" i="23"/>
  <c r="AS187" i="23"/>
  <c r="AU187" i="23"/>
  <c r="AW187" i="23"/>
  <c r="AY187" i="23"/>
  <c r="BC187" i="23"/>
  <c r="BE187" i="23"/>
  <c r="BG187" i="23"/>
  <c r="BI187" i="23"/>
  <c r="BK187" i="23"/>
  <c r="BM187" i="23"/>
  <c r="BO187" i="23"/>
  <c r="BQ187" i="23"/>
  <c r="BS187" i="23"/>
  <c r="BU187" i="23"/>
  <c r="BW187" i="23"/>
  <c r="BY187" i="23"/>
  <c r="CA187" i="23"/>
  <c r="CC187" i="23"/>
  <c r="CE187" i="23"/>
  <c r="CG187" i="23"/>
  <c r="CI187" i="23"/>
  <c r="CK187" i="23"/>
  <c r="CL187" i="23"/>
  <c r="CO187" i="23" s="1"/>
  <c r="CS187" i="23"/>
  <c r="CT187" i="23"/>
  <c r="DH187" i="23"/>
  <c r="DH184" i="23"/>
  <c r="C197" i="23"/>
  <c r="C189" i="23"/>
  <c r="B189" i="23"/>
  <c r="DH188" i="23"/>
  <c r="CT188" i="23"/>
  <c r="CS188" i="23"/>
  <c r="CL188" i="23"/>
  <c r="CO188" i="23"/>
  <c r="CK188" i="23"/>
  <c r="CI188" i="23"/>
  <c r="CG188" i="23"/>
  <c r="CE188" i="23"/>
  <c r="CC188" i="23"/>
  <c r="CA188" i="23"/>
  <c r="BY188" i="23"/>
  <c r="BW188" i="23"/>
  <c r="BU188" i="23"/>
  <c r="BS188" i="23"/>
  <c r="BQ188" i="23"/>
  <c r="BO188" i="23"/>
  <c r="BM188" i="23"/>
  <c r="BK188" i="23"/>
  <c r="BI188" i="23"/>
  <c r="BG188" i="23"/>
  <c r="BE188" i="23"/>
  <c r="BC188" i="23"/>
  <c r="AY188" i="23"/>
  <c r="AW188" i="23"/>
  <c r="AU188" i="23"/>
  <c r="AS188" i="23"/>
  <c r="AQ188" i="23"/>
  <c r="AO188" i="23"/>
  <c r="BA188" i="23" s="1"/>
  <c r="AM188" i="23"/>
  <c r="AK188" i="23"/>
  <c r="AI188" i="23"/>
  <c r="AG188" i="23"/>
  <c r="AE188" i="23"/>
  <c r="AC188" i="23"/>
  <c r="AA188" i="23"/>
  <c r="Y188" i="23"/>
  <c r="W188" i="23"/>
  <c r="U188" i="23"/>
  <c r="S188" i="23"/>
  <c r="Q188" i="23"/>
  <c r="O188" i="23"/>
  <c r="M188" i="23"/>
  <c r="K188" i="23"/>
  <c r="I188" i="23"/>
  <c r="CR188" i="23" s="1"/>
  <c r="CT183" i="23"/>
  <c r="CS183" i="23"/>
  <c r="CK183" i="23"/>
  <c r="CI183" i="23"/>
  <c r="CG183" i="23"/>
  <c r="CE183" i="23"/>
  <c r="CC183" i="23"/>
  <c r="CA183" i="23"/>
  <c r="BY183" i="23"/>
  <c r="BW183" i="23"/>
  <c r="BU183" i="23"/>
  <c r="BS183" i="23"/>
  <c r="BQ183" i="23"/>
  <c r="BO183" i="23"/>
  <c r="BM183" i="23"/>
  <c r="BL189" i="23" s="1"/>
  <c r="BK183" i="23"/>
  <c r="BI183" i="23"/>
  <c r="BG183" i="23"/>
  <c r="BE183" i="23"/>
  <c r="BC183" i="23"/>
  <c r="AY183" i="23"/>
  <c r="AW183" i="23"/>
  <c r="AU183" i="23"/>
  <c r="AT189" i="23" s="1"/>
  <c r="AS183" i="23"/>
  <c r="AQ183" i="23"/>
  <c r="AO183" i="23"/>
  <c r="BA183" i="23" s="1"/>
  <c r="AM183" i="23"/>
  <c r="AK183" i="23"/>
  <c r="AI183" i="23"/>
  <c r="AG183" i="23"/>
  <c r="AE183" i="23"/>
  <c r="AD189" i="23" s="1"/>
  <c r="AC183" i="23"/>
  <c r="AA183" i="23"/>
  <c r="Y183" i="23"/>
  <c r="W183" i="23"/>
  <c r="U183" i="23"/>
  <c r="S183" i="23"/>
  <c r="Q183" i="23"/>
  <c r="O183" i="23"/>
  <c r="N189" i="23" s="1"/>
  <c r="M183" i="23"/>
  <c r="K183" i="23"/>
  <c r="I183" i="23"/>
  <c r="CR183" i="23" s="1"/>
  <c r="DH183" i="23"/>
  <c r="DH182" i="23"/>
  <c r="CT182" i="23"/>
  <c r="CS182" i="23"/>
  <c r="CL182" i="23"/>
  <c r="CO182" i="23"/>
  <c r="CK182" i="23"/>
  <c r="CI182" i="23"/>
  <c r="CG182" i="23"/>
  <c r="CE182" i="23"/>
  <c r="CC182" i="23"/>
  <c r="CA182" i="23"/>
  <c r="BZ189" i="23" s="1"/>
  <c r="BY182" i="23"/>
  <c r="BW182" i="23"/>
  <c r="BU182" i="23"/>
  <c r="BS182" i="23"/>
  <c r="BQ182" i="23"/>
  <c r="BO182" i="23"/>
  <c r="BM182" i="23"/>
  <c r="BK182" i="23"/>
  <c r="BJ189" i="23" s="1"/>
  <c r="BI182" i="23"/>
  <c r="BG182" i="23"/>
  <c r="BE182" i="23"/>
  <c r="BC182" i="23"/>
  <c r="AY182" i="23"/>
  <c r="AW182" i="23"/>
  <c r="AU182" i="23"/>
  <c r="AS182" i="23"/>
  <c r="AR189" i="23" s="1"/>
  <c r="AQ182" i="23"/>
  <c r="AO182" i="23"/>
  <c r="BA182" i="23" s="1"/>
  <c r="AM182" i="23"/>
  <c r="AK182" i="23"/>
  <c r="AI182" i="23"/>
  <c r="AE182" i="23"/>
  <c r="AC182" i="23"/>
  <c r="AA182" i="23"/>
  <c r="Z189" i="23" s="1"/>
  <c r="Y182" i="23"/>
  <c r="W182" i="23"/>
  <c r="U182" i="23"/>
  <c r="S182" i="23"/>
  <c r="Q182" i="23"/>
  <c r="O182" i="23"/>
  <c r="M182" i="23"/>
  <c r="K182" i="23"/>
  <c r="J189" i="23" s="1"/>
  <c r="I182" i="23"/>
  <c r="CR182" i="23" s="1"/>
  <c r="DH181" i="23"/>
  <c r="CT181" i="23"/>
  <c r="CS181" i="23"/>
  <c r="CL181" i="23"/>
  <c r="CK181" i="23"/>
  <c r="CI181" i="23"/>
  <c r="CG181" i="23"/>
  <c r="CF189" i="23" s="1"/>
  <c r="CE181" i="23"/>
  <c r="CC181" i="23"/>
  <c r="CA181" i="23"/>
  <c r="BY181" i="23"/>
  <c r="BW181" i="23"/>
  <c r="BU181" i="23"/>
  <c r="BS181" i="23"/>
  <c r="BQ181" i="23"/>
  <c r="BP189" i="23" s="1"/>
  <c r="BO181" i="23"/>
  <c r="BM181" i="23"/>
  <c r="BK181" i="23"/>
  <c r="BI181" i="23"/>
  <c r="BG181" i="23"/>
  <c r="BE181" i="23"/>
  <c r="BC181" i="23"/>
  <c r="AY181" i="23"/>
  <c r="AW181" i="23"/>
  <c r="AU181" i="23"/>
  <c r="AS181" i="23"/>
  <c r="AQ181" i="23"/>
  <c r="AO181" i="23"/>
  <c r="BA181" i="23"/>
  <c r="AM181" i="23"/>
  <c r="AK181" i="23"/>
  <c r="AJ189" i="23" s="1"/>
  <c r="AI181" i="23"/>
  <c r="AE181" i="23"/>
  <c r="AC181" i="23"/>
  <c r="AA181" i="23"/>
  <c r="Y181" i="23"/>
  <c r="W181" i="23"/>
  <c r="U181" i="23"/>
  <c r="S181" i="23"/>
  <c r="R189" i="23" s="1"/>
  <c r="Q181" i="23"/>
  <c r="O181" i="23"/>
  <c r="M181" i="23"/>
  <c r="K181" i="23"/>
  <c r="I181" i="23"/>
  <c r="CR181" i="23"/>
  <c r="CT180" i="23"/>
  <c r="CS180" i="23"/>
  <c r="CK180" i="23"/>
  <c r="CI180" i="23"/>
  <c r="CG180" i="23"/>
  <c r="CE180" i="23"/>
  <c r="CC180" i="23"/>
  <c r="CA180" i="23"/>
  <c r="BY180" i="23"/>
  <c r="BW180" i="23"/>
  <c r="BV189" i="23" s="1"/>
  <c r="BU180" i="23"/>
  <c r="BS180" i="23"/>
  <c r="BQ180" i="23"/>
  <c r="BO180" i="23"/>
  <c r="BM180" i="23"/>
  <c r="BK180" i="23"/>
  <c r="BI180" i="23"/>
  <c r="BG180" i="23"/>
  <c r="BF189" i="23" s="1"/>
  <c r="BE180" i="23"/>
  <c r="BC180" i="23"/>
  <c r="AY180" i="23"/>
  <c r="AW180" i="23"/>
  <c r="AU180" i="23"/>
  <c r="AS180" i="23"/>
  <c r="AQ180" i="23"/>
  <c r="AO180" i="23"/>
  <c r="AM180" i="23"/>
  <c r="AK180" i="23"/>
  <c r="AI180" i="23"/>
  <c r="AE180" i="23"/>
  <c r="AC180" i="23"/>
  <c r="AA180" i="23"/>
  <c r="Y180" i="23"/>
  <c r="W180" i="23"/>
  <c r="V189" i="23" s="1"/>
  <c r="U180" i="23"/>
  <c r="S180" i="23"/>
  <c r="Q180" i="23"/>
  <c r="O180" i="23"/>
  <c r="M180" i="23"/>
  <c r="K180" i="23"/>
  <c r="I180" i="23"/>
  <c r="CR180" i="23"/>
  <c r="DH180" i="23"/>
  <c r="CT179" i="23"/>
  <c r="CS179" i="23"/>
  <c r="CR179" i="23"/>
  <c r="CK179" i="23"/>
  <c r="CI179" i="23"/>
  <c r="CG179" i="23"/>
  <c r="CE179" i="23"/>
  <c r="CD189" i="23" s="1"/>
  <c r="CC179" i="23"/>
  <c r="CA179" i="23"/>
  <c r="BY179" i="23"/>
  <c r="BW179" i="23"/>
  <c r="BU179" i="23"/>
  <c r="BS179" i="23"/>
  <c r="BQ179" i="23"/>
  <c r="BO179" i="23"/>
  <c r="BN189" i="23" s="1"/>
  <c r="BM179" i="23"/>
  <c r="BK179" i="23"/>
  <c r="BI179" i="23"/>
  <c r="BG179" i="23"/>
  <c r="BE179" i="23"/>
  <c r="BC179" i="23"/>
  <c r="BA179" i="23"/>
  <c r="AY179" i="23"/>
  <c r="AX189" i="23" s="1"/>
  <c r="AW179" i="23"/>
  <c r="AU179" i="23"/>
  <c r="AS179" i="23"/>
  <c r="AQ179" i="23"/>
  <c r="AO179" i="23"/>
  <c r="AM179" i="23"/>
  <c r="AK179" i="23"/>
  <c r="AI179" i="23"/>
  <c r="AH189" i="23" s="1"/>
  <c r="AE179" i="23"/>
  <c r="AC179" i="23"/>
  <c r="AA179" i="23"/>
  <c r="Y179" i="23"/>
  <c r="W179" i="23"/>
  <c r="U179" i="23"/>
  <c r="S179" i="23"/>
  <c r="Q179" i="23"/>
  <c r="P189" i="23" s="1"/>
  <c r="O179" i="23"/>
  <c r="M179" i="23"/>
  <c r="K179" i="23"/>
  <c r="C198" i="23"/>
  <c r="E179" i="23"/>
  <c r="CL148" i="23"/>
  <c r="I148" i="23"/>
  <c r="K148" i="23"/>
  <c r="M148" i="23"/>
  <c r="O148" i="23"/>
  <c r="Q148" i="23"/>
  <c r="S148" i="23"/>
  <c r="U148" i="23"/>
  <c r="W148" i="23"/>
  <c r="Y148" i="23"/>
  <c r="AA148" i="23"/>
  <c r="AC148" i="23"/>
  <c r="AE148" i="23"/>
  <c r="AG148" i="23"/>
  <c r="AI148" i="23"/>
  <c r="AK148" i="23"/>
  <c r="AM148" i="23"/>
  <c r="AO148" i="23"/>
  <c r="BA148" i="23"/>
  <c r="AQ148" i="23"/>
  <c r="AS148" i="23"/>
  <c r="AU148" i="23"/>
  <c r="AW148" i="23"/>
  <c r="AY148" i="23"/>
  <c r="BC148" i="23"/>
  <c r="BE148" i="23"/>
  <c r="BG148" i="23"/>
  <c r="BF165" i="23" s="1"/>
  <c r="BI148" i="23"/>
  <c r="BK148" i="23"/>
  <c r="BM148" i="23"/>
  <c r="BO148" i="23"/>
  <c r="BQ148" i="23"/>
  <c r="BS148" i="23"/>
  <c r="BU148" i="23"/>
  <c r="BW148" i="23"/>
  <c r="BY148" i="23"/>
  <c r="CA148" i="23"/>
  <c r="CC148" i="23"/>
  <c r="CE148" i="23"/>
  <c r="CG148" i="23"/>
  <c r="CI148" i="23"/>
  <c r="CK148" i="23"/>
  <c r="CR148" i="23"/>
  <c r="CS148" i="23"/>
  <c r="CT148" i="23"/>
  <c r="I149" i="23"/>
  <c r="CR149" i="23" s="1"/>
  <c r="K149" i="23"/>
  <c r="M149" i="23"/>
  <c r="O149" i="23"/>
  <c r="Q149" i="23"/>
  <c r="S149" i="23"/>
  <c r="U149" i="23"/>
  <c r="W149" i="23"/>
  <c r="Y149" i="23"/>
  <c r="AA149" i="23"/>
  <c r="AC149" i="23"/>
  <c r="AE149" i="23"/>
  <c r="AG149" i="23"/>
  <c r="AI149" i="23"/>
  <c r="AK149" i="23"/>
  <c r="AM149" i="23"/>
  <c r="AO149" i="23"/>
  <c r="BA149" i="23" s="1"/>
  <c r="AQ149" i="23"/>
  <c r="AS149" i="23"/>
  <c r="AU149" i="23"/>
  <c r="AW149" i="23"/>
  <c r="AY149" i="23"/>
  <c r="BC149" i="23"/>
  <c r="BE149" i="23"/>
  <c r="BG149" i="23"/>
  <c r="BI149" i="23"/>
  <c r="BK149" i="23"/>
  <c r="BM149" i="23"/>
  <c r="BO149" i="23"/>
  <c r="BQ149" i="23"/>
  <c r="BS149" i="23"/>
  <c r="BU149" i="23"/>
  <c r="BW149" i="23"/>
  <c r="BY149" i="23"/>
  <c r="CA149" i="23"/>
  <c r="CC149" i="23"/>
  <c r="CE149" i="23"/>
  <c r="CG149" i="23"/>
  <c r="CI149" i="23"/>
  <c r="CK149" i="23"/>
  <c r="CL149" i="23"/>
  <c r="CS149" i="23"/>
  <c r="CT149" i="23"/>
  <c r="DH149" i="23"/>
  <c r="I150" i="23"/>
  <c r="CR150" i="23" s="1"/>
  <c r="K150" i="23"/>
  <c r="M150" i="23"/>
  <c r="O150" i="23"/>
  <c r="Q150" i="23"/>
  <c r="S150" i="23"/>
  <c r="U150" i="23"/>
  <c r="W150" i="23"/>
  <c r="Y150" i="23"/>
  <c r="AA150" i="23"/>
  <c r="AC150" i="23"/>
  <c r="AE150" i="23"/>
  <c r="AG150" i="23"/>
  <c r="AI150" i="23"/>
  <c r="AK150" i="23"/>
  <c r="AM150" i="23"/>
  <c r="AO150" i="23"/>
  <c r="BA150" i="23" s="1"/>
  <c r="AQ150" i="23"/>
  <c r="AS150" i="23"/>
  <c r="AU150" i="23"/>
  <c r="AW150" i="23"/>
  <c r="AY150" i="23"/>
  <c r="BC150" i="23"/>
  <c r="BE150" i="23"/>
  <c r="BG150" i="23"/>
  <c r="BI150" i="23"/>
  <c r="BK150" i="23"/>
  <c r="BM150" i="23"/>
  <c r="BO150" i="23"/>
  <c r="BQ150" i="23"/>
  <c r="BS150" i="23"/>
  <c r="BU150" i="23"/>
  <c r="BW150" i="23"/>
  <c r="BY150" i="23"/>
  <c r="CA150" i="23"/>
  <c r="CC150" i="23"/>
  <c r="CE150" i="23"/>
  <c r="CG150" i="23"/>
  <c r="CI150" i="23"/>
  <c r="CK150" i="23"/>
  <c r="CL150" i="23"/>
  <c r="CS150" i="23"/>
  <c r="CT150" i="23"/>
  <c r="DH150" i="23"/>
  <c r="I151" i="23"/>
  <c r="CR151" i="23"/>
  <c r="K151" i="23"/>
  <c r="M151" i="23"/>
  <c r="O151" i="23"/>
  <c r="Q151" i="23"/>
  <c r="S151" i="23"/>
  <c r="U151" i="23"/>
  <c r="W151" i="23"/>
  <c r="Y151" i="23"/>
  <c r="AA151" i="23"/>
  <c r="AC151" i="23"/>
  <c r="AE151" i="23"/>
  <c r="AG151" i="23"/>
  <c r="AI151" i="23"/>
  <c r="AK151" i="23"/>
  <c r="AM151" i="23"/>
  <c r="AO151" i="23"/>
  <c r="BA151" i="23" s="1"/>
  <c r="AQ151" i="23"/>
  <c r="AS151" i="23"/>
  <c r="AU151" i="23"/>
  <c r="AW151" i="23"/>
  <c r="AY151" i="23"/>
  <c r="BC151" i="23"/>
  <c r="BE151" i="23"/>
  <c r="BG151" i="23"/>
  <c r="BI151" i="23"/>
  <c r="BK151" i="23"/>
  <c r="BM151" i="23"/>
  <c r="BO151" i="23"/>
  <c r="BQ151" i="23"/>
  <c r="BS151" i="23"/>
  <c r="BU151" i="23"/>
  <c r="BW151" i="23"/>
  <c r="BY151" i="23"/>
  <c r="CA151" i="23"/>
  <c r="CC151" i="23"/>
  <c r="CE151" i="23"/>
  <c r="CG151" i="23"/>
  <c r="CI151" i="23"/>
  <c r="CK151" i="23"/>
  <c r="CL151" i="23"/>
  <c r="CS151" i="23"/>
  <c r="CT151" i="23"/>
  <c r="DH151" i="23"/>
  <c r="I152" i="23"/>
  <c r="CR152" i="23"/>
  <c r="K152" i="23"/>
  <c r="M152" i="23"/>
  <c r="O152" i="23"/>
  <c r="Q152" i="23"/>
  <c r="S152" i="23"/>
  <c r="U152" i="23"/>
  <c r="W152" i="23"/>
  <c r="Y152" i="23"/>
  <c r="AA152" i="23"/>
  <c r="AC152" i="23"/>
  <c r="AE152" i="23"/>
  <c r="AG152" i="23"/>
  <c r="AI152" i="23"/>
  <c r="AK152" i="23"/>
  <c r="AM152" i="23"/>
  <c r="AO152" i="23"/>
  <c r="BA152" i="23" s="1"/>
  <c r="AQ152" i="23"/>
  <c r="AS152" i="23"/>
  <c r="AU152" i="23"/>
  <c r="AW152" i="23"/>
  <c r="AY152" i="23"/>
  <c r="BC152" i="23"/>
  <c r="BE152" i="23"/>
  <c r="BG152" i="23"/>
  <c r="BI152" i="23"/>
  <c r="BK152" i="23"/>
  <c r="BM152" i="23"/>
  <c r="BO152" i="23"/>
  <c r="BQ152" i="23"/>
  <c r="BS152" i="23"/>
  <c r="BU152" i="23"/>
  <c r="BW152" i="23"/>
  <c r="BY152" i="23"/>
  <c r="CA152" i="23"/>
  <c r="CC152" i="23"/>
  <c r="CE152" i="23"/>
  <c r="CG152" i="23"/>
  <c r="CI152" i="23"/>
  <c r="CK152" i="23"/>
  <c r="CL152" i="23"/>
  <c r="CS152" i="23"/>
  <c r="CT152" i="23"/>
  <c r="DH152" i="23"/>
  <c r="I153" i="23"/>
  <c r="CR153" i="23"/>
  <c r="K153" i="23"/>
  <c r="M153" i="23"/>
  <c r="O153" i="23"/>
  <c r="Q153" i="23"/>
  <c r="S153" i="23"/>
  <c r="U153" i="23"/>
  <c r="W153" i="23"/>
  <c r="Y153" i="23"/>
  <c r="AA153" i="23"/>
  <c r="AC153" i="23"/>
  <c r="AE153" i="23"/>
  <c r="AG153" i="23"/>
  <c r="AI153" i="23"/>
  <c r="AK153" i="23"/>
  <c r="AM153" i="23"/>
  <c r="AO153" i="23"/>
  <c r="BA153" i="23" s="1"/>
  <c r="AQ153" i="23"/>
  <c r="AS153" i="23"/>
  <c r="AU153" i="23"/>
  <c r="AW153" i="23"/>
  <c r="AY153" i="23"/>
  <c r="BC153" i="23"/>
  <c r="BE153" i="23"/>
  <c r="BG153" i="23"/>
  <c r="BI153" i="23"/>
  <c r="BK153" i="23"/>
  <c r="BM153" i="23"/>
  <c r="BO153" i="23"/>
  <c r="BQ153" i="23"/>
  <c r="BS153" i="23"/>
  <c r="BU153" i="23"/>
  <c r="BW153" i="23"/>
  <c r="BY153" i="23"/>
  <c r="CA153" i="23"/>
  <c r="CC153" i="23"/>
  <c r="CE153" i="23"/>
  <c r="CG153" i="23"/>
  <c r="CI153" i="23"/>
  <c r="CK153" i="23"/>
  <c r="CL153" i="23"/>
  <c r="CO153" i="23" s="1"/>
  <c r="CS153" i="23"/>
  <c r="CT153" i="23"/>
  <c r="DH153" i="23"/>
  <c r="I154" i="23"/>
  <c r="CR154" i="23" s="1"/>
  <c r="K154" i="23"/>
  <c r="M154" i="23"/>
  <c r="O154" i="23"/>
  <c r="Q154" i="23"/>
  <c r="S154" i="23"/>
  <c r="U154" i="23"/>
  <c r="W154" i="23"/>
  <c r="Y154" i="23"/>
  <c r="AA154" i="23"/>
  <c r="AC154" i="23"/>
  <c r="AE154" i="23"/>
  <c r="AG154" i="23"/>
  <c r="AI154" i="23"/>
  <c r="AK154" i="23"/>
  <c r="AM154" i="23"/>
  <c r="AO154" i="23"/>
  <c r="BA154" i="23" s="1"/>
  <c r="AQ154" i="23"/>
  <c r="AS154" i="23"/>
  <c r="AU154" i="23"/>
  <c r="AW154" i="23"/>
  <c r="AY154" i="23"/>
  <c r="BC154" i="23"/>
  <c r="BE154" i="23"/>
  <c r="BG154" i="23"/>
  <c r="BI154" i="23"/>
  <c r="BK154" i="23"/>
  <c r="BM154" i="23"/>
  <c r="BO154" i="23"/>
  <c r="BQ154" i="23"/>
  <c r="BS154" i="23"/>
  <c r="BU154" i="23"/>
  <c r="BW154" i="23"/>
  <c r="BY154" i="23"/>
  <c r="CA154" i="23"/>
  <c r="CC154" i="23"/>
  <c r="CE154" i="23"/>
  <c r="CG154" i="23"/>
  <c r="CI154" i="23"/>
  <c r="CK154" i="23"/>
  <c r="CL154" i="23"/>
  <c r="CS154" i="23"/>
  <c r="CT154" i="23"/>
  <c r="DH154" i="23"/>
  <c r="I155" i="23"/>
  <c r="CR155" i="23"/>
  <c r="K155" i="23"/>
  <c r="M155" i="23"/>
  <c r="O155" i="23"/>
  <c r="Q155" i="23"/>
  <c r="S155" i="23"/>
  <c r="U155" i="23"/>
  <c r="W155" i="23"/>
  <c r="Y155" i="23"/>
  <c r="AA155" i="23"/>
  <c r="AC155" i="23"/>
  <c r="AE155" i="23"/>
  <c r="AG155" i="23"/>
  <c r="AI155" i="23"/>
  <c r="AK155" i="23"/>
  <c r="AM155" i="23"/>
  <c r="AO155" i="23"/>
  <c r="BA155" i="23" s="1"/>
  <c r="AQ155" i="23"/>
  <c r="AS155" i="23"/>
  <c r="AU155" i="23"/>
  <c r="AW155" i="23"/>
  <c r="AY155" i="23"/>
  <c r="BC155" i="23"/>
  <c r="BE155" i="23"/>
  <c r="BG155" i="23"/>
  <c r="BI155" i="23"/>
  <c r="BK155" i="23"/>
  <c r="BM155" i="23"/>
  <c r="BO155" i="23"/>
  <c r="BQ155" i="23"/>
  <c r="BS155" i="23"/>
  <c r="BU155" i="23"/>
  <c r="BW155" i="23"/>
  <c r="BY155" i="23"/>
  <c r="CA155" i="23"/>
  <c r="CC155" i="23"/>
  <c r="CE155" i="23"/>
  <c r="CG155" i="23"/>
  <c r="CI155" i="23"/>
  <c r="CK155" i="23"/>
  <c r="CL155" i="23"/>
  <c r="CO155" i="23"/>
  <c r="CS155" i="23"/>
  <c r="CT155" i="23"/>
  <c r="DH155" i="23"/>
  <c r="I156" i="23"/>
  <c r="CR156" i="23" s="1"/>
  <c r="K156" i="23"/>
  <c r="M156" i="23"/>
  <c r="O156" i="23"/>
  <c r="Q156" i="23"/>
  <c r="S156" i="23"/>
  <c r="U156" i="23"/>
  <c r="W156" i="23"/>
  <c r="Y156" i="23"/>
  <c r="AA156" i="23"/>
  <c r="AC156" i="23"/>
  <c r="AE156" i="23"/>
  <c r="AG156" i="23"/>
  <c r="AI156" i="23"/>
  <c r="AK156" i="23"/>
  <c r="AM156" i="23"/>
  <c r="AO156" i="23"/>
  <c r="BA156" i="23"/>
  <c r="AQ156" i="23"/>
  <c r="AS156" i="23"/>
  <c r="AU156" i="23"/>
  <c r="AW156" i="23"/>
  <c r="AY156" i="23"/>
  <c r="BC156" i="23"/>
  <c r="BE156" i="23"/>
  <c r="BG156" i="23"/>
  <c r="BI156" i="23"/>
  <c r="BK156" i="23"/>
  <c r="BM156" i="23"/>
  <c r="BO156" i="23"/>
  <c r="BQ156" i="23"/>
  <c r="BS156" i="23"/>
  <c r="BU156" i="23"/>
  <c r="BW156" i="23"/>
  <c r="BY156" i="23"/>
  <c r="CA156" i="23"/>
  <c r="CC156" i="23"/>
  <c r="CE156" i="23"/>
  <c r="CG156" i="23"/>
  <c r="CI156" i="23"/>
  <c r="CK156" i="23"/>
  <c r="CL156" i="23"/>
  <c r="CO156" i="23" s="1"/>
  <c r="CS156" i="23"/>
  <c r="CT156" i="23"/>
  <c r="DH156" i="23"/>
  <c r="I157" i="23"/>
  <c r="CR157" i="23" s="1"/>
  <c r="K157" i="23"/>
  <c r="M157" i="23"/>
  <c r="O157" i="23"/>
  <c r="Q157" i="23"/>
  <c r="S157" i="23"/>
  <c r="U157" i="23"/>
  <c r="W157" i="23"/>
  <c r="Y157" i="23"/>
  <c r="AA157" i="23"/>
  <c r="AC157" i="23"/>
  <c r="AE157" i="23"/>
  <c r="AG157" i="23"/>
  <c r="AI157" i="23"/>
  <c r="AK157" i="23"/>
  <c r="AM157" i="23"/>
  <c r="AO157" i="23"/>
  <c r="BA157" i="23" s="1"/>
  <c r="AQ157" i="23"/>
  <c r="AS157" i="23"/>
  <c r="AU157" i="23"/>
  <c r="AW157" i="23"/>
  <c r="AY157" i="23"/>
  <c r="BC157" i="23"/>
  <c r="BE157" i="23"/>
  <c r="BG157" i="23"/>
  <c r="BI157" i="23"/>
  <c r="BK157" i="23"/>
  <c r="BM157" i="23"/>
  <c r="BO157" i="23"/>
  <c r="BQ157" i="23"/>
  <c r="BS157" i="23"/>
  <c r="BU157" i="23"/>
  <c r="BW157" i="23"/>
  <c r="BY157" i="23"/>
  <c r="CA157" i="23"/>
  <c r="CC157" i="23"/>
  <c r="CE157" i="23"/>
  <c r="CG157" i="23"/>
  <c r="CI157" i="23"/>
  <c r="CK157" i="23"/>
  <c r="CL157" i="23"/>
  <c r="CS157" i="23"/>
  <c r="CT157" i="23"/>
  <c r="DH157" i="23"/>
  <c r="I158" i="23"/>
  <c r="CR158" i="23"/>
  <c r="K158" i="23"/>
  <c r="M158" i="23"/>
  <c r="O158" i="23"/>
  <c r="Q158" i="23"/>
  <c r="S158" i="23"/>
  <c r="U158" i="23"/>
  <c r="W158" i="23"/>
  <c r="Y158" i="23"/>
  <c r="AA158" i="23"/>
  <c r="AC158" i="23"/>
  <c r="AE158" i="23"/>
  <c r="AG158" i="23"/>
  <c r="AI158" i="23"/>
  <c r="AK158" i="23"/>
  <c r="AM158" i="23"/>
  <c r="AO158" i="23"/>
  <c r="BA158" i="23" s="1"/>
  <c r="AQ158" i="23"/>
  <c r="AS158" i="23"/>
  <c r="AU158" i="23"/>
  <c r="AW158" i="23"/>
  <c r="AY158" i="23"/>
  <c r="BC158" i="23"/>
  <c r="BE158" i="23"/>
  <c r="BG158" i="23"/>
  <c r="BI158" i="23"/>
  <c r="BK158" i="23"/>
  <c r="BM158" i="23"/>
  <c r="BO158" i="23"/>
  <c r="BQ158" i="23"/>
  <c r="BS158" i="23"/>
  <c r="BU158" i="23"/>
  <c r="BW158" i="23"/>
  <c r="BY158" i="23"/>
  <c r="CA158" i="23"/>
  <c r="CC158" i="23"/>
  <c r="CE158" i="23"/>
  <c r="CG158" i="23"/>
  <c r="CI158" i="23"/>
  <c r="CK158" i="23"/>
  <c r="CL158" i="23"/>
  <c r="CS158" i="23"/>
  <c r="CT158" i="23"/>
  <c r="DH158" i="23"/>
  <c r="I159" i="23"/>
  <c r="CR159" i="23"/>
  <c r="K159" i="23"/>
  <c r="M159" i="23"/>
  <c r="O159" i="23"/>
  <c r="Q159" i="23"/>
  <c r="S159" i="23"/>
  <c r="U159" i="23"/>
  <c r="W159" i="23"/>
  <c r="Y159" i="23"/>
  <c r="AA159" i="23"/>
  <c r="AC159" i="23"/>
  <c r="AE159" i="23"/>
  <c r="AG159" i="23"/>
  <c r="AI159" i="23"/>
  <c r="AK159" i="23"/>
  <c r="AM159" i="23"/>
  <c r="AO159" i="23"/>
  <c r="BA159" i="23" s="1"/>
  <c r="AQ159" i="23"/>
  <c r="AS159" i="23"/>
  <c r="AU159" i="23"/>
  <c r="AW159" i="23"/>
  <c r="AY159" i="23"/>
  <c r="BC159" i="23"/>
  <c r="BE159" i="23"/>
  <c r="BG159" i="23"/>
  <c r="BI159" i="23"/>
  <c r="BK159" i="23"/>
  <c r="BM159" i="23"/>
  <c r="BO159" i="23"/>
  <c r="BQ159" i="23"/>
  <c r="BS159" i="23"/>
  <c r="BU159" i="23"/>
  <c r="BW159" i="23"/>
  <c r="BY159" i="23"/>
  <c r="BX165" i="23" s="1"/>
  <c r="CA159" i="23"/>
  <c r="CC159" i="23"/>
  <c r="CE159" i="23"/>
  <c r="CG159" i="23"/>
  <c r="CI159" i="23"/>
  <c r="CK159" i="23"/>
  <c r="CL159" i="23"/>
  <c r="CS159" i="23"/>
  <c r="CT159" i="23"/>
  <c r="DH159" i="23"/>
  <c r="I160" i="23"/>
  <c r="CR160" i="23" s="1"/>
  <c r="K160" i="23"/>
  <c r="M160" i="23"/>
  <c r="O160" i="23"/>
  <c r="Q160" i="23"/>
  <c r="S160" i="23"/>
  <c r="U160" i="23"/>
  <c r="W160" i="23"/>
  <c r="Y160" i="23"/>
  <c r="AA160" i="23"/>
  <c r="AC160" i="23"/>
  <c r="AE160" i="23"/>
  <c r="AG160" i="23"/>
  <c r="AI160" i="23"/>
  <c r="AK160" i="23"/>
  <c r="AM160" i="23"/>
  <c r="AO160" i="23"/>
  <c r="BA160" i="23" s="1"/>
  <c r="AQ160" i="23"/>
  <c r="AS160" i="23"/>
  <c r="AU160" i="23"/>
  <c r="AW160" i="23"/>
  <c r="AY160" i="23"/>
  <c r="BC160" i="23"/>
  <c r="BE160" i="23"/>
  <c r="BG160" i="23"/>
  <c r="BI160" i="23"/>
  <c r="BK160" i="23"/>
  <c r="BM160" i="23"/>
  <c r="BO160" i="23"/>
  <c r="BQ160" i="23"/>
  <c r="BS160" i="23"/>
  <c r="BU160" i="23"/>
  <c r="BW160" i="23"/>
  <c r="BY160" i="23"/>
  <c r="CA160" i="23"/>
  <c r="CC160" i="23"/>
  <c r="CE160" i="23"/>
  <c r="CG160" i="23"/>
  <c r="CI160" i="23"/>
  <c r="CK160" i="23"/>
  <c r="CL160" i="23"/>
  <c r="CS160" i="23"/>
  <c r="CT160" i="23"/>
  <c r="DH160" i="23"/>
  <c r="I161" i="23"/>
  <c r="CR161" i="23" s="1"/>
  <c r="K161" i="23"/>
  <c r="M161" i="23"/>
  <c r="O161" i="23"/>
  <c r="Q161" i="23"/>
  <c r="S161" i="23"/>
  <c r="U161" i="23"/>
  <c r="W161" i="23"/>
  <c r="Y161" i="23"/>
  <c r="AA161" i="23"/>
  <c r="AC161" i="23"/>
  <c r="AE161" i="23"/>
  <c r="AG161" i="23"/>
  <c r="AI161" i="23"/>
  <c r="AK161" i="23"/>
  <c r="AM161" i="23"/>
  <c r="AO161" i="23"/>
  <c r="BA161" i="23" s="1"/>
  <c r="AQ161" i="23"/>
  <c r="AS161" i="23"/>
  <c r="AU161" i="23"/>
  <c r="AW161" i="23"/>
  <c r="AY161" i="23"/>
  <c r="BC161" i="23"/>
  <c r="BE161" i="23"/>
  <c r="BG161" i="23"/>
  <c r="BI161" i="23"/>
  <c r="BK161" i="23"/>
  <c r="BM161" i="23"/>
  <c r="BO161" i="23"/>
  <c r="BQ161" i="23"/>
  <c r="BS161" i="23"/>
  <c r="BU161" i="23"/>
  <c r="BW161" i="23"/>
  <c r="BY161" i="23"/>
  <c r="CA161" i="23"/>
  <c r="CC161" i="23"/>
  <c r="CE161" i="23"/>
  <c r="CG161" i="23"/>
  <c r="CI161" i="23"/>
  <c r="CK161" i="23"/>
  <c r="CL161" i="23"/>
  <c r="CS161" i="23"/>
  <c r="CT161" i="23"/>
  <c r="DH161" i="23"/>
  <c r="I162" i="23"/>
  <c r="CR162" i="23"/>
  <c r="K162" i="23"/>
  <c r="M162" i="23"/>
  <c r="O162" i="23"/>
  <c r="Q162" i="23"/>
  <c r="S162" i="23"/>
  <c r="U162" i="23"/>
  <c r="W162" i="23"/>
  <c r="Y162" i="23"/>
  <c r="AA162" i="23"/>
  <c r="AC162" i="23"/>
  <c r="AE162" i="23"/>
  <c r="AG162" i="23"/>
  <c r="AI162" i="23"/>
  <c r="AK162" i="23"/>
  <c r="AM162" i="23"/>
  <c r="AO162" i="23"/>
  <c r="BA162" i="23" s="1"/>
  <c r="AQ162" i="23"/>
  <c r="AS162" i="23"/>
  <c r="AU162" i="23"/>
  <c r="AW162" i="23"/>
  <c r="AY162" i="23"/>
  <c r="BC162" i="23"/>
  <c r="BE162" i="23"/>
  <c r="BG162" i="23"/>
  <c r="BI162" i="23"/>
  <c r="BK162" i="23"/>
  <c r="BM162" i="23"/>
  <c r="BO162" i="23"/>
  <c r="BQ162" i="23"/>
  <c r="BS162" i="23"/>
  <c r="BU162" i="23"/>
  <c r="BW162" i="23"/>
  <c r="BY162" i="23"/>
  <c r="CA162" i="23"/>
  <c r="CC162" i="23"/>
  <c r="CE162" i="23"/>
  <c r="CG162" i="23"/>
  <c r="CI162" i="23"/>
  <c r="CK162" i="23"/>
  <c r="CL162" i="23"/>
  <c r="CS162" i="23"/>
  <c r="CT162" i="23"/>
  <c r="DH162" i="23"/>
  <c r="I163" i="23"/>
  <c r="CR163" i="23"/>
  <c r="K163" i="23"/>
  <c r="M163" i="23"/>
  <c r="O163" i="23"/>
  <c r="Q163" i="23"/>
  <c r="S163" i="23"/>
  <c r="U163" i="23"/>
  <c r="W163" i="23"/>
  <c r="Y163" i="23"/>
  <c r="AA163" i="23"/>
  <c r="AC163" i="23"/>
  <c r="AE163" i="23"/>
  <c r="AG163" i="23"/>
  <c r="AI163" i="23"/>
  <c r="AK163" i="23"/>
  <c r="AM163" i="23"/>
  <c r="AO163" i="23"/>
  <c r="BA163" i="23" s="1"/>
  <c r="AQ163" i="23"/>
  <c r="AS163" i="23"/>
  <c r="AU163" i="23"/>
  <c r="AW163" i="23"/>
  <c r="AY163" i="23"/>
  <c r="BC163" i="23"/>
  <c r="BE163" i="23"/>
  <c r="BG163" i="23"/>
  <c r="BI163" i="23"/>
  <c r="BK163" i="23"/>
  <c r="BM163" i="23"/>
  <c r="BO163" i="23"/>
  <c r="BQ163" i="23"/>
  <c r="BS163" i="23"/>
  <c r="BU163" i="23"/>
  <c r="BW163" i="23"/>
  <c r="BY163" i="23"/>
  <c r="CA163" i="23"/>
  <c r="CC163" i="23"/>
  <c r="CE163" i="23"/>
  <c r="CG163" i="23"/>
  <c r="CI163" i="23"/>
  <c r="CK163" i="23"/>
  <c r="CL163" i="23"/>
  <c r="CO163" i="23" s="1"/>
  <c r="CS163" i="23"/>
  <c r="CT163" i="23"/>
  <c r="DH163" i="23"/>
  <c r="K164" i="23"/>
  <c r="CK146" i="23"/>
  <c r="CK147" i="23"/>
  <c r="CI146" i="23"/>
  <c r="CI147" i="23"/>
  <c r="CG146" i="23"/>
  <c r="CG147" i="23"/>
  <c r="CE146" i="23"/>
  <c r="CE147" i="23"/>
  <c r="CC146" i="23"/>
  <c r="CC147" i="23"/>
  <c r="CA146" i="23"/>
  <c r="CA147" i="23"/>
  <c r="BY146" i="23"/>
  <c r="BY147" i="23"/>
  <c r="BW146" i="23"/>
  <c r="BW147" i="23"/>
  <c r="BU146" i="23"/>
  <c r="BU147" i="23"/>
  <c r="BS146" i="23"/>
  <c r="BS147" i="23"/>
  <c r="BQ146" i="23"/>
  <c r="BQ147" i="23"/>
  <c r="BO146" i="23"/>
  <c r="BO147" i="23"/>
  <c r="BM146" i="23"/>
  <c r="BM147" i="23"/>
  <c r="BK146" i="23"/>
  <c r="BK147" i="23"/>
  <c r="BI146" i="23"/>
  <c r="BI147" i="23"/>
  <c r="BG146" i="23"/>
  <c r="BG147" i="23"/>
  <c r="BE146" i="23"/>
  <c r="BE147" i="23"/>
  <c r="BC146" i="23"/>
  <c r="BC147" i="23"/>
  <c r="AY146" i="23"/>
  <c r="AY147" i="23"/>
  <c r="AW146" i="23"/>
  <c r="AW147" i="23"/>
  <c r="AU146" i="23"/>
  <c r="AU147" i="23"/>
  <c r="AS146" i="23"/>
  <c r="AS147" i="23"/>
  <c r="AQ146" i="23"/>
  <c r="AQ147" i="23"/>
  <c r="AO146" i="23"/>
  <c r="BA146" i="23"/>
  <c r="AO147" i="23"/>
  <c r="BA147" i="23"/>
  <c r="AM146" i="23"/>
  <c r="AM147" i="23"/>
  <c r="AK146" i="23"/>
  <c r="AK147" i="23"/>
  <c r="AI146" i="23"/>
  <c r="AI147" i="23"/>
  <c r="AG146" i="23"/>
  <c r="AG147" i="23"/>
  <c r="AE146" i="23"/>
  <c r="AE147" i="23"/>
  <c r="AC146" i="23"/>
  <c r="AC147" i="23"/>
  <c r="AA146" i="23"/>
  <c r="AA147" i="23"/>
  <c r="Y146" i="23"/>
  <c r="Y147" i="23"/>
  <c r="W146" i="23"/>
  <c r="W147" i="23"/>
  <c r="U146" i="23"/>
  <c r="U147" i="23"/>
  <c r="S146" i="23"/>
  <c r="S147" i="23"/>
  <c r="Q146" i="23"/>
  <c r="Q147" i="23"/>
  <c r="O146" i="23"/>
  <c r="O147" i="23"/>
  <c r="M146" i="23"/>
  <c r="M147" i="23"/>
  <c r="K146" i="23"/>
  <c r="K147" i="23"/>
  <c r="CS146" i="23"/>
  <c r="CT146" i="23"/>
  <c r="CS147" i="23"/>
  <c r="CT147" i="23"/>
  <c r="I146" i="23"/>
  <c r="CR146" i="23"/>
  <c r="I147" i="23"/>
  <c r="CR147" i="23"/>
  <c r="DH147" i="23"/>
  <c r="CL146" i="23"/>
  <c r="DH145" i="23"/>
  <c r="DH144" i="23"/>
  <c r="DH143" i="23"/>
  <c r="DH141" i="23"/>
  <c r="C173" i="23"/>
  <c r="C165" i="23"/>
  <c r="B165" i="23"/>
  <c r="DH164" i="23"/>
  <c r="CT164" i="23"/>
  <c r="CS164" i="23"/>
  <c r="CL164" i="23"/>
  <c r="CO164" i="23"/>
  <c r="CK164" i="23"/>
  <c r="CI164" i="23"/>
  <c r="CG164" i="23"/>
  <c r="CE164" i="23"/>
  <c r="CC164" i="23"/>
  <c r="CA164" i="23"/>
  <c r="BY164" i="23"/>
  <c r="BW164" i="23"/>
  <c r="BU164" i="23"/>
  <c r="BS164" i="23"/>
  <c r="BQ164" i="23"/>
  <c r="BO164" i="23"/>
  <c r="BM164" i="23"/>
  <c r="BK164" i="23"/>
  <c r="BI164" i="23"/>
  <c r="BG164" i="23"/>
  <c r="BE164" i="23"/>
  <c r="BC164" i="23"/>
  <c r="AY164" i="23"/>
  <c r="AW164" i="23"/>
  <c r="AU164" i="23"/>
  <c r="AS164" i="23"/>
  <c r="AQ164" i="23"/>
  <c r="AO164" i="23"/>
  <c r="BA164" i="23" s="1"/>
  <c r="AM164" i="23"/>
  <c r="AK164" i="23"/>
  <c r="AI164" i="23"/>
  <c r="AG164" i="23"/>
  <c r="AE164" i="23"/>
  <c r="AC164" i="23"/>
  <c r="AA164" i="23"/>
  <c r="Y164" i="23"/>
  <c r="W164" i="23"/>
  <c r="U164" i="23"/>
  <c r="S164" i="23"/>
  <c r="Q164" i="23"/>
  <c r="O164" i="23"/>
  <c r="M164" i="23"/>
  <c r="I164" i="23"/>
  <c r="CR164" i="23" s="1"/>
  <c r="CT145" i="23"/>
  <c r="CS145" i="23"/>
  <c r="CK145" i="23"/>
  <c r="CI145" i="23"/>
  <c r="CG145" i="23"/>
  <c r="CE145" i="23"/>
  <c r="CC145" i="23"/>
  <c r="CA145" i="23"/>
  <c r="BY145" i="23"/>
  <c r="BW145" i="23"/>
  <c r="BU145" i="23"/>
  <c r="BS145" i="23"/>
  <c r="BQ145" i="23"/>
  <c r="BO145" i="23"/>
  <c r="BM145" i="23"/>
  <c r="BK145" i="23"/>
  <c r="BI145" i="23"/>
  <c r="BG145" i="23"/>
  <c r="BE145" i="23"/>
  <c r="BC145" i="23"/>
  <c r="AY145" i="23"/>
  <c r="AW145" i="23"/>
  <c r="AU145" i="23"/>
  <c r="AS145" i="23"/>
  <c r="AQ145" i="23"/>
  <c r="AO145" i="23"/>
  <c r="BA145" i="23"/>
  <c r="AM145" i="23"/>
  <c r="AK145" i="23"/>
  <c r="AI145" i="23"/>
  <c r="AG145" i="23"/>
  <c r="AE145" i="23"/>
  <c r="AC145" i="23"/>
  <c r="AA145" i="23"/>
  <c r="Y145" i="23"/>
  <c r="W145" i="23"/>
  <c r="U145" i="23"/>
  <c r="S145" i="23"/>
  <c r="Q145" i="23"/>
  <c r="O145" i="23"/>
  <c r="M145" i="23"/>
  <c r="K145" i="23"/>
  <c r="I145" i="23"/>
  <c r="CR145" i="23" s="1"/>
  <c r="CT144" i="23"/>
  <c r="CS144" i="23"/>
  <c r="CK144" i="23"/>
  <c r="CI144" i="23"/>
  <c r="CG144" i="23"/>
  <c r="CE144" i="23"/>
  <c r="CC144" i="23"/>
  <c r="CA144" i="23"/>
  <c r="BZ165" i="23" s="1"/>
  <c r="BY144" i="23"/>
  <c r="BW144" i="23"/>
  <c r="BU144" i="23"/>
  <c r="BS144" i="23"/>
  <c r="BQ144" i="23"/>
  <c r="BO144" i="23"/>
  <c r="BM144" i="23"/>
  <c r="BK144" i="23"/>
  <c r="BJ165" i="23" s="1"/>
  <c r="BI144" i="23"/>
  <c r="BG144" i="23"/>
  <c r="BE144" i="23"/>
  <c r="BC144" i="23"/>
  <c r="AY144" i="23"/>
  <c r="AW144" i="23"/>
  <c r="AU144" i="23"/>
  <c r="AS144" i="23"/>
  <c r="AQ144" i="23"/>
  <c r="AO144" i="23"/>
  <c r="BA144" i="23"/>
  <c r="AM144" i="23"/>
  <c r="AK144" i="23"/>
  <c r="AI144" i="23"/>
  <c r="AG144" i="23"/>
  <c r="AE144" i="23"/>
  <c r="AD165" i="23" s="1"/>
  <c r="AC144" i="23"/>
  <c r="AA144" i="23"/>
  <c r="Y144" i="23"/>
  <c r="W144" i="23"/>
  <c r="U144" i="23"/>
  <c r="S144" i="23"/>
  <c r="Q144" i="23"/>
  <c r="O144" i="23"/>
  <c r="N165" i="23" s="1"/>
  <c r="M144" i="23"/>
  <c r="K144" i="23"/>
  <c r="I144" i="23"/>
  <c r="CR144" i="23" s="1"/>
  <c r="CT143" i="23"/>
  <c r="CS143" i="23"/>
  <c r="CK143" i="23"/>
  <c r="CI143" i="23"/>
  <c r="CH165" i="23" s="1"/>
  <c r="CG143" i="23"/>
  <c r="CF165" i="23" s="1"/>
  <c r="CE143" i="23"/>
  <c r="CC143" i="23"/>
  <c r="CA143" i="23"/>
  <c r="BY143" i="23"/>
  <c r="BW143" i="23"/>
  <c r="BU143" i="23"/>
  <c r="BS143" i="23"/>
  <c r="BQ143" i="23"/>
  <c r="BO143" i="23"/>
  <c r="BM143" i="23"/>
  <c r="BK143" i="23"/>
  <c r="BI143" i="23"/>
  <c r="BG143" i="23"/>
  <c r="BE143" i="23"/>
  <c r="BC143" i="23"/>
  <c r="AY143" i="23"/>
  <c r="AX165" i="23" s="1"/>
  <c r="AW143" i="23"/>
  <c r="AU143" i="23"/>
  <c r="AS143" i="23"/>
  <c r="AR165" i="23" s="1"/>
  <c r="AQ143" i="23"/>
  <c r="AO143" i="23"/>
  <c r="BA143" i="23"/>
  <c r="AM143" i="23"/>
  <c r="AK143" i="23"/>
  <c r="AJ165" i="23" s="1"/>
  <c r="AI143" i="23"/>
  <c r="AG143" i="23"/>
  <c r="AE143" i="23"/>
  <c r="AC143" i="23"/>
  <c r="AA143" i="23"/>
  <c r="Y143" i="23"/>
  <c r="W143" i="23"/>
  <c r="U143" i="23"/>
  <c r="S143" i="23"/>
  <c r="Q143" i="23"/>
  <c r="O143" i="23"/>
  <c r="M143" i="23"/>
  <c r="K143" i="23"/>
  <c r="I143" i="23"/>
  <c r="CR143" i="23" s="1"/>
  <c r="CT142" i="23"/>
  <c r="CS142" i="23"/>
  <c r="CK142" i="23"/>
  <c r="CI142" i="23"/>
  <c r="CG142" i="23"/>
  <c r="CE142" i="23"/>
  <c r="CC142" i="23"/>
  <c r="CA142" i="23"/>
  <c r="BY142" i="23"/>
  <c r="BW142" i="23"/>
  <c r="BU142" i="23"/>
  <c r="BS142" i="23"/>
  <c r="BQ142" i="23"/>
  <c r="BO142" i="23"/>
  <c r="BM142" i="23"/>
  <c r="BK142" i="23"/>
  <c r="BI142" i="23"/>
  <c r="BH165" i="23" s="1"/>
  <c r="BG142" i="23"/>
  <c r="BE142" i="23"/>
  <c r="BC142" i="23"/>
  <c r="AY142" i="23"/>
  <c r="AW142" i="23"/>
  <c r="AU142" i="23"/>
  <c r="AS142" i="23"/>
  <c r="AQ142" i="23"/>
  <c r="AO142" i="23"/>
  <c r="BA142" i="23" s="1"/>
  <c r="AM142" i="23"/>
  <c r="AK142" i="23"/>
  <c r="AI142" i="23"/>
  <c r="AG142" i="23"/>
  <c r="AE142" i="23"/>
  <c r="AC142" i="23"/>
  <c r="AA142" i="23"/>
  <c r="Y142" i="23"/>
  <c r="W142" i="23"/>
  <c r="U142" i="23"/>
  <c r="S142" i="23"/>
  <c r="Q142" i="23"/>
  <c r="O142" i="23"/>
  <c r="M142" i="23"/>
  <c r="K142" i="23"/>
  <c r="I142" i="23"/>
  <c r="CR142" i="23" s="1"/>
  <c r="CT141" i="23"/>
  <c r="CS141" i="23"/>
  <c r="CK141" i="23"/>
  <c r="CI141" i="23"/>
  <c r="CG141" i="23"/>
  <c r="CE141" i="23"/>
  <c r="CC141" i="23"/>
  <c r="CB165" i="23" s="1"/>
  <c r="CA141" i="23"/>
  <c r="BY141" i="23"/>
  <c r="BW141" i="23"/>
  <c r="BU141" i="23"/>
  <c r="BS141" i="23"/>
  <c r="BQ141" i="23"/>
  <c r="BO141" i="23"/>
  <c r="BM141" i="23"/>
  <c r="BL165" i="23" s="1"/>
  <c r="BK141" i="23"/>
  <c r="BI141" i="23"/>
  <c r="BG141" i="23"/>
  <c r="BE141" i="23"/>
  <c r="BC141" i="23"/>
  <c r="AY141" i="23"/>
  <c r="AW141" i="23"/>
  <c r="AU141" i="23"/>
  <c r="AT165" i="23" s="1"/>
  <c r="AS141" i="23"/>
  <c r="AQ141" i="23"/>
  <c r="AO141" i="23"/>
  <c r="BA141" i="23" s="1"/>
  <c r="AM141" i="23"/>
  <c r="AK141" i="23"/>
  <c r="AI141" i="23"/>
  <c r="AG141" i="23"/>
  <c r="AE141" i="23"/>
  <c r="AC141" i="23"/>
  <c r="AA141" i="23"/>
  <c r="Y141" i="23"/>
  <c r="W141" i="23"/>
  <c r="U141" i="23"/>
  <c r="S141" i="23"/>
  <c r="Q141" i="23"/>
  <c r="O141" i="23"/>
  <c r="M141" i="23"/>
  <c r="K141" i="23"/>
  <c r="I141" i="23"/>
  <c r="CR141" i="23" s="1"/>
  <c r="CT140" i="23"/>
  <c r="CS140" i="23"/>
  <c r="CR140" i="23"/>
  <c r="CK140" i="23"/>
  <c r="CJ165" i="23" s="1"/>
  <c r="CI140" i="23"/>
  <c r="CG140" i="23"/>
  <c r="CE140" i="23"/>
  <c r="CD165" i="23" s="1"/>
  <c r="CC140" i="23"/>
  <c r="CA140" i="23"/>
  <c r="BY140" i="23"/>
  <c r="BW140" i="23"/>
  <c r="BU140" i="23"/>
  <c r="BT165" i="23" s="1"/>
  <c r="BS140" i="23"/>
  <c r="BQ140" i="23"/>
  <c r="BP165" i="23" s="1"/>
  <c r="BO140" i="23"/>
  <c r="BN165" i="23" s="1"/>
  <c r="BM140" i="23"/>
  <c r="BK140" i="23"/>
  <c r="BI140" i="23"/>
  <c r="BG140" i="23"/>
  <c r="BE140" i="23"/>
  <c r="BD165" i="23" s="1"/>
  <c r="BC140" i="23"/>
  <c r="BA140" i="23"/>
  <c r="AY140" i="23"/>
  <c r="AW140" i="23"/>
  <c r="AU140" i="23"/>
  <c r="AS140" i="23"/>
  <c r="AQ140" i="23"/>
  <c r="AP165" i="23" s="1"/>
  <c r="AO140" i="23"/>
  <c r="AM140" i="23"/>
  <c r="AK140" i="23"/>
  <c r="AI140" i="23"/>
  <c r="AH165" i="23" s="1"/>
  <c r="AG140" i="23"/>
  <c r="AF165" i="23" s="1"/>
  <c r="AE140" i="23"/>
  <c r="AC140" i="23"/>
  <c r="AA140" i="23"/>
  <c r="Y140" i="23"/>
  <c r="X165" i="23" s="1"/>
  <c r="W140" i="23"/>
  <c r="U140" i="23"/>
  <c r="S140" i="23"/>
  <c r="R165" i="23" s="1"/>
  <c r="Q140" i="23"/>
  <c r="O140" i="23"/>
  <c r="M140" i="23"/>
  <c r="K140" i="23"/>
  <c r="E140" i="23"/>
  <c r="E165" i="23" s="1"/>
  <c r="C171" i="23" s="1"/>
  <c r="DH125" i="23"/>
  <c r="DH124" i="23"/>
  <c r="DH123" i="23"/>
  <c r="DH122" i="23"/>
  <c r="DH121" i="23"/>
  <c r="DH120" i="23"/>
  <c r="DH127" i="23" s="1"/>
  <c r="CO186" i="23"/>
  <c r="AV189" i="23"/>
  <c r="T189" i="23"/>
  <c r="BB189" i="23"/>
  <c r="BR189" i="23"/>
  <c r="CH189" i="23"/>
  <c r="AL189" i="23"/>
  <c r="BH189" i="23"/>
  <c r="AB189" i="23"/>
  <c r="AP189" i="23"/>
  <c r="BX189" i="23"/>
  <c r="E189" i="23"/>
  <c r="C195" i="23" s="1"/>
  <c r="BD189" i="23"/>
  <c r="CL180" i="23"/>
  <c r="G179" i="23"/>
  <c r="CO181" i="23"/>
  <c r="CL179" i="23"/>
  <c r="CL183" i="23"/>
  <c r="DH179" i="23"/>
  <c r="CO161" i="23"/>
  <c r="CO158" i="23"/>
  <c r="CO157" i="23"/>
  <c r="CO150" i="23"/>
  <c r="CO149" i="23"/>
  <c r="DH148" i="23"/>
  <c r="CO148" i="23"/>
  <c r="CO159" i="23"/>
  <c r="CO151" i="23"/>
  <c r="CO162" i="23"/>
  <c r="CO154" i="23"/>
  <c r="CO160" i="23"/>
  <c r="CO152" i="23"/>
  <c r="DH146" i="23"/>
  <c r="CL147" i="23"/>
  <c r="CO147" i="23"/>
  <c r="CO146" i="23"/>
  <c r="AL165" i="23"/>
  <c r="BR165" i="23"/>
  <c r="P165" i="23"/>
  <c r="C174" i="23"/>
  <c r="CL140" i="23"/>
  <c r="CO140" i="23" s="1"/>
  <c r="CL142" i="23"/>
  <c r="CO142" i="23" s="1"/>
  <c r="CL143" i="23"/>
  <c r="DH142" i="23"/>
  <c r="CL145" i="23"/>
  <c r="CO145" i="23" s="1"/>
  <c r="CL141" i="23"/>
  <c r="G140" i="23"/>
  <c r="CL144" i="23"/>
  <c r="CO144" i="23" s="1"/>
  <c r="DH140" i="23"/>
  <c r="DH165" i="23" s="1"/>
  <c r="C192" i="23"/>
  <c r="D189" i="23" s="1"/>
  <c r="CO183" i="23"/>
  <c r="CO179" i="23"/>
  <c r="CO180" i="23"/>
  <c r="CO143" i="23"/>
  <c r="CO141" i="23"/>
  <c r="C193" i="23"/>
  <c r="F189" i="23" s="1"/>
  <c r="CV9" i="23"/>
  <c r="CV10" i="23"/>
  <c r="CV11" i="23"/>
  <c r="CV12" i="23"/>
  <c r="CV13" i="23"/>
  <c r="CV14" i="23"/>
  <c r="CV15" i="23"/>
  <c r="CV16" i="23"/>
  <c r="CV17" i="23"/>
  <c r="CV18" i="23"/>
  <c r="CV19" i="23"/>
  <c r="CV20" i="23"/>
  <c r="CV21" i="23"/>
  <c r="CV22" i="23"/>
  <c r="CV23" i="23"/>
  <c r="CV24" i="23"/>
  <c r="CV25" i="23"/>
  <c r="CV26" i="23"/>
  <c r="CV27" i="23"/>
  <c r="CV28" i="23"/>
  <c r="CV29" i="23"/>
  <c r="CV30" i="23"/>
  <c r="CV31" i="23"/>
  <c r="CV32" i="23"/>
  <c r="CV33" i="23"/>
  <c r="CV34" i="23"/>
  <c r="CV35" i="23"/>
  <c r="C194" i="23"/>
  <c r="CL121" i="23"/>
  <c r="CO121" i="23" s="1"/>
  <c r="CS121" i="23"/>
  <c r="CT121" i="23"/>
  <c r="CL122" i="23"/>
  <c r="CO122" i="23" s="1"/>
  <c r="CS122" i="23"/>
  <c r="CT122" i="23"/>
  <c r="CL123" i="23"/>
  <c r="CO123" i="23" s="1"/>
  <c r="CS123" i="23"/>
  <c r="CT123" i="23"/>
  <c r="CL124" i="23"/>
  <c r="CS124" i="23"/>
  <c r="CT124" i="23"/>
  <c r="CL125" i="23"/>
  <c r="CO125" i="23" s="1"/>
  <c r="CS125" i="23"/>
  <c r="CT125" i="23"/>
  <c r="CL126" i="23"/>
  <c r="CO126" i="23" s="1"/>
  <c r="CS126" i="23"/>
  <c r="CT126" i="23"/>
  <c r="CT120" i="23"/>
  <c r="CS120" i="23"/>
  <c r="CR120" i="23"/>
  <c r="CL120" i="23"/>
  <c r="CO120" i="23"/>
  <c r="C136" i="23"/>
  <c r="C135" i="23"/>
  <c r="C127" i="23"/>
  <c r="B127" i="23"/>
  <c r="CK126" i="23"/>
  <c r="CJ127" i="23" s="1"/>
  <c r="CI126" i="23"/>
  <c r="CG126" i="23"/>
  <c r="CE126" i="23"/>
  <c r="CC126" i="23"/>
  <c r="CA126" i="23"/>
  <c r="BY126" i="23"/>
  <c r="BW126" i="23"/>
  <c r="BU126" i="23"/>
  <c r="BS126" i="23"/>
  <c r="BQ126" i="23"/>
  <c r="BO126" i="23"/>
  <c r="BM126" i="23"/>
  <c r="BK126" i="23"/>
  <c r="BI126" i="23"/>
  <c r="BG126" i="23"/>
  <c r="BE126" i="23"/>
  <c r="BD127" i="23" s="1"/>
  <c r="BC126" i="23"/>
  <c r="AY126" i="23"/>
  <c r="AW126" i="23"/>
  <c r="AU126" i="23"/>
  <c r="AS126" i="23"/>
  <c r="AQ126" i="23"/>
  <c r="AO126" i="23"/>
  <c r="BA126" i="23"/>
  <c r="AM126" i="23"/>
  <c r="AK126" i="23"/>
  <c r="AI126" i="23"/>
  <c r="AG126" i="23"/>
  <c r="AE126" i="23"/>
  <c r="AC126" i="23"/>
  <c r="AA126" i="23"/>
  <c r="Y126" i="23"/>
  <c r="X127" i="23" s="1"/>
  <c r="W126" i="23"/>
  <c r="U126" i="23"/>
  <c r="S126" i="23"/>
  <c r="Q126" i="23"/>
  <c r="O126" i="23"/>
  <c r="M126" i="23"/>
  <c r="K126" i="23"/>
  <c r="I126" i="23"/>
  <c r="CR126" i="23" s="1"/>
  <c r="CK125" i="23"/>
  <c r="CI125" i="23"/>
  <c r="CG125" i="23"/>
  <c r="CE125" i="23"/>
  <c r="CC125" i="23"/>
  <c r="CA125" i="23"/>
  <c r="BY125" i="23"/>
  <c r="BW125" i="23"/>
  <c r="BV127" i="23" s="1"/>
  <c r="BU125" i="23"/>
  <c r="BS125" i="23"/>
  <c r="BQ125" i="23"/>
  <c r="BO125" i="23"/>
  <c r="BM125" i="23"/>
  <c r="BK125" i="23"/>
  <c r="BI125" i="23"/>
  <c r="BG125" i="23"/>
  <c r="BE125" i="23"/>
  <c r="BC125" i="23"/>
  <c r="AY125" i="23"/>
  <c r="AW125" i="23"/>
  <c r="AU125" i="23"/>
  <c r="AS125" i="23"/>
  <c r="AQ125" i="23"/>
  <c r="AO125" i="23"/>
  <c r="AM125" i="23"/>
  <c r="AK125" i="23"/>
  <c r="AI125" i="23"/>
  <c r="AG125" i="23"/>
  <c r="AE125" i="23"/>
  <c r="AC125" i="23"/>
  <c r="AA125" i="23"/>
  <c r="Y125" i="23"/>
  <c r="W125" i="23"/>
  <c r="U125" i="23"/>
  <c r="S125" i="23"/>
  <c r="Q125" i="23"/>
  <c r="O125" i="23"/>
  <c r="M125" i="23"/>
  <c r="K125" i="23"/>
  <c r="J127" i="23" s="1"/>
  <c r="I125" i="23"/>
  <c r="CR125" i="23" s="1"/>
  <c r="CK124" i="23"/>
  <c r="CI124" i="23"/>
  <c r="CG124" i="23"/>
  <c r="CE124" i="23"/>
  <c r="CC124" i="23"/>
  <c r="CA124" i="23"/>
  <c r="BY124" i="23"/>
  <c r="BW124" i="23"/>
  <c r="BU124" i="23"/>
  <c r="BS124" i="23"/>
  <c r="BQ124" i="23"/>
  <c r="BO124" i="23"/>
  <c r="BM124" i="23"/>
  <c r="BK124" i="23"/>
  <c r="BI124" i="23"/>
  <c r="BG124" i="23"/>
  <c r="BE124" i="23"/>
  <c r="BC124" i="23"/>
  <c r="AY124" i="23"/>
  <c r="AW124" i="23"/>
  <c r="AU124" i="23"/>
  <c r="AS124" i="23"/>
  <c r="AQ124" i="23"/>
  <c r="AO124" i="23"/>
  <c r="BA124" i="23"/>
  <c r="AM124" i="23"/>
  <c r="AK124" i="23"/>
  <c r="AI124" i="23"/>
  <c r="AG124" i="23"/>
  <c r="AE124" i="23"/>
  <c r="AC124" i="23"/>
  <c r="AB127" i="23" s="1"/>
  <c r="AA124" i="23"/>
  <c r="Y124" i="23"/>
  <c r="W124" i="23"/>
  <c r="U124" i="23"/>
  <c r="S124" i="23"/>
  <c r="Q124" i="23"/>
  <c r="O124" i="23"/>
  <c r="M124" i="23"/>
  <c r="K124" i="23"/>
  <c r="I124" i="23"/>
  <c r="CR124" i="23" s="1"/>
  <c r="CK123" i="23"/>
  <c r="CI123" i="23"/>
  <c r="CG123" i="23"/>
  <c r="CE123" i="23"/>
  <c r="CC123" i="23"/>
  <c r="CA123" i="23"/>
  <c r="BZ127" i="23" s="1"/>
  <c r="BY123" i="23"/>
  <c r="BW123" i="23"/>
  <c r="BU123" i="23"/>
  <c r="BS123" i="23"/>
  <c r="BQ123" i="23"/>
  <c r="BO123" i="23"/>
  <c r="BM123" i="23"/>
  <c r="BK123" i="23"/>
  <c r="BJ127" i="23" s="1"/>
  <c r="BI123" i="23"/>
  <c r="BG123" i="23"/>
  <c r="BE123" i="23"/>
  <c r="BC123" i="23"/>
  <c r="AY123" i="23"/>
  <c r="AW123" i="23"/>
  <c r="AU123" i="23"/>
  <c r="AS123" i="23"/>
  <c r="AQ123" i="23"/>
  <c r="AO123" i="23"/>
  <c r="BA123" i="23"/>
  <c r="AM123" i="23"/>
  <c r="AK123" i="23"/>
  <c r="AI123" i="23"/>
  <c r="AG123" i="23"/>
  <c r="AE123" i="23"/>
  <c r="AC123" i="23"/>
  <c r="AA123" i="23"/>
  <c r="Y123" i="23"/>
  <c r="W123" i="23"/>
  <c r="U123" i="23"/>
  <c r="S123" i="23"/>
  <c r="Q123" i="23"/>
  <c r="O123" i="23"/>
  <c r="M123" i="23"/>
  <c r="K123" i="23"/>
  <c r="I123" i="23"/>
  <c r="CR123" i="23" s="1"/>
  <c r="CK122" i="23"/>
  <c r="CI122" i="23"/>
  <c r="CG122" i="23"/>
  <c r="CE122" i="23"/>
  <c r="CC122" i="23"/>
  <c r="CA122" i="23"/>
  <c r="BY122" i="23"/>
  <c r="BW122" i="23"/>
  <c r="BU122" i="23"/>
  <c r="BS122" i="23"/>
  <c r="BQ122" i="23"/>
  <c r="BO122" i="23"/>
  <c r="BM122" i="23"/>
  <c r="BL127" i="23" s="1"/>
  <c r="BK122" i="23"/>
  <c r="BI122" i="23"/>
  <c r="BG122" i="23"/>
  <c r="BE122" i="23"/>
  <c r="BC122" i="23"/>
  <c r="AY122" i="23"/>
  <c r="AW122" i="23"/>
  <c r="AU122" i="23"/>
  <c r="AS122" i="23"/>
  <c r="AQ122" i="23"/>
  <c r="AO122" i="23"/>
  <c r="BA122" i="23" s="1"/>
  <c r="AM122" i="23"/>
  <c r="AK122" i="23"/>
  <c r="AI122" i="23"/>
  <c r="AG122" i="23"/>
  <c r="AF127" i="23" s="1"/>
  <c r="AE122" i="23"/>
  <c r="AC122" i="23"/>
  <c r="AA122" i="23"/>
  <c r="Y122" i="23"/>
  <c r="W122" i="23"/>
  <c r="U122" i="23"/>
  <c r="S122" i="23"/>
  <c r="Q122" i="23"/>
  <c r="P127" i="23" s="1"/>
  <c r="O122" i="23"/>
  <c r="M122" i="23"/>
  <c r="K122" i="23"/>
  <c r="I122" i="23"/>
  <c r="CR122" i="23" s="1"/>
  <c r="CK121" i="23"/>
  <c r="CI121" i="23"/>
  <c r="CG121" i="23"/>
  <c r="CE121" i="23"/>
  <c r="CD127" i="23" s="1"/>
  <c r="CC121" i="23"/>
  <c r="CA121" i="23"/>
  <c r="BY121" i="23"/>
  <c r="BW121" i="23"/>
  <c r="BU121" i="23"/>
  <c r="BS121" i="23"/>
  <c r="BQ121" i="23"/>
  <c r="BO121" i="23"/>
  <c r="BM121" i="23"/>
  <c r="BK121" i="23"/>
  <c r="BI121" i="23"/>
  <c r="BG121" i="23"/>
  <c r="BE121" i="23"/>
  <c r="BC121" i="23"/>
  <c r="AY121" i="23"/>
  <c r="AW121" i="23"/>
  <c r="AU121" i="23"/>
  <c r="AS121" i="23"/>
  <c r="AQ121" i="23"/>
  <c r="AO121" i="23"/>
  <c r="BA121" i="23" s="1"/>
  <c r="AM121" i="23"/>
  <c r="AK121" i="23"/>
  <c r="AI121" i="23"/>
  <c r="AH127" i="23" s="1"/>
  <c r="AG121" i="23"/>
  <c r="AE121" i="23"/>
  <c r="AC121" i="23"/>
  <c r="AA121" i="23"/>
  <c r="Y121" i="23"/>
  <c r="W121" i="23"/>
  <c r="U121" i="23"/>
  <c r="S121" i="23"/>
  <c r="R127" i="23" s="1"/>
  <c r="Q121" i="23"/>
  <c r="O121" i="23"/>
  <c r="M121" i="23"/>
  <c r="K121" i="23"/>
  <c r="I121" i="23"/>
  <c r="CR121" i="23" s="1"/>
  <c r="CK120" i="23"/>
  <c r="CI120" i="23"/>
  <c r="CH127" i="23" s="1"/>
  <c r="CG120" i="23"/>
  <c r="CF127" i="23" s="1"/>
  <c r="CE120" i="23"/>
  <c r="CC120" i="23"/>
  <c r="CB127" i="23" s="1"/>
  <c r="CA120" i="23"/>
  <c r="BY120" i="23"/>
  <c r="BW120" i="23"/>
  <c r="BU120" i="23"/>
  <c r="BT127" i="23" s="1"/>
  <c r="BS120" i="23"/>
  <c r="BR127" i="23" s="1"/>
  <c r="BQ120" i="23"/>
  <c r="BP127" i="23" s="1"/>
  <c r="BO120" i="23"/>
  <c r="BM120" i="23"/>
  <c r="BK120" i="23"/>
  <c r="BI120" i="23"/>
  <c r="BH127" i="23" s="1"/>
  <c r="BG120" i="23"/>
  <c r="BE120" i="23"/>
  <c r="BC120" i="23"/>
  <c r="BB127" i="23" s="1"/>
  <c r="BA120" i="23"/>
  <c r="AY120" i="23"/>
  <c r="AW120" i="23"/>
  <c r="AU120" i="23"/>
  <c r="AT127" i="23" s="1"/>
  <c r="AS120" i="23"/>
  <c r="AQ120" i="23"/>
  <c r="AP127" i="23" s="1"/>
  <c r="AO120" i="23"/>
  <c r="AM120" i="23"/>
  <c r="AK120" i="23"/>
  <c r="AJ127" i="23" s="1"/>
  <c r="AI120" i="23"/>
  <c r="AG120" i="23"/>
  <c r="AE120" i="23"/>
  <c r="AD127" i="23" s="1"/>
  <c r="AC120" i="23"/>
  <c r="AA120" i="23"/>
  <c r="Y120" i="23"/>
  <c r="W120" i="23"/>
  <c r="U120" i="23"/>
  <c r="T127" i="23" s="1"/>
  <c r="S120" i="23"/>
  <c r="Q120" i="23"/>
  <c r="O120" i="23"/>
  <c r="N127" i="23" s="1"/>
  <c r="M120" i="23"/>
  <c r="K120" i="23"/>
  <c r="G120" i="23"/>
  <c r="E120" i="23"/>
  <c r="E127" i="23" s="1"/>
  <c r="C133" i="23" s="1"/>
  <c r="G127" i="23"/>
  <c r="C134" i="23" s="1"/>
  <c r="V127" i="23"/>
  <c r="AL127" i="23"/>
  <c r="Z127" i="23"/>
  <c r="BX127" i="23"/>
  <c r="L127" i="23"/>
  <c r="AX127" i="23"/>
  <c r="BN127" i="23"/>
  <c r="CO124" i="23"/>
  <c r="C130" i="23"/>
  <c r="D127" i="23"/>
  <c r="C131" i="23"/>
  <c r="F127" i="23" s="1"/>
  <c r="C132" i="23"/>
  <c r="L8" i="24"/>
  <c r="L9" i="24"/>
  <c r="CS78" i="23"/>
  <c r="CS105" i="23"/>
  <c r="CS94" i="23"/>
  <c r="CT94" i="23"/>
  <c r="CT106" i="23" s="1"/>
  <c r="CS95" i="23"/>
  <c r="CT95" i="23"/>
  <c r="CS96" i="23"/>
  <c r="CT96" i="23"/>
  <c r="CS97" i="23"/>
  <c r="CT97" i="23"/>
  <c r="CS98" i="23"/>
  <c r="CT98" i="23"/>
  <c r="CS99" i="23"/>
  <c r="CT99" i="23"/>
  <c r="CS100" i="23"/>
  <c r="CT100" i="23"/>
  <c r="CS101" i="23"/>
  <c r="CT101" i="23"/>
  <c r="CS102" i="23"/>
  <c r="CT102" i="23"/>
  <c r="CS103" i="23"/>
  <c r="CT103" i="23"/>
  <c r="CS104" i="23"/>
  <c r="CT104" i="23"/>
  <c r="CT105" i="23"/>
  <c r="CT93" i="23"/>
  <c r="CS93" i="23"/>
  <c r="CS54" i="23"/>
  <c r="CT54" i="23"/>
  <c r="CS55" i="23"/>
  <c r="CT55" i="23"/>
  <c r="CS56" i="23"/>
  <c r="CT56" i="23"/>
  <c r="CS57" i="23"/>
  <c r="CT57" i="23"/>
  <c r="CS58" i="23"/>
  <c r="CT58" i="23"/>
  <c r="CS59" i="23"/>
  <c r="CT59" i="23"/>
  <c r="CS60" i="23"/>
  <c r="CT60" i="23"/>
  <c r="CS61" i="23"/>
  <c r="CT61" i="23"/>
  <c r="CS62" i="23"/>
  <c r="CT62" i="23"/>
  <c r="CS63" i="23"/>
  <c r="CT63" i="23"/>
  <c r="CS64" i="23"/>
  <c r="CT64" i="23"/>
  <c r="CS65" i="23"/>
  <c r="CT65" i="23"/>
  <c r="CS66" i="23"/>
  <c r="CT66" i="23"/>
  <c r="CS67" i="23"/>
  <c r="CT67" i="23"/>
  <c r="CS68" i="23"/>
  <c r="CT68" i="23"/>
  <c r="CS69" i="23"/>
  <c r="CT69" i="23"/>
  <c r="CS70" i="23"/>
  <c r="CT70" i="23"/>
  <c r="CS71" i="23"/>
  <c r="CT71" i="23"/>
  <c r="CS72" i="23"/>
  <c r="CT72" i="23"/>
  <c r="CS73" i="23"/>
  <c r="CT73" i="23"/>
  <c r="CS74" i="23"/>
  <c r="CT74" i="23"/>
  <c r="CS75" i="23"/>
  <c r="CT75" i="23"/>
  <c r="CT79" i="23" s="1"/>
  <c r="CS76" i="23"/>
  <c r="CT76" i="23"/>
  <c r="CS77" i="23"/>
  <c r="CT77" i="23"/>
  <c r="CT78" i="23"/>
  <c r="CS53" i="23"/>
  <c r="CT53" i="23"/>
  <c r="CT6" i="23"/>
  <c r="CT7" i="23"/>
  <c r="CT8" i="23"/>
  <c r="CT9" i="23"/>
  <c r="CT10" i="23"/>
  <c r="CT11" i="23"/>
  <c r="CT12" i="23"/>
  <c r="CT13" i="23"/>
  <c r="CT14" i="23"/>
  <c r="CW14" i="23" s="1"/>
  <c r="CX14" i="23" s="1"/>
  <c r="CT15" i="23"/>
  <c r="CT16" i="23"/>
  <c r="CT17" i="23"/>
  <c r="CT18" i="23"/>
  <c r="CT19" i="23"/>
  <c r="CT20" i="23"/>
  <c r="CT21" i="23"/>
  <c r="CT22" i="23"/>
  <c r="CT23" i="23"/>
  <c r="CT24" i="23"/>
  <c r="CT25" i="23"/>
  <c r="CT26" i="23"/>
  <c r="CT27" i="23"/>
  <c r="CT28" i="23"/>
  <c r="CT29" i="23"/>
  <c r="CT30" i="23"/>
  <c r="CT31" i="23"/>
  <c r="CT32" i="23"/>
  <c r="CT33" i="23"/>
  <c r="CT34" i="23"/>
  <c r="CT35" i="23"/>
  <c r="CS6" i="23"/>
  <c r="CS7" i="23"/>
  <c r="CS8" i="23"/>
  <c r="CS9" i="23"/>
  <c r="CS10" i="23"/>
  <c r="CS11" i="23"/>
  <c r="CS12" i="23"/>
  <c r="CS13" i="23"/>
  <c r="CW13" i="23" s="1"/>
  <c r="CX13" i="23" s="1"/>
  <c r="CS14" i="23"/>
  <c r="CS15" i="23"/>
  <c r="CS16" i="23"/>
  <c r="CS17" i="23"/>
  <c r="CS18" i="23"/>
  <c r="CS19" i="23"/>
  <c r="CS20" i="23"/>
  <c r="CS21" i="23"/>
  <c r="CS22" i="23"/>
  <c r="CS23" i="23"/>
  <c r="CS24" i="23"/>
  <c r="CW24" i="23" s="1"/>
  <c r="CX24" i="23" s="1"/>
  <c r="CS25" i="23"/>
  <c r="CS26" i="23"/>
  <c r="CS27" i="23"/>
  <c r="CS28" i="23"/>
  <c r="CS29" i="23"/>
  <c r="CS30" i="23"/>
  <c r="CS31" i="23"/>
  <c r="CS32" i="23"/>
  <c r="CS33" i="23"/>
  <c r="CS34" i="23"/>
  <c r="CS35" i="23"/>
  <c r="N40" i="27"/>
  <c r="M40" i="27"/>
  <c r="L40" i="27"/>
  <c r="K40" i="27"/>
  <c r="J40" i="27"/>
  <c r="I37" i="27"/>
  <c r="M37" i="27" s="1"/>
  <c r="I36" i="27"/>
  <c r="K36" i="27" s="1"/>
  <c r="H35" i="27"/>
  <c r="H34" i="27"/>
  <c r="I32" i="27"/>
  <c r="L32" i="27" s="1"/>
  <c r="N32" i="27"/>
  <c r="I31" i="27"/>
  <c r="M31" i="27" s="1"/>
  <c r="I29" i="27"/>
  <c r="M29" i="27" s="1"/>
  <c r="I28" i="27"/>
  <c r="L28" i="27" s="1"/>
  <c r="I27" i="27"/>
  <c r="N27" i="27"/>
  <c r="I26" i="27"/>
  <c r="K26" i="27" s="1"/>
  <c r="I24" i="27"/>
  <c r="N24" i="27" s="1"/>
  <c r="I23" i="27"/>
  <c r="M23" i="27" s="1"/>
  <c r="I22" i="27"/>
  <c r="J6" i="27" s="1"/>
  <c r="F21" i="27"/>
  <c r="I21" i="27" s="1"/>
  <c r="K12" i="27"/>
  <c r="K11" i="27"/>
  <c r="K10" i="27"/>
  <c r="K9" i="27"/>
  <c r="K7" i="27"/>
  <c r="K6" i="27"/>
  <c r="K5" i="27"/>
  <c r="K4" i="27"/>
  <c r="L36" i="27"/>
  <c r="J23" i="27"/>
  <c r="J5" i="27"/>
  <c r="J37" i="27"/>
  <c r="J7" i="27"/>
  <c r="N23" i="27"/>
  <c r="N37" i="27"/>
  <c r="J10" i="27"/>
  <c r="N22" i="27"/>
  <c r="J31" i="27"/>
  <c r="J12" i="27"/>
  <c r="N31" i="27"/>
  <c r="M22" i="27"/>
  <c r="K23" i="27"/>
  <c r="K31" i="27"/>
  <c r="M32" i="27"/>
  <c r="M36" i="27"/>
  <c r="K37" i="27"/>
  <c r="L23" i="27"/>
  <c r="L31" i="27"/>
  <c r="J36" i="27"/>
  <c r="L37" i="27"/>
  <c r="E48" i="24"/>
  <c r="L47" i="24"/>
  <c r="H47" i="24"/>
  <c r="K47" i="24" s="1"/>
  <c r="G47" i="24"/>
  <c r="J47" i="24" s="1"/>
  <c r="F47" i="24"/>
  <c r="I47" i="24" s="1"/>
  <c r="L46" i="24"/>
  <c r="H46" i="24"/>
  <c r="K46" i="24" s="1"/>
  <c r="G46" i="24"/>
  <c r="J46" i="24" s="1"/>
  <c r="F46" i="24"/>
  <c r="I46" i="24" s="1"/>
  <c r="L45" i="24"/>
  <c r="H45" i="24"/>
  <c r="K45" i="24" s="1"/>
  <c r="G45" i="24"/>
  <c r="J45" i="24" s="1"/>
  <c r="F45" i="24"/>
  <c r="I45" i="24" s="1"/>
  <c r="L44" i="24"/>
  <c r="H44" i="24"/>
  <c r="K44" i="24" s="1"/>
  <c r="G44" i="24"/>
  <c r="J44" i="24" s="1"/>
  <c r="F44" i="24"/>
  <c r="I44" i="24" s="1"/>
  <c r="L43" i="24"/>
  <c r="H43" i="24"/>
  <c r="K43" i="24" s="1"/>
  <c r="G43" i="24"/>
  <c r="J43" i="24" s="1"/>
  <c r="F43" i="24"/>
  <c r="I43" i="24" s="1"/>
  <c r="L42" i="24"/>
  <c r="H42" i="24"/>
  <c r="K42" i="24" s="1"/>
  <c r="G42" i="24"/>
  <c r="J42" i="24" s="1"/>
  <c r="F42" i="24"/>
  <c r="I42" i="24" s="1"/>
  <c r="L41" i="24"/>
  <c r="H41" i="24"/>
  <c r="K41" i="24" s="1"/>
  <c r="G41" i="24"/>
  <c r="J41" i="24" s="1"/>
  <c r="F41" i="24"/>
  <c r="I41" i="24" s="1"/>
  <c r="L40" i="24"/>
  <c r="H40" i="24"/>
  <c r="K40" i="24" s="1"/>
  <c r="G40" i="24"/>
  <c r="J40" i="24" s="1"/>
  <c r="F40" i="24"/>
  <c r="I40" i="24" s="1"/>
  <c r="L39" i="24"/>
  <c r="H39" i="24"/>
  <c r="K39" i="24" s="1"/>
  <c r="G39" i="24"/>
  <c r="J39" i="24" s="1"/>
  <c r="F39" i="24"/>
  <c r="I39" i="24" s="1"/>
  <c r="L38" i="24"/>
  <c r="H38" i="24"/>
  <c r="K38" i="24" s="1"/>
  <c r="G38" i="24"/>
  <c r="J38" i="24" s="1"/>
  <c r="F38" i="24"/>
  <c r="I38" i="24" s="1"/>
  <c r="L37" i="24"/>
  <c r="H37" i="24"/>
  <c r="K37" i="24" s="1"/>
  <c r="G37" i="24"/>
  <c r="J37" i="24" s="1"/>
  <c r="F37" i="24"/>
  <c r="I37" i="24" s="1"/>
  <c r="L36" i="24"/>
  <c r="H36" i="24"/>
  <c r="K36" i="24" s="1"/>
  <c r="G36" i="24"/>
  <c r="J36" i="24" s="1"/>
  <c r="F36" i="24"/>
  <c r="I36" i="24" s="1"/>
  <c r="L35" i="24"/>
  <c r="H35" i="24"/>
  <c r="K35" i="24" s="1"/>
  <c r="G35" i="24"/>
  <c r="J35" i="24" s="1"/>
  <c r="F35" i="24"/>
  <c r="I35" i="24" s="1"/>
  <c r="L34" i="24"/>
  <c r="H34" i="24"/>
  <c r="K34" i="24" s="1"/>
  <c r="G34" i="24"/>
  <c r="J34" i="24" s="1"/>
  <c r="F34" i="24"/>
  <c r="I34" i="24" s="1"/>
  <c r="L33" i="24"/>
  <c r="H33" i="24"/>
  <c r="K33" i="24" s="1"/>
  <c r="G33" i="24"/>
  <c r="J33" i="24" s="1"/>
  <c r="F33" i="24"/>
  <c r="I33" i="24" s="1"/>
  <c r="L32" i="24"/>
  <c r="H32" i="24"/>
  <c r="K32" i="24" s="1"/>
  <c r="G32" i="24"/>
  <c r="J32" i="24" s="1"/>
  <c r="F32" i="24"/>
  <c r="I32" i="24" s="1"/>
  <c r="L31" i="24"/>
  <c r="H31" i="24"/>
  <c r="K31" i="24" s="1"/>
  <c r="G31" i="24"/>
  <c r="J31" i="24" s="1"/>
  <c r="F31" i="24"/>
  <c r="I31" i="24" s="1"/>
  <c r="L30" i="24"/>
  <c r="H30" i="24"/>
  <c r="K30" i="24" s="1"/>
  <c r="G30" i="24"/>
  <c r="J30" i="24"/>
  <c r="F30" i="24"/>
  <c r="I30" i="24" s="1"/>
  <c r="L29" i="24"/>
  <c r="H29" i="24"/>
  <c r="K29" i="24" s="1"/>
  <c r="G29" i="24"/>
  <c r="J29" i="24" s="1"/>
  <c r="F29" i="24"/>
  <c r="I29" i="24" s="1"/>
  <c r="L28" i="24"/>
  <c r="H28" i="24"/>
  <c r="K28" i="24" s="1"/>
  <c r="G28" i="24"/>
  <c r="J28" i="24"/>
  <c r="F28" i="24"/>
  <c r="I28" i="24" s="1"/>
  <c r="L27" i="24"/>
  <c r="H27" i="24"/>
  <c r="K27" i="24" s="1"/>
  <c r="G27" i="24"/>
  <c r="J27" i="24" s="1"/>
  <c r="F27" i="24"/>
  <c r="I27" i="24" s="1"/>
  <c r="L26" i="24"/>
  <c r="H26" i="24"/>
  <c r="K26" i="24" s="1"/>
  <c r="G26" i="24"/>
  <c r="J26" i="24"/>
  <c r="F26" i="24"/>
  <c r="I26" i="24" s="1"/>
  <c r="L25" i="24"/>
  <c r="H25" i="24"/>
  <c r="K25" i="24" s="1"/>
  <c r="G25" i="24"/>
  <c r="J25" i="24" s="1"/>
  <c r="F25" i="24"/>
  <c r="I25" i="24" s="1"/>
  <c r="L24" i="24"/>
  <c r="H24" i="24"/>
  <c r="K24" i="24" s="1"/>
  <c r="G24" i="24"/>
  <c r="J24" i="24" s="1"/>
  <c r="F24" i="24"/>
  <c r="I24" i="24" s="1"/>
  <c r="L23" i="24"/>
  <c r="H23" i="24"/>
  <c r="K23" i="24" s="1"/>
  <c r="G23" i="24"/>
  <c r="J23" i="24" s="1"/>
  <c r="F23" i="24"/>
  <c r="I23" i="24" s="1"/>
  <c r="L22" i="24"/>
  <c r="H22" i="24"/>
  <c r="K22" i="24" s="1"/>
  <c r="G22" i="24"/>
  <c r="J22" i="24" s="1"/>
  <c r="F22" i="24"/>
  <c r="I22" i="24" s="1"/>
  <c r="L21" i="24"/>
  <c r="H21" i="24"/>
  <c r="K21" i="24" s="1"/>
  <c r="G21" i="24"/>
  <c r="J21" i="24" s="1"/>
  <c r="F21" i="24"/>
  <c r="I21" i="24" s="1"/>
  <c r="L20" i="24"/>
  <c r="H20" i="24"/>
  <c r="K20" i="24" s="1"/>
  <c r="G20" i="24"/>
  <c r="J20" i="24"/>
  <c r="F20" i="24"/>
  <c r="I20" i="24" s="1"/>
  <c r="L19" i="24"/>
  <c r="H19" i="24"/>
  <c r="K19" i="24" s="1"/>
  <c r="G19" i="24"/>
  <c r="J19" i="24" s="1"/>
  <c r="F19" i="24"/>
  <c r="I19" i="24" s="1"/>
  <c r="L18" i="24"/>
  <c r="H18" i="24"/>
  <c r="K18" i="24" s="1"/>
  <c r="G18" i="24"/>
  <c r="J18" i="24" s="1"/>
  <c r="F18" i="24"/>
  <c r="I18" i="24" s="1"/>
  <c r="L17" i="24"/>
  <c r="H17" i="24"/>
  <c r="K17" i="24" s="1"/>
  <c r="G17" i="24"/>
  <c r="J17" i="24" s="1"/>
  <c r="F17" i="24"/>
  <c r="I17" i="24" s="1"/>
  <c r="L16" i="24"/>
  <c r="H16" i="24"/>
  <c r="K16" i="24" s="1"/>
  <c r="G16" i="24"/>
  <c r="J16" i="24" s="1"/>
  <c r="F16" i="24"/>
  <c r="I16" i="24" s="1"/>
  <c r="L15" i="24"/>
  <c r="H15" i="24"/>
  <c r="K15" i="24" s="1"/>
  <c r="G15" i="24"/>
  <c r="J15" i="24" s="1"/>
  <c r="F15" i="24"/>
  <c r="I15" i="24" s="1"/>
  <c r="L14" i="24"/>
  <c r="H14" i="24"/>
  <c r="K14" i="24" s="1"/>
  <c r="G14" i="24"/>
  <c r="J14" i="24" s="1"/>
  <c r="F14" i="24"/>
  <c r="I14" i="24" s="1"/>
  <c r="L13" i="24"/>
  <c r="H13" i="24"/>
  <c r="K13" i="24" s="1"/>
  <c r="G13" i="24"/>
  <c r="J13" i="24" s="1"/>
  <c r="F13" i="24"/>
  <c r="L12" i="24"/>
  <c r="H12" i="24"/>
  <c r="K12" i="24" s="1"/>
  <c r="G12" i="24"/>
  <c r="J12" i="24" s="1"/>
  <c r="F12" i="24"/>
  <c r="I12" i="24" s="1"/>
  <c r="L11" i="24"/>
  <c r="H11" i="24"/>
  <c r="K11" i="24" s="1"/>
  <c r="G11" i="24"/>
  <c r="J11" i="24" s="1"/>
  <c r="F11" i="24"/>
  <c r="I11" i="24" s="1"/>
  <c r="L10" i="24"/>
  <c r="L48" i="24" s="1"/>
  <c r="H10" i="24"/>
  <c r="K10" i="24" s="1"/>
  <c r="G10" i="24"/>
  <c r="J10" i="24" s="1"/>
  <c r="F10" i="24"/>
  <c r="H9" i="24"/>
  <c r="K9" i="24" s="1"/>
  <c r="G9" i="24"/>
  <c r="J9" i="24" s="1"/>
  <c r="F9" i="24"/>
  <c r="I9" i="24" s="1"/>
  <c r="H8" i="24"/>
  <c r="K8" i="24" s="1"/>
  <c r="G8" i="24"/>
  <c r="J8" i="24" s="1"/>
  <c r="F8" i="24"/>
  <c r="C115" i="23"/>
  <c r="C114" i="23"/>
  <c r="C106" i="23"/>
  <c r="B106" i="23"/>
  <c r="CL105" i="23"/>
  <c r="CK105" i="23"/>
  <c r="CI105" i="23"/>
  <c r="CG105" i="23"/>
  <c r="CE105" i="23"/>
  <c r="CC105" i="23"/>
  <c r="CA105" i="23"/>
  <c r="BY105" i="23"/>
  <c r="BW105" i="23"/>
  <c r="BU105" i="23"/>
  <c r="BS105" i="23"/>
  <c r="BQ105" i="23"/>
  <c r="BO105" i="23"/>
  <c r="BM105" i="23"/>
  <c r="BK105" i="23"/>
  <c r="BI105" i="23"/>
  <c r="BG105" i="23"/>
  <c r="BE105" i="23"/>
  <c r="BC105" i="23"/>
  <c r="AY105" i="23"/>
  <c r="AW105" i="23"/>
  <c r="AU105" i="23"/>
  <c r="AS105" i="23"/>
  <c r="AQ105" i="23"/>
  <c r="AO105" i="23"/>
  <c r="BA105" i="23" s="1"/>
  <c r="AM105" i="23"/>
  <c r="AK105" i="23"/>
  <c r="AI105" i="23"/>
  <c r="AG105" i="23"/>
  <c r="AE105" i="23"/>
  <c r="AC105" i="23"/>
  <c r="AA105" i="23"/>
  <c r="Y105" i="23"/>
  <c r="W105" i="23"/>
  <c r="U105" i="23"/>
  <c r="S105" i="23"/>
  <c r="Q105" i="23"/>
  <c r="O105" i="23"/>
  <c r="M105" i="23"/>
  <c r="K105" i="23"/>
  <c r="I105" i="23"/>
  <c r="CR105" i="23"/>
  <c r="G105" i="23"/>
  <c r="E105" i="23"/>
  <c r="CL104" i="23"/>
  <c r="CO104" i="23"/>
  <c r="CK104" i="23"/>
  <c r="CI104" i="23"/>
  <c r="CG104" i="23"/>
  <c r="CE104" i="23"/>
  <c r="CC104" i="23"/>
  <c r="CA104" i="23"/>
  <c r="BY104" i="23"/>
  <c r="BW104" i="23"/>
  <c r="BU104" i="23"/>
  <c r="BS104" i="23"/>
  <c r="BQ104" i="23"/>
  <c r="BO104" i="23"/>
  <c r="BM104" i="23"/>
  <c r="BK104" i="23"/>
  <c r="BI104" i="23"/>
  <c r="BG104" i="23"/>
  <c r="BE104" i="23"/>
  <c r="BC104" i="23"/>
  <c r="AY104" i="23"/>
  <c r="AW104" i="23"/>
  <c r="AU104" i="23"/>
  <c r="AS104" i="23"/>
  <c r="AQ104" i="23"/>
  <c r="AO104" i="23"/>
  <c r="BA104" i="23" s="1"/>
  <c r="AM104" i="23"/>
  <c r="AK104" i="23"/>
  <c r="AI104" i="23"/>
  <c r="AG104" i="23"/>
  <c r="AE104" i="23"/>
  <c r="AC104" i="23"/>
  <c r="AA104" i="23"/>
  <c r="Y104" i="23"/>
  <c r="W104" i="23"/>
  <c r="U104" i="23"/>
  <c r="S104" i="23"/>
  <c r="Q104" i="23"/>
  <c r="O104" i="23"/>
  <c r="M104" i="23"/>
  <c r="K104" i="23"/>
  <c r="I104" i="23"/>
  <c r="CR104" i="23" s="1"/>
  <c r="G104" i="23"/>
  <c r="E104" i="23"/>
  <c r="CL103" i="23"/>
  <c r="CK103" i="23"/>
  <c r="CI103" i="23"/>
  <c r="CG103" i="23"/>
  <c r="CE103" i="23"/>
  <c r="CC103" i="23"/>
  <c r="CA103" i="23"/>
  <c r="BY103" i="23"/>
  <c r="BW103" i="23"/>
  <c r="BU103" i="23"/>
  <c r="BS103" i="23"/>
  <c r="BQ103" i="23"/>
  <c r="BO103" i="23"/>
  <c r="BM103" i="23"/>
  <c r="BK103" i="23"/>
  <c r="BI103" i="23"/>
  <c r="BG103" i="23"/>
  <c r="BE103" i="23"/>
  <c r="BC103" i="23"/>
  <c r="AY103" i="23"/>
  <c r="AW103" i="23"/>
  <c r="AU103" i="23"/>
  <c r="AS103" i="23"/>
  <c r="AQ103" i="23"/>
  <c r="AO103" i="23"/>
  <c r="BA103" i="23"/>
  <c r="AM103" i="23"/>
  <c r="AK103" i="23"/>
  <c r="AI103" i="23"/>
  <c r="AG103" i="23"/>
  <c r="AE103" i="23"/>
  <c r="AC103" i="23"/>
  <c r="AA103" i="23"/>
  <c r="Y103" i="23"/>
  <c r="W103" i="23"/>
  <c r="U103" i="23"/>
  <c r="S103" i="23"/>
  <c r="Q103" i="23"/>
  <c r="O103" i="23"/>
  <c r="M103" i="23"/>
  <c r="K103" i="23"/>
  <c r="I103" i="23"/>
  <c r="CR103" i="23" s="1"/>
  <c r="G103" i="23"/>
  <c r="E103" i="23"/>
  <c r="CL102" i="23"/>
  <c r="CO102" i="23" s="1"/>
  <c r="CK102" i="23"/>
  <c r="CI102" i="23"/>
  <c r="CG102" i="23"/>
  <c r="CE102" i="23"/>
  <c r="CC102" i="23"/>
  <c r="CA102" i="23"/>
  <c r="BY102" i="23"/>
  <c r="BW102" i="23"/>
  <c r="BU102" i="23"/>
  <c r="BS102" i="23"/>
  <c r="BQ102" i="23"/>
  <c r="BO102" i="23"/>
  <c r="BM102" i="23"/>
  <c r="BK102" i="23"/>
  <c r="BI102" i="23"/>
  <c r="BG102" i="23"/>
  <c r="BE102" i="23"/>
  <c r="BC102" i="23"/>
  <c r="AY102" i="23"/>
  <c r="AW102" i="23"/>
  <c r="AU102" i="23"/>
  <c r="AS102" i="23"/>
  <c r="AQ102" i="23"/>
  <c r="AO102" i="23"/>
  <c r="BA102" i="23" s="1"/>
  <c r="AM102" i="23"/>
  <c r="AK102" i="23"/>
  <c r="AI102" i="23"/>
  <c r="AG102" i="23"/>
  <c r="AE102" i="23"/>
  <c r="AC102" i="23"/>
  <c r="AA102" i="23"/>
  <c r="Y102" i="23"/>
  <c r="W102" i="23"/>
  <c r="U102" i="23"/>
  <c r="S102" i="23"/>
  <c r="Q102" i="23"/>
  <c r="O102" i="23"/>
  <c r="M102" i="23"/>
  <c r="K102" i="23"/>
  <c r="I102" i="23"/>
  <c r="CR102" i="23" s="1"/>
  <c r="G102" i="23"/>
  <c r="E102" i="23"/>
  <c r="CL101" i="23"/>
  <c r="CO101" i="23" s="1"/>
  <c r="CK101" i="23"/>
  <c r="CI101" i="23"/>
  <c r="CG101" i="23"/>
  <c r="CE101" i="23"/>
  <c r="CC101" i="23"/>
  <c r="CA101" i="23"/>
  <c r="BY101" i="23"/>
  <c r="BW101" i="23"/>
  <c r="BU101" i="23"/>
  <c r="BS101" i="23"/>
  <c r="BQ101" i="23"/>
  <c r="BO101" i="23"/>
  <c r="BM101" i="23"/>
  <c r="BK101" i="23"/>
  <c r="BI101" i="23"/>
  <c r="BG101" i="23"/>
  <c r="BE101" i="23"/>
  <c r="BC101" i="23"/>
  <c r="AY101" i="23"/>
  <c r="AW101" i="23"/>
  <c r="AU101" i="23"/>
  <c r="AS101" i="23"/>
  <c r="AQ101" i="23"/>
  <c r="AO101" i="23"/>
  <c r="BA101" i="23"/>
  <c r="AM101" i="23"/>
  <c r="AK101" i="23"/>
  <c r="AI101" i="23"/>
  <c r="AG101" i="23"/>
  <c r="AE101" i="23"/>
  <c r="AC101" i="23"/>
  <c r="AA101" i="23"/>
  <c r="Y101" i="23"/>
  <c r="W101" i="23"/>
  <c r="U101" i="23"/>
  <c r="S101" i="23"/>
  <c r="Q101" i="23"/>
  <c r="O101" i="23"/>
  <c r="M101" i="23"/>
  <c r="K101" i="23"/>
  <c r="I101" i="23"/>
  <c r="CR101" i="23" s="1"/>
  <c r="G101" i="23"/>
  <c r="E101" i="23"/>
  <c r="CL100" i="23"/>
  <c r="CO100" i="23" s="1"/>
  <c r="CK100" i="23"/>
  <c r="CI100" i="23"/>
  <c r="CG100" i="23"/>
  <c r="CE100" i="23"/>
  <c r="CC100" i="23"/>
  <c r="CA100" i="23"/>
  <c r="BY100" i="23"/>
  <c r="BW100" i="23"/>
  <c r="BU100" i="23"/>
  <c r="BS100" i="23"/>
  <c r="BQ100" i="23"/>
  <c r="BO100" i="23"/>
  <c r="BM100" i="23"/>
  <c r="BK100" i="23"/>
  <c r="BI100" i="23"/>
  <c r="BG100" i="23"/>
  <c r="BE100" i="23"/>
  <c r="BC100" i="23"/>
  <c r="AY100" i="23"/>
  <c r="AW100" i="23"/>
  <c r="AU100" i="23"/>
  <c r="AS100" i="23"/>
  <c r="AQ100" i="23"/>
  <c r="AO100" i="23"/>
  <c r="BA100" i="23" s="1"/>
  <c r="AM100" i="23"/>
  <c r="AK100" i="23"/>
  <c r="AI100" i="23"/>
  <c r="AG100" i="23"/>
  <c r="AE100" i="23"/>
  <c r="AC100" i="23"/>
  <c r="AA100" i="23"/>
  <c r="Y100" i="23"/>
  <c r="W100" i="23"/>
  <c r="U100" i="23"/>
  <c r="S100" i="23"/>
  <c r="Q100" i="23"/>
  <c r="O100" i="23"/>
  <c r="M100" i="23"/>
  <c r="K100" i="23"/>
  <c r="I100" i="23"/>
  <c r="CR100" i="23" s="1"/>
  <c r="G100" i="23"/>
  <c r="E100" i="23"/>
  <c r="CL99" i="23"/>
  <c r="CK99" i="23"/>
  <c r="CI99" i="23"/>
  <c r="CG99" i="23"/>
  <c r="CE99" i="23"/>
  <c r="CC99" i="23"/>
  <c r="CA99" i="23"/>
  <c r="BY99" i="23"/>
  <c r="BW99" i="23"/>
  <c r="BU99" i="23"/>
  <c r="BS99" i="23"/>
  <c r="BQ99" i="23"/>
  <c r="BO99" i="23"/>
  <c r="BM99" i="23"/>
  <c r="BK99" i="23"/>
  <c r="BI99" i="23"/>
  <c r="BG99" i="23"/>
  <c r="BE99" i="23"/>
  <c r="BC99" i="23"/>
  <c r="AY99" i="23"/>
  <c r="AW99" i="23"/>
  <c r="AU99" i="23"/>
  <c r="AS99" i="23"/>
  <c r="AQ99" i="23"/>
  <c r="AO99" i="23"/>
  <c r="BA99" i="23" s="1"/>
  <c r="AM99" i="23"/>
  <c r="AK99" i="23"/>
  <c r="AI99" i="23"/>
  <c r="AG99" i="23"/>
  <c r="AE99" i="23"/>
  <c r="AC99" i="23"/>
  <c r="AA99" i="23"/>
  <c r="Y99" i="23"/>
  <c r="W99" i="23"/>
  <c r="U99" i="23"/>
  <c r="S99" i="23"/>
  <c r="Q99" i="23"/>
  <c r="O99" i="23"/>
  <c r="M99" i="23"/>
  <c r="K99" i="23"/>
  <c r="I99" i="23"/>
  <c r="CR99" i="23"/>
  <c r="G99" i="23"/>
  <c r="E99" i="23"/>
  <c r="CL98" i="23"/>
  <c r="CO98" i="23" s="1"/>
  <c r="CK98" i="23"/>
  <c r="CI98" i="23"/>
  <c r="CG98" i="23"/>
  <c r="CE98" i="23"/>
  <c r="CC98" i="23"/>
  <c r="CA98" i="23"/>
  <c r="BY98" i="23"/>
  <c r="BW98" i="23"/>
  <c r="BU98" i="23"/>
  <c r="BS98" i="23"/>
  <c r="BQ98" i="23"/>
  <c r="BO98" i="23"/>
  <c r="BM98" i="23"/>
  <c r="BK98" i="23"/>
  <c r="BI98" i="23"/>
  <c r="BG98" i="23"/>
  <c r="BE98" i="23"/>
  <c r="BC98" i="23"/>
  <c r="AY98" i="23"/>
  <c r="AW98" i="23"/>
  <c r="AU98" i="23"/>
  <c r="AS98" i="23"/>
  <c r="AQ98" i="23"/>
  <c r="AO98" i="23"/>
  <c r="BA98" i="23" s="1"/>
  <c r="AM98" i="23"/>
  <c r="AK98" i="23"/>
  <c r="AI98" i="23"/>
  <c r="AG98" i="23"/>
  <c r="AE98" i="23"/>
  <c r="AC98" i="23"/>
  <c r="AA98" i="23"/>
  <c r="Y98" i="23"/>
  <c r="W98" i="23"/>
  <c r="U98" i="23"/>
  <c r="S98" i="23"/>
  <c r="Q98" i="23"/>
  <c r="O98" i="23"/>
  <c r="M98" i="23"/>
  <c r="K98" i="23"/>
  <c r="I98" i="23"/>
  <c r="CR98" i="23" s="1"/>
  <c r="G98" i="23"/>
  <c r="E98" i="23"/>
  <c r="E106" i="23" s="1"/>
  <c r="C112" i="23" s="1"/>
  <c r="CL97" i="23"/>
  <c r="CO97" i="23"/>
  <c r="CK97" i="23"/>
  <c r="CI97" i="23"/>
  <c r="CG97" i="23"/>
  <c r="CE97" i="23"/>
  <c r="CC97" i="23"/>
  <c r="CA97" i="23"/>
  <c r="BY97" i="23"/>
  <c r="BW97" i="23"/>
  <c r="BU97" i="23"/>
  <c r="BS97" i="23"/>
  <c r="BQ97" i="23"/>
  <c r="BO97" i="23"/>
  <c r="BM97" i="23"/>
  <c r="BK97" i="23"/>
  <c r="BJ106" i="23" s="1"/>
  <c r="BI97" i="23"/>
  <c r="BG97" i="23"/>
  <c r="BE97" i="23"/>
  <c r="BC97" i="23"/>
  <c r="AY97" i="23"/>
  <c r="AW97" i="23"/>
  <c r="AU97" i="23"/>
  <c r="AS97" i="23"/>
  <c r="AQ97" i="23"/>
  <c r="AO97" i="23"/>
  <c r="BA97" i="23" s="1"/>
  <c r="AM97" i="23"/>
  <c r="AK97" i="23"/>
  <c r="AI97" i="23"/>
  <c r="AG97" i="23"/>
  <c r="AE97" i="23"/>
  <c r="AC97" i="23"/>
  <c r="AB106" i="23" s="1"/>
  <c r="AA97" i="23"/>
  <c r="Y97" i="23"/>
  <c r="W97" i="23"/>
  <c r="U97" i="23"/>
  <c r="S97" i="23"/>
  <c r="Q97" i="23"/>
  <c r="O97" i="23"/>
  <c r="M97" i="23"/>
  <c r="L106" i="23" s="1"/>
  <c r="K97" i="23"/>
  <c r="I97" i="23"/>
  <c r="CR97" i="23" s="1"/>
  <c r="G97" i="23"/>
  <c r="E97" i="23"/>
  <c r="CL96" i="23"/>
  <c r="CO96" i="23" s="1"/>
  <c r="CK96" i="23"/>
  <c r="CI96" i="23"/>
  <c r="CG96" i="23"/>
  <c r="CE96" i="23"/>
  <c r="CC96" i="23"/>
  <c r="CA96" i="23"/>
  <c r="BY96" i="23"/>
  <c r="BW96" i="23"/>
  <c r="BU96" i="23"/>
  <c r="BS96" i="23"/>
  <c r="BQ96" i="23"/>
  <c r="BP106" i="23" s="1"/>
  <c r="BO96" i="23"/>
  <c r="BM96" i="23"/>
  <c r="BK96" i="23"/>
  <c r="BI96" i="23"/>
  <c r="BG96" i="23"/>
  <c r="BE96" i="23"/>
  <c r="BC96" i="23"/>
  <c r="AY96" i="23"/>
  <c r="AX106" i="23" s="1"/>
  <c r="AW96" i="23"/>
  <c r="AU96" i="23"/>
  <c r="AS96" i="23"/>
  <c r="AQ96" i="23"/>
  <c r="AO96" i="23"/>
  <c r="BA96" i="23" s="1"/>
  <c r="AM96" i="23"/>
  <c r="AK96" i="23"/>
  <c r="AI96" i="23"/>
  <c r="AH106" i="23" s="1"/>
  <c r="AG96" i="23"/>
  <c r="AE96" i="23"/>
  <c r="AC96" i="23"/>
  <c r="AA96" i="23"/>
  <c r="Y96" i="23"/>
  <c r="W96" i="23"/>
  <c r="U96" i="23"/>
  <c r="S96" i="23"/>
  <c r="R106" i="23" s="1"/>
  <c r="Q96" i="23"/>
  <c r="O96" i="23"/>
  <c r="M96" i="23"/>
  <c r="K96" i="23"/>
  <c r="I96" i="23"/>
  <c r="CR96" i="23" s="1"/>
  <c r="G96" i="23"/>
  <c r="E96" i="23"/>
  <c r="CL95" i="23"/>
  <c r="CO95" i="23" s="1"/>
  <c r="CO106" i="23" s="1"/>
  <c r="CK95" i="23"/>
  <c r="CI95" i="23"/>
  <c r="CG95" i="23"/>
  <c r="CE95" i="23"/>
  <c r="CC95" i="23"/>
  <c r="CA95" i="23"/>
  <c r="BY95" i="23"/>
  <c r="BW95" i="23"/>
  <c r="BV106" i="23" s="1"/>
  <c r="BU95" i="23"/>
  <c r="BS95" i="23"/>
  <c r="BQ95" i="23"/>
  <c r="BO95" i="23"/>
  <c r="BM95" i="23"/>
  <c r="BK95" i="23"/>
  <c r="BI95" i="23"/>
  <c r="BG95" i="23"/>
  <c r="BE95" i="23"/>
  <c r="BC95" i="23"/>
  <c r="AY95" i="23"/>
  <c r="AW95" i="23"/>
  <c r="AU95" i="23"/>
  <c r="AS95" i="23"/>
  <c r="AQ95" i="23"/>
  <c r="AO95" i="23"/>
  <c r="AM95" i="23"/>
  <c r="AK95" i="23"/>
  <c r="AI95" i="23"/>
  <c r="AG95" i="23"/>
  <c r="AE95" i="23"/>
  <c r="AC95" i="23"/>
  <c r="AA95" i="23"/>
  <c r="Y95" i="23"/>
  <c r="X106" i="23" s="1"/>
  <c r="W95" i="23"/>
  <c r="U95" i="23"/>
  <c r="S95" i="23"/>
  <c r="Q95" i="23"/>
  <c r="O95" i="23"/>
  <c r="M95" i="23"/>
  <c r="K95" i="23"/>
  <c r="I95" i="23"/>
  <c r="CR95" i="23" s="1"/>
  <c r="CR106" i="23" s="1"/>
  <c r="G95" i="23"/>
  <c r="E95" i="23"/>
  <c r="CL94" i="23"/>
  <c r="CO94" i="23"/>
  <c r="CK94" i="23"/>
  <c r="CI94" i="23"/>
  <c r="CG94" i="23"/>
  <c r="CE94" i="23"/>
  <c r="CC94" i="23"/>
  <c r="CA94" i="23"/>
  <c r="BY94" i="23"/>
  <c r="BW94" i="23"/>
  <c r="BU94" i="23"/>
  <c r="BS94" i="23"/>
  <c r="BQ94" i="23"/>
  <c r="BO94" i="23"/>
  <c r="BM94" i="23"/>
  <c r="BK94" i="23"/>
  <c r="BI94" i="23"/>
  <c r="BG94" i="23"/>
  <c r="BE94" i="23"/>
  <c r="BC94" i="23"/>
  <c r="AY94" i="23"/>
  <c r="AW94" i="23"/>
  <c r="AU94" i="23"/>
  <c r="AS94" i="23"/>
  <c r="AQ94" i="23"/>
  <c r="AO94" i="23"/>
  <c r="BA94" i="23" s="1"/>
  <c r="AM94" i="23"/>
  <c r="AK94" i="23"/>
  <c r="AI94" i="23"/>
  <c r="AG94" i="23"/>
  <c r="AE94" i="23"/>
  <c r="AC94" i="23"/>
  <c r="AA94" i="23"/>
  <c r="Y94" i="23"/>
  <c r="W94" i="23"/>
  <c r="U94" i="23"/>
  <c r="S94" i="23"/>
  <c r="Q94" i="23"/>
  <c r="O94" i="23"/>
  <c r="M94" i="23"/>
  <c r="K94" i="23"/>
  <c r="I94" i="23"/>
  <c r="CR94" i="23"/>
  <c r="G94" i="23"/>
  <c r="E94" i="23"/>
  <c r="CR93" i="23"/>
  <c r="CL93" i="23"/>
  <c r="CO93" i="23" s="1"/>
  <c r="CK93" i="23"/>
  <c r="CI93" i="23"/>
  <c r="CG93" i="23"/>
  <c r="CE93" i="23"/>
  <c r="CC93" i="23"/>
  <c r="CA93" i="23"/>
  <c r="BY93" i="23"/>
  <c r="BW93" i="23"/>
  <c r="BU93" i="23"/>
  <c r="BS93" i="23"/>
  <c r="BQ93" i="23"/>
  <c r="BO93" i="23"/>
  <c r="BM93" i="23"/>
  <c r="BK93" i="23"/>
  <c r="BI93" i="23"/>
  <c r="BG93" i="23"/>
  <c r="BE93" i="23"/>
  <c r="BC93" i="23"/>
  <c r="BA93" i="23"/>
  <c r="AY93" i="23"/>
  <c r="AW93" i="23"/>
  <c r="AU93" i="23"/>
  <c r="AS93" i="23"/>
  <c r="AQ93" i="23"/>
  <c r="AO93" i="23"/>
  <c r="AM93" i="23"/>
  <c r="AK93" i="23"/>
  <c r="AI93" i="23"/>
  <c r="AG93" i="23"/>
  <c r="AE93" i="23"/>
  <c r="AC93" i="23"/>
  <c r="AA93" i="23"/>
  <c r="Y93" i="23"/>
  <c r="W93" i="23"/>
  <c r="U93" i="23"/>
  <c r="S93" i="23"/>
  <c r="Q93" i="23"/>
  <c r="O93" i="23"/>
  <c r="M93" i="23"/>
  <c r="K93" i="23"/>
  <c r="G93" i="23"/>
  <c r="C88" i="23"/>
  <c r="C87" i="23"/>
  <c r="DE79" i="23"/>
  <c r="C79" i="23"/>
  <c r="B79" i="23"/>
  <c r="DH78" i="23"/>
  <c r="CL78" i="23"/>
  <c r="CO78" i="23" s="1"/>
  <c r="CK78" i="23"/>
  <c r="CI78" i="23"/>
  <c r="CG78" i="23"/>
  <c r="CE78" i="23"/>
  <c r="CC78" i="23"/>
  <c r="CA78" i="23"/>
  <c r="BY78" i="23"/>
  <c r="BW78" i="23"/>
  <c r="BU78" i="23"/>
  <c r="BS78" i="23"/>
  <c r="BQ78" i="23"/>
  <c r="BO78" i="23"/>
  <c r="BM78" i="23"/>
  <c r="BK78" i="23"/>
  <c r="BI78" i="23"/>
  <c r="BG78" i="23"/>
  <c r="BE78" i="23"/>
  <c r="BC78" i="23"/>
  <c r="AY78" i="23"/>
  <c r="AW78" i="23"/>
  <c r="AU78" i="23"/>
  <c r="AS78" i="23"/>
  <c r="AQ78" i="23"/>
  <c r="AO78" i="23"/>
  <c r="BA78" i="23"/>
  <c r="AM78" i="23"/>
  <c r="AK78" i="23"/>
  <c r="AI78" i="23"/>
  <c r="AG78" i="23"/>
  <c r="AE78" i="23"/>
  <c r="AC78" i="23"/>
  <c r="AA78" i="23"/>
  <c r="Y78" i="23"/>
  <c r="W78" i="23"/>
  <c r="U78" i="23"/>
  <c r="S78" i="23"/>
  <c r="Q78" i="23"/>
  <c r="O78" i="23"/>
  <c r="M78" i="23"/>
  <c r="K78" i="23"/>
  <c r="I78" i="23"/>
  <c r="CR78" i="23" s="1"/>
  <c r="G78" i="23"/>
  <c r="E78" i="23"/>
  <c r="DH77" i="23"/>
  <c r="CL77" i="23"/>
  <c r="CO77" i="23" s="1"/>
  <c r="CK77" i="23"/>
  <c r="CI77" i="23"/>
  <c r="CG77" i="23"/>
  <c r="CE77" i="23"/>
  <c r="CC77" i="23"/>
  <c r="CA77" i="23"/>
  <c r="BY77" i="23"/>
  <c r="BW77" i="23"/>
  <c r="BU77" i="23"/>
  <c r="BS77" i="23"/>
  <c r="BQ77" i="23"/>
  <c r="BO77" i="23"/>
  <c r="BM77" i="23"/>
  <c r="BK77" i="23"/>
  <c r="BI77" i="23"/>
  <c r="BG77" i="23"/>
  <c r="BE77" i="23"/>
  <c r="BC77" i="23"/>
  <c r="AY77" i="23"/>
  <c r="AW77" i="23"/>
  <c r="AU77" i="23"/>
  <c r="AS77" i="23"/>
  <c r="AQ77" i="23"/>
  <c r="AO77" i="23"/>
  <c r="BA77" i="23" s="1"/>
  <c r="AM77" i="23"/>
  <c r="AK77" i="23"/>
  <c r="AI77" i="23"/>
  <c r="AG77" i="23"/>
  <c r="AE77" i="23"/>
  <c r="AC77" i="23"/>
  <c r="AA77" i="23"/>
  <c r="Y77" i="23"/>
  <c r="W77" i="23"/>
  <c r="U77" i="23"/>
  <c r="S77" i="23"/>
  <c r="Q77" i="23"/>
  <c r="O77" i="23"/>
  <c r="M77" i="23"/>
  <c r="K77" i="23"/>
  <c r="I77" i="23"/>
  <c r="CR77" i="23" s="1"/>
  <c r="G77" i="23"/>
  <c r="G79" i="23" s="1"/>
  <c r="C86" i="23" s="1"/>
  <c r="E77" i="23"/>
  <c r="DH76" i="23"/>
  <c r="CL76" i="23"/>
  <c r="CO76" i="23" s="1"/>
  <c r="CK76" i="23"/>
  <c r="CI76" i="23"/>
  <c r="CG76" i="23"/>
  <c r="CE76" i="23"/>
  <c r="CC76" i="23"/>
  <c r="CA76" i="23"/>
  <c r="BY76" i="23"/>
  <c r="BW76" i="23"/>
  <c r="BU76" i="23"/>
  <c r="BS76" i="23"/>
  <c r="BQ76" i="23"/>
  <c r="BO76" i="23"/>
  <c r="BM76" i="23"/>
  <c r="BK76" i="23"/>
  <c r="BI76" i="23"/>
  <c r="BG76" i="23"/>
  <c r="BE76" i="23"/>
  <c r="BC76" i="23"/>
  <c r="AY76" i="23"/>
  <c r="AW76" i="23"/>
  <c r="AU76" i="23"/>
  <c r="AT79" i="23" s="1"/>
  <c r="AS76" i="23"/>
  <c r="AQ76" i="23"/>
  <c r="AO76" i="23"/>
  <c r="BA76" i="23"/>
  <c r="AM76" i="23"/>
  <c r="AK76" i="23"/>
  <c r="AI76" i="23"/>
  <c r="AG76" i="23"/>
  <c r="AE76" i="23"/>
  <c r="AC76" i="23"/>
  <c r="AA76" i="23"/>
  <c r="Y76" i="23"/>
  <c r="W76" i="23"/>
  <c r="U76" i="23"/>
  <c r="S76" i="23"/>
  <c r="Q76" i="23"/>
  <c r="O76" i="23"/>
  <c r="M76" i="23"/>
  <c r="K76" i="23"/>
  <c r="I76" i="23"/>
  <c r="CR76" i="23" s="1"/>
  <c r="G76" i="23"/>
  <c r="E76" i="23"/>
  <c r="DH75" i="23"/>
  <c r="CL75" i="23"/>
  <c r="CO75" i="23" s="1"/>
  <c r="CK75" i="23"/>
  <c r="CI75" i="23"/>
  <c r="CG75" i="23"/>
  <c r="CE75" i="23"/>
  <c r="CC75" i="23"/>
  <c r="CA75" i="23"/>
  <c r="BY75" i="23"/>
  <c r="BX79" i="23" s="1"/>
  <c r="BW75" i="23"/>
  <c r="BU75" i="23"/>
  <c r="BS75" i="23"/>
  <c r="BQ75" i="23"/>
  <c r="BO75" i="23"/>
  <c r="BM75" i="23"/>
  <c r="BK75" i="23"/>
  <c r="BI75" i="23"/>
  <c r="BH79" i="23" s="1"/>
  <c r="BG75" i="23"/>
  <c r="BE75" i="23"/>
  <c r="BC75" i="23"/>
  <c r="AY75" i="23"/>
  <c r="AW75" i="23"/>
  <c r="AU75" i="23"/>
  <c r="AS75" i="23"/>
  <c r="AQ75" i="23"/>
  <c r="AP79" i="23" s="1"/>
  <c r="AO75" i="23"/>
  <c r="BA75" i="23" s="1"/>
  <c r="AM75" i="23"/>
  <c r="AK75" i="23"/>
  <c r="AI75" i="23"/>
  <c r="AG75" i="23"/>
  <c r="AE75" i="23"/>
  <c r="AC75" i="23"/>
  <c r="AA75" i="23"/>
  <c r="Z79" i="23" s="1"/>
  <c r="Y75" i="23"/>
  <c r="W75" i="23"/>
  <c r="U75" i="23"/>
  <c r="S75" i="23"/>
  <c r="Q75" i="23"/>
  <c r="O75" i="23"/>
  <c r="M75" i="23"/>
  <c r="K75" i="23"/>
  <c r="I75" i="23"/>
  <c r="CR75" i="23" s="1"/>
  <c r="G75" i="23"/>
  <c r="E75" i="23"/>
  <c r="DH74" i="23"/>
  <c r="CL74" i="23"/>
  <c r="CK74" i="23"/>
  <c r="CI74" i="23"/>
  <c r="CG74" i="23"/>
  <c r="CE74" i="23"/>
  <c r="CC74" i="23"/>
  <c r="CA74" i="23"/>
  <c r="BY74" i="23"/>
  <c r="BW74" i="23"/>
  <c r="BU74" i="23"/>
  <c r="BS74" i="23"/>
  <c r="BQ74" i="23"/>
  <c r="BO74" i="23"/>
  <c r="BM74" i="23"/>
  <c r="BK74" i="23"/>
  <c r="BI74" i="23"/>
  <c r="BG74" i="23"/>
  <c r="BE74" i="23"/>
  <c r="BC74" i="23"/>
  <c r="AY74" i="23"/>
  <c r="AW74" i="23"/>
  <c r="AU74" i="23"/>
  <c r="AS74" i="23"/>
  <c r="AQ74" i="23"/>
  <c r="AO74" i="23"/>
  <c r="BA74" i="23" s="1"/>
  <c r="AM74" i="23"/>
  <c r="AK74" i="23"/>
  <c r="AI74" i="23"/>
  <c r="AG74" i="23"/>
  <c r="AE74" i="23"/>
  <c r="AC74" i="23"/>
  <c r="AA74" i="23"/>
  <c r="Y74" i="23"/>
  <c r="W74" i="23"/>
  <c r="U74" i="23"/>
  <c r="S74" i="23"/>
  <c r="Q74" i="23"/>
  <c r="O74" i="23"/>
  <c r="M74" i="23"/>
  <c r="K74" i="23"/>
  <c r="I74" i="23"/>
  <c r="CR74" i="23" s="1"/>
  <c r="G74" i="23"/>
  <c r="E74" i="23"/>
  <c r="DH73" i="23"/>
  <c r="CL73" i="23"/>
  <c r="CO73" i="23" s="1"/>
  <c r="CK73" i="23"/>
  <c r="CI73" i="23"/>
  <c r="CG73" i="23"/>
  <c r="CE73" i="23"/>
  <c r="CC73" i="23"/>
  <c r="CA73" i="23"/>
  <c r="BY73" i="23"/>
  <c r="BW73" i="23"/>
  <c r="BU73" i="23"/>
  <c r="BS73" i="23"/>
  <c r="BQ73" i="23"/>
  <c r="BO73" i="23"/>
  <c r="BM73" i="23"/>
  <c r="BK73" i="23"/>
  <c r="BI73" i="23"/>
  <c r="BG73" i="23"/>
  <c r="BE73" i="23"/>
  <c r="BC73" i="23"/>
  <c r="AY73" i="23"/>
  <c r="AW73" i="23"/>
  <c r="AU73" i="23"/>
  <c r="AS73" i="23"/>
  <c r="AQ73" i="23"/>
  <c r="AO73" i="23"/>
  <c r="BA73" i="23"/>
  <c r="AM73" i="23"/>
  <c r="AK73" i="23"/>
  <c r="AI73" i="23"/>
  <c r="AG73" i="23"/>
  <c r="AE73" i="23"/>
  <c r="AC73" i="23"/>
  <c r="AA73" i="23"/>
  <c r="Y73" i="23"/>
  <c r="W73" i="23"/>
  <c r="U73" i="23"/>
  <c r="S73" i="23"/>
  <c r="Q73" i="23"/>
  <c r="O73" i="23"/>
  <c r="M73" i="23"/>
  <c r="K73" i="23"/>
  <c r="I73" i="23"/>
  <c r="CR73" i="23" s="1"/>
  <c r="G73" i="23"/>
  <c r="E73" i="23"/>
  <c r="DH72" i="23"/>
  <c r="CL72" i="23"/>
  <c r="CK72" i="23"/>
  <c r="CI72" i="23"/>
  <c r="CG72" i="23"/>
  <c r="CE72" i="23"/>
  <c r="CC72" i="23"/>
  <c r="CA72" i="23"/>
  <c r="BY72" i="23"/>
  <c r="BW72" i="23"/>
  <c r="BU72" i="23"/>
  <c r="BS72" i="23"/>
  <c r="BQ72" i="23"/>
  <c r="BO72" i="23"/>
  <c r="BM72" i="23"/>
  <c r="BK72" i="23"/>
  <c r="BI72" i="23"/>
  <c r="BG72" i="23"/>
  <c r="BE72" i="23"/>
  <c r="BC72" i="23"/>
  <c r="AY72" i="23"/>
  <c r="AW72" i="23"/>
  <c r="AU72" i="23"/>
  <c r="AS72" i="23"/>
  <c r="AQ72" i="23"/>
  <c r="AO72" i="23"/>
  <c r="BA72" i="23" s="1"/>
  <c r="AM72" i="23"/>
  <c r="AK72" i="23"/>
  <c r="AI72" i="23"/>
  <c r="AG72" i="23"/>
  <c r="AE72" i="23"/>
  <c r="AC72" i="23"/>
  <c r="AA72" i="23"/>
  <c r="Y72" i="23"/>
  <c r="W72" i="23"/>
  <c r="U72" i="23"/>
  <c r="S72" i="23"/>
  <c r="Q72" i="23"/>
  <c r="O72" i="23"/>
  <c r="M72" i="23"/>
  <c r="K72" i="23"/>
  <c r="I72" i="23"/>
  <c r="CR72" i="23" s="1"/>
  <c r="G72" i="23"/>
  <c r="E72" i="23"/>
  <c r="DH71" i="23"/>
  <c r="CL71" i="23"/>
  <c r="CO71" i="23" s="1"/>
  <c r="CK71" i="23"/>
  <c r="CI71" i="23"/>
  <c r="CG71" i="23"/>
  <c r="CE71" i="23"/>
  <c r="CC71" i="23"/>
  <c r="CA71" i="23"/>
  <c r="BY71" i="23"/>
  <c r="BW71" i="23"/>
  <c r="BU71" i="23"/>
  <c r="BS71" i="23"/>
  <c r="BQ71" i="23"/>
  <c r="BO71" i="23"/>
  <c r="BM71" i="23"/>
  <c r="BK71" i="23"/>
  <c r="BI71" i="23"/>
  <c r="BG71" i="23"/>
  <c r="BE71" i="23"/>
  <c r="BC71" i="23"/>
  <c r="AY71" i="23"/>
  <c r="AW71" i="23"/>
  <c r="AU71" i="23"/>
  <c r="AS71" i="23"/>
  <c r="AQ71" i="23"/>
  <c r="AO71" i="23"/>
  <c r="BA71" i="23" s="1"/>
  <c r="AM71" i="23"/>
  <c r="AK71" i="23"/>
  <c r="AI71" i="23"/>
  <c r="AG71" i="23"/>
  <c r="AE71" i="23"/>
  <c r="AC71" i="23"/>
  <c r="AA71" i="23"/>
  <c r="Y71" i="23"/>
  <c r="W71" i="23"/>
  <c r="U71" i="23"/>
  <c r="S71" i="23"/>
  <c r="Q71" i="23"/>
  <c r="O71" i="23"/>
  <c r="M71" i="23"/>
  <c r="K71" i="23"/>
  <c r="I71" i="23"/>
  <c r="CR71" i="23" s="1"/>
  <c r="G71" i="23"/>
  <c r="E71" i="23"/>
  <c r="DH70" i="23"/>
  <c r="CL70" i="23"/>
  <c r="CO70" i="23" s="1"/>
  <c r="CK70" i="23"/>
  <c r="CI70" i="23"/>
  <c r="CG70" i="23"/>
  <c r="CE70" i="23"/>
  <c r="CC70" i="23"/>
  <c r="CA70" i="23"/>
  <c r="BY70" i="23"/>
  <c r="BW70" i="23"/>
  <c r="BU70" i="23"/>
  <c r="BS70" i="23"/>
  <c r="BQ70" i="23"/>
  <c r="BO70" i="23"/>
  <c r="BM70" i="23"/>
  <c r="BK70" i="23"/>
  <c r="BI70" i="23"/>
  <c r="BG70" i="23"/>
  <c r="BE70" i="23"/>
  <c r="BC70" i="23"/>
  <c r="AY70" i="23"/>
  <c r="AW70" i="23"/>
  <c r="AU70" i="23"/>
  <c r="AS70" i="23"/>
  <c r="AQ70" i="23"/>
  <c r="AO70" i="23"/>
  <c r="BA70" i="23" s="1"/>
  <c r="AM70" i="23"/>
  <c r="AK70" i="23"/>
  <c r="AI70" i="23"/>
  <c r="AG70" i="23"/>
  <c r="AE70" i="23"/>
  <c r="AC70" i="23"/>
  <c r="AA70" i="23"/>
  <c r="Y70" i="23"/>
  <c r="W70" i="23"/>
  <c r="U70" i="23"/>
  <c r="S70" i="23"/>
  <c r="Q70" i="23"/>
  <c r="O70" i="23"/>
  <c r="M70" i="23"/>
  <c r="K70" i="23"/>
  <c r="I70" i="23"/>
  <c r="CR70" i="23" s="1"/>
  <c r="G70" i="23"/>
  <c r="E70" i="23"/>
  <c r="DH69" i="23"/>
  <c r="CL69" i="23"/>
  <c r="CO69" i="23" s="1"/>
  <c r="CK69" i="23"/>
  <c r="CI69" i="23"/>
  <c r="CG69" i="23"/>
  <c r="CE69" i="23"/>
  <c r="CC69" i="23"/>
  <c r="CA69" i="23"/>
  <c r="BY69" i="23"/>
  <c r="BW69" i="23"/>
  <c r="BU69" i="23"/>
  <c r="BS69" i="23"/>
  <c r="BQ69" i="23"/>
  <c r="BO69" i="23"/>
  <c r="BM69" i="23"/>
  <c r="BK69" i="23"/>
  <c r="BI69" i="23"/>
  <c r="BG69" i="23"/>
  <c r="BE69" i="23"/>
  <c r="BC69" i="23"/>
  <c r="AY69" i="23"/>
  <c r="AW69" i="23"/>
  <c r="AU69" i="23"/>
  <c r="AS69" i="23"/>
  <c r="AQ69" i="23"/>
  <c r="AO69" i="23"/>
  <c r="BA69" i="23" s="1"/>
  <c r="AM69" i="23"/>
  <c r="AK69" i="23"/>
  <c r="AI69" i="23"/>
  <c r="AG69" i="23"/>
  <c r="AE69" i="23"/>
  <c r="AC69" i="23"/>
  <c r="AA69" i="23"/>
  <c r="Y69" i="23"/>
  <c r="W69" i="23"/>
  <c r="U69" i="23"/>
  <c r="S69" i="23"/>
  <c r="Q69" i="23"/>
  <c r="O69" i="23"/>
  <c r="M69" i="23"/>
  <c r="K69" i="23"/>
  <c r="I69" i="23"/>
  <c r="CR69" i="23" s="1"/>
  <c r="G69" i="23"/>
  <c r="E69" i="23"/>
  <c r="DH68" i="23"/>
  <c r="CL68" i="23"/>
  <c r="CK68" i="23"/>
  <c r="CI68" i="23"/>
  <c r="CG68" i="23"/>
  <c r="CE68" i="23"/>
  <c r="CC68" i="23"/>
  <c r="CA68" i="23"/>
  <c r="BY68" i="23"/>
  <c r="BW68" i="23"/>
  <c r="BU68" i="23"/>
  <c r="BS68" i="23"/>
  <c r="BQ68" i="23"/>
  <c r="BO68" i="23"/>
  <c r="BM68" i="23"/>
  <c r="BK68" i="23"/>
  <c r="BI68" i="23"/>
  <c r="BG68" i="23"/>
  <c r="BE68" i="23"/>
  <c r="BC68" i="23"/>
  <c r="AY68" i="23"/>
  <c r="AW68" i="23"/>
  <c r="AU68" i="23"/>
  <c r="AS68" i="23"/>
  <c r="AQ68" i="23"/>
  <c r="AO68" i="23"/>
  <c r="BA68" i="23" s="1"/>
  <c r="AM68" i="23"/>
  <c r="AK68" i="23"/>
  <c r="AI68" i="23"/>
  <c r="AG68" i="23"/>
  <c r="AE68" i="23"/>
  <c r="AC68" i="23"/>
  <c r="AA68" i="23"/>
  <c r="Y68" i="23"/>
  <c r="W68" i="23"/>
  <c r="U68" i="23"/>
  <c r="S68" i="23"/>
  <c r="Q68" i="23"/>
  <c r="O68" i="23"/>
  <c r="M68" i="23"/>
  <c r="K68" i="23"/>
  <c r="I68" i="23"/>
  <c r="CR68" i="23" s="1"/>
  <c r="G68" i="23"/>
  <c r="E68" i="23"/>
  <c r="DH67" i="23"/>
  <c r="CL67" i="23"/>
  <c r="CO67" i="23"/>
  <c r="CK67" i="23"/>
  <c r="CI67" i="23"/>
  <c r="CG67" i="23"/>
  <c r="CE67" i="23"/>
  <c r="CC67" i="23"/>
  <c r="CA67" i="23"/>
  <c r="BY67" i="23"/>
  <c r="BW67" i="23"/>
  <c r="BU67" i="23"/>
  <c r="BS67" i="23"/>
  <c r="BQ67" i="23"/>
  <c r="BO67" i="23"/>
  <c r="BM67" i="23"/>
  <c r="BK67" i="23"/>
  <c r="BI67" i="23"/>
  <c r="BG67" i="23"/>
  <c r="BE67" i="23"/>
  <c r="BC67" i="23"/>
  <c r="AY67" i="23"/>
  <c r="AW67" i="23"/>
  <c r="AU67" i="23"/>
  <c r="AS67" i="23"/>
  <c r="AQ67" i="23"/>
  <c r="AO67" i="23"/>
  <c r="BA67" i="23" s="1"/>
  <c r="AM67" i="23"/>
  <c r="AK67" i="23"/>
  <c r="AI67" i="23"/>
  <c r="AG67" i="23"/>
  <c r="AE67" i="23"/>
  <c r="AC67" i="23"/>
  <c r="AA67" i="23"/>
  <c r="Y67" i="23"/>
  <c r="W67" i="23"/>
  <c r="U67" i="23"/>
  <c r="S67" i="23"/>
  <c r="Q67" i="23"/>
  <c r="O67" i="23"/>
  <c r="M67" i="23"/>
  <c r="K67" i="23"/>
  <c r="I67" i="23"/>
  <c r="CR67" i="23" s="1"/>
  <c r="G67" i="23"/>
  <c r="E67" i="23"/>
  <c r="DH66" i="23"/>
  <c r="CL66" i="23"/>
  <c r="CK66" i="23"/>
  <c r="CI66" i="23"/>
  <c r="CG66" i="23"/>
  <c r="CE66" i="23"/>
  <c r="CC66" i="23"/>
  <c r="CA66" i="23"/>
  <c r="BY66" i="23"/>
  <c r="BW66" i="23"/>
  <c r="BU66" i="23"/>
  <c r="BS66" i="23"/>
  <c r="BQ66" i="23"/>
  <c r="BO66" i="23"/>
  <c r="BM66" i="23"/>
  <c r="BK66" i="23"/>
  <c r="BI66" i="23"/>
  <c r="BG66" i="23"/>
  <c r="BE66" i="23"/>
  <c r="BC66" i="23"/>
  <c r="AY66" i="23"/>
  <c r="AW66" i="23"/>
  <c r="AU66" i="23"/>
  <c r="AS66" i="23"/>
  <c r="AQ66" i="23"/>
  <c r="AO66" i="23"/>
  <c r="BA66" i="23" s="1"/>
  <c r="AM66" i="23"/>
  <c r="AK66" i="23"/>
  <c r="AI66" i="23"/>
  <c r="AG66" i="23"/>
  <c r="AE66" i="23"/>
  <c r="AC66" i="23"/>
  <c r="AA66" i="23"/>
  <c r="Y66" i="23"/>
  <c r="W66" i="23"/>
  <c r="U66" i="23"/>
  <c r="S66" i="23"/>
  <c r="Q66" i="23"/>
  <c r="O66" i="23"/>
  <c r="M66" i="23"/>
  <c r="K66" i="23"/>
  <c r="I66" i="23"/>
  <c r="CR66" i="23" s="1"/>
  <c r="G66" i="23"/>
  <c r="E66" i="23"/>
  <c r="DH65" i="23"/>
  <c r="CL65" i="23"/>
  <c r="CO65" i="23" s="1"/>
  <c r="CK65" i="23"/>
  <c r="CI65" i="23"/>
  <c r="CG65" i="23"/>
  <c r="CE65" i="23"/>
  <c r="CC65" i="23"/>
  <c r="CA65" i="23"/>
  <c r="BY65" i="23"/>
  <c r="BW65" i="23"/>
  <c r="BU65" i="23"/>
  <c r="BS65" i="23"/>
  <c r="BQ65" i="23"/>
  <c r="BO65" i="23"/>
  <c r="BM65" i="23"/>
  <c r="BK65" i="23"/>
  <c r="BI65" i="23"/>
  <c r="BG65" i="23"/>
  <c r="BE65" i="23"/>
  <c r="BC65" i="23"/>
  <c r="AY65" i="23"/>
  <c r="AW65" i="23"/>
  <c r="AU65" i="23"/>
  <c r="AS65" i="23"/>
  <c r="AQ65" i="23"/>
  <c r="AO65" i="23"/>
  <c r="BA65" i="23" s="1"/>
  <c r="AM65" i="23"/>
  <c r="AK65" i="23"/>
  <c r="AI65" i="23"/>
  <c r="AG65" i="23"/>
  <c r="AE65" i="23"/>
  <c r="AC65" i="23"/>
  <c r="AA65" i="23"/>
  <c r="Y65" i="23"/>
  <c r="W65" i="23"/>
  <c r="U65" i="23"/>
  <c r="S65" i="23"/>
  <c r="Q65" i="23"/>
  <c r="O65" i="23"/>
  <c r="M65" i="23"/>
  <c r="K65" i="23"/>
  <c r="I65" i="23"/>
  <c r="CR65" i="23" s="1"/>
  <c r="G65" i="23"/>
  <c r="E65" i="23"/>
  <c r="DH64" i="23"/>
  <c r="CL64" i="23"/>
  <c r="CK64" i="23"/>
  <c r="CI64" i="23"/>
  <c r="CG64" i="23"/>
  <c r="CE64" i="23"/>
  <c r="CC64" i="23"/>
  <c r="CA64" i="23"/>
  <c r="BY64" i="23"/>
  <c r="BW64" i="23"/>
  <c r="BU64" i="23"/>
  <c r="BS64" i="23"/>
  <c r="BQ64" i="23"/>
  <c r="BO64" i="23"/>
  <c r="BM64" i="23"/>
  <c r="BK64" i="23"/>
  <c r="BI64" i="23"/>
  <c r="BG64" i="23"/>
  <c r="BE64" i="23"/>
  <c r="BC64" i="23"/>
  <c r="AY64" i="23"/>
  <c r="AW64" i="23"/>
  <c r="AU64" i="23"/>
  <c r="AS64" i="23"/>
  <c r="AQ64" i="23"/>
  <c r="AO64" i="23"/>
  <c r="BA64" i="23"/>
  <c r="AM64" i="23"/>
  <c r="AK64" i="23"/>
  <c r="AI64" i="23"/>
  <c r="AG64" i="23"/>
  <c r="AE64" i="23"/>
  <c r="AC64" i="23"/>
  <c r="AA64" i="23"/>
  <c r="Y64" i="23"/>
  <c r="W64" i="23"/>
  <c r="U64" i="23"/>
  <c r="S64" i="23"/>
  <c r="Q64" i="23"/>
  <c r="O64" i="23"/>
  <c r="M64" i="23"/>
  <c r="K64" i="23"/>
  <c r="I64" i="23"/>
  <c r="CR64" i="23" s="1"/>
  <c r="G64" i="23"/>
  <c r="E64" i="23"/>
  <c r="DH63" i="23"/>
  <c r="CL63" i="23"/>
  <c r="CO63" i="23"/>
  <c r="CK63" i="23"/>
  <c r="CI63" i="23"/>
  <c r="CG63" i="23"/>
  <c r="CE63" i="23"/>
  <c r="CC63" i="23"/>
  <c r="CA63" i="23"/>
  <c r="BY63" i="23"/>
  <c r="BW63" i="23"/>
  <c r="BU63" i="23"/>
  <c r="BS63" i="23"/>
  <c r="BQ63" i="23"/>
  <c r="BO63" i="23"/>
  <c r="BM63" i="23"/>
  <c r="BK63" i="23"/>
  <c r="BI63" i="23"/>
  <c r="BG63" i="23"/>
  <c r="BE63" i="23"/>
  <c r="BC63" i="23"/>
  <c r="AY63" i="23"/>
  <c r="AW63" i="23"/>
  <c r="AU63" i="23"/>
  <c r="AS63" i="23"/>
  <c r="AQ63" i="23"/>
  <c r="AO63" i="23"/>
  <c r="BA63" i="23" s="1"/>
  <c r="AM63" i="23"/>
  <c r="AK63" i="23"/>
  <c r="AI63" i="23"/>
  <c r="AG63" i="23"/>
  <c r="AE63" i="23"/>
  <c r="AC63" i="23"/>
  <c r="AA63" i="23"/>
  <c r="Y63" i="23"/>
  <c r="W63" i="23"/>
  <c r="U63" i="23"/>
  <c r="S63" i="23"/>
  <c r="Q63" i="23"/>
  <c r="O63" i="23"/>
  <c r="M63" i="23"/>
  <c r="K63" i="23"/>
  <c r="I63" i="23"/>
  <c r="CR63" i="23" s="1"/>
  <c r="G63" i="23"/>
  <c r="E63" i="23"/>
  <c r="DH62" i="23"/>
  <c r="CL62" i="23"/>
  <c r="CK62" i="23"/>
  <c r="CI62" i="23"/>
  <c r="CG62" i="23"/>
  <c r="CE62" i="23"/>
  <c r="CC62" i="23"/>
  <c r="CA62" i="23"/>
  <c r="BZ79" i="23" s="1"/>
  <c r="BY62" i="23"/>
  <c r="BW62" i="23"/>
  <c r="BU62" i="23"/>
  <c r="BS62" i="23"/>
  <c r="BQ62" i="23"/>
  <c r="BO62" i="23"/>
  <c r="BM62" i="23"/>
  <c r="BK62" i="23"/>
  <c r="BI62" i="23"/>
  <c r="BG62" i="23"/>
  <c r="BE62" i="23"/>
  <c r="BC62" i="23"/>
  <c r="AY62" i="23"/>
  <c r="AW62" i="23"/>
  <c r="AU62" i="23"/>
  <c r="AS62" i="23"/>
  <c r="AQ62" i="23"/>
  <c r="AO62" i="23"/>
  <c r="BA62" i="23" s="1"/>
  <c r="AM62" i="23"/>
  <c r="AK62" i="23"/>
  <c r="AI62" i="23"/>
  <c r="AG62" i="23"/>
  <c r="AE62" i="23"/>
  <c r="AC62" i="23"/>
  <c r="AB79" i="23" s="1"/>
  <c r="AA62" i="23"/>
  <c r="Y62" i="23"/>
  <c r="W62" i="23"/>
  <c r="U62" i="23"/>
  <c r="S62" i="23"/>
  <c r="Q62" i="23"/>
  <c r="O62" i="23"/>
  <c r="M62" i="23"/>
  <c r="K62" i="23"/>
  <c r="I62" i="23"/>
  <c r="CR62" i="23" s="1"/>
  <c r="G62" i="23"/>
  <c r="E62" i="23"/>
  <c r="DH61" i="23"/>
  <c r="CL61" i="23"/>
  <c r="CO61" i="23" s="1"/>
  <c r="CK61" i="23"/>
  <c r="CI61" i="23"/>
  <c r="CG61" i="23"/>
  <c r="CE61" i="23"/>
  <c r="CC61" i="23"/>
  <c r="CA61" i="23"/>
  <c r="BY61" i="23"/>
  <c r="BW61" i="23"/>
  <c r="BU61" i="23"/>
  <c r="BS61" i="23"/>
  <c r="BQ61" i="23"/>
  <c r="BO61" i="23"/>
  <c r="BM61" i="23"/>
  <c r="BK61" i="23"/>
  <c r="BI61" i="23"/>
  <c r="BG61" i="23"/>
  <c r="BE61" i="23"/>
  <c r="BC61" i="23"/>
  <c r="AY61" i="23"/>
  <c r="AW61" i="23"/>
  <c r="AU61" i="23"/>
  <c r="AS61" i="23"/>
  <c r="AQ61" i="23"/>
  <c r="AO61" i="23"/>
  <c r="BA61" i="23"/>
  <c r="AM61" i="23"/>
  <c r="AK61" i="23"/>
  <c r="AI61" i="23"/>
  <c r="AG61" i="23"/>
  <c r="AE61" i="23"/>
  <c r="AC61" i="23"/>
  <c r="AA61" i="23"/>
  <c r="Y61" i="23"/>
  <c r="W61" i="23"/>
  <c r="U61" i="23"/>
  <c r="S61" i="23"/>
  <c r="Q61" i="23"/>
  <c r="O61" i="23"/>
  <c r="M61" i="23"/>
  <c r="K61" i="23"/>
  <c r="I61" i="23"/>
  <c r="CR61" i="23" s="1"/>
  <c r="G61" i="23"/>
  <c r="E61" i="23"/>
  <c r="DH60" i="23"/>
  <c r="CL60" i="23"/>
  <c r="CK60" i="23"/>
  <c r="CI60" i="23"/>
  <c r="CG60" i="23"/>
  <c r="CE60" i="23"/>
  <c r="CD79" i="23" s="1"/>
  <c r="CC60" i="23"/>
  <c r="CA60" i="23"/>
  <c r="BY60" i="23"/>
  <c r="BW60" i="23"/>
  <c r="BU60" i="23"/>
  <c r="BS60" i="23"/>
  <c r="BQ60" i="23"/>
  <c r="BO60" i="23"/>
  <c r="BN79" i="23" s="1"/>
  <c r="BM60" i="23"/>
  <c r="BK60" i="23"/>
  <c r="BI60" i="23"/>
  <c r="BG60" i="23"/>
  <c r="BE60" i="23"/>
  <c r="BC60" i="23"/>
  <c r="AY60" i="23"/>
  <c r="AW60" i="23"/>
  <c r="AU60" i="23"/>
  <c r="AS60" i="23"/>
  <c r="AQ60" i="23"/>
  <c r="AO60" i="23"/>
  <c r="BA60" i="23"/>
  <c r="AM60" i="23"/>
  <c r="AK60" i="23"/>
  <c r="AI60" i="23"/>
  <c r="AG60" i="23"/>
  <c r="AE60" i="23"/>
  <c r="AC60" i="23"/>
  <c r="AA60" i="23"/>
  <c r="Y60" i="23"/>
  <c r="W60" i="23"/>
  <c r="U60" i="23"/>
  <c r="S60" i="23"/>
  <c r="Q60" i="23"/>
  <c r="O60" i="23"/>
  <c r="M60" i="23"/>
  <c r="K60" i="23"/>
  <c r="I60" i="23"/>
  <c r="CR60" i="23" s="1"/>
  <c r="G60" i="23"/>
  <c r="E60" i="23"/>
  <c r="DH59" i="23"/>
  <c r="DH79" i="23" s="1"/>
  <c r="CL59" i="23"/>
  <c r="CO59" i="23"/>
  <c r="CK59" i="23"/>
  <c r="CI59" i="23"/>
  <c r="CG59" i="23"/>
  <c r="CE59" i="23"/>
  <c r="CC59" i="23"/>
  <c r="CA59" i="23"/>
  <c r="BY59" i="23"/>
  <c r="BW59" i="23"/>
  <c r="BU59" i="23"/>
  <c r="BS59" i="23"/>
  <c r="BQ59" i="23"/>
  <c r="BO59" i="23"/>
  <c r="BM59" i="23"/>
  <c r="BK59" i="23"/>
  <c r="BI59" i="23"/>
  <c r="BG59" i="23"/>
  <c r="BE59" i="23"/>
  <c r="BC59" i="23"/>
  <c r="AY59" i="23"/>
  <c r="AW59" i="23"/>
  <c r="AU59" i="23"/>
  <c r="AS59" i="23"/>
  <c r="AQ59" i="23"/>
  <c r="AO59" i="23"/>
  <c r="BA59" i="23" s="1"/>
  <c r="AM59" i="23"/>
  <c r="AK59" i="23"/>
  <c r="AI59" i="23"/>
  <c r="AG59" i="23"/>
  <c r="AE59" i="23"/>
  <c r="AC59" i="23"/>
  <c r="AA59" i="23"/>
  <c r="Y59" i="23"/>
  <c r="W59" i="23"/>
  <c r="U59" i="23"/>
  <c r="S59" i="23"/>
  <c r="Q59" i="23"/>
  <c r="O59" i="23"/>
  <c r="M59" i="23"/>
  <c r="K59" i="23"/>
  <c r="I59" i="23"/>
  <c r="CR59" i="23" s="1"/>
  <c r="G59" i="23"/>
  <c r="E59" i="23"/>
  <c r="DH58" i="23"/>
  <c r="CL58" i="23"/>
  <c r="CO58" i="23" s="1"/>
  <c r="CK58" i="23"/>
  <c r="CI58" i="23"/>
  <c r="CG58" i="23"/>
  <c r="CE58" i="23"/>
  <c r="CC58" i="23"/>
  <c r="CA58" i="23"/>
  <c r="BY58" i="23"/>
  <c r="BW58" i="23"/>
  <c r="BU58" i="23"/>
  <c r="BT79" i="23" s="1"/>
  <c r="BS58" i="23"/>
  <c r="BQ58" i="23"/>
  <c r="BO58" i="23"/>
  <c r="BM58" i="23"/>
  <c r="BK58" i="23"/>
  <c r="BI58" i="23"/>
  <c r="BG58" i="23"/>
  <c r="BE58" i="23"/>
  <c r="BD79" i="23" s="1"/>
  <c r="BC58" i="23"/>
  <c r="AY58" i="23"/>
  <c r="AW58" i="23"/>
  <c r="AU58" i="23"/>
  <c r="AS58" i="23"/>
  <c r="AQ58" i="23"/>
  <c r="AO58" i="23"/>
  <c r="BA58" i="23"/>
  <c r="AM58" i="23"/>
  <c r="AK58" i="23"/>
  <c r="AI58" i="23"/>
  <c r="AG58" i="23"/>
  <c r="AE58" i="23"/>
  <c r="AC58" i="23"/>
  <c r="AA58" i="23"/>
  <c r="Y58" i="23"/>
  <c r="W58" i="23"/>
  <c r="U58" i="23"/>
  <c r="S58" i="23"/>
  <c r="Q58" i="23"/>
  <c r="O58" i="23"/>
  <c r="M58" i="23"/>
  <c r="K58" i="23"/>
  <c r="I58" i="23"/>
  <c r="CR58" i="23" s="1"/>
  <c r="G58" i="23"/>
  <c r="E58" i="23"/>
  <c r="DH57" i="23"/>
  <c r="CL57" i="23"/>
  <c r="CO57" i="23"/>
  <c r="CK57" i="23"/>
  <c r="CI57" i="23"/>
  <c r="CG57" i="23"/>
  <c r="CE57" i="23"/>
  <c r="CC57" i="23"/>
  <c r="CA57" i="23"/>
  <c r="BY57" i="23"/>
  <c r="BW57" i="23"/>
  <c r="BU57" i="23"/>
  <c r="BS57" i="23"/>
  <c r="BQ57" i="23"/>
  <c r="BO57" i="23"/>
  <c r="BM57" i="23"/>
  <c r="BK57" i="23"/>
  <c r="BI57" i="23"/>
  <c r="BG57" i="23"/>
  <c r="BE57" i="23"/>
  <c r="BC57" i="23"/>
  <c r="AY57" i="23"/>
  <c r="AW57" i="23"/>
  <c r="AU57" i="23"/>
  <c r="AS57" i="23"/>
  <c r="AQ57" i="23"/>
  <c r="AO57" i="23"/>
  <c r="BA57" i="23" s="1"/>
  <c r="AM57" i="23"/>
  <c r="AK57" i="23"/>
  <c r="AI57" i="23"/>
  <c r="AH79" i="23" s="1"/>
  <c r="AG57" i="23"/>
  <c r="AE57" i="23"/>
  <c r="AC57" i="23"/>
  <c r="AA57" i="23"/>
  <c r="Y57" i="23"/>
  <c r="W57" i="23"/>
  <c r="U57" i="23"/>
  <c r="S57" i="23"/>
  <c r="R79" i="23" s="1"/>
  <c r="Q57" i="23"/>
  <c r="O57" i="23"/>
  <c r="M57" i="23"/>
  <c r="K57" i="23"/>
  <c r="I57" i="23"/>
  <c r="CR57" i="23" s="1"/>
  <c r="G57" i="23"/>
  <c r="E57" i="23"/>
  <c r="DH56" i="23"/>
  <c r="CL56" i="23"/>
  <c r="CO56" i="23" s="1"/>
  <c r="CK56" i="23"/>
  <c r="CI56" i="23"/>
  <c r="CG56" i="23"/>
  <c r="CE56" i="23"/>
  <c r="CC56" i="23"/>
  <c r="CA56" i="23"/>
  <c r="BY56" i="23"/>
  <c r="BW56" i="23"/>
  <c r="BU56" i="23"/>
  <c r="BS56" i="23"/>
  <c r="BQ56" i="23"/>
  <c r="BO56" i="23"/>
  <c r="BM56" i="23"/>
  <c r="BK56" i="23"/>
  <c r="BI56" i="23"/>
  <c r="BG56" i="23"/>
  <c r="BE56" i="23"/>
  <c r="BC56" i="23"/>
  <c r="AY56" i="23"/>
  <c r="AW56" i="23"/>
  <c r="AU56" i="23"/>
  <c r="AS56" i="23"/>
  <c r="AQ56" i="23"/>
  <c r="AO56" i="23"/>
  <c r="BA56" i="23" s="1"/>
  <c r="AM56" i="23"/>
  <c r="AK56" i="23"/>
  <c r="AI56" i="23"/>
  <c r="AG56" i="23"/>
  <c r="AE56" i="23"/>
  <c r="AD79" i="23" s="1"/>
  <c r="AC56" i="23"/>
  <c r="AA56" i="23"/>
  <c r="Y56" i="23"/>
  <c r="W56" i="23"/>
  <c r="U56" i="23"/>
  <c r="S56" i="23"/>
  <c r="Q56" i="23"/>
  <c r="O56" i="23"/>
  <c r="M56" i="23"/>
  <c r="K56" i="23"/>
  <c r="I56" i="23"/>
  <c r="CR56" i="23" s="1"/>
  <c r="G56" i="23"/>
  <c r="E56" i="23"/>
  <c r="DH55" i="23"/>
  <c r="CL55" i="23"/>
  <c r="CO55" i="23"/>
  <c r="CK55" i="23"/>
  <c r="CI55" i="23"/>
  <c r="CG55" i="23"/>
  <c r="CE55" i="23"/>
  <c r="CC55" i="23"/>
  <c r="CA55" i="23"/>
  <c r="BY55" i="23"/>
  <c r="BW55" i="23"/>
  <c r="BU55" i="23"/>
  <c r="BS55" i="23"/>
  <c r="BQ55" i="23"/>
  <c r="BO55" i="23"/>
  <c r="BM55" i="23"/>
  <c r="BK55" i="23"/>
  <c r="BI55" i="23"/>
  <c r="BG55" i="23"/>
  <c r="BE55" i="23"/>
  <c r="BC55" i="23"/>
  <c r="AY55" i="23"/>
  <c r="AW55" i="23"/>
  <c r="AU55" i="23"/>
  <c r="AS55" i="23"/>
  <c r="AQ55" i="23"/>
  <c r="AO55" i="23"/>
  <c r="BA55" i="23" s="1"/>
  <c r="AM55" i="23"/>
  <c r="AK55" i="23"/>
  <c r="AI55" i="23"/>
  <c r="AG55" i="23"/>
  <c r="AE55" i="23"/>
  <c r="AC55" i="23"/>
  <c r="AA55" i="23"/>
  <c r="Y55" i="23"/>
  <c r="W55" i="23"/>
  <c r="U55" i="23"/>
  <c r="S55" i="23"/>
  <c r="Q55" i="23"/>
  <c r="O55" i="23"/>
  <c r="M55" i="23"/>
  <c r="K55" i="23"/>
  <c r="I55" i="23"/>
  <c r="CR55" i="23" s="1"/>
  <c r="G55" i="23"/>
  <c r="E55" i="23"/>
  <c r="DH54" i="23"/>
  <c r="CL54" i="23"/>
  <c r="CO54" i="23" s="1"/>
  <c r="CK54" i="23"/>
  <c r="CI54" i="23"/>
  <c r="CG54" i="23"/>
  <c r="CE54" i="23"/>
  <c r="CC54" i="23"/>
  <c r="CA54" i="23"/>
  <c r="BY54" i="23"/>
  <c r="BW54" i="23"/>
  <c r="BU54" i="23"/>
  <c r="BS54" i="23"/>
  <c r="BQ54" i="23"/>
  <c r="BO54" i="23"/>
  <c r="BM54" i="23"/>
  <c r="BK54" i="23"/>
  <c r="BI54" i="23"/>
  <c r="BG54" i="23"/>
  <c r="BF79" i="23" s="1"/>
  <c r="BE54" i="23"/>
  <c r="BC54" i="23"/>
  <c r="AY54" i="23"/>
  <c r="AW54" i="23"/>
  <c r="AU54" i="23"/>
  <c r="AS54" i="23"/>
  <c r="AQ54" i="23"/>
  <c r="AO54" i="23"/>
  <c r="AN79" i="23" s="1"/>
  <c r="AM54" i="23"/>
  <c r="AK54" i="23"/>
  <c r="AJ79" i="23" s="1"/>
  <c r="AI54" i="23"/>
  <c r="AG54" i="23"/>
  <c r="AE54" i="23"/>
  <c r="AC54" i="23"/>
  <c r="AA54" i="23"/>
  <c r="Y54" i="23"/>
  <c r="W54" i="23"/>
  <c r="U54" i="23"/>
  <c r="T79" i="23" s="1"/>
  <c r="S54" i="23"/>
  <c r="Q54" i="23"/>
  <c r="O54" i="23"/>
  <c r="M54" i="23"/>
  <c r="K54" i="23"/>
  <c r="I54" i="23"/>
  <c r="CR54" i="23" s="1"/>
  <c r="G54" i="23"/>
  <c r="E54" i="23"/>
  <c r="DH53" i="23"/>
  <c r="CR53" i="23"/>
  <c r="CL53" i="23"/>
  <c r="CO53" i="23" s="1"/>
  <c r="CK53" i="23"/>
  <c r="CI53" i="23"/>
  <c r="CG53" i="23"/>
  <c r="CE53" i="23"/>
  <c r="CC53" i="23"/>
  <c r="CB79" i="23" s="1"/>
  <c r="CA53" i="23"/>
  <c r="BY53" i="23"/>
  <c r="BW53" i="23"/>
  <c r="BU53" i="23"/>
  <c r="BS53" i="23"/>
  <c r="BR79" i="23" s="1"/>
  <c r="BQ53" i="23"/>
  <c r="BO53" i="23"/>
  <c r="BM53" i="23"/>
  <c r="BL79" i="23" s="1"/>
  <c r="BK53" i="23"/>
  <c r="BI53" i="23"/>
  <c r="BG53" i="23"/>
  <c r="BE53" i="23"/>
  <c r="BC53" i="23"/>
  <c r="BA53" i="23"/>
  <c r="AY53" i="23"/>
  <c r="AW53" i="23"/>
  <c r="AU53" i="23"/>
  <c r="AS53" i="23"/>
  <c r="AQ53" i="23"/>
  <c r="AO53" i="23"/>
  <c r="AM53" i="23"/>
  <c r="AK53" i="23"/>
  <c r="AI53" i="23"/>
  <c r="AG53" i="23"/>
  <c r="AF79" i="23" s="1"/>
  <c r="AE53" i="23"/>
  <c r="AC53" i="23"/>
  <c r="AA53" i="23"/>
  <c r="Y53" i="23"/>
  <c r="W53" i="23"/>
  <c r="U53" i="23"/>
  <c r="S53" i="23"/>
  <c r="Q53" i="23"/>
  <c r="P79" i="23" s="1"/>
  <c r="O53" i="23"/>
  <c r="M53" i="23"/>
  <c r="K53" i="23"/>
  <c r="G53" i="23"/>
  <c r="C45" i="23"/>
  <c r="C44" i="23"/>
  <c r="DE36" i="23"/>
  <c r="C36" i="23"/>
  <c r="DB35" i="23"/>
  <c r="CL35" i="23"/>
  <c r="CK35" i="23"/>
  <c r="CI35" i="23"/>
  <c r="CG35" i="23"/>
  <c r="CE35" i="23"/>
  <c r="CC35" i="23"/>
  <c r="CA35" i="23"/>
  <c r="BY35" i="23"/>
  <c r="BW35" i="23"/>
  <c r="BU35" i="23"/>
  <c r="BS35" i="23"/>
  <c r="BQ35" i="23"/>
  <c r="BO35" i="23"/>
  <c r="BM35" i="23"/>
  <c r="BK35" i="23"/>
  <c r="BI35" i="23"/>
  <c r="BG35" i="23"/>
  <c r="BE35" i="23"/>
  <c r="BC35" i="23"/>
  <c r="BA35" i="23"/>
  <c r="AY35" i="23"/>
  <c r="AW35" i="23"/>
  <c r="AU35" i="23"/>
  <c r="AS35" i="23"/>
  <c r="AQ35" i="23"/>
  <c r="AO35" i="23"/>
  <c r="AM35" i="23"/>
  <c r="AK35" i="23"/>
  <c r="AI35" i="23"/>
  <c r="AG35" i="23"/>
  <c r="AE35" i="23"/>
  <c r="AC35" i="23"/>
  <c r="AA35" i="23"/>
  <c r="Y35" i="23"/>
  <c r="W35" i="23"/>
  <c r="U35" i="23"/>
  <c r="S35" i="23"/>
  <c r="Q35" i="23"/>
  <c r="O35" i="23"/>
  <c r="M35" i="23"/>
  <c r="K35" i="23"/>
  <c r="I35" i="23"/>
  <c r="G35" i="23"/>
  <c r="E35" i="23"/>
  <c r="DB34" i="23"/>
  <c r="CL34" i="23"/>
  <c r="CK34" i="23"/>
  <c r="CI34" i="23"/>
  <c r="CG34" i="23"/>
  <c r="CE34" i="23"/>
  <c r="CC34" i="23"/>
  <c r="CA34" i="23"/>
  <c r="BY34" i="23"/>
  <c r="BW34" i="23"/>
  <c r="BU34" i="23"/>
  <c r="BS34" i="23"/>
  <c r="BQ34" i="23"/>
  <c r="BO34" i="23"/>
  <c r="BM34" i="23"/>
  <c r="BK34" i="23"/>
  <c r="BI34" i="23"/>
  <c r="BG34" i="23"/>
  <c r="BE34" i="23"/>
  <c r="BC34" i="23"/>
  <c r="BA34" i="23"/>
  <c r="AY34" i="23"/>
  <c r="AW34" i="23"/>
  <c r="AU34" i="23"/>
  <c r="AS34" i="23"/>
  <c r="AQ34" i="23"/>
  <c r="AO34" i="23"/>
  <c r="AM34" i="23"/>
  <c r="AK34" i="23"/>
  <c r="AI34" i="23"/>
  <c r="AG34" i="23"/>
  <c r="AE34" i="23"/>
  <c r="AC34" i="23"/>
  <c r="AA34" i="23"/>
  <c r="Y34" i="23"/>
  <c r="W34" i="23"/>
  <c r="U34" i="23"/>
  <c r="S34" i="23"/>
  <c r="Q34" i="23"/>
  <c r="O34" i="23"/>
  <c r="M34" i="23"/>
  <c r="K34" i="23"/>
  <c r="I34" i="23"/>
  <c r="CR34" i="23" s="1"/>
  <c r="G34" i="23"/>
  <c r="E34" i="23"/>
  <c r="DB33" i="23"/>
  <c r="CL33" i="23"/>
  <c r="CK33" i="23"/>
  <c r="CI33" i="23"/>
  <c r="CG33" i="23"/>
  <c r="CE33" i="23"/>
  <c r="CC33" i="23"/>
  <c r="CA33" i="23"/>
  <c r="BY33" i="23"/>
  <c r="BW33" i="23"/>
  <c r="BU33" i="23"/>
  <c r="BS33" i="23"/>
  <c r="BQ33" i="23"/>
  <c r="BO33" i="23"/>
  <c r="BM33" i="23"/>
  <c r="BK33" i="23"/>
  <c r="BI33" i="23"/>
  <c r="BG33" i="23"/>
  <c r="BE33" i="23"/>
  <c r="BC33" i="23"/>
  <c r="BA33" i="23"/>
  <c r="AY33" i="23"/>
  <c r="AW33" i="23"/>
  <c r="AU33" i="23"/>
  <c r="AS33" i="23"/>
  <c r="AQ33" i="23"/>
  <c r="AO33" i="23"/>
  <c r="AM33" i="23"/>
  <c r="AK33" i="23"/>
  <c r="AI33" i="23"/>
  <c r="AG33" i="23"/>
  <c r="AE33" i="23"/>
  <c r="AC33" i="23"/>
  <c r="AA33" i="23"/>
  <c r="Y33" i="23"/>
  <c r="W33" i="23"/>
  <c r="U33" i="23"/>
  <c r="S33" i="23"/>
  <c r="Q33" i="23"/>
  <c r="O33" i="23"/>
  <c r="M33" i="23"/>
  <c r="K33" i="23"/>
  <c r="I33" i="23"/>
  <c r="CR33" i="23" s="1"/>
  <c r="G33" i="23"/>
  <c r="E33" i="23"/>
  <c r="DB32" i="23"/>
  <c r="CL32" i="23"/>
  <c r="CO32" i="23"/>
  <c r="CK32" i="23"/>
  <c r="CI32" i="23"/>
  <c r="CG32" i="23"/>
  <c r="CE32" i="23"/>
  <c r="CC32" i="23"/>
  <c r="CA32" i="23"/>
  <c r="BY32" i="23"/>
  <c r="BW32" i="23"/>
  <c r="BU32" i="23"/>
  <c r="BS32" i="23"/>
  <c r="BQ32" i="23"/>
  <c r="BO32" i="23"/>
  <c r="BM32" i="23"/>
  <c r="BK32" i="23"/>
  <c r="BI32" i="23"/>
  <c r="BG32" i="23"/>
  <c r="BE32" i="23"/>
  <c r="BC32" i="23"/>
  <c r="BA32" i="23"/>
  <c r="AY32" i="23"/>
  <c r="AW32" i="23"/>
  <c r="AU32" i="23"/>
  <c r="AS32" i="23"/>
  <c r="AQ32" i="23"/>
  <c r="AO32" i="23"/>
  <c r="AM32" i="23"/>
  <c r="AK32" i="23"/>
  <c r="AI32" i="23"/>
  <c r="AG32" i="23"/>
  <c r="AE32" i="23"/>
  <c r="AC32" i="23"/>
  <c r="AA32" i="23"/>
  <c r="Y32" i="23"/>
  <c r="W32" i="23"/>
  <c r="U32" i="23"/>
  <c r="S32" i="23"/>
  <c r="Q32" i="23"/>
  <c r="O32" i="23"/>
  <c r="M32" i="23"/>
  <c r="K32" i="23"/>
  <c r="I32" i="23"/>
  <c r="G32" i="23"/>
  <c r="E32" i="23"/>
  <c r="DB31" i="23"/>
  <c r="CL31" i="23"/>
  <c r="CO31" i="23"/>
  <c r="CK31" i="23"/>
  <c r="CI31" i="23"/>
  <c r="CG31" i="23"/>
  <c r="CE31" i="23"/>
  <c r="CC31" i="23"/>
  <c r="CA31" i="23"/>
  <c r="BY31" i="23"/>
  <c r="BW31" i="23"/>
  <c r="BU31" i="23"/>
  <c r="BS31" i="23"/>
  <c r="BQ31" i="23"/>
  <c r="BO31" i="23"/>
  <c r="BM31" i="23"/>
  <c r="BK31" i="23"/>
  <c r="BI31" i="23"/>
  <c r="BG31" i="23"/>
  <c r="BE31" i="23"/>
  <c r="BC31" i="23"/>
  <c r="BA31" i="23"/>
  <c r="AY31" i="23"/>
  <c r="AW31" i="23"/>
  <c r="AU31" i="23"/>
  <c r="AS31" i="23"/>
  <c r="AQ31" i="23"/>
  <c r="AO31" i="23"/>
  <c r="AM31" i="23"/>
  <c r="AK31" i="23"/>
  <c r="AI31" i="23"/>
  <c r="AG31" i="23"/>
  <c r="AE31" i="23"/>
  <c r="AC31" i="23"/>
  <c r="AA31" i="23"/>
  <c r="Y31" i="23"/>
  <c r="W31" i="23"/>
  <c r="U31" i="23"/>
  <c r="S31" i="23"/>
  <c r="Q31" i="23"/>
  <c r="O31" i="23"/>
  <c r="M31" i="23"/>
  <c r="K31" i="23"/>
  <c r="I31" i="23"/>
  <c r="G31" i="23"/>
  <c r="E31" i="23"/>
  <c r="DB30" i="23"/>
  <c r="CL30" i="23"/>
  <c r="CO30" i="23" s="1"/>
  <c r="CK30" i="23"/>
  <c r="CI30" i="23"/>
  <c r="CG30" i="23"/>
  <c r="CE30" i="23"/>
  <c r="CC30" i="23"/>
  <c r="CA30" i="23"/>
  <c r="BY30" i="23"/>
  <c r="BW30" i="23"/>
  <c r="BU30" i="23"/>
  <c r="BS30" i="23"/>
  <c r="BQ30" i="23"/>
  <c r="BO30" i="23"/>
  <c r="BM30" i="23"/>
  <c r="BK30" i="23"/>
  <c r="BI30" i="23"/>
  <c r="BG30" i="23"/>
  <c r="BE30" i="23"/>
  <c r="BC30" i="23"/>
  <c r="BA30" i="23"/>
  <c r="AY30" i="23"/>
  <c r="AW30" i="23"/>
  <c r="AU30" i="23"/>
  <c r="AS30" i="23"/>
  <c r="AQ30" i="23"/>
  <c r="AO30" i="23"/>
  <c r="AM30" i="23"/>
  <c r="AK30" i="23"/>
  <c r="AI30" i="23"/>
  <c r="AG30" i="23"/>
  <c r="AE30" i="23"/>
  <c r="AC30" i="23"/>
  <c r="AA30" i="23"/>
  <c r="Y30" i="23"/>
  <c r="W30" i="23"/>
  <c r="U30" i="23"/>
  <c r="S30" i="23"/>
  <c r="Q30" i="23"/>
  <c r="O30" i="23"/>
  <c r="M30" i="23"/>
  <c r="K30" i="23"/>
  <c r="I30" i="23"/>
  <c r="G30" i="23"/>
  <c r="E30" i="23"/>
  <c r="DB29" i="23"/>
  <c r="CL29" i="23"/>
  <c r="CK29" i="23"/>
  <c r="CI29" i="23"/>
  <c r="CG29" i="23"/>
  <c r="CE29" i="23"/>
  <c r="CC29" i="23"/>
  <c r="CA29" i="23"/>
  <c r="BY29" i="23"/>
  <c r="BW29" i="23"/>
  <c r="BU29" i="23"/>
  <c r="BS29" i="23"/>
  <c r="BQ29" i="23"/>
  <c r="BO29" i="23"/>
  <c r="BM29" i="23"/>
  <c r="BK29" i="23"/>
  <c r="BI29" i="23"/>
  <c r="BG29" i="23"/>
  <c r="BE29" i="23"/>
  <c r="BC29" i="23"/>
  <c r="BA29" i="23"/>
  <c r="AY29" i="23"/>
  <c r="AW29" i="23"/>
  <c r="AU29" i="23"/>
  <c r="AS29" i="23"/>
  <c r="AQ29" i="23"/>
  <c r="AO29" i="23"/>
  <c r="AM29" i="23"/>
  <c r="AK29" i="23"/>
  <c r="AI29" i="23"/>
  <c r="AG29" i="23"/>
  <c r="AE29" i="23"/>
  <c r="AC29" i="23"/>
  <c r="AA29" i="23"/>
  <c r="Y29" i="23"/>
  <c r="W29" i="23"/>
  <c r="U29" i="23"/>
  <c r="S29" i="23"/>
  <c r="Q29" i="23"/>
  <c r="O29" i="23"/>
  <c r="M29" i="23"/>
  <c r="K29" i="23"/>
  <c r="I29" i="23"/>
  <c r="G29" i="23"/>
  <c r="E29" i="23"/>
  <c r="DB28" i="23"/>
  <c r="CL28" i="23"/>
  <c r="CK28" i="23"/>
  <c r="CI28" i="23"/>
  <c r="CG28" i="23"/>
  <c r="CE28" i="23"/>
  <c r="CC28" i="23"/>
  <c r="CA28" i="23"/>
  <c r="BY28" i="23"/>
  <c r="BW28" i="23"/>
  <c r="BU28" i="23"/>
  <c r="BS28" i="23"/>
  <c r="BQ28" i="23"/>
  <c r="BO28" i="23"/>
  <c r="BM28" i="23"/>
  <c r="BK28" i="23"/>
  <c r="BI28" i="23"/>
  <c r="BG28" i="23"/>
  <c r="BE28" i="23"/>
  <c r="BC28" i="23"/>
  <c r="BA28" i="23"/>
  <c r="AY28" i="23"/>
  <c r="AW28" i="23"/>
  <c r="AU28" i="23"/>
  <c r="AS28" i="23"/>
  <c r="AQ28" i="23"/>
  <c r="AO28" i="23"/>
  <c r="AM28" i="23"/>
  <c r="AK28" i="23"/>
  <c r="AI28" i="23"/>
  <c r="AG28" i="23"/>
  <c r="AE28" i="23"/>
  <c r="AC28" i="23"/>
  <c r="AA28" i="23"/>
  <c r="Y28" i="23"/>
  <c r="W28" i="23"/>
  <c r="U28" i="23"/>
  <c r="S28" i="23"/>
  <c r="Q28" i="23"/>
  <c r="O28" i="23"/>
  <c r="M28" i="23"/>
  <c r="K28" i="23"/>
  <c r="I28" i="23"/>
  <c r="CR28" i="23" s="1"/>
  <c r="G28" i="23"/>
  <c r="E28" i="23"/>
  <c r="DB27" i="23"/>
  <c r="CL27" i="23"/>
  <c r="CO27" i="23" s="1"/>
  <c r="CK27" i="23"/>
  <c r="CI27" i="23"/>
  <c r="CG27" i="23"/>
  <c r="CE27" i="23"/>
  <c r="CC27" i="23"/>
  <c r="CA27" i="23"/>
  <c r="BY27" i="23"/>
  <c r="BW27" i="23"/>
  <c r="BU27" i="23"/>
  <c r="BS27" i="23"/>
  <c r="BQ27" i="23"/>
  <c r="BO27" i="23"/>
  <c r="BM27" i="23"/>
  <c r="BK27" i="23"/>
  <c r="BI27" i="23"/>
  <c r="BG27" i="23"/>
  <c r="BE27" i="23"/>
  <c r="BC27" i="23"/>
  <c r="BA27" i="23"/>
  <c r="AY27" i="23"/>
  <c r="AW27" i="23"/>
  <c r="AU27" i="23"/>
  <c r="AS27" i="23"/>
  <c r="AQ27" i="23"/>
  <c r="AO27" i="23"/>
  <c r="AM27" i="23"/>
  <c r="AK27" i="23"/>
  <c r="AI27" i="23"/>
  <c r="AG27" i="23"/>
  <c r="AE27" i="23"/>
  <c r="AC27" i="23"/>
  <c r="AA27" i="23"/>
  <c r="Y27" i="23"/>
  <c r="W27" i="23"/>
  <c r="U27" i="23"/>
  <c r="S27" i="23"/>
  <c r="Q27" i="23"/>
  <c r="O27" i="23"/>
  <c r="M27" i="23"/>
  <c r="K27" i="23"/>
  <c r="I27" i="23"/>
  <c r="CR27" i="23" s="1"/>
  <c r="G27" i="23"/>
  <c r="E27" i="23"/>
  <c r="DB26" i="23"/>
  <c r="CL26" i="23"/>
  <c r="CO26" i="23" s="1"/>
  <c r="CK26" i="23"/>
  <c r="CI26" i="23"/>
  <c r="CG26" i="23"/>
  <c r="CE26" i="23"/>
  <c r="CC26" i="23"/>
  <c r="CA26" i="23"/>
  <c r="BY26" i="23"/>
  <c r="BW26" i="23"/>
  <c r="BU26" i="23"/>
  <c r="BS26" i="23"/>
  <c r="BQ26" i="23"/>
  <c r="BO26" i="23"/>
  <c r="BM26" i="23"/>
  <c r="BK26" i="23"/>
  <c r="BI26" i="23"/>
  <c r="BG26" i="23"/>
  <c r="BE26" i="23"/>
  <c r="BC26" i="23"/>
  <c r="BA26" i="23"/>
  <c r="AY26" i="23"/>
  <c r="AW26" i="23"/>
  <c r="AU26" i="23"/>
  <c r="AS26" i="23"/>
  <c r="AQ26" i="23"/>
  <c r="AO26" i="23"/>
  <c r="AM26" i="23"/>
  <c r="AK26" i="23"/>
  <c r="AI26" i="23"/>
  <c r="AG26" i="23"/>
  <c r="AE26" i="23"/>
  <c r="AC26" i="23"/>
  <c r="AA26" i="23"/>
  <c r="Y26" i="23"/>
  <c r="W26" i="23"/>
  <c r="U26" i="23"/>
  <c r="S26" i="23"/>
  <c r="Q26" i="23"/>
  <c r="O26" i="23"/>
  <c r="M26" i="23"/>
  <c r="K26" i="23"/>
  <c r="I26" i="23"/>
  <c r="G26" i="23"/>
  <c r="E26" i="23"/>
  <c r="DB25" i="23"/>
  <c r="CL25" i="23"/>
  <c r="CK25" i="23"/>
  <c r="CI25" i="23"/>
  <c r="CG25" i="23"/>
  <c r="CE25" i="23"/>
  <c r="CC25" i="23"/>
  <c r="CA25" i="23"/>
  <c r="BY25" i="23"/>
  <c r="BW25" i="23"/>
  <c r="BU25" i="23"/>
  <c r="BS25" i="23"/>
  <c r="BQ25" i="23"/>
  <c r="BO25" i="23"/>
  <c r="BM25" i="23"/>
  <c r="BK25" i="23"/>
  <c r="BI25" i="23"/>
  <c r="BG25" i="23"/>
  <c r="BE25" i="23"/>
  <c r="BC25" i="23"/>
  <c r="BA25" i="23"/>
  <c r="AY25" i="23"/>
  <c r="AW25" i="23"/>
  <c r="AU25" i="23"/>
  <c r="AS25" i="23"/>
  <c r="AQ25" i="23"/>
  <c r="AO25" i="23"/>
  <c r="AM25" i="23"/>
  <c r="AK25" i="23"/>
  <c r="AI25" i="23"/>
  <c r="AG25" i="23"/>
  <c r="AE25" i="23"/>
  <c r="AC25" i="23"/>
  <c r="AA25" i="23"/>
  <c r="Y25" i="23"/>
  <c r="W25" i="23"/>
  <c r="U25" i="23"/>
  <c r="S25" i="23"/>
  <c r="Q25" i="23"/>
  <c r="O25" i="23"/>
  <c r="M25" i="23"/>
  <c r="K25" i="23"/>
  <c r="I25" i="23"/>
  <c r="G25" i="23"/>
  <c r="E25" i="23"/>
  <c r="DB24" i="23"/>
  <c r="CL24" i="23"/>
  <c r="CK24" i="23"/>
  <c r="CI24" i="23"/>
  <c r="CG24" i="23"/>
  <c r="CE24" i="23"/>
  <c r="CC24" i="23"/>
  <c r="CA24" i="23"/>
  <c r="BY24" i="23"/>
  <c r="BW24" i="23"/>
  <c r="BU24" i="23"/>
  <c r="BS24" i="23"/>
  <c r="BQ24" i="23"/>
  <c r="BO24" i="23"/>
  <c r="BM24" i="23"/>
  <c r="BK24" i="23"/>
  <c r="BI24" i="23"/>
  <c r="BG24" i="23"/>
  <c r="BE24" i="23"/>
  <c r="BC24" i="23"/>
  <c r="BA24" i="23"/>
  <c r="AY24" i="23"/>
  <c r="AW24" i="23"/>
  <c r="AU24" i="23"/>
  <c r="AS24" i="23"/>
  <c r="AQ24" i="23"/>
  <c r="AO24" i="23"/>
  <c r="AM24" i="23"/>
  <c r="AK24" i="23"/>
  <c r="AI24" i="23"/>
  <c r="AG24" i="23"/>
  <c r="AE24" i="23"/>
  <c r="AC24" i="23"/>
  <c r="AA24" i="23"/>
  <c r="Y24" i="23"/>
  <c r="W24" i="23"/>
  <c r="U24" i="23"/>
  <c r="S24" i="23"/>
  <c r="Q24" i="23"/>
  <c r="O24" i="23"/>
  <c r="M24" i="23"/>
  <c r="K24" i="23"/>
  <c r="I24" i="23"/>
  <c r="G24" i="23"/>
  <c r="E24" i="23"/>
  <c r="DB23" i="23"/>
  <c r="CL23" i="23"/>
  <c r="CO23" i="23" s="1"/>
  <c r="CK23" i="23"/>
  <c r="CI23" i="23"/>
  <c r="CG23" i="23"/>
  <c r="CE23" i="23"/>
  <c r="CC23" i="23"/>
  <c r="CA23" i="23"/>
  <c r="BY23" i="23"/>
  <c r="BW23" i="23"/>
  <c r="BU23" i="23"/>
  <c r="BS23" i="23"/>
  <c r="BQ23" i="23"/>
  <c r="BO23" i="23"/>
  <c r="BM23" i="23"/>
  <c r="BK23" i="23"/>
  <c r="BI23" i="23"/>
  <c r="BG23" i="23"/>
  <c r="BE23" i="23"/>
  <c r="BC23" i="23"/>
  <c r="BA23" i="23"/>
  <c r="AY23" i="23"/>
  <c r="AW23" i="23"/>
  <c r="AU23" i="23"/>
  <c r="AS23" i="23"/>
  <c r="AQ23" i="23"/>
  <c r="AO23" i="23"/>
  <c r="AM23" i="23"/>
  <c r="AK23" i="23"/>
  <c r="AI23" i="23"/>
  <c r="AG23" i="23"/>
  <c r="AE23" i="23"/>
  <c r="AC23" i="23"/>
  <c r="AA23" i="23"/>
  <c r="Y23" i="23"/>
  <c r="W23" i="23"/>
  <c r="U23" i="23"/>
  <c r="S23" i="23"/>
  <c r="Q23" i="23"/>
  <c r="O23" i="23"/>
  <c r="M23" i="23"/>
  <c r="K23" i="23"/>
  <c r="I23" i="23"/>
  <c r="G23" i="23"/>
  <c r="E23" i="23"/>
  <c r="DB22" i="23"/>
  <c r="CL22" i="23"/>
  <c r="CK22" i="23"/>
  <c r="CI22" i="23"/>
  <c r="CG22" i="23"/>
  <c r="CE22" i="23"/>
  <c r="CC22" i="23"/>
  <c r="CA22" i="23"/>
  <c r="BY22" i="23"/>
  <c r="BW22" i="23"/>
  <c r="BU22" i="23"/>
  <c r="BS22" i="23"/>
  <c r="BQ22" i="23"/>
  <c r="BO22" i="23"/>
  <c r="BM22" i="23"/>
  <c r="BK22" i="23"/>
  <c r="BI22" i="23"/>
  <c r="BG22" i="23"/>
  <c r="BE22" i="23"/>
  <c r="BC22" i="23"/>
  <c r="BA22" i="23"/>
  <c r="AY22" i="23"/>
  <c r="AW22" i="23"/>
  <c r="AU22" i="23"/>
  <c r="AS22" i="23"/>
  <c r="AQ22" i="23"/>
  <c r="AO22" i="23"/>
  <c r="AM22" i="23"/>
  <c r="AK22" i="23"/>
  <c r="AI22" i="23"/>
  <c r="AG22" i="23"/>
  <c r="AE22" i="23"/>
  <c r="AC22" i="23"/>
  <c r="AA22" i="23"/>
  <c r="Y22" i="23"/>
  <c r="W22" i="23"/>
  <c r="U22" i="23"/>
  <c r="S22" i="23"/>
  <c r="Q22" i="23"/>
  <c r="O22" i="23"/>
  <c r="M22" i="23"/>
  <c r="K22" i="23"/>
  <c r="I22" i="23"/>
  <c r="G22" i="23"/>
  <c r="E22" i="23"/>
  <c r="DB21" i="23"/>
  <c r="CL21" i="23"/>
  <c r="CK21" i="23"/>
  <c r="CI21" i="23"/>
  <c r="CG21" i="23"/>
  <c r="CE21" i="23"/>
  <c r="CC21" i="23"/>
  <c r="CA21" i="23"/>
  <c r="BY21" i="23"/>
  <c r="BW21" i="23"/>
  <c r="BU21" i="23"/>
  <c r="BS21" i="23"/>
  <c r="BQ21" i="23"/>
  <c r="BO21" i="23"/>
  <c r="BM21" i="23"/>
  <c r="BK21" i="23"/>
  <c r="BI21" i="23"/>
  <c r="BG21" i="23"/>
  <c r="BE21" i="23"/>
  <c r="BC21" i="23"/>
  <c r="BA21" i="23"/>
  <c r="AY21" i="23"/>
  <c r="AW21" i="23"/>
  <c r="AU21" i="23"/>
  <c r="AS21" i="23"/>
  <c r="AQ21" i="23"/>
  <c r="AO21" i="23"/>
  <c r="AM21" i="23"/>
  <c r="AK21" i="23"/>
  <c r="AI21" i="23"/>
  <c r="AG21" i="23"/>
  <c r="AE21" i="23"/>
  <c r="AC21" i="23"/>
  <c r="AA21" i="23"/>
  <c r="Y21" i="23"/>
  <c r="W21" i="23"/>
  <c r="U21" i="23"/>
  <c r="S21" i="23"/>
  <c r="Q21" i="23"/>
  <c r="O21" i="23"/>
  <c r="M21" i="23"/>
  <c r="K21" i="23"/>
  <c r="I21" i="23"/>
  <c r="G21" i="23"/>
  <c r="E21" i="23"/>
  <c r="DB20" i="23"/>
  <c r="CL20" i="23"/>
  <c r="CK20" i="23"/>
  <c r="CI20" i="23"/>
  <c r="CG20" i="23"/>
  <c r="CE20" i="23"/>
  <c r="CC20" i="23"/>
  <c r="CA20" i="23"/>
  <c r="BY20" i="23"/>
  <c r="BW20" i="23"/>
  <c r="BU20" i="23"/>
  <c r="BS20" i="23"/>
  <c r="BQ20" i="23"/>
  <c r="BO20" i="23"/>
  <c r="BM20" i="23"/>
  <c r="BK20" i="23"/>
  <c r="BI20" i="23"/>
  <c r="BG20" i="23"/>
  <c r="BE20" i="23"/>
  <c r="BC20" i="23"/>
  <c r="BA20" i="23"/>
  <c r="AY20" i="23"/>
  <c r="AW20" i="23"/>
  <c r="AU20" i="23"/>
  <c r="AS20" i="23"/>
  <c r="AQ20" i="23"/>
  <c r="AO20" i="23"/>
  <c r="AM20" i="23"/>
  <c r="AK20" i="23"/>
  <c r="AI20" i="23"/>
  <c r="AG20" i="23"/>
  <c r="AE20" i="23"/>
  <c r="AC20" i="23"/>
  <c r="AA20" i="23"/>
  <c r="Y20" i="23"/>
  <c r="W20" i="23"/>
  <c r="U20" i="23"/>
  <c r="S20" i="23"/>
  <c r="Q20" i="23"/>
  <c r="O20" i="23"/>
  <c r="M20" i="23"/>
  <c r="K20" i="23"/>
  <c r="I20" i="23"/>
  <c r="CW20" i="23" s="1"/>
  <c r="CX20" i="23" s="1"/>
  <c r="G20" i="23"/>
  <c r="E20" i="23"/>
  <c r="DB19" i="23"/>
  <c r="CL19" i="23"/>
  <c r="CK19" i="23"/>
  <c r="CI19" i="23"/>
  <c r="CG19" i="23"/>
  <c r="CE19" i="23"/>
  <c r="CC19" i="23"/>
  <c r="CA19" i="23"/>
  <c r="BY19" i="23"/>
  <c r="BW19" i="23"/>
  <c r="BU19" i="23"/>
  <c r="BS19" i="23"/>
  <c r="BQ19" i="23"/>
  <c r="BO19" i="23"/>
  <c r="BM19" i="23"/>
  <c r="BK19" i="23"/>
  <c r="BI19" i="23"/>
  <c r="BG19" i="23"/>
  <c r="BE19" i="23"/>
  <c r="BC19" i="23"/>
  <c r="BA19" i="23"/>
  <c r="AY19" i="23"/>
  <c r="AW19" i="23"/>
  <c r="AU19" i="23"/>
  <c r="AS19" i="23"/>
  <c r="AQ19" i="23"/>
  <c r="AO19" i="23"/>
  <c r="AM19" i="23"/>
  <c r="AK19" i="23"/>
  <c r="AI19" i="23"/>
  <c r="AG19" i="23"/>
  <c r="AE19" i="23"/>
  <c r="AC19" i="23"/>
  <c r="AA19" i="23"/>
  <c r="Y19" i="23"/>
  <c r="W19" i="23"/>
  <c r="U19" i="23"/>
  <c r="S19" i="23"/>
  <c r="Q19" i="23"/>
  <c r="O19" i="23"/>
  <c r="M19" i="23"/>
  <c r="K19" i="23"/>
  <c r="I19" i="23"/>
  <c r="CR19" i="23" s="1"/>
  <c r="G19" i="23"/>
  <c r="E19" i="23"/>
  <c r="DB18" i="23"/>
  <c r="CL18" i="23"/>
  <c r="CO18" i="23" s="1"/>
  <c r="CK18" i="23"/>
  <c r="CI18" i="23"/>
  <c r="CG18" i="23"/>
  <c r="CE18" i="23"/>
  <c r="CC18" i="23"/>
  <c r="CA18" i="23"/>
  <c r="BY18" i="23"/>
  <c r="BW18" i="23"/>
  <c r="BU18" i="23"/>
  <c r="BS18" i="23"/>
  <c r="BQ18" i="23"/>
  <c r="BO18" i="23"/>
  <c r="BM18" i="23"/>
  <c r="BK18" i="23"/>
  <c r="BI18" i="23"/>
  <c r="BG18" i="23"/>
  <c r="BE18" i="23"/>
  <c r="BC18" i="23"/>
  <c r="BA18" i="23"/>
  <c r="AY18" i="23"/>
  <c r="AW18" i="23"/>
  <c r="AU18" i="23"/>
  <c r="AS18" i="23"/>
  <c r="AQ18" i="23"/>
  <c r="AO18" i="23"/>
  <c r="AM18" i="23"/>
  <c r="AK18" i="23"/>
  <c r="AI18" i="23"/>
  <c r="AG18" i="23"/>
  <c r="AE18" i="23"/>
  <c r="AC18" i="23"/>
  <c r="AA18" i="23"/>
  <c r="Y18" i="23"/>
  <c r="W18" i="23"/>
  <c r="U18" i="23"/>
  <c r="S18" i="23"/>
  <c r="Q18" i="23"/>
  <c r="O18" i="23"/>
  <c r="M18" i="23"/>
  <c r="K18" i="23"/>
  <c r="I18" i="23"/>
  <c r="G18" i="23"/>
  <c r="E18" i="23"/>
  <c r="DB17" i="23"/>
  <c r="CL17" i="23"/>
  <c r="CK17" i="23"/>
  <c r="CI17" i="23"/>
  <c r="CG17" i="23"/>
  <c r="CE17" i="23"/>
  <c r="CC17" i="23"/>
  <c r="CA17" i="23"/>
  <c r="BY17" i="23"/>
  <c r="BW17" i="23"/>
  <c r="BU17" i="23"/>
  <c r="BS17" i="23"/>
  <c r="BQ17" i="23"/>
  <c r="BO17" i="23"/>
  <c r="BM17" i="23"/>
  <c r="BK17" i="23"/>
  <c r="BI17" i="23"/>
  <c r="BG17" i="23"/>
  <c r="BE17" i="23"/>
  <c r="BC17" i="23"/>
  <c r="BA17" i="23"/>
  <c r="AY17" i="23"/>
  <c r="AW17" i="23"/>
  <c r="AU17" i="23"/>
  <c r="AS17" i="23"/>
  <c r="AQ17" i="23"/>
  <c r="AO17" i="23"/>
  <c r="AM17" i="23"/>
  <c r="AK17" i="23"/>
  <c r="AI17" i="23"/>
  <c r="AG17" i="23"/>
  <c r="AE17" i="23"/>
  <c r="AC17" i="23"/>
  <c r="AA17" i="23"/>
  <c r="Y17" i="23"/>
  <c r="W17" i="23"/>
  <c r="U17" i="23"/>
  <c r="S17" i="23"/>
  <c r="Q17" i="23"/>
  <c r="O17" i="23"/>
  <c r="M17" i="23"/>
  <c r="K17" i="23"/>
  <c r="I17" i="23"/>
  <c r="G17" i="23"/>
  <c r="E17" i="23"/>
  <c r="DB16" i="23"/>
  <c r="CL16" i="23"/>
  <c r="CK16" i="23"/>
  <c r="CI16" i="23"/>
  <c r="CG16" i="23"/>
  <c r="CE16" i="23"/>
  <c r="CC16" i="23"/>
  <c r="CA16" i="23"/>
  <c r="BY16" i="23"/>
  <c r="BW16" i="23"/>
  <c r="BU16" i="23"/>
  <c r="BS16" i="23"/>
  <c r="BQ16" i="23"/>
  <c r="BO16" i="23"/>
  <c r="BM16" i="23"/>
  <c r="BK16" i="23"/>
  <c r="BI16" i="23"/>
  <c r="BG16" i="23"/>
  <c r="BE16" i="23"/>
  <c r="BC16" i="23"/>
  <c r="BA16" i="23"/>
  <c r="AY16" i="23"/>
  <c r="AW16" i="23"/>
  <c r="AU16" i="23"/>
  <c r="AS16" i="23"/>
  <c r="AQ16" i="23"/>
  <c r="AO16" i="23"/>
  <c r="AM16" i="23"/>
  <c r="AK16" i="23"/>
  <c r="AI16" i="23"/>
  <c r="AG16" i="23"/>
  <c r="AE16" i="23"/>
  <c r="AC16" i="23"/>
  <c r="AA16" i="23"/>
  <c r="Y16" i="23"/>
  <c r="W16" i="23"/>
  <c r="U16" i="23"/>
  <c r="S16" i="23"/>
  <c r="Q16" i="23"/>
  <c r="O16" i="23"/>
  <c r="M16" i="23"/>
  <c r="K16" i="23"/>
  <c r="I16" i="23"/>
  <c r="G16" i="23"/>
  <c r="E16" i="23"/>
  <c r="DB15" i="23"/>
  <c r="CL15" i="23"/>
  <c r="CO15" i="23" s="1"/>
  <c r="CK15" i="23"/>
  <c r="CI15" i="23"/>
  <c r="CG15" i="23"/>
  <c r="CE15" i="23"/>
  <c r="CC15" i="23"/>
  <c r="CA15" i="23"/>
  <c r="BY15" i="23"/>
  <c r="BW15" i="23"/>
  <c r="BU15" i="23"/>
  <c r="BS15" i="23"/>
  <c r="BQ15" i="23"/>
  <c r="BO15" i="23"/>
  <c r="BM15" i="23"/>
  <c r="BK15" i="23"/>
  <c r="BI15" i="23"/>
  <c r="BG15" i="23"/>
  <c r="BE15" i="23"/>
  <c r="BC15" i="23"/>
  <c r="BA15" i="23"/>
  <c r="AY15" i="23"/>
  <c r="AW15" i="23"/>
  <c r="AU15" i="23"/>
  <c r="AS15" i="23"/>
  <c r="AQ15" i="23"/>
  <c r="AO15" i="23"/>
  <c r="AM15" i="23"/>
  <c r="AK15" i="23"/>
  <c r="AI15" i="23"/>
  <c r="AG15" i="23"/>
  <c r="AE15" i="23"/>
  <c r="AC15" i="23"/>
  <c r="AA15" i="23"/>
  <c r="Y15" i="23"/>
  <c r="W15" i="23"/>
  <c r="U15" i="23"/>
  <c r="S15" i="23"/>
  <c r="Q15" i="23"/>
  <c r="O15" i="23"/>
  <c r="M15" i="23"/>
  <c r="K15" i="23"/>
  <c r="I15" i="23"/>
  <c r="G15" i="23"/>
  <c r="E15" i="23"/>
  <c r="DB14" i="23"/>
  <c r="CL14" i="23"/>
  <c r="CO14" i="23" s="1"/>
  <c r="CK14" i="23"/>
  <c r="CI14" i="23"/>
  <c r="CG14" i="23"/>
  <c r="CE14" i="23"/>
  <c r="CC14" i="23"/>
  <c r="CA14" i="23"/>
  <c r="BY14" i="23"/>
  <c r="BW14" i="23"/>
  <c r="BU14" i="23"/>
  <c r="BS14" i="23"/>
  <c r="BQ14" i="23"/>
  <c r="BO14" i="23"/>
  <c r="BM14" i="23"/>
  <c r="BK14" i="23"/>
  <c r="BI14" i="23"/>
  <c r="BG14" i="23"/>
  <c r="BE14" i="23"/>
  <c r="BC14" i="23"/>
  <c r="BA14" i="23"/>
  <c r="AY14" i="23"/>
  <c r="AW14" i="23"/>
  <c r="AU14" i="23"/>
  <c r="AS14" i="23"/>
  <c r="AQ14" i="23"/>
  <c r="AO14" i="23"/>
  <c r="AM14" i="23"/>
  <c r="AK14" i="23"/>
  <c r="AI14" i="23"/>
  <c r="AG14" i="23"/>
  <c r="AE14" i="23"/>
  <c r="AC14" i="23"/>
  <c r="AA14" i="23"/>
  <c r="Y14" i="23"/>
  <c r="W14" i="23"/>
  <c r="U14" i="23"/>
  <c r="S14" i="23"/>
  <c r="Q14" i="23"/>
  <c r="O14" i="23"/>
  <c r="M14" i="23"/>
  <c r="K14" i="23"/>
  <c r="I14" i="23"/>
  <c r="G14" i="23"/>
  <c r="E14" i="23"/>
  <c r="DB13" i="23"/>
  <c r="CL13" i="23"/>
  <c r="CK13" i="23"/>
  <c r="CI13" i="23"/>
  <c r="CG13" i="23"/>
  <c r="CE13" i="23"/>
  <c r="CC13" i="23"/>
  <c r="CA13" i="23"/>
  <c r="BY13" i="23"/>
  <c r="BW13" i="23"/>
  <c r="BU13" i="23"/>
  <c r="BS13" i="23"/>
  <c r="BQ13" i="23"/>
  <c r="BO13" i="23"/>
  <c r="BM13" i="23"/>
  <c r="BK13" i="23"/>
  <c r="BI13" i="23"/>
  <c r="BG13" i="23"/>
  <c r="BE13" i="23"/>
  <c r="BC13" i="23"/>
  <c r="BA13" i="23"/>
  <c r="AY13" i="23"/>
  <c r="AW13" i="23"/>
  <c r="AU13" i="23"/>
  <c r="AS13" i="23"/>
  <c r="AQ13" i="23"/>
  <c r="AO13" i="23"/>
  <c r="AM13" i="23"/>
  <c r="AK13" i="23"/>
  <c r="AI13" i="23"/>
  <c r="AG13" i="23"/>
  <c r="AE13" i="23"/>
  <c r="AC13" i="23"/>
  <c r="AA13" i="23"/>
  <c r="Y13" i="23"/>
  <c r="W13" i="23"/>
  <c r="U13" i="23"/>
  <c r="S13" i="23"/>
  <c r="Q13" i="23"/>
  <c r="O13" i="23"/>
  <c r="M13" i="23"/>
  <c r="K13" i="23"/>
  <c r="I13" i="23"/>
  <c r="G13" i="23"/>
  <c r="E13" i="23"/>
  <c r="DB12" i="23"/>
  <c r="CL12" i="23"/>
  <c r="CK12" i="23"/>
  <c r="CI12" i="23"/>
  <c r="CG12" i="23"/>
  <c r="CE12" i="23"/>
  <c r="CC12" i="23"/>
  <c r="CA12" i="23"/>
  <c r="BY12" i="23"/>
  <c r="BW12" i="23"/>
  <c r="BU12" i="23"/>
  <c r="BS12" i="23"/>
  <c r="BQ12" i="23"/>
  <c r="BO12" i="23"/>
  <c r="BM12" i="23"/>
  <c r="BK12" i="23"/>
  <c r="BI12" i="23"/>
  <c r="BG12" i="23"/>
  <c r="BE12" i="23"/>
  <c r="BC12" i="23"/>
  <c r="BA12" i="23"/>
  <c r="AY12" i="23"/>
  <c r="AW12" i="23"/>
  <c r="AU12" i="23"/>
  <c r="AS12" i="23"/>
  <c r="AQ12" i="23"/>
  <c r="AO12" i="23"/>
  <c r="AM12" i="23"/>
  <c r="AK12" i="23"/>
  <c r="AI12" i="23"/>
  <c r="AG12" i="23"/>
  <c r="AE12" i="23"/>
  <c r="AD36" i="23" s="1"/>
  <c r="AC12" i="23"/>
  <c r="AA12" i="23"/>
  <c r="Y12" i="23"/>
  <c r="W12" i="23"/>
  <c r="U12" i="23"/>
  <c r="S12" i="23"/>
  <c r="Q12" i="23"/>
  <c r="O12" i="23"/>
  <c r="M12" i="23"/>
  <c r="K12" i="23"/>
  <c r="I12" i="23"/>
  <c r="G12" i="23"/>
  <c r="E12" i="23"/>
  <c r="DB11" i="23"/>
  <c r="CL11" i="23"/>
  <c r="CK11" i="23"/>
  <c r="CI11" i="23"/>
  <c r="CG11" i="23"/>
  <c r="CE11" i="23"/>
  <c r="CC11" i="23"/>
  <c r="CA11" i="23"/>
  <c r="BY11" i="23"/>
  <c r="BW11" i="23"/>
  <c r="BU11" i="23"/>
  <c r="BS11" i="23"/>
  <c r="BQ11" i="23"/>
  <c r="BO11" i="23"/>
  <c r="BM11" i="23"/>
  <c r="BK11" i="23"/>
  <c r="BI11" i="23"/>
  <c r="BG11" i="23"/>
  <c r="BE11" i="23"/>
  <c r="BC11" i="23"/>
  <c r="BA11" i="23"/>
  <c r="AY11" i="23"/>
  <c r="AW11" i="23"/>
  <c r="AU11" i="23"/>
  <c r="AS11" i="23"/>
  <c r="AQ11" i="23"/>
  <c r="AO11" i="23"/>
  <c r="AM11" i="23"/>
  <c r="AK11" i="23"/>
  <c r="AI11" i="23"/>
  <c r="AG11" i="23"/>
  <c r="AE11" i="23"/>
  <c r="AC11" i="23"/>
  <c r="AA11" i="23"/>
  <c r="Y11" i="23"/>
  <c r="W11" i="23"/>
  <c r="U11" i="23"/>
  <c r="S11" i="23"/>
  <c r="Q11" i="23"/>
  <c r="O11" i="23"/>
  <c r="M11" i="23"/>
  <c r="K11" i="23"/>
  <c r="I11" i="23"/>
  <c r="G11" i="23"/>
  <c r="E11" i="23"/>
  <c r="DB10" i="23"/>
  <c r="CL10" i="23"/>
  <c r="CK10" i="23"/>
  <c r="CI10" i="23"/>
  <c r="CG10" i="23"/>
  <c r="CE10" i="23"/>
  <c r="CD36" i="23" s="1"/>
  <c r="CC10" i="23"/>
  <c r="CA10" i="23"/>
  <c r="BY10" i="23"/>
  <c r="BW10" i="23"/>
  <c r="BU10" i="23"/>
  <c r="BS10" i="23"/>
  <c r="BQ10" i="23"/>
  <c r="BO10" i="23"/>
  <c r="BM10" i="23"/>
  <c r="BK10" i="23"/>
  <c r="BI10" i="23"/>
  <c r="BG10" i="23"/>
  <c r="BE10" i="23"/>
  <c r="BC10" i="23"/>
  <c r="BA10" i="23"/>
  <c r="AY10" i="23"/>
  <c r="AW10" i="23"/>
  <c r="AU10" i="23"/>
  <c r="AS10" i="23"/>
  <c r="AQ10" i="23"/>
  <c r="AO10" i="23"/>
  <c r="AM10" i="23"/>
  <c r="AK10" i="23"/>
  <c r="AI10" i="23"/>
  <c r="AG10" i="23"/>
  <c r="AE10" i="23"/>
  <c r="AC10" i="23"/>
  <c r="AA10" i="23"/>
  <c r="Y10" i="23"/>
  <c r="W10" i="23"/>
  <c r="U10" i="23"/>
  <c r="S10" i="23"/>
  <c r="Q10" i="23"/>
  <c r="O10" i="23"/>
  <c r="M10" i="23"/>
  <c r="K10" i="23"/>
  <c r="I10" i="23"/>
  <c r="G10" i="23"/>
  <c r="E10" i="23"/>
  <c r="DB9" i="23"/>
  <c r="CL9" i="23"/>
  <c r="CK9" i="23"/>
  <c r="CI9" i="23"/>
  <c r="CG9" i="23"/>
  <c r="CE9" i="23"/>
  <c r="CC9" i="23"/>
  <c r="CA9" i="23"/>
  <c r="BY9" i="23"/>
  <c r="BW9" i="23"/>
  <c r="BU9" i="23"/>
  <c r="BS9" i="23"/>
  <c r="BR36" i="23" s="1"/>
  <c r="BQ9" i="23"/>
  <c r="BO9" i="23"/>
  <c r="BM9" i="23"/>
  <c r="BK9" i="23"/>
  <c r="BI9" i="23"/>
  <c r="BG9" i="23"/>
  <c r="BE9" i="23"/>
  <c r="BC9" i="23"/>
  <c r="BA9" i="23"/>
  <c r="AY9" i="23"/>
  <c r="AW9" i="23"/>
  <c r="AU9" i="23"/>
  <c r="AS9" i="23"/>
  <c r="AQ9" i="23"/>
  <c r="AO9" i="23"/>
  <c r="AM9" i="23"/>
  <c r="AK9" i="23"/>
  <c r="AI9" i="23"/>
  <c r="AG9" i="23"/>
  <c r="AE9" i="23"/>
  <c r="AC9" i="23"/>
  <c r="AA9" i="23"/>
  <c r="Y9" i="23"/>
  <c r="W9" i="23"/>
  <c r="U9" i="23"/>
  <c r="S9" i="23"/>
  <c r="Q9" i="23"/>
  <c r="O9" i="23"/>
  <c r="M9" i="23"/>
  <c r="K9" i="23"/>
  <c r="I9" i="23"/>
  <c r="G9" i="23"/>
  <c r="E9" i="23"/>
  <c r="DB8" i="23"/>
  <c r="CL8" i="23"/>
  <c r="CK8" i="23"/>
  <c r="CI8" i="23"/>
  <c r="CG8" i="23"/>
  <c r="CE8" i="23"/>
  <c r="CC8" i="23"/>
  <c r="CA8" i="23"/>
  <c r="BY8" i="23"/>
  <c r="BW8" i="23"/>
  <c r="BU8" i="23"/>
  <c r="BS8" i="23"/>
  <c r="BQ8" i="23"/>
  <c r="BO8" i="23"/>
  <c r="BM8" i="23"/>
  <c r="BK8" i="23"/>
  <c r="BI8" i="23"/>
  <c r="BG8" i="23"/>
  <c r="BE8" i="23"/>
  <c r="BC8" i="23"/>
  <c r="BA8" i="23"/>
  <c r="AY8" i="23"/>
  <c r="AW8" i="23"/>
  <c r="AU8" i="23"/>
  <c r="AS8" i="23"/>
  <c r="AQ8" i="23"/>
  <c r="AO8" i="23"/>
  <c r="AM8" i="23"/>
  <c r="AK8" i="23"/>
  <c r="AI8" i="23"/>
  <c r="AG8" i="23"/>
  <c r="AE8" i="23"/>
  <c r="AC8" i="23"/>
  <c r="AA8" i="23"/>
  <c r="Y8" i="23"/>
  <c r="W8" i="23"/>
  <c r="U8" i="23"/>
  <c r="S8" i="23"/>
  <c r="Q8" i="23"/>
  <c r="O8" i="23"/>
  <c r="M8" i="23"/>
  <c r="K8" i="23"/>
  <c r="I8" i="23"/>
  <c r="CW8" i="23" s="1"/>
  <c r="CX8" i="23" s="1"/>
  <c r="G8" i="23"/>
  <c r="E8" i="23"/>
  <c r="DB7" i="23"/>
  <c r="CL7" i="23"/>
  <c r="CK7" i="23"/>
  <c r="CI7" i="23"/>
  <c r="CG7" i="23"/>
  <c r="CE7" i="23"/>
  <c r="CC7" i="23"/>
  <c r="CA7" i="23"/>
  <c r="BY7" i="23"/>
  <c r="BW7" i="23"/>
  <c r="BU7" i="23"/>
  <c r="BS7" i="23"/>
  <c r="BQ7" i="23"/>
  <c r="BO7" i="23"/>
  <c r="BM7" i="23"/>
  <c r="BK7" i="23"/>
  <c r="BI7" i="23"/>
  <c r="BG7" i="23"/>
  <c r="BE7" i="23"/>
  <c r="BC7" i="23"/>
  <c r="BA7" i="23"/>
  <c r="AY7" i="23"/>
  <c r="AW7" i="23"/>
  <c r="AU7" i="23"/>
  <c r="AS7" i="23"/>
  <c r="AQ7" i="23"/>
  <c r="AO7" i="23"/>
  <c r="AM7" i="23"/>
  <c r="AK7" i="23"/>
  <c r="AI7" i="23"/>
  <c r="AG7" i="23"/>
  <c r="AF36" i="23" s="1"/>
  <c r="AE7" i="23"/>
  <c r="AC7" i="23"/>
  <c r="AA7" i="23"/>
  <c r="Y7" i="23"/>
  <c r="W7" i="23"/>
  <c r="U7" i="23"/>
  <c r="S7" i="23"/>
  <c r="Q7" i="23"/>
  <c r="O7" i="23"/>
  <c r="M7" i="23"/>
  <c r="K7" i="23"/>
  <c r="I7" i="23"/>
  <c r="G7" i="23"/>
  <c r="E7" i="23"/>
  <c r="DB6" i="23"/>
  <c r="CL6" i="23"/>
  <c r="CK6" i="23"/>
  <c r="CI6" i="23"/>
  <c r="CG6" i="23"/>
  <c r="CE6" i="23"/>
  <c r="CC6" i="23"/>
  <c r="CA6" i="23"/>
  <c r="BY6" i="23"/>
  <c r="BW6" i="23"/>
  <c r="BU6" i="23"/>
  <c r="BS6" i="23"/>
  <c r="BQ6" i="23"/>
  <c r="BO6" i="23"/>
  <c r="BM6" i="23"/>
  <c r="BK6" i="23"/>
  <c r="BI6" i="23"/>
  <c r="BG6" i="23"/>
  <c r="BE6" i="23"/>
  <c r="BC6" i="23"/>
  <c r="BA6" i="23"/>
  <c r="AY6" i="23"/>
  <c r="AW6" i="23"/>
  <c r="AU6" i="23"/>
  <c r="AS6" i="23"/>
  <c r="AQ6" i="23"/>
  <c r="AO6" i="23"/>
  <c r="AM6" i="23"/>
  <c r="AK6" i="23"/>
  <c r="AI6" i="23"/>
  <c r="AG6" i="23"/>
  <c r="AE6" i="23"/>
  <c r="AC6" i="23"/>
  <c r="AA6" i="23"/>
  <c r="Y6" i="23"/>
  <c r="W6" i="23"/>
  <c r="U6" i="23"/>
  <c r="S6" i="23"/>
  <c r="Q6" i="23"/>
  <c r="O6" i="23"/>
  <c r="M6" i="23"/>
  <c r="K6" i="23"/>
  <c r="I6" i="23"/>
  <c r="G6" i="23"/>
  <c r="E6" i="23"/>
  <c r="E36" i="23" s="1"/>
  <c r="CW15" i="23"/>
  <c r="CX15" i="23" s="1"/>
  <c r="CW17" i="23"/>
  <c r="CX17" i="23" s="1"/>
  <c r="CW30" i="23"/>
  <c r="CX30" i="23" s="1"/>
  <c r="CW26" i="23"/>
  <c r="CX26" i="23" s="1"/>
  <c r="CV8" i="23"/>
  <c r="CV7" i="23"/>
  <c r="CV6" i="23"/>
  <c r="CR31" i="23"/>
  <c r="CR13" i="23"/>
  <c r="CJ79" i="23"/>
  <c r="CR17" i="23"/>
  <c r="CR32" i="23"/>
  <c r="CR14" i="23"/>
  <c r="CR21" i="23"/>
  <c r="J106" i="23"/>
  <c r="Z106" i="23"/>
  <c r="AP106" i="23"/>
  <c r="BF106" i="23"/>
  <c r="CR20" i="23"/>
  <c r="CR26" i="23"/>
  <c r="CO7" i="23"/>
  <c r="CR10" i="23"/>
  <c r="CR23" i="23"/>
  <c r="CR30" i="23"/>
  <c r="CO35" i="23"/>
  <c r="BD106" i="23"/>
  <c r="I8" i="24"/>
  <c r="CO10" i="23"/>
  <c r="CR22" i="23"/>
  <c r="CR25" i="23"/>
  <c r="BN106" i="23"/>
  <c r="CD106" i="23"/>
  <c r="CR16" i="23"/>
  <c r="CR9" i="23"/>
  <c r="CO25" i="23"/>
  <c r="CO29" i="23"/>
  <c r="CR15" i="23"/>
  <c r="CR18" i="23"/>
  <c r="CO22" i="23"/>
  <c r="CR29" i="23"/>
  <c r="BL106" i="23"/>
  <c r="CR24" i="23"/>
  <c r="CO33" i="23"/>
  <c r="AV79" i="23"/>
  <c r="P106" i="23"/>
  <c r="AF106" i="23"/>
  <c r="AV106" i="23"/>
  <c r="CR6" i="23"/>
  <c r="B36" i="23"/>
  <c r="C83" i="23"/>
  <c r="F79" i="23" s="1"/>
  <c r="CR8" i="23"/>
  <c r="CR7" i="23"/>
  <c r="CS106" i="23"/>
  <c r="CO6" i="23"/>
  <c r="CO36" i="23" s="1"/>
  <c r="BT36" i="23"/>
  <c r="CO9" i="23"/>
  <c r="CO13" i="23"/>
  <c r="CO17" i="23"/>
  <c r="CO21" i="23"/>
  <c r="R36" i="23"/>
  <c r="AP36" i="23"/>
  <c r="CO8" i="23"/>
  <c r="CO12" i="23"/>
  <c r="CO16" i="23"/>
  <c r="CO20" i="23"/>
  <c r="CO24" i="23"/>
  <c r="C42" i="23"/>
  <c r="AB36" i="23"/>
  <c r="DB36" i="23"/>
  <c r="CO11" i="23"/>
  <c r="CO19" i="23"/>
  <c r="CO28" i="23"/>
  <c r="CR35" i="23"/>
  <c r="CO34" i="23"/>
  <c r="J79" i="23"/>
  <c r="AX79" i="23"/>
  <c r="BV79" i="23"/>
  <c r="CO64" i="23"/>
  <c r="CO79" i="23" s="1"/>
  <c r="N79" i="23"/>
  <c r="V79" i="23"/>
  <c r="AL79" i="23"/>
  <c r="BB79" i="23"/>
  <c r="CH79" i="23"/>
  <c r="CO68" i="23"/>
  <c r="CO60" i="23"/>
  <c r="CO72" i="23"/>
  <c r="CO103" i="23"/>
  <c r="CO62" i="23"/>
  <c r="CO66" i="23"/>
  <c r="CO74" i="23"/>
  <c r="T106" i="23"/>
  <c r="AJ106" i="23"/>
  <c r="AR106" i="23"/>
  <c r="BH106" i="23"/>
  <c r="BX106" i="23"/>
  <c r="CF106" i="23"/>
  <c r="N106" i="23"/>
  <c r="V106" i="23"/>
  <c r="AD106" i="23"/>
  <c r="AL106" i="23"/>
  <c r="AT106" i="23"/>
  <c r="BB106" i="23"/>
  <c r="BR106" i="23"/>
  <c r="BZ106" i="23"/>
  <c r="CH106" i="23"/>
  <c r="CO105" i="23"/>
  <c r="G106" i="23"/>
  <c r="C113" i="23" s="1"/>
  <c r="BT106" i="23"/>
  <c r="CB106" i="23"/>
  <c r="CJ106" i="23"/>
  <c r="CO99" i="23"/>
  <c r="C110" i="23"/>
  <c r="F106" i="23" s="1"/>
  <c r="C109" i="23"/>
  <c r="D106" i="23" s="1"/>
  <c r="C82" i="23"/>
  <c r="D79" i="23" s="1"/>
  <c r="C111" i="23"/>
  <c r="C191" i="23"/>
  <c r="C167" i="23"/>
  <c r="C84" i="23"/>
  <c r="C129" i="23"/>
  <c r="C108" i="23"/>
  <c r="C81" i="23"/>
  <c r="C38" i="23"/>
  <c r="C41" i="23"/>
  <c r="G152" i="2"/>
  <c r="J152" i="2"/>
  <c r="K152" i="2"/>
  <c r="O152" i="2"/>
  <c r="D152" i="2"/>
  <c r="F12" i="27" s="1"/>
  <c r="B152" i="2"/>
  <c r="G12" i="27"/>
  <c r="G136" i="2"/>
  <c r="J136" i="2"/>
  <c r="K136" i="2"/>
  <c r="O136" i="2"/>
  <c r="D136" i="2"/>
  <c r="F11" i="27" s="1"/>
  <c r="B136" i="2"/>
  <c r="G11" i="27"/>
  <c r="G117" i="2"/>
  <c r="J117" i="2"/>
  <c r="K117" i="2"/>
  <c r="O117" i="2"/>
  <c r="D117" i="2"/>
  <c r="F10" i="27" s="1"/>
  <c r="B117" i="2"/>
  <c r="G10" i="27"/>
  <c r="G101" i="2"/>
  <c r="J101" i="2"/>
  <c r="K101" i="2"/>
  <c r="O101" i="2"/>
  <c r="D101" i="2"/>
  <c r="F9" i="27" s="1"/>
  <c r="B101" i="2"/>
  <c r="G9" i="27"/>
  <c r="G76" i="2"/>
  <c r="J76" i="2"/>
  <c r="K76" i="2"/>
  <c r="O76" i="2"/>
  <c r="D76" i="2"/>
  <c r="F7" i="27" s="1"/>
  <c r="B76" i="2"/>
  <c r="G7" i="27"/>
  <c r="G60" i="2"/>
  <c r="J60" i="2"/>
  <c r="K60" i="2"/>
  <c r="O60" i="2"/>
  <c r="D60" i="2"/>
  <c r="F6" i="27" s="1"/>
  <c r="B60" i="2"/>
  <c r="G6" i="27"/>
  <c r="O41" i="2"/>
  <c r="G41" i="2"/>
  <c r="J41" i="2"/>
  <c r="K41" i="2"/>
  <c r="D41" i="2"/>
  <c r="F5" i="27" s="1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91" i="2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35" i="2"/>
  <c r="T36" i="2"/>
  <c r="T37" i="2"/>
  <c r="T38" i="2"/>
  <c r="T39" i="2"/>
  <c r="T28" i="2"/>
  <c r="T12" i="2"/>
  <c r="T13" i="2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 s="1"/>
  <c r="R148" i="2"/>
  <c r="Q148" i="2"/>
  <c r="P148" i="2"/>
  <c r="R147" i="2"/>
  <c r="Q147" i="2"/>
  <c r="P147" i="2"/>
  <c r="F147" i="2"/>
  <c r="H147" i="2" s="1"/>
  <c r="I147" i="2" s="1"/>
  <c r="R146" i="2"/>
  <c r="Q146" i="2"/>
  <c r="P146" i="2"/>
  <c r="F146" i="2"/>
  <c r="H146" i="2" s="1"/>
  <c r="I146" i="2" s="1"/>
  <c r="R145" i="2"/>
  <c r="Q145" i="2"/>
  <c r="P145" i="2"/>
  <c r="F145" i="2"/>
  <c r="H145" i="2" s="1"/>
  <c r="I145" i="2" s="1"/>
  <c r="R144" i="2"/>
  <c r="Q144" i="2"/>
  <c r="P144" i="2"/>
  <c r="F144" i="2"/>
  <c r="H144" i="2"/>
  <c r="I144" i="2" s="1"/>
  <c r="R143" i="2"/>
  <c r="Q143" i="2"/>
  <c r="P143" i="2"/>
  <c r="F143" i="2"/>
  <c r="H143" i="2" s="1"/>
  <c r="I143" i="2" s="1"/>
  <c r="R142" i="2"/>
  <c r="Q142" i="2"/>
  <c r="P142" i="2"/>
  <c r="F142" i="2"/>
  <c r="H142" i="2"/>
  <c r="I142" i="2" s="1"/>
  <c r="R141" i="2"/>
  <c r="Q141" i="2"/>
  <c r="P141" i="2"/>
  <c r="F141" i="2"/>
  <c r="F133" i="2"/>
  <c r="H133" i="2" s="1"/>
  <c r="I133" i="2" s="1"/>
  <c r="F132" i="2"/>
  <c r="H132" i="2" s="1"/>
  <c r="I132" i="2" s="1"/>
  <c r="F130" i="2"/>
  <c r="H130" i="2" s="1"/>
  <c r="I130" i="2" s="1"/>
  <c r="R129" i="2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 s="1"/>
  <c r="R126" i="2"/>
  <c r="Q126" i="2"/>
  <c r="P126" i="2"/>
  <c r="F126" i="2"/>
  <c r="H126" i="2" s="1"/>
  <c r="I126" i="2" s="1"/>
  <c r="R125" i="2"/>
  <c r="Q125" i="2"/>
  <c r="P125" i="2"/>
  <c r="F125" i="2"/>
  <c r="H125" i="2" s="1"/>
  <c r="I125" i="2" s="1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/>
  <c r="I111" i="2" s="1"/>
  <c r="R110" i="2"/>
  <c r="Q110" i="2"/>
  <c r="P110" i="2"/>
  <c r="F110" i="2"/>
  <c r="H110" i="2" s="1"/>
  <c r="R109" i="2"/>
  <c r="Q109" i="2"/>
  <c r="P109" i="2"/>
  <c r="F109" i="2"/>
  <c r="H109" i="2" s="1"/>
  <c r="I109" i="2" s="1"/>
  <c r="R108" i="2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F98" i="2"/>
  <c r="H98" i="2"/>
  <c r="I98" i="2" s="1"/>
  <c r="F97" i="2"/>
  <c r="H97" i="2" s="1"/>
  <c r="I97" i="2" s="1"/>
  <c r="F95" i="2"/>
  <c r="H95" i="2"/>
  <c r="I95" i="2" s="1"/>
  <c r="R94" i="2"/>
  <c r="Q94" i="2"/>
  <c r="Q101" i="2" s="1"/>
  <c r="P94" i="2"/>
  <c r="F94" i="2"/>
  <c r="H94" i="2"/>
  <c r="I94" i="2" s="1"/>
  <c r="R93" i="2"/>
  <c r="Q93" i="2"/>
  <c r="P93" i="2"/>
  <c r="F93" i="2"/>
  <c r="H93" i="2"/>
  <c r="I93" i="2" s="1"/>
  <c r="R92" i="2"/>
  <c r="Q92" i="2"/>
  <c r="P92" i="2"/>
  <c r="F92" i="2"/>
  <c r="H92" i="2" s="1"/>
  <c r="I92" i="2" s="1"/>
  <c r="R91" i="2"/>
  <c r="Q91" i="2"/>
  <c r="P91" i="2"/>
  <c r="F91" i="2"/>
  <c r="H91" i="2" s="1"/>
  <c r="I91" i="2" s="1"/>
  <c r="R90" i="2"/>
  <c r="Q90" i="2"/>
  <c r="P90" i="2"/>
  <c r="F90" i="2"/>
  <c r="H90" i="2" s="1"/>
  <c r="I90" i="2" s="1"/>
  <c r="R89" i="2"/>
  <c r="Q89" i="2"/>
  <c r="P89" i="2"/>
  <c r="F89" i="2"/>
  <c r="H89" i="2" s="1"/>
  <c r="I89" i="2" s="1"/>
  <c r="R73" i="2"/>
  <c r="Q73" i="2"/>
  <c r="P73" i="2"/>
  <c r="F73" i="2"/>
  <c r="H73" i="2" s="1"/>
  <c r="I73" i="2"/>
  <c r="R72" i="2"/>
  <c r="Q72" i="2"/>
  <c r="P72" i="2"/>
  <c r="R71" i="2"/>
  <c r="Q71" i="2"/>
  <c r="P71" i="2"/>
  <c r="F71" i="2"/>
  <c r="H71" i="2"/>
  <c r="I71" i="2" s="1"/>
  <c r="R70" i="2"/>
  <c r="Q70" i="2"/>
  <c r="P70" i="2"/>
  <c r="F70" i="2"/>
  <c r="H70" i="2"/>
  <c r="I70" i="2" s="1"/>
  <c r="R69" i="2"/>
  <c r="Q69" i="2"/>
  <c r="P69" i="2"/>
  <c r="F69" i="2"/>
  <c r="H69" i="2" s="1"/>
  <c r="I69" i="2" s="1"/>
  <c r="R68" i="2"/>
  <c r="Q68" i="2"/>
  <c r="P68" i="2"/>
  <c r="F68" i="2"/>
  <c r="H68" i="2" s="1"/>
  <c r="I68" i="2" s="1"/>
  <c r="R67" i="2"/>
  <c r="Q67" i="2"/>
  <c r="P67" i="2"/>
  <c r="F67" i="2"/>
  <c r="H67" i="2" s="1"/>
  <c r="I67" i="2" s="1"/>
  <c r="R66" i="2"/>
  <c r="Q66" i="2"/>
  <c r="P66" i="2"/>
  <c r="F66" i="2"/>
  <c r="H66" i="2" s="1"/>
  <c r="I66" i="2" s="1"/>
  <c r="R65" i="2"/>
  <c r="Q65" i="2"/>
  <c r="P65" i="2"/>
  <c r="F65" i="2"/>
  <c r="H65" i="2"/>
  <c r="F57" i="2"/>
  <c r="H57" i="2"/>
  <c r="I57" i="2" s="1"/>
  <c r="F56" i="2"/>
  <c r="H56" i="2" s="1"/>
  <c r="I56" i="2" s="1"/>
  <c r="F54" i="2"/>
  <c r="H54" i="2" s="1"/>
  <c r="I54" i="2" s="1"/>
  <c r="R53" i="2"/>
  <c r="Q53" i="2"/>
  <c r="P53" i="2"/>
  <c r="F53" i="2"/>
  <c r="H53" i="2" s="1"/>
  <c r="I53" i="2" s="1"/>
  <c r="R52" i="2"/>
  <c r="Q52" i="2"/>
  <c r="P52" i="2"/>
  <c r="F52" i="2"/>
  <c r="H52" i="2"/>
  <c r="I52" i="2" s="1"/>
  <c r="R51" i="2"/>
  <c r="Q51" i="2"/>
  <c r="P51" i="2"/>
  <c r="F51" i="2"/>
  <c r="H51" i="2"/>
  <c r="I51" i="2" s="1"/>
  <c r="R50" i="2"/>
  <c r="Q50" i="2"/>
  <c r="P50" i="2"/>
  <c r="F50" i="2"/>
  <c r="H50" i="2"/>
  <c r="I50" i="2" s="1"/>
  <c r="R49" i="2"/>
  <c r="Q49" i="2"/>
  <c r="P49" i="2"/>
  <c r="F49" i="2"/>
  <c r="H49" i="2"/>
  <c r="I49" i="2" s="1"/>
  <c r="R48" i="2"/>
  <c r="Q48" i="2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R35" i="2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/>
  <c r="I31" i="2" s="1"/>
  <c r="F32" i="2"/>
  <c r="H32" i="2" s="1"/>
  <c r="F33" i="2"/>
  <c r="H33" i="2" s="1"/>
  <c r="I33" i="2" s="1"/>
  <c r="F34" i="2"/>
  <c r="H34" i="2" s="1"/>
  <c r="I34" i="2" s="1"/>
  <c r="F35" i="2"/>
  <c r="H35" i="2" s="1"/>
  <c r="I35" i="2" s="1"/>
  <c r="F36" i="2"/>
  <c r="H36" i="2"/>
  <c r="I36" i="2" s="1"/>
  <c r="F38" i="2"/>
  <c r="H38" i="2" s="1"/>
  <c r="I38" i="2" s="1"/>
  <c r="F30" i="2"/>
  <c r="H30" i="2"/>
  <c r="I30" i="2" s="1"/>
  <c r="P13" i="2"/>
  <c r="Q13" i="2"/>
  <c r="R13" i="2"/>
  <c r="F13" i="2"/>
  <c r="H13" i="2"/>
  <c r="I13" i="2" s="1"/>
  <c r="F15" i="2"/>
  <c r="H15" i="2" s="1"/>
  <c r="I15" i="2" s="1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/>
  <c r="F14" i="2"/>
  <c r="H14" i="2"/>
  <c r="I14" i="2" s="1"/>
  <c r="P14" i="2"/>
  <c r="P15" i="2"/>
  <c r="P16" i="2"/>
  <c r="P17" i="2"/>
  <c r="P18" i="2"/>
  <c r="C5" i="2"/>
  <c r="Q14" i="2"/>
  <c r="Q15" i="2"/>
  <c r="Q16" i="2"/>
  <c r="Q17" i="2"/>
  <c r="Q18" i="2"/>
  <c r="R14" i="2"/>
  <c r="R15" i="2"/>
  <c r="R16" i="2"/>
  <c r="R17" i="2"/>
  <c r="R18" i="2"/>
  <c r="H141" i="2"/>
  <c r="H152" i="2" s="1"/>
  <c r="I12" i="27" s="1"/>
  <c r="I141" i="2"/>
  <c r="I152" i="2" s="1"/>
  <c r="H48" i="2"/>
  <c r="I48" i="2" s="1"/>
  <c r="I60" i="2" s="1"/>
  <c r="H16" i="2"/>
  <c r="I16" i="2" s="1"/>
  <c r="Q60" i="2"/>
  <c r="R117" i="2"/>
  <c r="Q136" i="2"/>
  <c r="F152" i="2"/>
  <c r="H12" i="27" s="1"/>
  <c r="P136" i="2"/>
  <c r="P101" i="2"/>
  <c r="P152" i="2"/>
  <c r="R60" i="2"/>
  <c r="R76" i="2"/>
  <c r="R136" i="2"/>
  <c r="F76" i="2"/>
  <c r="H7" i="27" s="1"/>
  <c r="F101" i="2"/>
  <c r="H9" i="27" s="1"/>
  <c r="R101" i="2"/>
  <c r="Q117" i="2"/>
  <c r="Q152" i="2"/>
  <c r="P60" i="2"/>
  <c r="P76" i="2"/>
  <c r="F136" i="2"/>
  <c r="H11" i="27" s="1"/>
  <c r="P41" i="2"/>
  <c r="Q76" i="2"/>
  <c r="H117" i="2"/>
  <c r="I10" i="27" s="1"/>
  <c r="I110" i="2"/>
  <c r="H41" i="2"/>
  <c r="I5" i="27" s="1"/>
  <c r="I32" i="2"/>
  <c r="I41" i="2" s="1"/>
  <c r="R152" i="2"/>
  <c r="H124" i="2"/>
  <c r="H136" i="2" s="1"/>
  <c r="I11" i="27" s="1"/>
  <c r="H76" i="2"/>
  <c r="I7" i="27" s="1"/>
  <c r="F41" i="2"/>
  <c r="H5" i="27" s="1"/>
  <c r="I65" i="2"/>
  <c r="I76" i="2" s="1"/>
  <c r="F60" i="2"/>
  <c r="H6" i="27" s="1"/>
  <c r="Q41" i="2"/>
  <c r="R41" i="2"/>
  <c r="P117" i="2"/>
  <c r="T101" i="2"/>
  <c r="L9" i="27" s="1"/>
  <c r="H19" i="2"/>
  <c r="F25" i="2"/>
  <c r="H4" i="27" s="1"/>
  <c r="I124" i="2"/>
  <c r="T60" i="2"/>
  <c r="L6" i="27" s="1"/>
  <c r="R25" i="2"/>
  <c r="T136" i="2"/>
  <c r="L11" i="27" s="1"/>
  <c r="Q25" i="2"/>
  <c r="T25" i="2"/>
  <c r="L4" i="27" s="1"/>
  <c r="T152" i="2"/>
  <c r="L12" i="27" s="1"/>
  <c r="T117" i="2"/>
  <c r="L10" i="27"/>
  <c r="T41" i="2"/>
  <c r="L5" i="27" s="1"/>
  <c r="T76" i="2"/>
  <c r="L7" i="27" s="1"/>
  <c r="C6" i="2"/>
  <c r="I19" i="2"/>
  <c r="H25" i="2"/>
  <c r="I4" i="27" s="1"/>
  <c r="CN145" i="23" l="1"/>
  <c r="CM145" i="23" s="1"/>
  <c r="CP145" i="23" s="1"/>
  <c r="DD145" i="23" s="1"/>
  <c r="DF145" i="23" s="1"/>
  <c r="CT189" i="23"/>
  <c r="CZ36" i="23"/>
  <c r="R139" i="23"/>
  <c r="AH52" i="23"/>
  <c r="CN59" i="23"/>
  <c r="CM59" i="23" s="1"/>
  <c r="CP59" i="23" s="1"/>
  <c r="R92" i="23"/>
  <c r="AH92" i="23"/>
  <c r="CN73" i="23"/>
  <c r="AH119" i="23"/>
  <c r="CN120" i="23"/>
  <c r="CM120" i="23" s="1"/>
  <c r="CP120" i="23" s="1"/>
  <c r="N178" i="23"/>
  <c r="AH4" i="23"/>
  <c r="BN52" i="23"/>
  <c r="R178" i="23"/>
  <c r="N119" i="23"/>
  <c r="CW6" i="23"/>
  <c r="CX6" i="23" s="1"/>
  <c r="R52" i="23"/>
  <c r="AX52" i="23"/>
  <c r="CD119" i="23"/>
  <c r="BH4" i="23"/>
  <c r="BF178" i="23"/>
  <c r="BD4" i="23"/>
  <c r="BZ92" i="23"/>
  <c r="BF4" i="23"/>
  <c r="AN92" i="23"/>
  <c r="CH139" i="23"/>
  <c r="BB52" i="23"/>
  <c r="BF52" i="23"/>
  <c r="AN119" i="23"/>
  <c r="BR119" i="23"/>
  <c r="X4" i="23"/>
  <c r="AP178" i="23"/>
  <c r="BR92" i="23"/>
  <c r="BV119" i="23"/>
  <c r="AP139" i="23"/>
  <c r="BR4" i="23"/>
  <c r="BV92" i="23"/>
  <c r="AP52" i="23"/>
  <c r="BB92" i="23"/>
  <c r="BV52" i="23"/>
  <c r="BV4" i="23"/>
  <c r="CH92" i="23"/>
  <c r="BB4" i="23"/>
  <c r="AP4" i="23"/>
  <c r="P25" i="2"/>
  <c r="I25" i="2"/>
  <c r="H60" i="2"/>
  <c r="I6" i="27" s="1"/>
  <c r="F117" i="2"/>
  <c r="H10" i="27" s="1"/>
  <c r="H101" i="2"/>
  <c r="I9" i="27" s="1"/>
  <c r="I136" i="2"/>
  <c r="I117" i="2"/>
  <c r="J178" i="23"/>
  <c r="J119" i="23"/>
  <c r="J4" i="23"/>
  <c r="I79" i="23"/>
  <c r="CQ145" i="23"/>
  <c r="I101" i="2"/>
  <c r="J36" i="23"/>
  <c r="Z36" i="23"/>
  <c r="BF36" i="23"/>
  <c r="BV36" i="23"/>
  <c r="P36" i="23"/>
  <c r="AV36" i="23"/>
  <c r="BL36" i="23"/>
  <c r="CB36" i="23"/>
  <c r="G36" i="23"/>
  <c r="C43" i="23" s="1"/>
  <c r="V36" i="23"/>
  <c r="AL36" i="23"/>
  <c r="BB36" i="23"/>
  <c r="CH36" i="23"/>
  <c r="L36" i="23"/>
  <c r="AR36" i="23"/>
  <c r="BH36" i="23"/>
  <c r="BX36" i="23"/>
  <c r="AH36" i="23"/>
  <c r="AX36" i="23"/>
  <c r="BN36" i="23"/>
  <c r="CW11" i="23"/>
  <c r="CX11" i="23" s="1"/>
  <c r="CR11" i="23"/>
  <c r="X36" i="23"/>
  <c r="AN36" i="23"/>
  <c r="BD36" i="23"/>
  <c r="CJ36" i="23"/>
  <c r="N36" i="23"/>
  <c r="AT36" i="23"/>
  <c r="BJ36" i="23"/>
  <c r="BZ36" i="23"/>
  <c r="L79" i="23"/>
  <c r="I13" i="24"/>
  <c r="CN148" i="23"/>
  <c r="CQ148" i="23" s="1"/>
  <c r="CN18" i="23"/>
  <c r="CQ18" i="23" s="1"/>
  <c r="CN60" i="23"/>
  <c r="CN31" i="23"/>
  <c r="CN96" i="23"/>
  <c r="CN70" i="23"/>
  <c r="CN32" i="23"/>
  <c r="CN146" i="23"/>
  <c r="CN17" i="23"/>
  <c r="BV165" i="23"/>
  <c r="AN189" i="23"/>
  <c r="BA180" i="23"/>
  <c r="AR79" i="23"/>
  <c r="BJ79" i="23"/>
  <c r="CR79" i="23"/>
  <c r="X79" i="23"/>
  <c r="BP79" i="23"/>
  <c r="CF79" i="23"/>
  <c r="BA95" i="23"/>
  <c r="AZ106" i="23" s="1"/>
  <c r="AN106" i="23"/>
  <c r="I106" i="23" s="1"/>
  <c r="CR12" i="23"/>
  <c r="CW12" i="23"/>
  <c r="CX12" i="23" s="1"/>
  <c r="CV37" i="23"/>
  <c r="C40" i="23"/>
  <c r="F36" i="23" s="1"/>
  <c r="C39" i="23"/>
  <c r="D36" i="23" s="1"/>
  <c r="CV36" i="23"/>
  <c r="E79" i="23"/>
  <c r="C85" i="23" s="1"/>
  <c r="C170" i="23"/>
  <c r="C169" i="23"/>
  <c r="F165" i="23" s="1"/>
  <c r="C168" i="23"/>
  <c r="D165" i="23" s="1"/>
  <c r="CB189" i="23"/>
  <c r="BF127" i="23"/>
  <c r="AN165" i="23"/>
  <c r="AV165" i="23"/>
  <c r="AF189" i="23"/>
  <c r="G165" i="23"/>
  <c r="C172" i="23" s="1"/>
  <c r="G189" i="23"/>
  <c r="C196" i="23" s="1"/>
  <c r="BA54" i="23"/>
  <c r="AZ79" i="23" s="1"/>
  <c r="AR127" i="23"/>
  <c r="J165" i="23"/>
  <c r="Z165" i="23"/>
  <c r="CT165" i="23"/>
  <c r="AB165" i="23"/>
  <c r="L165" i="23"/>
  <c r="V165" i="23"/>
  <c r="CW28" i="23"/>
  <c r="CX28" i="23" s="1"/>
  <c r="AN127" i="23"/>
  <c r="BA125" i="23"/>
  <c r="BB165" i="23"/>
  <c r="CT127" i="23"/>
  <c r="CO165" i="23"/>
  <c r="DH106" i="23"/>
  <c r="T165" i="23"/>
  <c r="AZ127" i="23"/>
  <c r="CJ92" i="23"/>
  <c r="CJ4" i="23"/>
  <c r="K24" i="27"/>
  <c r="K32" i="27"/>
  <c r="J9" i="27"/>
  <c r="CW29" i="23"/>
  <c r="CX29" i="23" s="1"/>
  <c r="CW21" i="23"/>
  <c r="CX21" i="23" s="1"/>
  <c r="CR189" i="23"/>
  <c r="AJ4" i="23"/>
  <c r="BN139" i="23"/>
  <c r="CW35" i="23"/>
  <c r="CX35" i="23" s="1"/>
  <c r="CW27" i="23"/>
  <c r="CX27" i="23" s="1"/>
  <c r="CW19" i="23"/>
  <c r="CX19" i="23" s="1"/>
  <c r="V52" i="23"/>
  <c r="AX178" i="23"/>
  <c r="CD178" i="23"/>
  <c r="BN92" i="23"/>
  <c r="J32" i="27"/>
  <c r="L24" i="27"/>
  <c r="L22" i="27"/>
  <c r="CW34" i="23"/>
  <c r="CX34" i="23" s="1"/>
  <c r="CW18" i="23"/>
  <c r="CX18" i="23" s="1"/>
  <c r="CW10" i="23"/>
  <c r="CX10" i="23" s="1"/>
  <c r="Z52" i="23"/>
  <c r="V4" i="23"/>
  <c r="L119" i="23"/>
  <c r="BF139" i="23"/>
  <c r="AP119" i="23"/>
  <c r="AX139" i="23"/>
  <c r="AN4" i="23"/>
  <c r="CD139" i="23"/>
  <c r="CH119" i="23"/>
  <c r="BR52" i="23"/>
  <c r="BN119" i="23"/>
  <c r="AD92" i="23"/>
  <c r="M24" i="27"/>
  <c r="K22" i="27"/>
  <c r="CW33" i="23"/>
  <c r="CX33" i="23" s="1"/>
  <c r="CW25" i="23"/>
  <c r="CX25" i="23" s="1"/>
  <c r="CW9" i="23"/>
  <c r="CX9" i="23" s="1"/>
  <c r="CT36" i="23"/>
  <c r="CR127" i="23"/>
  <c r="Z119" i="23"/>
  <c r="V178" i="23"/>
  <c r="L92" i="23"/>
  <c r="BV178" i="23"/>
  <c r="BF92" i="23"/>
  <c r="AX119" i="23"/>
  <c r="AN178" i="23"/>
  <c r="CD52" i="23"/>
  <c r="CH4" i="23"/>
  <c r="BR178" i="23"/>
  <c r="BN4" i="23"/>
  <c r="AF92" i="23"/>
  <c r="AD4" i="23"/>
  <c r="J24" i="27"/>
  <c r="J4" i="27"/>
  <c r="J11" i="27"/>
  <c r="N36" i="27"/>
  <c r="CW32" i="23"/>
  <c r="CX32" i="23" s="1"/>
  <c r="CW16" i="23"/>
  <c r="CX16" i="23" s="1"/>
  <c r="V119" i="23"/>
  <c r="L139" i="23"/>
  <c r="AJ139" i="23"/>
  <c r="AX92" i="23"/>
  <c r="CD92" i="23"/>
  <c r="AJ52" i="23"/>
  <c r="CW31" i="23"/>
  <c r="CX31" i="23" s="1"/>
  <c r="CW23" i="23"/>
  <c r="CX23" i="23" s="1"/>
  <c r="J22" i="27"/>
  <c r="CW22" i="23"/>
  <c r="CX22" i="23" s="1"/>
  <c r="AV127" i="23"/>
  <c r="I127" i="23" s="1"/>
  <c r="DH189" i="23"/>
  <c r="CQ59" i="23"/>
  <c r="CM18" i="23"/>
  <c r="CP18" i="23" s="1"/>
  <c r="CQ120" i="23"/>
  <c r="CM148" i="23"/>
  <c r="CP148" i="23" s="1"/>
  <c r="CN7" i="23"/>
  <c r="CN33" i="23"/>
  <c r="CN75" i="23"/>
  <c r="CN94" i="23"/>
  <c r="CM94" i="23" s="1"/>
  <c r="CP94" i="23" s="1"/>
  <c r="CN16" i="23"/>
  <c r="CN54" i="23"/>
  <c r="CN57" i="23"/>
  <c r="CM57" i="23" s="1"/>
  <c r="CP57" i="23" s="1"/>
  <c r="DD57" i="23" s="1"/>
  <c r="DF57" i="23" s="1"/>
  <c r="CN76" i="23"/>
  <c r="CN99" i="23"/>
  <c r="CN124" i="23"/>
  <c r="CN182" i="23"/>
  <c r="CN152" i="23"/>
  <c r="CN162" i="23"/>
  <c r="CN142" i="23"/>
  <c r="CN187" i="23"/>
  <c r="CS189" i="23"/>
  <c r="J48" i="24"/>
  <c r="CQ57" i="23"/>
  <c r="CQ32" i="23"/>
  <c r="CM32" i="23"/>
  <c r="CP32" i="23" s="1"/>
  <c r="DD32" i="23" s="1"/>
  <c r="DF32" i="23" s="1"/>
  <c r="CQ70" i="23"/>
  <c r="CM70" i="23"/>
  <c r="CP70" i="23" s="1"/>
  <c r="DD70" i="23" s="1"/>
  <c r="DF70" i="23" s="1"/>
  <c r="CQ96" i="23"/>
  <c r="CM96" i="23"/>
  <c r="CP96" i="23" s="1"/>
  <c r="DD96" i="23" s="1"/>
  <c r="DF96" i="23" s="1"/>
  <c r="CQ60" i="23"/>
  <c r="CM60" i="23"/>
  <c r="CP60" i="23" s="1"/>
  <c r="DD60" i="23" s="1"/>
  <c r="DF60" i="23" s="1"/>
  <c r="CN19" i="23"/>
  <c r="CN26" i="23"/>
  <c r="CN10" i="23"/>
  <c r="CN25" i="23"/>
  <c r="CN9" i="23"/>
  <c r="CN67" i="23"/>
  <c r="CN102" i="23"/>
  <c r="CN27" i="23"/>
  <c r="CN24" i="23"/>
  <c r="CM24" i="23" s="1"/>
  <c r="CP24" i="23" s="1"/>
  <c r="DD24" i="23" s="1"/>
  <c r="DF24" i="23" s="1"/>
  <c r="CN8" i="23"/>
  <c r="CN62" i="23"/>
  <c r="CN97" i="23"/>
  <c r="CN65" i="23"/>
  <c r="CN104" i="23"/>
  <c r="CN34" i="23"/>
  <c r="CN68" i="23"/>
  <c r="CN105" i="23"/>
  <c r="CN95" i="23"/>
  <c r="CN122" i="23"/>
  <c r="CN125" i="23"/>
  <c r="CN164" i="23"/>
  <c r="CN188" i="23"/>
  <c r="CN156" i="23"/>
  <c r="CN155" i="23"/>
  <c r="CN151" i="23"/>
  <c r="CN158" i="23"/>
  <c r="CN160" i="23"/>
  <c r="CN179" i="23"/>
  <c r="CN186" i="23"/>
  <c r="I10" i="24"/>
  <c r="CN5" i="23"/>
  <c r="CN185" i="23"/>
  <c r="CN184" i="23"/>
  <c r="CN180" i="23"/>
  <c r="CN144" i="23"/>
  <c r="CN159" i="23"/>
  <c r="CN140" i="23"/>
  <c r="CN141" i="23"/>
  <c r="CN161" i="23"/>
  <c r="CN154" i="23"/>
  <c r="CN157" i="23"/>
  <c r="CN143" i="23"/>
  <c r="CN150" i="23"/>
  <c r="CN153" i="23"/>
  <c r="CN149" i="23"/>
  <c r="CN163" i="23"/>
  <c r="CN183" i="23"/>
  <c r="CN181" i="23"/>
  <c r="CN147" i="23"/>
  <c r="CN121" i="23"/>
  <c r="CN123" i="23"/>
  <c r="CM123" i="23" s="1"/>
  <c r="CP123" i="23" s="1"/>
  <c r="DD123" i="23" s="1"/>
  <c r="DF123" i="23" s="1"/>
  <c r="CN126" i="23"/>
  <c r="CN103" i="23"/>
  <c r="CQ103" i="23" s="1"/>
  <c r="CN56" i="23"/>
  <c r="CQ56" i="23" s="1"/>
  <c r="CN64" i="23"/>
  <c r="CN72" i="23"/>
  <c r="CN53" i="23"/>
  <c r="CQ53" i="23" s="1"/>
  <c r="CN23" i="23"/>
  <c r="CQ23" i="23" s="1"/>
  <c r="CN100" i="23"/>
  <c r="CQ100" i="23" s="1"/>
  <c r="CN93" i="23"/>
  <c r="CN61" i="23"/>
  <c r="CN69" i="23"/>
  <c r="CM69" i="23" s="1"/>
  <c r="CP69" i="23" s="1"/>
  <c r="CN77" i="23"/>
  <c r="CN101" i="23"/>
  <c r="CN58" i="23"/>
  <c r="CN66" i="23"/>
  <c r="CN74" i="23"/>
  <c r="CN12" i="23"/>
  <c r="CN20" i="23"/>
  <c r="CN28" i="23"/>
  <c r="CN15" i="23"/>
  <c r="CN35" i="23"/>
  <c r="CN98" i="23"/>
  <c r="CN55" i="23"/>
  <c r="CN63" i="23"/>
  <c r="CN71" i="23"/>
  <c r="CN78" i="23"/>
  <c r="CN13" i="23"/>
  <c r="CQ13" i="23" s="1"/>
  <c r="CN21" i="23"/>
  <c r="CQ21" i="23" s="1"/>
  <c r="CN29" i="23"/>
  <c r="CN6" i="23"/>
  <c r="CQ6" i="23" s="1"/>
  <c r="CN14" i="23"/>
  <c r="CQ14" i="23" s="1"/>
  <c r="CN22" i="23"/>
  <c r="CQ22" i="23" s="1"/>
  <c r="CN30" i="23"/>
  <c r="CN11" i="23"/>
  <c r="CQ11" i="23" s="1"/>
  <c r="CW7" i="23"/>
  <c r="CX7" i="23" s="1"/>
  <c r="K48" i="24"/>
  <c r="CS127" i="23"/>
  <c r="CS36" i="23"/>
  <c r="CS79" i="23"/>
  <c r="CQ94" i="23"/>
  <c r="CS165" i="23"/>
  <c r="DD120" i="23"/>
  <c r="CW5" i="23"/>
  <c r="CX5" i="23" s="1"/>
  <c r="DD59" i="23"/>
  <c r="DF59" i="23" s="1"/>
  <c r="DD94" i="23"/>
  <c r="DF94" i="23" s="1"/>
  <c r="DD18" i="23"/>
  <c r="DF18" i="23" s="1"/>
  <c r="N21" i="27"/>
  <c r="N39" i="27" s="1"/>
  <c r="N41" i="27" s="1"/>
  <c r="K21" i="27"/>
  <c r="K39" i="27" s="1"/>
  <c r="K41" i="27" s="1"/>
  <c r="L21" i="27"/>
  <c r="M21" i="27"/>
  <c r="J21" i="27"/>
  <c r="J39" i="27" s="1"/>
  <c r="J41" i="27" s="1"/>
  <c r="CO127" i="23"/>
  <c r="CR165" i="23"/>
  <c r="AZ165" i="23"/>
  <c r="AZ189" i="23"/>
  <c r="I189" i="23" s="1"/>
  <c r="CO189" i="23"/>
  <c r="P139" i="23"/>
  <c r="P4" i="23"/>
  <c r="P178" i="23"/>
  <c r="T52" i="23"/>
  <c r="T139" i="23"/>
  <c r="T119" i="23"/>
  <c r="X92" i="23"/>
  <c r="X52" i="23"/>
  <c r="X178" i="23"/>
  <c r="AB178" i="23"/>
  <c r="AB92" i="23"/>
  <c r="AB52" i="23"/>
  <c r="AF119" i="23"/>
  <c r="AF139" i="23"/>
  <c r="AF4" i="23"/>
  <c r="AL139" i="23"/>
  <c r="AL4" i="23"/>
  <c r="AL119" i="23"/>
  <c r="AR178" i="23"/>
  <c r="AR119" i="23"/>
  <c r="AR52" i="23"/>
  <c r="AV119" i="23"/>
  <c r="AV52" i="23"/>
  <c r="AV178" i="23"/>
  <c r="AZ178" i="23"/>
  <c r="AZ119" i="23"/>
  <c r="AZ52" i="23"/>
  <c r="BD119" i="23"/>
  <c r="BD52" i="23"/>
  <c r="BD178" i="23"/>
  <c r="BH178" i="23"/>
  <c r="BH119" i="23"/>
  <c r="BH52" i="23"/>
  <c r="BL119" i="23"/>
  <c r="BL52" i="23"/>
  <c r="BL178" i="23"/>
  <c r="BP178" i="23"/>
  <c r="BP119" i="23"/>
  <c r="BP52" i="23"/>
  <c r="BT119" i="23"/>
  <c r="BT52" i="23"/>
  <c r="BT178" i="23"/>
  <c r="BX178" i="23"/>
  <c r="BX119" i="23"/>
  <c r="BX52" i="23"/>
  <c r="CB119" i="23"/>
  <c r="CB52" i="23"/>
  <c r="CB4" i="23"/>
  <c r="CF178" i="23"/>
  <c r="CF119" i="23"/>
  <c r="CF52" i="23"/>
  <c r="CJ119" i="23"/>
  <c r="CJ52" i="23"/>
  <c r="CJ178" i="23"/>
  <c r="X139" i="23"/>
  <c r="T92" i="23"/>
  <c r="P92" i="23"/>
  <c r="P119" i="23"/>
  <c r="CJ139" i="23"/>
  <c r="BT4" i="23"/>
  <c r="BT92" i="23"/>
  <c r="BD139" i="23"/>
  <c r="BP139" i="23"/>
  <c r="BP4" i="23"/>
  <c r="BH92" i="23"/>
  <c r="AL92" i="23"/>
  <c r="AL178" i="23"/>
  <c r="AZ92" i="23"/>
  <c r="BX139" i="23"/>
  <c r="BX4" i="23"/>
  <c r="CF92" i="23"/>
  <c r="CB178" i="23"/>
  <c r="CB92" i="23"/>
  <c r="BL139" i="23"/>
  <c r="AV4" i="23"/>
  <c r="AV92" i="23"/>
  <c r="AF178" i="23"/>
  <c r="AB139" i="23"/>
  <c r="AB4" i="23"/>
  <c r="AR92" i="23"/>
  <c r="J52" i="23"/>
  <c r="J92" i="23"/>
  <c r="J139" i="23"/>
  <c r="N52" i="23"/>
  <c r="N92" i="23"/>
  <c r="N4" i="23"/>
  <c r="I48" i="24" l="1"/>
  <c r="CQ73" i="23"/>
  <c r="CM73" i="23"/>
  <c r="CP73" i="23" s="1"/>
  <c r="DD73" i="23" s="1"/>
  <c r="DF73" i="23" s="1"/>
  <c r="CM146" i="23"/>
  <c r="CP146" i="23" s="1"/>
  <c r="DD146" i="23" s="1"/>
  <c r="CQ146" i="23"/>
  <c r="CQ17" i="23"/>
  <c r="CM17" i="23"/>
  <c r="CP17" i="23" s="1"/>
  <c r="DD17" i="23" s="1"/>
  <c r="DF17" i="23" s="1"/>
  <c r="I36" i="23"/>
  <c r="CM22" i="23"/>
  <c r="CP22" i="23" s="1"/>
  <c r="DD22" i="23" s="1"/>
  <c r="DF22" i="23" s="1"/>
  <c r="CR36" i="23"/>
  <c r="M39" i="27"/>
  <c r="M41" i="27" s="1"/>
  <c r="CQ24" i="23"/>
  <c r="CM31" i="23"/>
  <c r="CP31" i="23" s="1"/>
  <c r="DD31" i="23" s="1"/>
  <c r="DF31" i="23" s="1"/>
  <c r="CQ31" i="23"/>
  <c r="I165" i="23"/>
  <c r="L39" i="27"/>
  <c r="L41" i="27" s="1"/>
  <c r="CQ187" i="23"/>
  <c r="CM187" i="23"/>
  <c r="CP187" i="23" s="1"/>
  <c r="DD187" i="23" s="1"/>
  <c r="DF187" i="23" s="1"/>
  <c r="CM162" i="23"/>
  <c r="CP162" i="23" s="1"/>
  <c r="DD162" i="23" s="1"/>
  <c r="DF162" i="23" s="1"/>
  <c r="CQ162" i="23"/>
  <c r="CM182" i="23"/>
  <c r="CP182" i="23" s="1"/>
  <c r="DD182" i="23" s="1"/>
  <c r="DF182" i="23" s="1"/>
  <c r="CQ182" i="23"/>
  <c r="CQ99" i="23"/>
  <c r="CM99" i="23"/>
  <c r="CP99" i="23" s="1"/>
  <c r="CM16" i="23"/>
  <c r="CP16" i="23" s="1"/>
  <c r="DD16" i="23" s="1"/>
  <c r="DF16" i="23" s="1"/>
  <c r="CQ16" i="23"/>
  <c r="CQ75" i="23"/>
  <c r="CM75" i="23"/>
  <c r="CP75" i="23" s="1"/>
  <c r="DD75" i="23" s="1"/>
  <c r="DF75" i="23" s="1"/>
  <c r="CQ7" i="23"/>
  <c r="CM7" i="23"/>
  <c r="CP7" i="23" s="1"/>
  <c r="DD7" i="23" s="1"/>
  <c r="CM142" i="23"/>
  <c r="CP142" i="23" s="1"/>
  <c r="DD142" i="23" s="1"/>
  <c r="DF142" i="23" s="1"/>
  <c r="CQ142" i="23"/>
  <c r="CM152" i="23"/>
  <c r="CP152" i="23" s="1"/>
  <c r="DD152" i="23" s="1"/>
  <c r="DF152" i="23" s="1"/>
  <c r="CQ152" i="23"/>
  <c r="CM124" i="23"/>
  <c r="CP124" i="23" s="1"/>
  <c r="CQ124" i="23"/>
  <c r="CQ76" i="23"/>
  <c r="CM76" i="23"/>
  <c r="CP76" i="23" s="1"/>
  <c r="DD76" i="23" s="1"/>
  <c r="DF76" i="23" s="1"/>
  <c r="CQ54" i="23"/>
  <c r="CM54" i="23"/>
  <c r="CP54" i="23" s="1"/>
  <c r="DD54" i="23" s="1"/>
  <c r="DF54" i="23" s="1"/>
  <c r="CQ33" i="23"/>
  <c r="CM33" i="23"/>
  <c r="CP33" i="23" s="1"/>
  <c r="DD33" i="23" s="1"/>
  <c r="DF33" i="23" s="1"/>
  <c r="DD148" i="23"/>
  <c r="DF148" i="23" s="1"/>
  <c r="CX36" i="23"/>
  <c r="CM103" i="23"/>
  <c r="CP103" i="23" s="1"/>
  <c r="DD103" i="23" s="1"/>
  <c r="CM21" i="23"/>
  <c r="CP21" i="23" s="1"/>
  <c r="DD21" i="23" s="1"/>
  <c r="DF21" i="23" s="1"/>
  <c r="CM11" i="23"/>
  <c r="CP11" i="23" s="1"/>
  <c r="DD11" i="23" s="1"/>
  <c r="DF11" i="23" s="1"/>
  <c r="CM6" i="23"/>
  <c r="CP6" i="23" s="1"/>
  <c r="DD6" i="23" s="1"/>
  <c r="DF6" i="23" s="1"/>
  <c r="CM100" i="23"/>
  <c r="CP100" i="23" s="1"/>
  <c r="DD100" i="23" s="1"/>
  <c r="CM53" i="23"/>
  <c r="CP53" i="23" s="1"/>
  <c r="DD53" i="23" s="1"/>
  <c r="CQ123" i="23"/>
  <c r="DF103" i="23"/>
  <c r="CM13" i="23"/>
  <c r="CP13" i="23" s="1"/>
  <c r="DD13" i="23" s="1"/>
  <c r="DF13" i="23" s="1"/>
  <c r="CQ69" i="23"/>
  <c r="CM23" i="23"/>
  <c r="CP23" i="23" s="1"/>
  <c r="DD23" i="23" s="1"/>
  <c r="DF23" i="23" s="1"/>
  <c r="CM56" i="23"/>
  <c r="CP56" i="23" s="1"/>
  <c r="DD56" i="23" s="1"/>
  <c r="DF56" i="23" s="1"/>
  <c r="CM14" i="23"/>
  <c r="CP14" i="23" s="1"/>
  <c r="DD14" i="23" s="1"/>
  <c r="DF14" i="23" s="1"/>
  <c r="CM78" i="23"/>
  <c r="CP78" i="23" s="1"/>
  <c r="DD78" i="23" s="1"/>
  <c r="DF78" i="23" s="1"/>
  <c r="CQ78" i="23"/>
  <c r="CM63" i="23"/>
  <c r="CP63" i="23" s="1"/>
  <c r="DD63" i="23" s="1"/>
  <c r="DF63" i="23" s="1"/>
  <c r="CQ63" i="23"/>
  <c r="CM98" i="23"/>
  <c r="CP98" i="23" s="1"/>
  <c r="DD98" i="23" s="1"/>
  <c r="DF98" i="23" s="1"/>
  <c r="CQ98" i="23"/>
  <c r="CQ15" i="23"/>
  <c r="CM15" i="23"/>
  <c r="CP15" i="23" s="1"/>
  <c r="CM20" i="23"/>
  <c r="CP20" i="23" s="1"/>
  <c r="DD20" i="23" s="1"/>
  <c r="DF20" i="23" s="1"/>
  <c r="CQ20" i="23"/>
  <c r="CQ74" i="23"/>
  <c r="CM74" i="23"/>
  <c r="CP74" i="23" s="1"/>
  <c r="DD74" i="23" s="1"/>
  <c r="DF74" i="23" s="1"/>
  <c r="CQ58" i="23"/>
  <c r="CM58" i="23"/>
  <c r="CP58" i="23" s="1"/>
  <c r="DD58" i="23" s="1"/>
  <c r="DF58" i="23" s="1"/>
  <c r="CM77" i="23"/>
  <c r="CP77" i="23" s="1"/>
  <c r="DD77" i="23" s="1"/>
  <c r="DF77" i="23" s="1"/>
  <c r="CQ77" i="23"/>
  <c r="CM61" i="23"/>
  <c r="CP61" i="23" s="1"/>
  <c r="CQ61" i="23"/>
  <c r="CQ64" i="23"/>
  <c r="CM64" i="23"/>
  <c r="CP64" i="23" s="1"/>
  <c r="DD64" i="23" s="1"/>
  <c r="DF64" i="23" s="1"/>
  <c r="CQ147" i="23"/>
  <c r="CM147" i="23"/>
  <c r="CP147" i="23" s="1"/>
  <c r="DD147" i="23" s="1"/>
  <c r="DF147" i="23" s="1"/>
  <c r="CM183" i="23"/>
  <c r="CP183" i="23" s="1"/>
  <c r="DD183" i="23" s="1"/>
  <c r="DF183" i="23" s="1"/>
  <c r="CQ183" i="23"/>
  <c r="CM149" i="23"/>
  <c r="CP149" i="23" s="1"/>
  <c r="DD149" i="23" s="1"/>
  <c r="DF149" i="23" s="1"/>
  <c r="CQ149" i="23"/>
  <c r="CQ150" i="23"/>
  <c r="CM150" i="23"/>
  <c r="CP150" i="23" s="1"/>
  <c r="DD150" i="23" s="1"/>
  <c r="DF150" i="23" s="1"/>
  <c r="CM157" i="23"/>
  <c r="CP157" i="23" s="1"/>
  <c r="CQ157" i="23"/>
  <c r="CQ161" i="23"/>
  <c r="CM161" i="23"/>
  <c r="CP161" i="23" s="1"/>
  <c r="CM140" i="23"/>
  <c r="CP140" i="23" s="1"/>
  <c r="CQ140" i="23"/>
  <c r="CQ144" i="23"/>
  <c r="CM144" i="23"/>
  <c r="CP144" i="23" s="1"/>
  <c r="DD144" i="23" s="1"/>
  <c r="DF144" i="23" s="1"/>
  <c r="CM184" i="23"/>
  <c r="CP184" i="23" s="1"/>
  <c r="DD184" i="23" s="1"/>
  <c r="DF184" i="23" s="1"/>
  <c r="CQ184" i="23"/>
  <c r="CQ5" i="23"/>
  <c r="CM5" i="23"/>
  <c r="CP5" i="23" s="1"/>
  <c r="CQ186" i="23"/>
  <c r="CM186" i="23"/>
  <c r="CP186" i="23" s="1"/>
  <c r="DD186" i="23" s="1"/>
  <c r="DF186" i="23" s="1"/>
  <c r="CM160" i="23"/>
  <c r="CP160" i="23" s="1"/>
  <c r="DD160" i="23" s="1"/>
  <c r="DF160" i="23" s="1"/>
  <c r="CQ160" i="23"/>
  <c r="CM151" i="23"/>
  <c r="CP151" i="23" s="1"/>
  <c r="DD151" i="23" s="1"/>
  <c r="DF151" i="23" s="1"/>
  <c r="CQ151" i="23"/>
  <c r="CM156" i="23"/>
  <c r="CP156" i="23" s="1"/>
  <c r="DD156" i="23" s="1"/>
  <c r="DF156" i="23" s="1"/>
  <c r="CQ156" i="23"/>
  <c r="CQ164" i="23"/>
  <c r="CM164" i="23"/>
  <c r="CP164" i="23" s="1"/>
  <c r="CM122" i="23"/>
  <c r="CP122" i="23" s="1"/>
  <c r="DD122" i="23" s="1"/>
  <c r="DF122" i="23" s="1"/>
  <c r="CQ122" i="23"/>
  <c r="CQ105" i="23"/>
  <c r="CM105" i="23"/>
  <c r="CP105" i="23" s="1"/>
  <c r="DD105" i="23" s="1"/>
  <c r="DF105" i="23" s="1"/>
  <c r="CQ34" i="23"/>
  <c r="CM34" i="23"/>
  <c r="CP34" i="23" s="1"/>
  <c r="DD34" i="23" s="1"/>
  <c r="DF34" i="23" s="1"/>
  <c r="CQ65" i="23"/>
  <c r="CM65" i="23"/>
  <c r="CP65" i="23" s="1"/>
  <c r="DD65" i="23" s="1"/>
  <c r="DF65" i="23" s="1"/>
  <c r="CQ62" i="23"/>
  <c r="CM62" i="23"/>
  <c r="CP62" i="23" s="1"/>
  <c r="DD62" i="23" s="1"/>
  <c r="DF62" i="23" s="1"/>
  <c r="CM102" i="23"/>
  <c r="CP102" i="23" s="1"/>
  <c r="DD102" i="23" s="1"/>
  <c r="DF102" i="23" s="1"/>
  <c r="CQ102" i="23"/>
  <c r="CQ9" i="23"/>
  <c r="CM9" i="23"/>
  <c r="CP9" i="23" s="1"/>
  <c r="DD9" i="23" s="1"/>
  <c r="DF9" i="23" s="1"/>
  <c r="CQ10" i="23"/>
  <c r="CM10" i="23"/>
  <c r="CP10" i="23" s="1"/>
  <c r="DD10" i="23" s="1"/>
  <c r="DF10" i="23" s="1"/>
  <c r="CQ19" i="23"/>
  <c r="CM19" i="23"/>
  <c r="CP19" i="23" s="1"/>
  <c r="DD19" i="23" s="1"/>
  <c r="DF19" i="23" s="1"/>
  <c r="CQ30" i="23"/>
  <c r="CM30" i="23"/>
  <c r="CP30" i="23" s="1"/>
  <c r="DD30" i="23" s="1"/>
  <c r="DF30" i="23" s="1"/>
  <c r="CQ29" i="23"/>
  <c r="CM29" i="23"/>
  <c r="CP29" i="23" s="1"/>
  <c r="CM71" i="23"/>
  <c r="CP71" i="23" s="1"/>
  <c r="DD71" i="23" s="1"/>
  <c r="DF71" i="23" s="1"/>
  <c r="CQ71" i="23"/>
  <c r="CM55" i="23"/>
  <c r="CP55" i="23" s="1"/>
  <c r="CQ55" i="23"/>
  <c r="CM35" i="23"/>
  <c r="CP35" i="23" s="1"/>
  <c r="DD35" i="23" s="1"/>
  <c r="DF35" i="23" s="1"/>
  <c r="CQ35" i="23"/>
  <c r="CQ28" i="23"/>
  <c r="CM28" i="23"/>
  <c r="CP28" i="23" s="1"/>
  <c r="DD28" i="23" s="1"/>
  <c r="DF28" i="23" s="1"/>
  <c r="CM12" i="23"/>
  <c r="CP12" i="23" s="1"/>
  <c r="CQ12" i="23"/>
  <c r="CQ66" i="23"/>
  <c r="CM66" i="23"/>
  <c r="CP66" i="23" s="1"/>
  <c r="DD66" i="23" s="1"/>
  <c r="DF66" i="23" s="1"/>
  <c r="CQ101" i="23"/>
  <c r="CM101" i="23"/>
  <c r="CP101" i="23" s="1"/>
  <c r="DD101" i="23" s="1"/>
  <c r="DF101" i="23" s="1"/>
  <c r="DD69" i="23"/>
  <c r="DF69" i="23" s="1"/>
  <c r="CQ93" i="23"/>
  <c r="CM93" i="23"/>
  <c r="CP93" i="23" s="1"/>
  <c r="CQ72" i="23"/>
  <c r="CM72" i="23"/>
  <c r="CP72" i="23" s="1"/>
  <c r="DD72" i="23" s="1"/>
  <c r="DF72" i="23" s="1"/>
  <c r="CM126" i="23"/>
  <c r="CP126" i="23" s="1"/>
  <c r="CQ126" i="23"/>
  <c r="CM121" i="23"/>
  <c r="CP121" i="23" s="1"/>
  <c r="CQ121" i="23"/>
  <c r="CQ181" i="23"/>
  <c r="CM181" i="23"/>
  <c r="CP181" i="23" s="1"/>
  <c r="CM163" i="23"/>
  <c r="CP163" i="23" s="1"/>
  <c r="DD163" i="23" s="1"/>
  <c r="DF163" i="23" s="1"/>
  <c r="CQ163" i="23"/>
  <c r="CQ153" i="23"/>
  <c r="CM153" i="23"/>
  <c r="CP153" i="23" s="1"/>
  <c r="CQ143" i="23"/>
  <c r="CM143" i="23"/>
  <c r="CP143" i="23" s="1"/>
  <c r="DD143" i="23" s="1"/>
  <c r="DF143" i="23" s="1"/>
  <c r="CQ154" i="23"/>
  <c r="CM154" i="23"/>
  <c r="CP154" i="23" s="1"/>
  <c r="DD154" i="23" s="1"/>
  <c r="DF154" i="23" s="1"/>
  <c r="CQ141" i="23"/>
  <c r="CM141" i="23"/>
  <c r="CP141" i="23" s="1"/>
  <c r="CQ159" i="23"/>
  <c r="CM159" i="23"/>
  <c r="CP159" i="23" s="1"/>
  <c r="DD159" i="23" s="1"/>
  <c r="DF159" i="23" s="1"/>
  <c r="CQ180" i="23"/>
  <c r="CM180" i="23"/>
  <c r="CP180" i="23" s="1"/>
  <c r="DD180" i="23" s="1"/>
  <c r="DF180" i="23" s="1"/>
  <c r="CQ185" i="23"/>
  <c r="CM185" i="23"/>
  <c r="CP185" i="23" s="1"/>
  <c r="CQ179" i="23"/>
  <c r="CM179" i="23"/>
  <c r="CP179" i="23" s="1"/>
  <c r="CQ158" i="23"/>
  <c r="CM158" i="23"/>
  <c r="CP158" i="23" s="1"/>
  <c r="DD158" i="23" s="1"/>
  <c r="DF158" i="23" s="1"/>
  <c r="CQ155" i="23"/>
  <c r="CM155" i="23"/>
  <c r="CP155" i="23" s="1"/>
  <c r="DD155" i="23" s="1"/>
  <c r="DF155" i="23" s="1"/>
  <c r="CQ188" i="23"/>
  <c r="CM188" i="23"/>
  <c r="CP188" i="23" s="1"/>
  <c r="DD188" i="23" s="1"/>
  <c r="DF188" i="23" s="1"/>
  <c r="CM125" i="23"/>
  <c r="CP125" i="23" s="1"/>
  <c r="DD125" i="23" s="1"/>
  <c r="DF125" i="23" s="1"/>
  <c r="CQ125" i="23"/>
  <c r="CQ95" i="23"/>
  <c r="CM95" i="23"/>
  <c r="CP95" i="23" s="1"/>
  <c r="DD95" i="23" s="1"/>
  <c r="DF95" i="23" s="1"/>
  <c r="CQ68" i="23"/>
  <c r="CM68" i="23"/>
  <c r="CP68" i="23" s="1"/>
  <c r="DD68" i="23" s="1"/>
  <c r="DF68" i="23" s="1"/>
  <c r="CQ104" i="23"/>
  <c r="CM104" i="23"/>
  <c r="CP104" i="23" s="1"/>
  <c r="DD104" i="23" s="1"/>
  <c r="DF104" i="23" s="1"/>
  <c r="CQ97" i="23"/>
  <c r="CM97" i="23"/>
  <c r="CP97" i="23" s="1"/>
  <c r="CM8" i="23"/>
  <c r="CP8" i="23" s="1"/>
  <c r="DD8" i="23" s="1"/>
  <c r="DF8" i="23" s="1"/>
  <c r="CQ8" i="23"/>
  <c r="CQ27" i="23"/>
  <c r="CM27" i="23"/>
  <c r="CP27" i="23" s="1"/>
  <c r="CM67" i="23"/>
  <c r="CP67" i="23" s="1"/>
  <c r="DD67" i="23" s="1"/>
  <c r="DF67" i="23" s="1"/>
  <c r="CQ67" i="23"/>
  <c r="CQ25" i="23"/>
  <c r="CM25" i="23"/>
  <c r="CP25" i="23" s="1"/>
  <c r="CM26" i="23"/>
  <c r="CP26" i="23" s="1"/>
  <c r="DD26" i="23" s="1"/>
  <c r="DF26" i="23" s="1"/>
  <c r="CQ26" i="23"/>
  <c r="DF120" i="23"/>
  <c r="DF146" i="23"/>
  <c r="DF7" i="23"/>
  <c r="DD99" i="23" l="1"/>
  <c r="DF99" i="23" s="1"/>
  <c r="DD124" i="23"/>
  <c r="DF124" i="23" s="1"/>
  <c r="DF53" i="23"/>
  <c r="DF100" i="23"/>
  <c r="CQ36" i="23"/>
  <c r="CQ127" i="23"/>
  <c r="CQ79" i="23"/>
  <c r="CQ189" i="23"/>
  <c r="CP127" i="23"/>
  <c r="DD121" i="23"/>
  <c r="DD126" i="23"/>
  <c r="DF126" i="23" s="1"/>
  <c r="CQ106" i="23"/>
  <c r="DD12" i="23"/>
  <c r="DF12" i="23" s="1"/>
  <c r="CP79" i="23"/>
  <c r="DD55" i="23"/>
  <c r="DF55" i="23" s="1"/>
  <c r="DD140" i="23"/>
  <c r="CP165" i="23"/>
  <c r="DD157" i="23"/>
  <c r="DF157" i="23" s="1"/>
  <c r="DD61" i="23"/>
  <c r="DF61" i="23" s="1"/>
  <c r="DD25" i="23"/>
  <c r="DF25" i="23" s="1"/>
  <c r="DD27" i="23"/>
  <c r="DF27" i="23" s="1"/>
  <c r="DD97" i="23"/>
  <c r="DF97" i="23" s="1"/>
  <c r="DD179" i="23"/>
  <c r="DF179" i="23" s="1"/>
  <c r="CP189" i="23"/>
  <c r="DD185" i="23"/>
  <c r="DF185" i="23" s="1"/>
  <c r="DD141" i="23"/>
  <c r="DF141" i="23" s="1"/>
  <c r="DD153" i="23"/>
  <c r="DF153" i="23" s="1"/>
  <c r="DD181" i="23"/>
  <c r="DF181" i="23" s="1"/>
  <c r="DD93" i="23"/>
  <c r="CP106" i="23"/>
  <c r="DD29" i="23"/>
  <c r="DF29" i="23" s="1"/>
  <c r="DD164" i="23"/>
  <c r="DF164" i="23" s="1"/>
  <c r="DD5" i="23"/>
  <c r="CP36" i="23"/>
  <c r="CQ165" i="23"/>
  <c r="DD161" i="23"/>
  <c r="DF161" i="23" s="1"/>
  <c r="DD15" i="23"/>
  <c r="DF15" i="23" s="1"/>
  <c r="DF79" i="23" l="1"/>
  <c r="DD79" i="23"/>
  <c r="DD106" i="23"/>
  <c r="DF140" i="23"/>
  <c r="DF165" i="23" s="1"/>
  <c r="DF189" i="23" s="1"/>
  <c r="DD165" i="23"/>
  <c r="DD189" i="23" s="1"/>
  <c r="DF121" i="23"/>
  <c r="DF127" i="23" s="1"/>
  <c r="DD127" i="23"/>
  <c r="DF5" i="23"/>
  <c r="DF36" i="23" s="1"/>
  <c r="DD36" i="23"/>
  <c r="DF93" i="23"/>
  <c r="DF106" i="23" s="1"/>
</calcChain>
</file>

<file path=xl/sharedStrings.xml><?xml version="1.0" encoding="utf-8"?>
<sst xmlns="http://schemas.openxmlformats.org/spreadsheetml/2006/main" count="745" uniqueCount="193">
  <si>
    <t>P.U</t>
  </si>
  <si>
    <t>H</t>
  </si>
  <si>
    <t>U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</si>
  <si>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</si>
  <si>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</si>
  <si>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</si>
  <si>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</si>
  <si>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</si>
  <si>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</si>
  <si>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</si>
  <si>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</si>
  <si>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</si>
  <si>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</si>
  <si>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</si>
  <si>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</si>
  <si>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</si>
  <si>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</si>
  <si>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</si>
  <si>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</si>
  <si>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</si>
  <si>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</si>
  <si>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</si>
  <si>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</si>
  <si>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</si>
  <si>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</si>
  <si>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</si>
  <si>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</si>
  <si>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BOIS</t>
  </si>
  <si>
    <t>m²</t>
  </si>
  <si>
    <t>zinc</t>
  </si>
  <si>
    <t>m</t>
  </si>
  <si>
    <t>mm</t>
  </si>
  <si>
    <t>désignation</t>
  </si>
  <si>
    <t>larg</t>
  </si>
  <si>
    <t>ml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</si>
  <si>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</si>
  <si>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</si>
  <si>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</si>
  <si>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</si>
  <si>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</si>
  <si>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</si>
  <si>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</si>
  <si>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</si>
  <si>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</si>
  <si>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</si>
  <si>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</si>
  <si>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</si>
  <si>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</si>
  <si>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</si>
  <si>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</si>
  <si>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</si>
  <si>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</si>
  <si>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</si>
  <si>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</si>
  <si>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</si>
  <si>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</si>
  <si>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</si>
  <si>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</si>
  <si>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</si>
  <si>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</si>
  <si>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</si>
  <si>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</si>
  <si>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</si>
  <si>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</si>
  <si>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</si>
  <si>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</si>
  <si>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</si>
  <si>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</si>
  <si>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</si>
  <si>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</si>
  <si>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</si>
  <si>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</si>
  <si>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</si>
  <si>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</si>
  <si>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</si>
  <si>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</si>
  <si>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</si>
  <si>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</si>
  <si>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</si>
  <si>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</si>
  <si>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</si>
  <si>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</si>
  <si>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</si>
  <si>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</si>
  <si>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</si>
  <si>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</si>
  <si>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</si>
  <si>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</si>
  <si>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</si>
  <si>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</si>
  <si>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</si>
  <si>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</si>
  <si>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</si>
  <si>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</si>
  <si>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</si>
  <si>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</si>
  <si>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</si>
  <si>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</si>
  <si>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</si>
  <si>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</si>
  <si>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</si>
  <si>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</si>
  <si>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</si>
  <si>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</si>
  <si>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</si>
  <si>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</si>
  <si>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% bois</t>
  </si>
  <si>
    <t>MENUISERIES ( de 1 à 40, à démasquer si besoin)</t>
  </si>
  <si>
    <t>n°</t>
  </si>
  <si>
    <t>repère façade</t>
  </si>
  <si>
    <t>quantité</t>
  </si>
  <si>
    <t>longueur (mm)</t>
  </si>
  <si>
    <t>lg tot (m)</t>
  </si>
  <si>
    <t>hauteur (mm)</t>
  </si>
  <si>
    <t>ht tot (m)</t>
  </si>
  <si>
    <t>sens</t>
  </si>
  <si>
    <t>nb d'ouv. panneau</t>
  </si>
  <si>
    <t>surface VPP panneau</t>
  </si>
  <si>
    <t>surface nette panneau</t>
  </si>
  <si>
    <t>surface ouvertures panneau</t>
  </si>
  <si>
    <t>surface VPP totale</t>
  </si>
  <si>
    <t>surface nette totale</t>
  </si>
  <si>
    <t>surface ouvertures totale</t>
  </si>
  <si>
    <t>nb d'ouv. Total</t>
  </si>
  <si>
    <t>somme largeur ouverture
(mm)</t>
  </si>
  <si>
    <t>somme
hauteur ouverture
(mm)</t>
  </si>
  <si>
    <t>temps usinage</t>
  </si>
  <si>
    <t>temps pose PPPV</t>
  </si>
  <si>
    <t>Nombre UNIBLOC</t>
  </si>
  <si>
    <t>Surface bardage 1</t>
  </si>
  <si>
    <t>Surface bardage 2</t>
  </si>
  <si>
    <t>Surface bardage 3</t>
  </si>
  <si>
    <t>moyenne</t>
  </si>
  <si>
    <t>taux d'ouvertures</t>
  </si>
  <si>
    <t>lg moy panneau</t>
  </si>
  <si>
    <t>ht moy panneau</t>
  </si>
  <si>
    <t>surf moy panneau</t>
  </si>
  <si>
    <t>longueur totale</t>
  </si>
  <si>
    <t>hauteur totale</t>
  </si>
  <si>
    <t>lg maxi panneau</t>
  </si>
  <si>
    <t>ht maxi panneau</t>
  </si>
  <si>
    <t>Nombre de double panneaux :</t>
  </si>
  <si>
    <t>somme largeur
(mm)</t>
  </si>
  <si>
    <t>somme
hauteur
(mm)</t>
  </si>
  <si>
    <t>Entretoise pour cvt OSB</t>
  </si>
  <si>
    <t>NOMENCLATURE DES MENUISERIES</t>
  </si>
  <si>
    <t>matériau</t>
  </si>
  <si>
    <t>Uw</t>
  </si>
  <si>
    <t>RA,tr</t>
  </si>
  <si>
    <t>occultation</t>
  </si>
  <si>
    <t>Sw</t>
  </si>
  <si>
    <t>TLw</t>
  </si>
  <si>
    <t>type</t>
  </si>
  <si>
    <t>largeur
mm</t>
  </si>
  <si>
    <t>hauteur
mm</t>
  </si>
  <si>
    <t>designation</t>
  </si>
  <si>
    <t>surface /U</t>
  </si>
  <si>
    <t>embrasures / U</t>
  </si>
  <si>
    <t>tablette /U</t>
  </si>
  <si>
    <t>surface totale</t>
  </si>
  <si>
    <t>embrasures totales</t>
  </si>
  <si>
    <t>tablettes total</t>
  </si>
  <si>
    <t>nb equerres</t>
  </si>
  <si>
    <t>MOB int. Isolé V5</t>
  </si>
  <si>
    <t>MOB int. Manuel</t>
  </si>
  <si>
    <t>MOB ext. Manuel</t>
  </si>
  <si>
    <t>MOB ext. V5 non isolé</t>
  </si>
  <si>
    <t>MOB ext isolé V5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</si>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</sst>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5" formatCode="_(&quot;€&quot;* #,##0.00_);_(&quot;€&quot;* \(#,##0.00\);_(&quot;€&quot;* &quot;-&quot;??_);_(@_)"/>
    <numFmt numFmtId="166" formatCode="_-* #,##0.00\ _€_-;\-* #,##0.00\ _€_-;_-* &quot;-&quot;??\ _€_-;_-@_-"/>
    <numFmt numFmtId="167" formatCode="_-* #,##0.00\ [$€-1]_-;\-* #,##0.00\ [$€-1]_-;_-* \-??\ [$€-1]_-"/>
    <numFmt numFmtId="168" formatCode="_-* #,##0.00&quot; F&quot;_-;\-* #,##0.00&quot; F&quot;_-;_-* \-??&quot; F&quot;_-;_-@_-"/>
    <numFmt numFmtId="172" formatCode="0.000"/>
    <numFmt numFmtId="173" formatCode="0.0"/>
    <numFmt numFmtId="191" formatCode="0.00&quot; €/m²&quot;"/>
    <numFmt numFmtId="192" formatCode="0.0000&quot; m3&quot;"/>
    <numFmt numFmtId="193" formatCode="#,##0.00\ [$€-1]"/>
    <numFmt numFmtId="194" formatCode="#,##0.00\ &quot;F&quot;"/>
    <numFmt numFmtId="195" formatCode="0.0%"/>
    <numFmt numFmtId="196" formatCode="0.0&quot; ml de bois au m²&quot;"/>
    <numFmt numFmtId="199" formatCode="_-* #,##0\ _€_-;\-* #,##0\ _€_-;_-* &quot;-&quot;??\ _€_-;_-@_-"/>
  </numFmts>
  <fonts count="49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1"/>
      <name val="Arial"/>
      <family val="2"/>
    </font>
    <font>
      <sz val="10"/>
      <color rgb="FF00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/>
        <bgColor indexed="64"/>
      </patternFill>
    </fill>
  </fills>
  <borders count="70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 style="thin">
        <color theme="1" tint="0.499984740745262"/>
      </top>
      <bottom/>
      <diagonal/>
    </border>
  </borders>
  <cellStyleXfs count="35">
    <xf numFmtId="0" fontId="0" fillId="0" borderId="0"/>
    <xf numFmtId="167" fontId="17" fillId="0" borderId="0" applyFill="0" applyBorder="0" applyAlignment="0" applyProtection="0"/>
    <xf numFmtId="166" fontId="8" fillId="0" borderId="0" applyFill="0" applyBorder="0" applyAlignment="0" applyProtection="0"/>
    <xf numFmtId="166" fontId="17" fillId="0" borderId="0" applyFill="0" applyBorder="0" applyAlignment="0" applyProtection="0"/>
    <xf numFmtId="0" fontId="17" fillId="0" borderId="0"/>
    <xf numFmtId="0" fontId="17" fillId="0" borderId="0"/>
    <xf numFmtId="0" fontId="17" fillId="0" borderId="0"/>
    <xf numFmtId="0" fontId="8" fillId="0" borderId="0"/>
    <xf numFmtId="0" fontId="17" fillId="0" borderId="0"/>
    <xf numFmtId="0" fontId="9" fillId="0" borderId="0"/>
    <xf numFmtId="0" fontId="17" fillId="0" borderId="0"/>
    <xf numFmtId="9" fontId="8" fillId="0" borderId="0" applyFill="0" applyBorder="0" applyAlignment="0" applyProtection="0"/>
    <xf numFmtId="9" fontId="17" fillId="0" borderId="0" applyFill="0" applyBorder="0" applyAlignment="0" applyProtection="0"/>
    <xf numFmtId="0" fontId="9" fillId="0" borderId="0"/>
    <xf numFmtId="0" fontId="7" fillId="0" borderId="0"/>
    <xf numFmtId="166" fontId="8" fillId="0" borderId="0" applyFill="0" applyBorder="0" applyAlignment="0" applyProtection="0"/>
    <xf numFmtId="166" fontId="8" fillId="0" borderId="0" applyFill="0" applyBorder="0" applyAlignment="0" applyProtection="0"/>
    <xf numFmtId="168" fontId="8" fillId="0" borderId="0" applyFill="0" applyBorder="0" applyAlignment="0" applyProtection="0"/>
    <xf numFmtId="0" fontId="8" fillId="0" borderId="0"/>
    <xf numFmtId="9" fontId="8" fillId="0" borderId="0" applyFill="0" applyBorder="0" applyAlignment="0" applyProtection="0"/>
    <xf numFmtId="167" fontId="8" fillId="0" borderId="0" applyFill="0" applyBorder="0" applyAlignment="0" applyProtection="0"/>
    <xf numFmtId="0" fontId="8" fillId="0" borderId="0"/>
    <xf numFmtId="0" fontId="8" fillId="0" borderId="0"/>
    <xf numFmtId="0" fontId="8" fillId="0" borderId="0"/>
    <xf numFmtId="9" fontId="8" fillId="0" borderId="0" applyFill="0" applyBorder="0" applyAlignment="0" applyProtection="0"/>
    <xf numFmtId="0" fontId="6" fillId="0" borderId="0"/>
    <xf numFmtId="0" fontId="5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0" fontId="20" fillId="0" borderId="0"/>
    <xf numFmtId="0" fontId="4" fillId="0" borderId="0"/>
    <xf numFmtId="0" fontId="2" fillId="0" borderId="0"/>
    <xf numFmtId="44" fontId="2" fillId="0" borderId="0" applyFont="0" applyFill="0" applyBorder="0" applyAlignment="0" applyProtection="0"/>
  </cellStyleXfs>
  <cellXfs count="382">
    <xf numFmtId="0" fontId="0" fillId="0" borderId="0" xfId="0"/>
    <xf numFmtId="2" fontId="11" fillId="0" borderId="0" xfId="10" applyNumberFormat="1" applyFont="1"/>
    <xf numFmtId="172" fontId="12" fillId="0" borderId="0" xfId="10" applyNumberFormat="1" applyFont="1"/>
    <xf numFmtId="2" fontId="12" fillId="0" borderId="0" xfId="10" applyNumberFormat="1" applyFont="1"/>
    <xf numFmtId="2" fontId="13" fillId="0" borderId="0" xfId="10" applyNumberFormat="1" applyFont="1"/>
    <xf numFmtId="2" fontId="14" fillId="0" borderId="0" xfId="10" applyNumberFormat="1" applyFont="1"/>
    <xf numFmtId="172" fontId="14" fillId="0" borderId="0" xfId="10" applyNumberFormat="1" applyFont="1"/>
    <xf numFmtId="0" fontId="10" fillId="0" borderId="1" xfId="10" applyFont="1" applyFill="1" applyBorder="1" applyAlignment="1">
      <alignment vertical="center"/>
    </xf>
    <xf numFmtId="2" fontId="11" fillId="0" borderId="0" xfId="10" applyNumberFormat="1" applyFont="1" applyBorder="1"/>
    <xf numFmtId="2" fontId="12" fillId="0" borderId="0" xfId="10" applyNumberFormat="1" applyFont="1" applyBorder="1"/>
    <xf numFmtId="172" fontId="12" fillId="0" borderId="0" xfId="10" applyNumberFormat="1" applyFont="1" applyBorder="1"/>
    <xf numFmtId="2" fontId="11" fillId="0" borderId="1" xfId="10" applyNumberFormat="1" applyFont="1" applyBorder="1" applyAlignment="1">
      <alignment horizontal="center"/>
    </xf>
    <xf numFmtId="172" fontId="11" fillId="0" borderId="5" xfId="10" applyNumberFormat="1" applyFont="1" applyBorder="1" applyAlignment="1">
      <alignment horizontal="center"/>
    </xf>
    <xf numFmtId="2" fontId="11" fillId="0" borderId="6" xfId="10" applyNumberFormat="1" applyFont="1" applyBorder="1" applyAlignment="1">
      <alignment horizontal="center"/>
    </xf>
    <xf numFmtId="2" fontId="12" fillId="3" borderId="7" xfId="10" applyNumberFormat="1" applyFont="1" applyFill="1" applyBorder="1" applyAlignment="1">
      <alignment horizontal="center"/>
    </xf>
    <xf numFmtId="2" fontId="11" fillId="0" borderId="8" xfId="10" applyNumberFormat="1" applyFont="1" applyBorder="1" applyAlignment="1">
      <alignment horizontal="center"/>
    </xf>
    <xf numFmtId="2" fontId="12" fillId="3" borderId="9" xfId="10" applyNumberFormat="1" applyFont="1" applyFill="1" applyBorder="1" applyAlignment="1">
      <alignment horizontal="center"/>
    </xf>
    <xf numFmtId="2" fontId="16" fillId="0" borderId="8" xfId="10" applyNumberFormat="1" applyFont="1" applyBorder="1" applyAlignment="1">
      <alignment horizontal="center"/>
    </xf>
    <xf numFmtId="172" fontId="16" fillId="0" borderId="8" xfId="10" applyNumberFormat="1" applyFont="1" applyBorder="1" applyAlignment="1">
      <alignment horizontal="center"/>
    </xf>
    <xf numFmtId="172" fontId="16" fillId="0" borderId="10" xfId="10" applyNumberFormat="1" applyFont="1" applyBorder="1" applyAlignment="1">
      <alignment horizontal="center"/>
    </xf>
    <xf numFmtId="2" fontId="16" fillId="0" borderId="11" xfId="10" applyNumberFormat="1" applyFont="1" applyBorder="1" applyAlignment="1">
      <alignment horizontal="center"/>
    </xf>
    <xf numFmtId="2" fontId="11" fillId="0" borderId="0" xfId="10" applyNumberFormat="1" applyFont="1" applyBorder="1" applyAlignment="1">
      <alignment horizontal="center"/>
    </xf>
    <xf numFmtId="2" fontId="11" fillId="3" borderId="12" xfId="10" applyNumberFormat="1" applyFont="1" applyFill="1" applyBorder="1" applyAlignment="1">
      <alignment horizontal="center"/>
    </xf>
    <xf numFmtId="2" fontId="11" fillId="0" borderId="13" xfId="10" applyNumberFormat="1" applyFont="1" applyBorder="1" applyAlignment="1">
      <alignment horizontal="center"/>
    </xf>
    <xf numFmtId="2" fontId="11" fillId="3" borderId="2" xfId="10" applyNumberFormat="1" applyFont="1" applyFill="1" applyBorder="1" applyAlignment="1">
      <alignment horizontal="center"/>
    </xf>
    <xf numFmtId="172" fontId="12" fillId="0" borderId="13" xfId="10" applyNumberFormat="1" applyFont="1" applyBorder="1" applyAlignment="1">
      <alignment horizontal="center"/>
    </xf>
    <xf numFmtId="2" fontId="11" fillId="0" borderId="14" xfId="10" applyNumberFormat="1" applyFont="1" applyBorder="1" applyAlignment="1">
      <alignment horizontal="center"/>
    </xf>
    <xf numFmtId="2" fontId="12" fillId="0" borderId="1" xfId="10" applyNumberFormat="1" applyFont="1" applyBorder="1"/>
    <xf numFmtId="2" fontId="11" fillId="0" borderId="16" xfId="10" applyNumberFormat="1" applyFont="1" applyBorder="1"/>
    <xf numFmtId="172" fontId="12" fillId="0" borderId="13" xfId="10" applyNumberFormat="1" applyFont="1" applyBorder="1"/>
    <xf numFmtId="2" fontId="11" fillId="0" borderId="13" xfId="10" applyNumberFormat="1" applyFont="1" applyBorder="1"/>
    <xf numFmtId="2" fontId="12" fillId="0" borderId="13" xfId="10" applyNumberFormat="1" applyFont="1" applyBorder="1"/>
    <xf numFmtId="2" fontId="11" fillId="0" borderId="12" xfId="10" applyNumberFormat="1" applyFont="1" applyBorder="1"/>
    <xf numFmtId="2" fontId="11" fillId="0" borderId="14" xfId="10" applyNumberFormat="1" applyFont="1" applyBorder="1"/>
    <xf numFmtId="172" fontId="12" fillId="0" borderId="12" xfId="10" applyNumberFormat="1" applyFont="1" applyBorder="1"/>
    <xf numFmtId="2" fontId="11" fillId="0" borderId="0" xfId="10" applyNumberFormat="1" applyFont="1" applyAlignment="1">
      <alignment horizontal="right"/>
    </xf>
    <xf numFmtId="1" fontId="12" fillId="0" borderId="15" xfId="10" applyNumberFormat="1" applyFont="1" applyBorder="1" applyAlignment="1">
      <alignment horizontal="center"/>
    </xf>
    <xf numFmtId="2" fontId="11" fillId="0" borderId="16" xfId="10" applyNumberFormat="1" applyFont="1" applyBorder="1" applyAlignment="1">
      <alignment horizontal="center"/>
    </xf>
    <xf numFmtId="2" fontId="12" fillId="4" borderId="1" xfId="10" applyNumberFormat="1" applyFont="1" applyFill="1" applyBorder="1" applyAlignment="1">
      <alignment horizontal="center" vertical="center"/>
    </xf>
    <xf numFmtId="2" fontId="12" fillId="0" borderId="13" xfId="10" applyNumberFormat="1" applyFont="1" applyBorder="1" applyAlignment="1">
      <alignment horizontal="center" vertical="center"/>
    </xf>
    <xf numFmtId="2" fontId="12" fillId="3" borderId="1" xfId="10" applyNumberFormat="1" applyFont="1" applyFill="1" applyBorder="1" applyAlignment="1">
      <alignment horizontal="center" vertical="center"/>
    </xf>
    <xf numFmtId="2" fontId="16" fillId="0" borderId="1" xfId="10" applyNumberFormat="1" applyFont="1" applyBorder="1" applyAlignment="1">
      <alignment horizontal="center" vertical="center"/>
    </xf>
    <xf numFmtId="2" fontId="11" fillId="2" borderId="1" xfId="10" applyNumberFormat="1" applyFont="1" applyFill="1" applyBorder="1" applyAlignment="1">
      <alignment horizontal="center" vertical="center"/>
    </xf>
    <xf numFmtId="2" fontId="12" fillId="0" borderId="13" xfId="10" applyNumberFormat="1" applyFont="1" applyBorder="1" applyAlignment="1">
      <alignment horizontal="center"/>
    </xf>
    <xf numFmtId="2" fontId="12" fillId="0" borderId="12" xfId="10" applyNumberFormat="1" applyFont="1" applyBorder="1"/>
    <xf numFmtId="2" fontId="11" fillId="0" borderId="18" xfId="10" applyNumberFormat="1" applyFont="1" applyBorder="1"/>
    <xf numFmtId="2" fontId="11" fillId="0" borderId="19" xfId="10" applyNumberFormat="1" applyFont="1" applyBorder="1"/>
    <xf numFmtId="2" fontId="11" fillId="0" borderId="20" xfId="10" applyNumberFormat="1" applyFont="1" applyBorder="1"/>
    <xf numFmtId="2" fontId="12" fillId="0" borderId="19" xfId="10" applyNumberFormat="1" applyFont="1" applyBorder="1"/>
    <xf numFmtId="2" fontId="11" fillId="0" borderId="21" xfId="10" applyNumberFormat="1" applyFont="1" applyBorder="1"/>
    <xf numFmtId="14" fontId="10" fillId="0" borderId="1" xfId="10" applyNumberFormat="1" applyFont="1" applyFill="1" applyBorder="1" applyAlignment="1">
      <alignment vertical="center"/>
    </xf>
    <xf numFmtId="2" fontId="11" fillId="0" borderId="13" xfId="10" applyNumberFormat="1" applyFont="1" applyFill="1" applyBorder="1"/>
    <xf numFmtId="2" fontId="19" fillId="0" borderId="0" xfId="10" applyNumberFormat="1" applyFont="1" applyFill="1" applyBorder="1" applyAlignment="1"/>
    <xf numFmtId="2" fontId="12" fillId="0" borderId="31" xfId="10" applyNumberFormat="1" applyFont="1" applyBorder="1"/>
    <xf numFmtId="2" fontId="12" fillId="0" borderId="32" xfId="10" applyNumberFormat="1" applyFont="1" applyBorder="1"/>
    <xf numFmtId="2" fontId="12" fillId="0" borderId="16" xfId="10" applyNumberFormat="1" applyFont="1" applyBorder="1" applyAlignment="1">
      <alignment horizontal="left"/>
    </xf>
    <xf numFmtId="1" fontId="12" fillId="0" borderId="30" xfId="10" applyNumberFormat="1" applyFont="1" applyBorder="1" applyAlignment="1">
      <alignment horizontal="center"/>
    </xf>
    <xf numFmtId="2" fontId="11" fillId="0" borderId="34" xfId="10" applyNumberFormat="1" applyFont="1" applyBorder="1" applyAlignment="1">
      <alignment horizontal="center"/>
    </xf>
    <xf numFmtId="172" fontId="11" fillId="0" borderId="34" xfId="10" applyNumberFormat="1" applyFont="1" applyBorder="1" applyAlignment="1">
      <alignment horizontal="center"/>
    </xf>
    <xf numFmtId="2" fontId="12" fillId="0" borderId="34" xfId="10" applyNumberFormat="1" applyFont="1" applyBorder="1"/>
    <xf numFmtId="2" fontId="11" fillId="0" borderId="34" xfId="10" applyNumberFormat="1" applyFont="1" applyBorder="1"/>
    <xf numFmtId="2" fontId="11" fillId="0" borderId="37" xfId="10" applyNumberFormat="1" applyFont="1" applyBorder="1"/>
    <xf numFmtId="2" fontId="11" fillId="0" borderId="38" xfId="10" applyNumberFormat="1" applyFont="1" applyBorder="1"/>
    <xf numFmtId="2" fontId="12" fillId="0" borderId="38" xfId="10" applyNumberFormat="1" applyFont="1" applyBorder="1"/>
    <xf numFmtId="2" fontId="11" fillId="0" borderId="41" xfId="10" applyNumberFormat="1" applyFont="1" applyBorder="1"/>
    <xf numFmtId="0" fontId="0" fillId="0" borderId="0" xfId="0" applyAlignment="1">
      <alignment horizontal="center"/>
    </xf>
    <xf numFmtId="0" fontId="0" fillId="0" borderId="45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6" xfId="0" applyBorder="1" applyAlignment="1">
      <alignment horizontal="center"/>
    </xf>
    <xf numFmtId="172" fontId="11" fillId="0" borderId="59" xfId="10" applyNumberFormat="1" applyFont="1" applyBorder="1" applyAlignment="1">
      <alignment horizontal="center"/>
    </xf>
    <xf numFmtId="2" fontId="11" fillId="0" borderId="59" xfId="10" applyNumberFormat="1" applyFont="1" applyBorder="1" applyAlignment="1">
      <alignment horizontal="center"/>
    </xf>
    <xf numFmtId="2" fontId="11" fillId="2" borderId="60" xfId="10" applyNumberFormat="1" applyFont="1" applyFill="1" applyBorder="1" applyAlignment="1">
      <alignment horizontal="center"/>
    </xf>
    <xf numFmtId="2" fontId="12" fillId="0" borderId="4" xfId="10" applyNumberFormat="1" applyFont="1" applyBorder="1"/>
    <xf numFmtId="2" fontId="12" fillId="0" borderId="61" xfId="10" applyNumberFormat="1" applyFont="1" applyBorder="1"/>
    <xf numFmtId="172" fontId="11" fillId="0" borderId="62" xfId="10" applyNumberFormat="1" applyFont="1" applyBorder="1" applyAlignment="1">
      <alignment horizontal="center"/>
    </xf>
    <xf numFmtId="2" fontId="11" fillId="0" borderId="62" xfId="10" applyNumberFormat="1" applyFont="1" applyBorder="1"/>
    <xf numFmtId="2" fontId="11" fillId="0" borderId="40" xfId="10" applyNumberFormat="1" applyFont="1" applyBorder="1"/>
    <xf numFmtId="1" fontId="12" fillId="0" borderId="53" xfId="10" applyNumberFormat="1" applyFont="1" applyBorder="1" applyAlignment="1">
      <alignment horizontal="center"/>
    </xf>
    <xf numFmtId="1" fontId="12" fillId="0" borderId="36" xfId="10" applyNumberFormat="1" applyFont="1" applyBorder="1" applyAlignment="1">
      <alignment horizontal="center"/>
    </xf>
    <xf numFmtId="2" fontId="11" fillId="0" borderId="63" xfId="10" applyNumberFormat="1" applyFont="1" applyBorder="1"/>
    <xf numFmtId="2" fontId="11" fillId="0" borderId="42" xfId="10" applyNumberFormat="1" applyFont="1" applyBorder="1"/>
    <xf numFmtId="2" fontId="11" fillId="0" borderId="22" xfId="10" applyNumberFormat="1" applyFont="1" applyBorder="1" applyAlignment="1">
      <alignment horizontal="center" vertical="center"/>
    </xf>
    <xf numFmtId="2" fontId="12" fillId="4" borderId="64" xfId="10" applyNumberFormat="1" applyFont="1" applyFill="1" applyBorder="1" applyAlignment="1">
      <alignment horizontal="center" vertical="center"/>
    </xf>
    <xf numFmtId="2" fontId="11" fillId="0" borderId="54" xfId="10" applyNumberFormat="1" applyFont="1" applyBorder="1"/>
    <xf numFmtId="2" fontId="12" fillId="0" borderId="34" xfId="10" applyNumberFormat="1" applyFont="1" applyBorder="1" applyAlignment="1">
      <alignment horizontal="center" vertical="center"/>
    </xf>
    <xf numFmtId="2" fontId="12" fillId="3" borderId="65" xfId="10" applyNumberFormat="1" applyFont="1" applyFill="1" applyBorder="1" applyAlignment="1">
      <alignment horizontal="center" vertical="center"/>
    </xf>
    <xf numFmtId="2" fontId="12" fillId="3" borderId="66" xfId="10" applyNumberFormat="1" applyFont="1" applyFill="1" applyBorder="1" applyAlignment="1">
      <alignment horizontal="center" vertical="center"/>
    </xf>
    <xf numFmtId="2" fontId="16" fillId="0" borderId="61" xfId="10" applyNumberFormat="1" applyFont="1" applyBorder="1" applyAlignment="1">
      <alignment horizontal="center" vertical="center"/>
    </xf>
    <xf numFmtId="2" fontId="11" fillId="2" borderId="61" xfId="10" applyNumberFormat="1" applyFont="1" applyFill="1" applyBorder="1" applyAlignment="1">
      <alignment horizontal="center" vertical="center"/>
    </xf>
    <xf numFmtId="2" fontId="16" fillId="0" borderId="67" xfId="10" applyNumberFormat="1" applyFont="1" applyBorder="1" applyAlignment="1">
      <alignment horizontal="center" vertical="center"/>
    </xf>
    <xf numFmtId="2" fontId="12" fillId="0" borderId="12" xfId="10" applyNumberFormat="1" applyFont="1" applyBorder="1" applyAlignment="1">
      <alignment horizontal="center"/>
    </xf>
    <xf numFmtId="2" fontId="11" fillId="5" borderId="12" xfId="10" applyNumberFormat="1" applyFont="1" applyFill="1" applyBorder="1"/>
    <xf numFmtId="2" fontId="11" fillId="5" borderId="13" xfId="10" applyNumberFormat="1" applyFont="1" applyFill="1" applyBorder="1"/>
    <xf numFmtId="172" fontId="12" fillId="0" borderId="16" xfId="10" applyNumberFormat="1" applyFont="1" applyBorder="1" applyAlignment="1">
      <alignment horizontal="center"/>
    </xf>
    <xf numFmtId="172" fontId="11" fillId="2" borderId="2" xfId="10" applyNumberFormat="1" applyFont="1" applyFill="1" applyBorder="1" applyAlignment="1">
      <alignment horizontal="center"/>
    </xf>
    <xf numFmtId="172" fontId="11" fillId="2" borderId="22" xfId="10" applyNumberFormat="1" applyFont="1" applyFill="1" applyBorder="1" applyAlignment="1">
      <alignment horizontal="center"/>
    </xf>
    <xf numFmtId="2" fontId="11" fillId="0" borderId="61" xfId="10" applyNumberFormat="1" applyFont="1" applyFill="1" applyBorder="1" applyAlignment="1">
      <alignment horizontal="center" vertical="center"/>
    </xf>
    <xf numFmtId="2" fontId="11" fillId="0" borderId="1" xfId="10" applyNumberFormat="1" applyFont="1" applyFill="1" applyBorder="1" applyAlignment="1">
      <alignment horizontal="center" vertical="center"/>
    </xf>
    <xf numFmtId="0" fontId="24" fillId="0" borderId="32" xfId="13" applyFont="1" applyBorder="1"/>
    <xf numFmtId="0" fontId="25" fillId="0" borderId="45" xfId="13" applyFont="1" applyBorder="1"/>
    <xf numFmtId="0" fontId="25" fillId="0" borderId="45" xfId="13" applyFont="1" applyBorder="1" applyAlignment="1">
      <alignment horizontal="center"/>
    </xf>
    <xf numFmtId="172" fontId="25" fillId="0" borderId="45" xfId="13" applyNumberFormat="1" applyFont="1" applyBorder="1" applyAlignment="1">
      <alignment horizontal="center"/>
    </xf>
    <xf numFmtId="193" fontId="24" fillId="0" borderId="57" xfId="13" applyNumberFormat="1" applyFont="1" applyBorder="1" applyAlignment="1">
      <alignment horizontal="right"/>
    </xf>
    <xf numFmtId="2" fontId="25" fillId="0" borderId="32" xfId="13" applyNumberFormat="1" applyFont="1" applyBorder="1"/>
    <xf numFmtId="172" fontId="25" fillId="0" borderId="45" xfId="13" applyNumberFormat="1" applyFont="1" applyBorder="1" applyAlignment="1">
      <alignment horizontal="right"/>
    </xf>
    <xf numFmtId="0" fontId="25" fillId="17" borderId="45" xfId="13" applyFont="1" applyFill="1" applyBorder="1"/>
    <xf numFmtId="0" fontId="25" fillId="17" borderId="45" xfId="13" applyFont="1" applyFill="1" applyBorder="1" applyAlignment="1">
      <alignment horizontal="center"/>
    </xf>
    <xf numFmtId="172" fontId="25" fillId="17" borderId="45" xfId="13" applyNumberFormat="1" applyFont="1" applyFill="1" applyBorder="1" applyAlignment="1">
      <alignment horizontal="center"/>
    </xf>
    <xf numFmtId="172" fontId="25" fillId="17" borderId="45" xfId="13" applyNumberFormat="1" applyFont="1" applyFill="1" applyBorder="1" applyAlignment="1">
      <alignment horizontal="right"/>
    </xf>
    <xf numFmtId="0" fontId="24" fillId="18" borderId="22" xfId="13" applyFont="1" applyFill="1" applyBorder="1"/>
    <xf numFmtId="0" fontId="9" fillId="0" borderId="0" xfId="13"/>
    <xf numFmtId="172" fontId="25" fillId="0" borderId="0" xfId="13" applyNumberFormat="1" applyFont="1" applyAlignment="1">
      <alignment horizontal="center"/>
    </xf>
    <xf numFmtId="172" fontId="25" fillId="0" borderId="0" xfId="13" applyNumberFormat="1" applyFont="1" applyAlignment="1">
      <alignment horizontal="right"/>
    </xf>
    <xf numFmtId="0" fontId="24" fillId="0" borderId="0" xfId="13" applyFont="1" applyAlignment="1">
      <alignment horizontal="right"/>
    </xf>
    <xf numFmtId="2" fontId="25" fillId="0" borderId="46" xfId="13" applyNumberFormat="1" applyFont="1" applyBorder="1"/>
    <xf numFmtId="2" fontId="23" fillId="0" borderId="58" xfId="10" applyNumberFormat="1" applyFont="1" applyBorder="1" applyAlignment="1">
      <alignment horizontal="center"/>
    </xf>
    <xf numFmtId="2" fontId="23" fillId="0" borderId="22" xfId="10" applyNumberFormat="1" applyFont="1" applyBorder="1" applyAlignment="1">
      <alignment horizontal="center"/>
    </xf>
    <xf numFmtId="2" fontId="11" fillId="0" borderId="0" xfId="10" applyNumberFormat="1" applyFont="1" applyAlignment="1">
      <alignment horizontal="center"/>
    </xf>
    <xf numFmtId="2" fontId="11" fillId="0" borderId="43" xfId="10" applyNumberFormat="1" applyFont="1" applyBorder="1" applyAlignment="1">
      <alignment horizontal="center"/>
    </xf>
    <xf numFmtId="2" fontId="11" fillId="0" borderId="44" xfId="10" applyNumberFormat="1" applyFont="1" applyBorder="1" applyAlignment="1">
      <alignment horizontal="center"/>
    </xf>
    <xf numFmtId="2" fontId="16" fillId="0" borderId="68" xfId="10" applyNumberFormat="1" applyFont="1" applyBorder="1" applyAlignment="1">
      <alignment horizontal="center" vertical="center"/>
    </xf>
    <xf numFmtId="2" fontId="12" fillId="0" borderId="44" xfId="10" applyNumberFormat="1" applyFont="1" applyBorder="1" applyAlignment="1">
      <alignment horizontal="center"/>
    </xf>
    <xf numFmtId="2" fontId="11" fillId="0" borderId="48" xfId="10" applyNumberFormat="1" applyFont="1" applyBorder="1" applyAlignment="1">
      <alignment horizontal="center"/>
    </xf>
    <xf numFmtId="2" fontId="11" fillId="0" borderId="48" xfId="10" applyNumberFormat="1" applyFont="1" applyBorder="1"/>
    <xf numFmtId="2" fontId="11" fillId="0" borderId="12" xfId="10" applyNumberFormat="1" applyFont="1" applyFill="1" applyBorder="1"/>
    <xf numFmtId="2" fontId="13" fillId="0" borderId="0" xfId="10" applyNumberFormat="1" applyFont="1" applyAlignment="1">
      <alignment horizontal="center"/>
    </xf>
    <xf numFmtId="2" fontId="11" fillId="0" borderId="55" xfId="10" applyNumberFormat="1" applyFont="1" applyBorder="1" applyAlignment="1">
      <alignment horizontal="center"/>
    </xf>
    <xf numFmtId="2" fontId="11" fillId="0" borderId="36" xfId="10" applyNumberFormat="1" applyFont="1" applyBorder="1" applyAlignment="1">
      <alignment horizontal="center"/>
    </xf>
    <xf numFmtId="1" fontId="12" fillId="0" borderId="49" xfId="10" applyNumberFormat="1" applyFont="1" applyBorder="1" applyAlignment="1">
      <alignment horizontal="center"/>
    </xf>
    <xf numFmtId="2" fontId="11" fillId="0" borderId="35" xfId="10" applyNumberFormat="1" applyFont="1" applyBorder="1" applyAlignment="1">
      <alignment horizontal="center"/>
    </xf>
    <xf numFmtId="2" fontId="11" fillId="0" borderId="3" xfId="10" applyNumberFormat="1" applyFont="1" applyBorder="1" applyAlignment="1">
      <alignment horizontal="center"/>
    </xf>
    <xf numFmtId="2" fontId="11" fillId="0" borderId="15" xfId="10" applyNumberFormat="1" applyFont="1" applyBorder="1" applyAlignment="1">
      <alignment horizontal="center"/>
    </xf>
    <xf numFmtId="1" fontId="12" fillId="0" borderId="3" xfId="10" applyNumberFormat="1" applyFont="1" applyBorder="1" applyAlignment="1">
      <alignment horizontal="center"/>
    </xf>
    <xf numFmtId="2" fontId="11" fillId="0" borderId="17" xfId="10" applyNumberFormat="1" applyFont="1" applyBorder="1" applyAlignment="1">
      <alignment horizontal="center"/>
    </xf>
    <xf numFmtId="0" fontId="15" fillId="0" borderId="1" xfId="10" applyFont="1" applyFill="1" applyBorder="1" applyAlignment="1">
      <alignment horizontal="left" vertical="center"/>
    </xf>
    <xf numFmtId="0" fontId="24" fillId="16" borderId="45" xfId="13" applyFont="1" applyFill="1" applyBorder="1" applyAlignment="1">
      <alignment horizontal="center"/>
    </xf>
    <xf numFmtId="0" fontId="24" fillId="16" borderId="57" xfId="13" applyFont="1" applyFill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24" fillId="0" borderId="47" xfId="13" applyFont="1" applyBorder="1"/>
    <xf numFmtId="0" fontId="25" fillId="0" borderId="46" xfId="13" applyFont="1" applyBorder="1"/>
    <xf numFmtId="2" fontId="32" fillId="20" borderId="22" xfId="13" applyNumberFormat="1" applyFont="1" applyFill="1" applyBorder="1"/>
    <xf numFmtId="172" fontId="24" fillId="16" borderId="45" xfId="13" applyNumberFormat="1" applyFont="1" applyFill="1" applyBorder="1" applyAlignment="1">
      <alignment horizontal="center"/>
    </xf>
    <xf numFmtId="0" fontId="25" fillId="19" borderId="45" xfId="13" applyFont="1" applyFill="1" applyBorder="1"/>
    <xf numFmtId="0" fontId="25" fillId="19" borderId="45" xfId="13" applyFont="1" applyFill="1" applyBorder="1" applyAlignment="1">
      <alignment horizontal="center"/>
    </xf>
    <xf numFmtId="172" fontId="25" fillId="9" borderId="45" xfId="13" applyNumberFormat="1" applyFont="1" applyFill="1" applyBorder="1" applyAlignment="1">
      <alignment horizontal="right"/>
    </xf>
    <xf numFmtId="0" fontId="24" fillId="15" borderId="47" xfId="13" applyFont="1" applyFill="1" applyBorder="1"/>
    <xf numFmtId="0" fontId="24" fillId="15" borderId="46" xfId="13" applyFont="1" applyFill="1" applyBorder="1"/>
    <xf numFmtId="2" fontId="24" fillId="15" borderId="22" xfId="13" applyNumberFormat="1" applyFont="1" applyFill="1" applyBorder="1"/>
    <xf numFmtId="2" fontId="25" fillId="5" borderId="45" xfId="13" applyNumberFormat="1" applyFont="1" applyFill="1" applyBorder="1" applyAlignment="1">
      <alignment horizontal="center"/>
    </xf>
    <xf numFmtId="172" fontId="25" fillId="5" borderId="45" xfId="13" applyNumberFormat="1" applyFont="1" applyFill="1" applyBorder="1" applyAlignment="1">
      <alignment horizontal="center"/>
    </xf>
    <xf numFmtId="195" fontId="30" fillId="0" borderId="0" xfId="11" applyNumberFormat="1" applyFont="1" applyFill="1" applyBorder="1" applyAlignment="1">
      <alignment horizontal="center"/>
    </xf>
    <xf numFmtId="0" fontId="25" fillId="21" borderId="45" xfId="13" applyFont="1" applyFill="1" applyBorder="1" applyAlignment="1">
      <alignment horizontal="center"/>
    </xf>
    <xf numFmtId="0" fontId="33" fillId="16" borderId="45" xfId="13" applyFont="1" applyFill="1" applyBorder="1" applyAlignment="1">
      <alignment horizontal="right"/>
    </xf>
    <xf numFmtId="9" fontId="0" fillId="0" borderId="0" xfId="28" applyFont="1"/>
    <xf numFmtId="0" fontId="5" fillId="0" borderId="0" xfId="30" applyAlignment="1">
      <alignment horizontal="center"/>
    </xf>
    <xf numFmtId="173" fontId="5" fillId="0" borderId="0" xfId="30" applyNumberFormat="1"/>
    <xf numFmtId="0" fontId="30" fillId="0" borderId="0" xfId="13" applyFont="1" applyAlignment="1">
      <alignment horizontal="center"/>
    </xf>
    <xf numFmtId="0" fontId="24" fillId="18" borderId="0" xfId="13" applyFont="1" applyFill="1"/>
    <xf numFmtId="0" fontId="24" fillId="0" borderId="22" xfId="13" applyFont="1" applyBorder="1"/>
    <xf numFmtId="0" fontId="24" fillId="0" borderId="0" xfId="13" applyFont="1"/>
    <xf numFmtId="194" fontId="24" fillId="0" borderId="0" xfId="13" applyNumberFormat="1" applyFont="1" applyAlignment="1">
      <alignment horizontal="right"/>
    </xf>
    <xf numFmtId="2" fontId="27" fillId="0" borderId="0" xfId="13" applyNumberFormat="1" applyFont="1"/>
    <xf numFmtId="0" fontId="37" fillId="0" borderId="0" xfId="30" applyFont="1"/>
    <xf numFmtId="0" fontId="5" fillId="0" borderId="0" xfId="30"/>
    <xf numFmtId="0" fontId="21" fillId="16" borderId="25" xfId="30" applyFont="1" applyFill="1" applyBorder="1"/>
    <xf numFmtId="0" fontId="5" fillId="0" borderId="0" xfId="30" applyAlignment="1">
      <alignment horizontal="center" vertical="center"/>
    </xf>
    <xf numFmtId="0" fontId="39" fillId="12" borderId="51" xfId="30" applyFont="1" applyFill="1" applyBorder="1" applyAlignment="1">
      <alignment horizontal="center" vertical="center" textRotation="90"/>
    </xf>
    <xf numFmtId="0" fontId="39" fillId="16" borderId="51" xfId="30" applyFont="1" applyFill="1" applyBorder="1" applyAlignment="1">
      <alignment horizontal="center" vertical="center" textRotation="90"/>
    </xf>
    <xf numFmtId="0" fontId="39" fillId="24" borderId="51" xfId="30" applyFont="1" applyFill="1" applyBorder="1" applyAlignment="1">
      <alignment horizontal="center" vertical="center" textRotation="90"/>
    </xf>
    <xf numFmtId="0" fontId="39" fillId="22" borderId="51" xfId="30" applyFont="1" applyFill="1" applyBorder="1" applyAlignment="1">
      <alignment horizontal="center" vertical="center" textRotation="90"/>
    </xf>
    <xf numFmtId="0" fontId="39" fillId="0" borderId="51" xfId="30" applyFont="1" applyBorder="1" applyAlignment="1">
      <alignment horizontal="center" vertical="center" textRotation="90"/>
    </xf>
    <xf numFmtId="0" fontId="42" fillId="0" borderId="51" xfId="30" applyFont="1" applyBorder="1" applyAlignment="1">
      <alignment horizontal="center" vertical="center" textRotation="90"/>
    </xf>
    <xf numFmtId="0" fontId="42" fillId="12" borderId="51" xfId="30" applyFont="1" applyFill="1" applyBorder="1" applyAlignment="1">
      <alignment horizontal="center" vertical="center" textRotation="90"/>
    </xf>
    <xf numFmtId="0" fontId="42" fillId="16" borderId="51" xfId="30" applyFont="1" applyFill="1" applyBorder="1" applyAlignment="1">
      <alignment horizontal="center" vertical="center" textRotation="90"/>
    </xf>
    <xf numFmtId="0" fontId="39" fillId="24" borderId="39" xfId="30" applyFont="1" applyFill="1" applyBorder="1" applyAlignment="1">
      <alignment horizontal="center" vertical="center" textRotation="90"/>
    </xf>
    <xf numFmtId="0" fontId="39" fillId="22" borderId="22" xfId="30" applyFont="1" applyFill="1" applyBorder="1" applyAlignment="1">
      <alignment horizontal="center" vertical="center" textRotation="90"/>
    </xf>
    <xf numFmtId="0" fontId="42" fillId="22" borderId="39" xfId="30" applyFont="1" applyFill="1" applyBorder="1" applyAlignment="1">
      <alignment horizontal="center" vertical="center" textRotation="90"/>
    </xf>
    <xf numFmtId="0" fontId="35" fillId="16" borderId="51" xfId="30" applyFont="1" applyFill="1" applyBorder="1" applyAlignment="1">
      <alignment horizontal="center" vertical="center" textRotation="90"/>
    </xf>
    <xf numFmtId="0" fontId="35" fillId="24" borderId="51" xfId="30" applyFont="1" applyFill="1" applyBorder="1" applyAlignment="1">
      <alignment horizontal="center" vertical="center" textRotation="90"/>
    </xf>
    <xf numFmtId="0" fontId="35" fillId="22" borderId="51" xfId="30" applyFont="1" applyFill="1" applyBorder="1" applyAlignment="1">
      <alignment horizontal="center" vertical="center" textRotation="90"/>
    </xf>
    <xf numFmtId="0" fontId="35" fillId="0" borderId="51" xfId="30" applyFont="1" applyBorder="1" applyAlignment="1">
      <alignment horizontal="center" vertical="center" textRotation="90"/>
    </xf>
    <xf numFmtId="0" fontId="35" fillId="12" borderId="51" xfId="30" applyFont="1" applyFill="1" applyBorder="1" applyAlignment="1">
      <alignment horizontal="center" vertical="center" textRotation="90"/>
    </xf>
    <xf numFmtId="0" fontId="35" fillId="22" borderId="39" xfId="30" applyFont="1" applyFill="1" applyBorder="1" applyAlignment="1">
      <alignment horizontal="center" vertical="center" textRotation="90"/>
    </xf>
    <xf numFmtId="0" fontId="21" fillId="0" borderId="39" xfId="30" applyFont="1" applyBorder="1" applyAlignment="1">
      <alignment horizontal="center" vertical="center"/>
    </xf>
    <xf numFmtId="0" fontId="21" fillId="0" borderId="22" xfId="30" applyFont="1" applyBorder="1" applyAlignment="1">
      <alignment horizontal="center" vertical="center" wrapText="1"/>
    </xf>
    <xf numFmtId="0" fontId="21" fillId="6" borderId="23" xfId="30" applyFont="1" applyFill="1" applyBorder="1" applyAlignment="1">
      <alignment horizontal="center" vertical="center"/>
    </xf>
    <xf numFmtId="0" fontId="21" fillId="0" borderId="23" xfId="30" applyFont="1" applyBorder="1" applyAlignment="1">
      <alignment horizontal="center" vertical="center" wrapText="1"/>
    </xf>
    <xf numFmtId="0" fontId="21" fillId="0" borderId="22" xfId="30" applyFont="1" applyBorder="1" applyAlignment="1">
      <alignment horizontal="center" vertical="center"/>
    </xf>
    <xf numFmtId="0" fontId="21" fillId="25" borderId="23" xfId="30" applyFont="1" applyFill="1" applyBorder="1" applyAlignment="1">
      <alignment horizontal="center" vertical="center" wrapText="1"/>
    </xf>
    <xf numFmtId="0" fontId="21" fillId="27" borderId="22" xfId="30" applyFont="1" applyFill="1" applyBorder="1" applyAlignment="1">
      <alignment horizontal="center" vertical="center" wrapText="1"/>
    </xf>
    <xf numFmtId="0" fontId="21" fillId="26" borderId="22" xfId="30" applyFont="1" applyFill="1" applyBorder="1" applyAlignment="1">
      <alignment horizontal="center" vertical="center" wrapText="1"/>
    </xf>
    <xf numFmtId="0" fontId="21" fillId="28" borderId="22" xfId="30" applyFont="1" applyFill="1" applyBorder="1" applyAlignment="1">
      <alignment horizontal="center" vertical="center" wrapText="1"/>
    </xf>
    <xf numFmtId="0" fontId="5" fillId="0" borderId="46" xfId="30" applyBorder="1" applyAlignment="1">
      <alignment horizontal="center"/>
    </xf>
    <xf numFmtId="0" fontId="5" fillId="5" borderId="45" xfId="30" applyFill="1" applyBorder="1" applyAlignment="1">
      <alignment horizontal="center"/>
    </xf>
    <xf numFmtId="0" fontId="5" fillId="14" borderId="46" xfId="30" applyFill="1" applyBorder="1" applyAlignment="1">
      <alignment horizontal="center"/>
    </xf>
    <xf numFmtId="0" fontId="5" fillId="12" borderId="46" xfId="30" applyFill="1" applyBorder="1" applyAlignment="1">
      <alignment horizontal="center"/>
    </xf>
    <xf numFmtId="0" fontId="5" fillId="16" borderId="46" xfId="30" applyFill="1" applyBorder="1" applyAlignment="1">
      <alignment horizontal="center"/>
    </xf>
    <xf numFmtId="0" fontId="5" fillId="24" borderId="46" xfId="30" applyFill="1" applyBorder="1" applyAlignment="1">
      <alignment horizontal="center"/>
    </xf>
    <xf numFmtId="0" fontId="5" fillId="22" borderId="46" xfId="30" applyFill="1" applyBorder="1" applyAlignment="1">
      <alignment horizontal="center"/>
    </xf>
    <xf numFmtId="0" fontId="5" fillId="23" borderId="46" xfId="30" applyFill="1" applyBorder="1" applyAlignment="1">
      <alignment horizontal="center"/>
    </xf>
    <xf numFmtId="0" fontId="5" fillId="13" borderId="46" xfId="30" applyFill="1" applyBorder="1" applyAlignment="1">
      <alignment horizontal="center"/>
    </xf>
    <xf numFmtId="0" fontId="40" fillId="13" borderId="46" xfId="30" applyFont="1" applyFill="1" applyBorder="1" applyAlignment="1">
      <alignment horizontal="center"/>
    </xf>
    <xf numFmtId="0" fontId="5" fillId="0" borderId="46" xfId="30" applyBorder="1"/>
    <xf numFmtId="0" fontId="5" fillId="0" borderId="45" xfId="30" applyBorder="1" applyAlignment="1">
      <alignment horizontal="center"/>
    </xf>
    <xf numFmtId="0" fontId="5" fillId="12" borderId="45" xfId="30" applyFill="1" applyBorder="1" applyAlignment="1">
      <alignment horizontal="center"/>
    </xf>
    <xf numFmtId="0" fontId="5" fillId="16" borderId="45" xfId="30" applyFill="1" applyBorder="1" applyAlignment="1">
      <alignment horizontal="center"/>
    </xf>
    <xf numFmtId="0" fontId="5" fillId="24" borderId="45" xfId="30" applyFill="1" applyBorder="1" applyAlignment="1">
      <alignment horizontal="center"/>
    </xf>
    <xf numFmtId="0" fontId="5" fillId="22" borderId="45" xfId="30" applyFill="1" applyBorder="1" applyAlignment="1">
      <alignment horizontal="center"/>
    </xf>
    <xf numFmtId="2" fontId="5" fillId="13" borderId="46" xfId="30" applyNumberFormat="1" applyFill="1" applyBorder="1" applyAlignment="1">
      <alignment horizontal="center"/>
    </xf>
    <xf numFmtId="0" fontId="38" fillId="0" borderId="0" xfId="30" applyFont="1"/>
    <xf numFmtId="0" fontId="36" fillId="6" borderId="22" xfId="30" applyFont="1" applyFill="1" applyBorder="1" applyAlignment="1">
      <alignment horizontal="center"/>
    </xf>
    <xf numFmtId="1" fontId="21" fillId="0" borderId="56" xfId="30" applyNumberFormat="1" applyFont="1" applyBorder="1" applyAlignment="1">
      <alignment horizontal="center"/>
    </xf>
    <xf numFmtId="1" fontId="21" fillId="0" borderId="47" xfId="30" applyNumberFormat="1" applyFont="1" applyBorder="1" applyAlignment="1">
      <alignment horizontal="center"/>
    </xf>
    <xf numFmtId="1" fontId="21" fillId="0" borderId="0" xfId="30" applyNumberFormat="1" applyFont="1" applyAlignment="1">
      <alignment horizontal="center"/>
    </xf>
    <xf numFmtId="0" fontId="21" fillId="14" borderId="22" xfId="30" applyFont="1" applyFill="1" applyBorder="1" applyAlignment="1">
      <alignment horizontal="center"/>
    </xf>
    <xf numFmtId="0" fontId="21" fillId="12" borderId="22" xfId="30" applyFont="1" applyFill="1" applyBorder="1" applyAlignment="1">
      <alignment horizontal="center"/>
    </xf>
    <xf numFmtId="0" fontId="21" fillId="16" borderId="22" xfId="30" applyFont="1" applyFill="1" applyBorder="1" applyAlignment="1">
      <alignment horizontal="center"/>
    </xf>
    <xf numFmtId="0" fontId="21" fillId="24" borderId="22" xfId="30" applyFont="1" applyFill="1" applyBorder="1" applyAlignment="1">
      <alignment horizontal="center"/>
    </xf>
    <xf numFmtId="0" fontId="21" fillId="22" borderId="22" xfId="30" applyFont="1" applyFill="1" applyBorder="1" applyAlignment="1">
      <alignment horizontal="center"/>
    </xf>
    <xf numFmtId="0" fontId="21" fillId="0" borderId="22" xfId="30" applyFont="1" applyBorder="1" applyAlignment="1">
      <alignment horizontal="center"/>
    </xf>
    <xf numFmtId="199" fontId="36" fillId="25" borderId="22" xfId="29" applyNumberFormat="1" applyFont="1" applyFill="1" applyBorder="1" applyAlignment="1">
      <alignment horizontal="center"/>
    </xf>
    <xf numFmtId="199" fontId="36" fillId="27" borderId="22" xfId="29" applyNumberFormat="1" applyFont="1" applyFill="1" applyBorder="1" applyAlignment="1">
      <alignment horizontal="center"/>
    </xf>
    <xf numFmtId="199" fontId="36" fillId="0" borderId="22" xfId="29" applyNumberFormat="1" applyFont="1" applyBorder="1" applyAlignment="1">
      <alignment horizontal="center"/>
    </xf>
    <xf numFmtId="199" fontId="36" fillId="26" borderId="22" xfId="29" applyNumberFormat="1" applyFont="1" applyFill="1" applyBorder="1" applyAlignment="1">
      <alignment horizontal="center"/>
    </xf>
    <xf numFmtId="10" fontId="36" fillId="28" borderId="22" xfId="28" applyNumberFormat="1" applyFont="1" applyFill="1" applyBorder="1" applyAlignment="1">
      <alignment horizontal="center"/>
    </xf>
    <xf numFmtId="199" fontId="36" fillId="28" borderId="22" xfId="29" applyNumberFormat="1" applyFont="1" applyFill="1" applyBorder="1" applyAlignment="1">
      <alignment horizontal="center"/>
    </xf>
    <xf numFmtId="0" fontId="43" fillId="0" borderId="0" xfId="30" applyFont="1" applyAlignment="1">
      <alignment horizontal="right"/>
    </xf>
    <xf numFmtId="9" fontId="36" fillId="0" borderId="0" xfId="28" applyFont="1"/>
    <xf numFmtId="0" fontId="44" fillId="0" borderId="0" xfId="30" applyFont="1"/>
    <xf numFmtId="1" fontId="5" fillId="0" borderId="0" xfId="30" applyNumberFormat="1"/>
    <xf numFmtId="0" fontId="36" fillId="0" borderId="0" xfId="30" applyFont="1"/>
    <xf numFmtId="0" fontId="41" fillId="0" borderId="29" xfId="30" applyFont="1" applyBorder="1"/>
    <xf numFmtId="0" fontId="38" fillId="0" borderId="29" xfId="30" applyFont="1" applyBorder="1"/>
    <xf numFmtId="0" fontId="38" fillId="0" borderId="0" xfId="30" applyFont="1" applyAlignment="1">
      <alignment horizontal="left"/>
    </xf>
    <xf numFmtId="0" fontId="21" fillId="8" borderId="22" xfId="30" applyFont="1" applyFill="1" applyBorder="1" applyAlignment="1">
      <alignment horizontal="center" vertical="center" wrapText="1"/>
    </xf>
    <xf numFmtId="0" fontId="5" fillId="17" borderId="46" xfId="30" applyFill="1" applyBorder="1" applyAlignment="1">
      <alignment horizontal="center"/>
    </xf>
    <xf numFmtId="199" fontId="36" fillId="8" borderId="22" xfId="29" applyNumberFormat="1" applyFont="1" applyFill="1" applyBorder="1" applyAlignment="1">
      <alignment horizontal="center"/>
    </xf>
    <xf numFmtId="0" fontId="22" fillId="0" borderId="0" xfId="30" applyFont="1"/>
    <xf numFmtId="0" fontId="46" fillId="0" borderId="0" xfId="30" applyFont="1" applyAlignment="1">
      <alignment horizontal="right"/>
    </xf>
    <xf numFmtId="0" fontId="22" fillId="5" borderId="0" xfId="30" applyFont="1" applyFill="1"/>
    <xf numFmtId="0" fontId="22" fillId="0" borderId="45" xfId="30" applyFont="1" applyBorder="1" applyAlignment="1">
      <alignment horizontal="center"/>
    </xf>
    <xf numFmtId="0" fontId="22" fillId="5" borderId="45" xfId="30" applyFont="1" applyFill="1" applyBorder="1" applyAlignment="1">
      <alignment horizontal="center"/>
    </xf>
    <xf numFmtId="0" fontId="21" fillId="26" borderId="22" xfId="30" applyFont="1" applyFill="1" applyBorder="1" applyAlignment="1">
      <alignment horizontal="center" vertical="center"/>
    </xf>
    <xf numFmtId="0" fontId="21" fillId="0" borderId="23" xfId="30" applyFont="1" applyBorder="1" applyAlignment="1">
      <alignment horizontal="center" vertical="center"/>
    </xf>
    <xf numFmtId="0" fontId="21" fillId="0" borderId="25" xfId="30" applyFont="1" applyBorder="1" applyAlignment="1">
      <alignment horizontal="center" vertical="center"/>
    </xf>
    <xf numFmtId="0" fontId="21" fillId="27" borderId="39" xfId="30" applyFont="1" applyFill="1" applyBorder="1" applyAlignment="1">
      <alignment horizontal="center" vertical="center" wrapText="1"/>
    </xf>
    <xf numFmtId="0" fontId="21" fillId="13" borderId="22" xfId="30" applyFont="1" applyFill="1" applyBorder="1" applyAlignment="1">
      <alignment horizontal="center" vertical="center" wrapText="1"/>
    </xf>
    <xf numFmtId="0" fontId="21" fillId="10" borderId="25" xfId="30" applyFont="1" applyFill="1" applyBorder="1" applyAlignment="1">
      <alignment horizontal="center" vertical="center" wrapText="1"/>
    </xf>
    <xf numFmtId="0" fontId="21" fillId="0" borderId="46" xfId="30" applyFont="1" applyBorder="1" applyAlignment="1">
      <alignment horizontal="center"/>
    </xf>
    <xf numFmtId="0" fontId="5" fillId="27" borderId="46" xfId="30" applyFill="1" applyBorder="1" applyAlignment="1">
      <alignment horizontal="center"/>
    </xf>
    <xf numFmtId="0" fontId="5" fillId="10" borderId="46" xfId="30" applyFill="1" applyBorder="1" applyAlignment="1">
      <alignment horizontal="center"/>
    </xf>
    <xf numFmtId="0" fontId="5" fillId="26" borderId="0" xfId="30" applyFill="1" applyAlignment="1">
      <alignment horizontal="center"/>
    </xf>
    <xf numFmtId="0" fontId="21" fillId="0" borderId="45" xfId="30" applyFont="1" applyBorder="1" applyAlignment="1">
      <alignment horizontal="center"/>
    </xf>
    <xf numFmtId="0" fontId="21" fillId="26" borderId="22" xfId="30" applyFont="1" applyFill="1" applyBorder="1" applyAlignment="1">
      <alignment horizontal="center"/>
    </xf>
    <xf numFmtId="0" fontId="21" fillId="0" borderId="0" xfId="30" applyFont="1" applyAlignment="1">
      <alignment horizontal="center"/>
    </xf>
    <xf numFmtId="0" fontId="21" fillId="27" borderId="22" xfId="30" applyFont="1" applyFill="1" applyBorder="1" applyAlignment="1">
      <alignment horizontal="center"/>
    </xf>
    <xf numFmtId="1" fontId="21" fillId="13" borderId="22" xfId="30" applyNumberFormat="1" applyFont="1" applyFill="1" applyBorder="1" applyAlignment="1">
      <alignment horizontal="center"/>
    </xf>
    <xf numFmtId="1" fontId="21" fillId="10" borderId="22" xfId="30" applyNumberFormat="1" applyFont="1" applyFill="1" applyBorder="1" applyAlignment="1">
      <alignment horizontal="center"/>
    </xf>
    <xf numFmtId="1" fontId="21" fillId="26" borderId="22" xfId="30" applyNumberFormat="1" applyFont="1" applyFill="1" applyBorder="1" applyAlignment="1">
      <alignment horizontal="center"/>
    </xf>
    <xf numFmtId="0" fontId="34" fillId="0" borderId="0" xfId="30" applyFont="1" applyAlignment="1">
      <alignment horizontal="center"/>
    </xf>
    <xf numFmtId="0" fontId="21" fillId="0" borderId="0" xfId="30" applyFont="1" applyAlignment="1">
      <alignment horizontal="center" vertical="center"/>
    </xf>
    <xf numFmtId="0" fontId="5" fillId="0" borderId="0" xfId="30" applyAlignment="1">
      <alignment horizontal="center" vertical="center" wrapText="1"/>
    </xf>
    <xf numFmtId="0" fontId="21" fillId="16" borderId="45" xfId="30" applyFont="1" applyFill="1" applyBorder="1" applyAlignment="1">
      <alignment horizontal="center" vertical="center"/>
    </xf>
    <xf numFmtId="0" fontId="21" fillId="16" borderId="45" xfId="30" applyFont="1" applyFill="1" applyBorder="1" applyAlignment="1">
      <alignment horizontal="center" vertical="center" wrapText="1"/>
    </xf>
    <xf numFmtId="2" fontId="21" fillId="0" borderId="45" xfId="30" applyNumberFormat="1" applyFont="1" applyBorder="1" applyAlignment="1">
      <alignment horizontal="center"/>
    </xf>
    <xf numFmtId="0" fontId="5" fillId="5" borderId="50" xfId="30" applyFill="1" applyBorder="1" applyAlignment="1">
      <alignment horizontal="center"/>
    </xf>
    <xf numFmtId="1" fontId="5" fillId="0" borderId="45" xfId="30" applyNumberFormat="1" applyBorder="1" applyAlignment="1">
      <alignment horizontal="center"/>
    </xf>
    <xf numFmtId="173" fontId="5" fillId="0" borderId="45" xfId="30" applyNumberFormat="1" applyBorder="1" applyAlignment="1">
      <alignment horizontal="center"/>
    </xf>
    <xf numFmtId="191" fontId="21" fillId="0" borderId="45" xfId="30" applyNumberFormat="1" applyFont="1" applyBorder="1" applyAlignment="1">
      <alignment horizontal="center"/>
    </xf>
    <xf numFmtId="192" fontId="21" fillId="0" borderId="45" xfId="30" applyNumberFormat="1" applyFont="1" applyBorder="1" applyAlignment="1">
      <alignment horizontal="center"/>
    </xf>
    <xf numFmtId="173" fontId="21" fillId="0" borderId="0" xfId="30" applyNumberFormat="1" applyFont="1" applyAlignment="1">
      <alignment horizontal="center"/>
    </xf>
    <xf numFmtId="0" fontId="5" fillId="0" borderId="50" xfId="30" applyBorder="1" applyAlignment="1">
      <alignment horizontal="center"/>
    </xf>
    <xf numFmtId="0" fontId="0" fillId="0" borderId="45" xfId="0" applyBorder="1"/>
    <xf numFmtId="0" fontId="47" fillId="23" borderId="46" xfId="29" applyNumberFormat="1" applyFont="1" applyFill="1" applyBorder="1" applyAlignment="1">
      <alignment horizontal="center"/>
    </xf>
    <xf numFmtId="0" fontId="21" fillId="23" borderId="46" xfId="30" applyFont="1" applyFill="1" applyBorder="1" applyAlignment="1">
      <alignment horizontal="center"/>
    </xf>
    <xf numFmtId="2" fontId="36" fillId="0" borderId="0" xfId="30" applyNumberFormat="1" applyFont="1"/>
    <xf numFmtId="0" fontId="5" fillId="0" borderId="46" xfId="30" applyFill="1" applyBorder="1" applyAlignment="1">
      <alignment horizontal="center"/>
    </xf>
    <xf numFmtId="0" fontId="5" fillId="0" borderId="45" xfId="30" applyFill="1" applyBorder="1" applyAlignment="1">
      <alignment horizontal="center"/>
    </xf>
    <xf numFmtId="0" fontId="21" fillId="0" borderId="39" xfId="0" applyFont="1" applyBorder="1" applyAlignment="1">
      <alignment horizontal="center" vertical="center"/>
    </xf>
    <xf numFmtId="0" fontId="41" fillId="0" borderId="29" xfId="0" applyFont="1" applyBorder="1"/>
    <xf numFmtId="0" fontId="38" fillId="0" borderId="29" xfId="0" applyFont="1" applyBorder="1"/>
    <xf numFmtId="0" fontId="21" fillId="0" borderId="22" xfId="0" applyFont="1" applyBorder="1" applyAlignment="1">
      <alignment horizontal="center" vertical="center" wrapText="1"/>
    </xf>
    <xf numFmtId="0" fontId="21" fillId="6" borderId="23" xfId="0" applyFont="1" applyFill="1" applyBorder="1" applyAlignment="1">
      <alignment horizontal="center" vertical="center"/>
    </xf>
    <xf numFmtId="0" fontId="21" fillId="0" borderId="23" xfId="0" applyFont="1" applyBorder="1" applyAlignment="1">
      <alignment horizontal="center" vertical="center" wrapText="1"/>
    </xf>
    <xf numFmtId="0" fontId="21" fillId="0" borderId="22" xfId="0" applyFont="1" applyBorder="1" applyAlignment="1">
      <alignment horizontal="center" vertical="center"/>
    </xf>
    <xf numFmtId="0" fontId="21" fillId="25" borderId="23" xfId="0" applyFont="1" applyFill="1" applyBorder="1" applyAlignment="1">
      <alignment horizontal="center" vertical="center" wrapText="1"/>
    </xf>
    <xf numFmtId="0" fontId="21" fillId="27" borderId="22" xfId="0" applyFont="1" applyFill="1" applyBorder="1" applyAlignment="1">
      <alignment horizontal="center" vertical="center" wrapText="1"/>
    </xf>
    <xf numFmtId="0" fontId="21" fillId="26" borderId="22" xfId="0" applyFont="1" applyFill="1" applyBorder="1" applyAlignment="1">
      <alignment horizontal="center" vertical="center" wrapText="1"/>
    </xf>
    <xf numFmtId="0" fontId="21" fillId="8" borderId="22" xfId="0" applyFont="1" applyFill="1" applyBorder="1" applyAlignment="1">
      <alignment horizontal="center" vertical="center" wrapText="1"/>
    </xf>
    <xf numFmtId="0" fontId="0" fillId="12" borderId="46" xfId="0" applyFill="1" applyBorder="1" applyAlignment="1">
      <alignment horizontal="center"/>
    </xf>
    <xf numFmtId="0" fontId="0" fillId="16" borderId="46" xfId="0" applyFill="1" applyBorder="1" applyAlignment="1">
      <alignment horizontal="center"/>
    </xf>
    <xf numFmtId="0" fontId="0" fillId="24" borderId="46" xfId="0" applyFill="1" applyBorder="1" applyAlignment="1">
      <alignment horizontal="center"/>
    </xf>
    <xf numFmtId="0" fontId="0" fillId="22" borderId="46" xfId="0" applyFill="1" applyBorder="1" applyAlignment="1">
      <alignment horizontal="center"/>
    </xf>
    <xf numFmtId="0" fontId="0" fillId="12" borderId="45" xfId="0" applyFill="1" applyBorder="1" applyAlignment="1">
      <alignment horizontal="center"/>
    </xf>
    <xf numFmtId="0" fontId="0" fillId="16" borderId="45" xfId="0" applyFill="1" applyBorder="1" applyAlignment="1">
      <alignment horizontal="center"/>
    </xf>
    <xf numFmtId="0" fontId="0" fillId="24" borderId="45" xfId="0" applyFill="1" applyBorder="1" applyAlignment="1">
      <alignment horizontal="center"/>
    </xf>
    <xf numFmtId="0" fontId="0" fillId="22" borderId="45" xfId="0" applyFill="1" applyBorder="1" applyAlignment="1">
      <alignment horizontal="center"/>
    </xf>
    <xf numFmtId="0" fontId="38" fillId="0" borderId="0" xfId="0" applyFont="1" applyAlignment="1">
      <alignment horizontal="left"/>
    </xf>
    <xf numFmtId="1" fontId="21" fillId="0" borderId="0" xfId="0" applyNumberFormat="1" applyFont="1" applyAlignment="1">
      <alignment horizontal="center"/>
    </xf>
    <xf numFmtId="0" fontId="21" fillId="14" borderId="22" xfId="0" applyFont="1" applyFill="1" applyBorder="1" applyAlignment="1">
      <alignment horizontal="center"/>
    </xf>
    <xf numFmtId="0" fontId="21" fillId="12" borderId="22" xfId="0" applyFont="1" applyFill="1" applyBorder="1" applyAlignment="1">
      <alignment horizontal="center"/>
    </xf>
    <xf numFmtId="0" fontId="21" fillId="16" borderId="22" xfId="0" applyFont="1" applyFill="1" applyBorder="1" applyAlignment="1">
      <alignment horizontal="center"/>
    </xf>
    <xf numFmtId="0" fontId="21" fillId="24" borderId="22" xfId="0" applyFont="1" applyFill="1" applyBorder="1" applyAlignment="1">
      <alignment horizontal="center"/>
    </xf>
    <xf numFmtId="0" fontId="21" fillId="22" borderId="22" xfId="0" applyFont="1" applyFill="1" applyBorder="1" applyAlignment="1">
      <alignment horizontal="center"/>
    </xf>
    <xf numFmtId="0" fontId="21" fillId="0" borderId="22" xfId="0" applyFont="1" applyBorder="1" applyAlignment="1">
      <alignment horizontal="center"/>
    </xf>
    <xf numFmtId="199" fontId="36" fillId="8" borderId="22" xfId="2" applyNumberFormat="1" applyFont="1" applyFill="1" applyBorder="1" applyAlignment="1">
      <alignment horizontal="center"/>
    </xf>
    <xf numFmtId="0" fontId="43" fillId="0" borderId="0" xfId="0" applyFont="1" applyAlignment="1">
      <alignment horizontal="right"/>
    </xf>
    <xf numFmtId="9" fontId="36" fillId="0" borderId="0" xfId="11" applyFont="1"/>
    <xf numFmtId="0" fontId="44" fillId="0" borderId="0" xfId="0" applyFont="1"/>
    <xf numFmtId="173" fontId="36" fillId="0" borderId="0" xfId="0" applyNumberFormat="1" applyFont="1"/>
    <xf numFmtId="1" fontId="36" fillId="0" borderId="0" xfId="0" applyNumberFormat="1" applyFont="1"/>
    <xf numFmtId="1" fontId="0" fillId="0" borderId="0" xfId="0" applyNumberFormat="1"/>
    <xf numFmtId="0" fontId="36" fillId="0" borderId="0" xfId="0" applyFont="1"/>
    <xf numFmtId="0" fontId="21" fillId="0" borderId="39" xfId="0" applyFont="1" applyBorder="1" applyAlignment="1">
      <alignment horizontal="center" vertical="center"/>
    </xf>
    <xf numFmtId="0" fontId="3" fillId="0" borderId="46" xfId="30" applyFont="1" applyBorder="1"/>
    <xf numFmtId="0" fontId="3" fillId="0" borderId="46" xfId="30" applyFont="1" applyFill="1" applyBorder="1"/>
    <xf numFmtId="0" fontId="5" fillId="0" borderId="46" xfId="30" applyFill="1" applyBorder="1"/>
    <xf numFmtId="0" fontId="5" fillId="0" borderId="46" xfId="30" applyFill="1" applyBorder="1" applyAlignment="1">
      <alignment horizontal="right"/>
    </xf>
    <xf numFmtId="0" fontId="5" fillId="0" borderId="45" xfId="30" applyFill="1" applyBorder="1" applyAlignment="1">
      <alignment horizontal="right"/>
    </xf>
    <xf numFmtId="0" fontId="36" fillId="6" borderId="48" xfId="0" applyFont="1" applyFill="1" applyBorder="1" applyAlignment="1">
      <alignment horizontal="center"/>
    </xf>
    <xf numFmtId="1" fontId="21" fillId="0" borderId="33" xfId="0" applyNumberFormat="1" applyFont="1" applyFill="1" applyBorder="1" applyAlignment="1">
      <alignment horizontal="center"/>
    </xf>
    <xf numFmtId="1" fontId="21" fillId="0" borderId="32" xfId="0" applyNumberFormat="1" applyFont="1" applyBorder="1" applyAlignment="1">
      <alignment horizontal="center"/>
    </xf>
    <xf numFmtId="0" fontId="3" fillId="0" borderId="52" xfId="30" applyFont="1" applyBorder="1"/>
    <xf numFmtId="0" fontId="5" fillId="0" borderId="52" xfId="30" applyBorder="1" applyAlignment="1">
      <alignment horizontal="center"/>
    </xf>
    <xf numFmtId="0" fontId="5" fillId="0" borderId="52" xfId="30" applyFill="1" applyBorder="1" applyAlignment="1">
      <alignment horizontal="center"/>
    </xf>
    <xf numFmtId="199" fontId="36" fillId="25" borderId="48" xfId="2" applyNumberFormat="1" applyFont="1" applyFill="1" applyBorder="1" applyAlignment="1">
      <alignment horizontal="center"/>
    </xf>
    <xf numFmtId="199" fontId="36" fillId="27" borderId="48" xfId="2" applyNumberFormat="1" applyFont="1" applyFill="1" applyBorder="1" applyAlignment="1">
      <alignment horizontal="center"/>
    </xf>
    <xf numFmtId="199" fontId="36" fillId="0" borderId="48" xfId="2" applyNumberFormat="1" applyFont="1" applyBorder="1" applyAlignment="1">
      <alignment horizontal="center"/>
    </xf>
    <xf numFmtId="199" fontId="36" fillId="26" borderId="48" xfId="2" applyNumberFormat="1" applyFont="1" applyFill="1" applyBorder="1" applyAlignment="1">
      <alignment horizontal="center"/>
    </xf>
    <xf numFmtId="0" fontId="47" fillId="23" borderId="52" xfId="29" applyNumberFormat="1" applyFont="1" applyFill="1" applyBorder="1" applyAlignment="1">
      <alignment horizontal="center"/>
    </xf>
    <xf numFmtId="0" fontId="5" fillId="23" borderId="52" xfId="30" applyFill="1" applyBorder="1" applyAlignment="1">
      <alignment horizontal="center"/>
    </xf>
    <xf numFmtId="0" fontId="21" fillId="23" borderId="52" xfId="30" applyFont="1" applyFill="1" applyBorder="1" applyAlignment="1">
      <alignment horizontal="center"/>
    </xf>
    <xf numFmtId="1" fontId="21" fillId="0" borderId="33" xfId="0" applyNumberFormat="1" applyFont="1" applyBorder="1" applyAlignment="1">
      <alignment horizontal="center"/>
    </xf>
    <xf numFmtId="0" fontId="21" fillId="14" borderId="48" xfId="0" applyFont="1" applyFill="1" applyBorder="1" applyAlignment="1">
      <alignment horizontal="center"/>
    </xf>
    <xf numFmtId="0" fontId="21" fillId="12" borderId="48" xfId="0" applyFont="1" applyFill="1" applyBorder="1" applyAlignment="1">
      <alignment horizontal="center"/>
    </xf>
    <xf numFmtId="0" fontId="21" fillId="16" borderId="48" xfId="0" applyFont="1" applyFill="1" applyBorder="1" applyAlignment="1">
      <alignment horizontal="center"/>
    </xf>
    <xf numFmtId="0" fontId="21" fillId="24" borderId="48" xfId="0" applyFont="1" applyFill="1" applyBorder="1" applyAlignment="1">
      <alignment horizontal="center"/>
    </xf>
    <xf numFmtId="0" fontId="21" fillId="22" borderId="48" xfId="0" applyFont="1" applyFill="1" applyBorder="1" applyAlignment="1">
      <alignment horizontal="center"/>
    </xf>
    <xf numFmtId="0" fontId="21" fillId="0" borderId="48" xfId="0" applyFont="1" applyBorder="1" applyAlignment="1">
      <alignment horizontal="center"/>
    </xf>
    <xf numFmtId="0" fontId="5" fillId="14" borderId="52" xfId="30" applyFill="1" applyBorder="1" applyAlignment="1">
      <alignment horizontal="center"/>
    </xf>
    <xf numFmtId="0" fontId="0" fillId="12" borderId="52" xfId="0" applyFill="1" applyBorder="1" applyAlignment="1">
      <alignment horizontal="center"/>
    </xf>
    <xf numFmtId="0" fontId="0" fillId="16" borderId="52" xfId="0" applyFill="1" applyBorder="1" applyAlignment="1">
      <alignment horizontal="center"/>
    </xf>
    <xf numFmtId="0" fontId="0" fillId="24" borderId="52" xfId="0" applyFill="1" applyBorder="1" applyAlignment="1">
      <alignment horizontal="center"/>
    </xf>
    <xf numFmtId="0" fontId="0" fillId="22" borderId="52" xfId="0" applyFill="1" applyBorder="1" applyAlignment="1">
      <alignment horizontal="center"/>
    </xf>
    <xf numFmtId="196" fontId="25" fillId="11" borderId="45" xfId="13" applyNumberFormat="1" applyFont="1" applyFill="1" applyBorder="1" applyAlignment="1">
      <alignment horizontal="center"/>
    </xf>
    <xf numFmtId="0" fontId="1" fillId="0" borderId="51" xfId="30" applyFont="1" applyBorder="1" applyAlignment="1">
      <alignment horizontal="center" vertical="center" textRotation="90"/>
    </xf>
    <xf numFmtId="0" fontId="1" fillId="12" borderId="51" xfId="30" applyFont="1" applyFill="1" applyBorder="1" applyAlignment="1">
      <alignment horizontal="center" vertical="center" textRotation="90"/>
    </xf>
    <xf numFmtId="0" fontId="1" fillId="16" borderId="51" xfId="30" applyFont="1" applyFill="1" applyBorder="1" applyAlignment="1">
      <alignment horizontal="center" vertical="center" textRotation="90"/>
    </xf>
    <xf numFmtId="0" fontId="1" fillId="22" borderId="39" xfId="30" applyFont="1" applyFill="1" applyBorder="1" applyAlignment="1">
      <alignment horizontal="center" vertical="center" textRotation="90"/>
    </xf>
    <xf numFmtId="0" fontId="21" fillId="16" borderId="51" xfId="30" applyFont="1" applyFill="1" applyBorder="1" applyAlignment="1">
      <alignment horizontal="center" vertical="center" textRotation="90"/>
    </xf>
    <xf numFmtId="0" fontId="21" fillId="24" borderId="51" xfId="30" applyFont="1" applyFill="1" applyBorder="1" applyAlignment="1">
      <alignment horizontal="center" vertical="center" textRotation="90"/>
    </xf>
    <xf numFmtId="0" fontId="21" fillId="22" borderId="51" xfId="30" applyFont="1" applyFill="1" applyBorder="1" applyAlignment="1">
      <alignment horizontal="center" vertical="center" textRotation="90"/>
    </xf>
    <xf numFmtId="0" fontId="21" fillId="0" borderId="51" xfId="30" applyFont="1" applyBorder="1" applyAlignment="1">
      <alignment horizontal="center" vertical="center" textRotation="90"/>
    </xf>
    <xf numFmtId="0" fontId="21" fillId="12" borderId="51" xfId="30" applyFont="1" applyFill="1" applyBorder="1" applyAlignment="1">
      <alignment horizontal="center" vertical="center" textRotation="90"/>
    </xf>
    <xf numFmtId="0" fontId="21" fillId="22" borderId="39" xfId="30" applyFont="1" applyFill="1" applyBorder="1" applyAlignment="1">
      <alignment horizontal="center" vertical="center" textRotation="90"/>
    </xf>
    <xf numFmtId="0" fontId="21" fillId="24" borderId="39" xfId="30" applyFont="1" applyFill="1" applyBorder="1" applyAlignment="1">
      <alignment horizontal="center" vertical="center" textRotation="90"/>
    </xf>
    <xf numFmtId="0" fontId="21" fillId="22" borderId="22" xfId="30" applyFont="1" applyFill="1" applyBorder="1" applyAlignment="1">
      <alignment horizontal="center" vertical="center" textRotation="90"/>
    </xf>
    <xf numFmtId="0" fontId="0" fillId="0" borderId="69" xfId="0" applyBorder="1" applyAlignment="1">
      <alignment horizontal="center" vertical="center"/>
    </xf>
    <xf numFmtId="0" fontId="45" fillId="23" borderId="49" xfId="30" applyFont="1" applyFill="1" applyBorder="1" applyAlignment="1">
      <alignment horizontal="center"/>
    </xf>
    <xf numFmtId="0" fontId="45" fillId="23" borderId="0" xfId="30" applyFont="1" applyFill="1" applyAlignment="1">
      <alignment horizontal="center"/>
    </xf>
    <xf numFmtId="0" fontId="21" fillId="16" borderId="39" xfId="30" applyFont="1" applyFill="1" applyBorder="1" applyAlignment="1">
      <alignment horizontal="center"/>
    </xf>
    <xf numFmtId="0" fontId="21" fillId="16" borderId="23" xfId="30" applyFont="1" applyFill="1" applyBorder="1" applyAlignment="1">
      <alignment horizontal="center"/>
    </xf>
    <xf numFmtId="0" fontId="21" fillId="16" borderId="25" xfId="30" applyFont="1" applyFill="1" applyBorder="1" applyAlignment="1">
      <alignment horizontal="center"/>
    </xf>
    <xf numFmtId="0" fontId="41" fillId="0" borderId="29" xfId="30" applyFont="1" applyBorder="1" applyAlignment="1">
      <alignment horizontal="left"/>
    </xf>
    <xf numFmtId="2" fontId="29" fillId="7" borderId="55" xfId="10" applyNumberFormat="1" applyFont="1" applyFill="1" applyBorder="1" applyAlignment="1">
      <alignment horizontal="center" vertical="center"/>
    </xf>
    <xf numFmtId="2" fontId="29" fillId="7" borderId="54" xfId="10" applyNumberFormat="1" applyFont="1" applyFill="1" applyBorder="1" applyAlignment="1">
      <alignment horizontal="center" vertical="center"/>
    </xf>
    <xf numFmtId="2" fontId="29" fillId="7" borderId="26" xfId="10" applyNumberFormat="1" applyFont="1" applyFill="1" applyBorder="1" applyAlignment="1">
      <alignment horizontal="center" vertical="center"/>
    </xf>
    <xf numFmtId="2" fontId="29" fillId="7" borderId="49" xfId="10" applyNumberFormat="1" applyFont="1" applyFill="1" applyBorder="1" applyAlignment="1">
      <alignment horizontal="center" vertical="center"/>
    </xf>
    <xf numFmtId="2" fontId="29" fillId="7" borderId="0" xfId="10" applyNumberFormat="1" applyFont="1" applyFill="1" applyBorder="1" applyAlignment="1">
      <alignment horizontal="center" vertical="center"/>
    </xf>
    <xf numFmtId="2" fontId="29" fillId="7" borderId="27" xfId="10" applyNumberFormat="1" applyFont="1" applyFill="1" applyBorder="1" applyAlignment="1">
      <alignment horizontal="center" vertical="center"/>
    </xf>
    <xf numFmtId="2" fontId="29" fillId="7" borderId="24" xfId="10" applyNumberFormat="1" applyFont="1" applyFill="1" applyBorder="1" applyAlignment="1">
      <alignment horizontal="center" vertical="center"/>
    </xf>
    <xf numFmtId="2" fontId="29" fillId="7" borderId="29" xfId="10" applyNumberFormat="1" applyFont="1" applyFill="1" applyBorder="1" applyAlignment="1">
      <alignment horizontal="center" vertical="center"/>
    </xf>
    <xf numFmtId="2" fontId="29" fillId="7" borderId="28" xfId="10" applyNumberFormat="1" applyFont="1" applyFill="1" applyBorder="1" applyAlignment="1">
      <alignment horizontal="center" vertical="center"/>
    </xf>
    <xf numFmtId="2" fontId="12" fillId="4" borderId="59" xfId="10" applyNumberFormat="1" applyFont="1" applyFill="1" applyBorder="1" applyAlignment="1">
      <alignment horizontal="center" vertical="center"/>
    </xf>
    <xf numFmtId="172" fontId="12" fillId="0" borderId="39" xfId="10" applyNumberFormat="1" applyFont="1" applyBorder="1" applyAlignment="1">
      <alignment horizontal="center"/>
    </xf>
    <xf numFmtId="172" fontId="12" fillId="0" borderId="23" xfId="10" applyNumberFormat="1" applyFont="1" applyBorder="1" applyAlignment="1">
      <alignment horizontal="center"/>
    </xf>
    <xf numFmtId="172" fontId="12" fillId="0" borderId="25" xfId="10" applyNumberFormat="1" applyFont="1" applyBorder="1" applyAlignment="1">
      <alignment horizontal="center"/>
    </xf>
    <xf numFmtId="0" fontId="28" fillId="16" borderId="0" xfId="3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0" fontId="21" fillId="9" borderId="0" xfId="0" applyFont="1" applyFill="1" applyAlignment="1">
      <alignment horizontal="center" vertical="center"/>
    </xf>
    <xf numFmtId="172" fontId="24" fillId="5" borderId="47" xfId="13" applyNumberFormat="1" applyFont="1" applyFill="1" applyBorder="1" applyAlignment="1">
      <alignment horizontal="center" vertical="center"/>
    </xf>
    <xf numFmtId="172" fontId="24" fillId="5" borderId="46" xfId="13" applyNumberFormat="1" applyFont="1" applyFill="1" applyBorder="1" applyAlignment="1">
      <alignment horizontal="center" vertical="center"/>
    </xf>
  </cellXfs>
  <cellStyles count="35">
    <cellStyle name="Euro" xfId="1" xr:uid="{00000000-0005-0000-0000-000000000000}"/>
    <cellStyle name="Euro 2" xfId="20" xr:uid="{00000000-0005-0000-0000-000001000000}"/>
    <cellStyle name="Milliers" xfId="2" builtinId="3"/>
    <cellStyle name="Milliers 2" xfId="3" xr:uid="{00000000-0005-0000-0000-000004000000}"/>
    <cellStyle name="Milliers 2 2" xfId="15" xr:uid="{00000000-0005-0000-0000-000005000000}"/>
    <cellStyle name="Milliers 3" xfId="16" xr:uid="{00000000-0005-0000-0000-000006000000}"/>
    <cellStyle name="Milliers 4" xfId="29" xr:uid="{D596690A-6A3E-4988-91EC-6E2BD0A4A4D1}"/>
    <cellStyle name="Monétaire 2" xfId="17" xr:uid="{00000000-0005-0000-0000-000008000000}"/>
    <cellStyle name="Monétaire 3" xfId="27" xr:uid="{A71A7BB2-3D06-4A5D-AD36-3D094B8FC910}"/>
    <cellStyle name="Monétaire 4" xfId="34" xr:uid="{C8A7C20F-49D3-42D8-9AC6-3679B3E83D4C}"/>
    <cellStyle name="Normal" xfId="0" builtinId="0"/>
    <cellStyle name="Normal 2" xfId="4" xr:uid="{00000000-0005-0000-0000-00000A000000}"/>
    <cellStyle name="Normal 2 2" xfId="5" xr:uid="{00000000-0005-0000-0000-00000B000000}"/>
    <cellStyle name="Normal 2 2 2" xfId="21" xr:uid="{00000000-0005-0000-0000-00000C000000}"/>
    <cellStyle name="Normal 2 3" xfId="18" xr:uid="{00000000-0005-0000-0000-00000D000000}"/>
    <cellStyle name="Normal 2 4" xfId="13" xr:uid="{00000000-0005-0000-0000-00000E000000}"/>
    <cellStyle name="Normal 2 5" xfId="31" xr:uid="{F9689B19-33AB-4CE2-8AD9-9E69AFF21514}"/>
    <cellStyle name="Normal 3" xfId="6" xr:uid="{00000000-0005-0000-0000-00000F000000}"/>
    <cellStyle name="Normal 3 2" xfId="22" xr:uid="{00000000-0005-0000-0000-000010000000}"/>
    <cellStyle name="Normal 4" xfId="7" xr:uid="{00000000-0005-0000-0000-000011000000}"/>
    <cellStyle name="Normal 4 2" xfId="8" xr:uid="{00000000-0005-0000-0000-000012000000}"/>
    <cellStyle name="Normal 4 2 2" xfId="23" xr:uid="{00000000-0005-0000-0000-000013000000}"/>
    <cellStyle name="Normal 5" xfId="14" xr:uid="{00000000-0005-0000-0000-000014000000}"/>
    <cellStyle name="Normal 5 2" xfId="25" xr:uid="{00000000-0005-0000-0000-000015000000}"/>
    <cellStyle name="Normal 5 3" xfId="30" xr:uid="{CFF51E2F-C081-4BF4-9CA3-39C260D1E4C3}"/>
    <cellStyle name="Normal 6" xfId="26" xr:uid="{F47D1374-5DC2-4864-92CF-F965EEC02F9C}"/>
    <cellStyle name="Normal 6 2" xfId="9" xr:uid="{00000000-0005-0000-0000-000016000000}"/>
    <cellStyle name="Normal 7" xfId="32" xr:uid="{F1733174-D944-4E31-B339-621E739B48C9}"/>
    <cellStyle name="Normal 8" xfId="33" xr:uid="{554293A9-957A-4A5A-8AE8-EA5F933C9216}"/>
    <cellStyle name="Normal_QUANTITATIF" xfId="10" xr:uid="{00000000-0005-0000-0000-000018000000}"/>
    <cellStyle name="Pourcentage" xfId="11" builtinId="5"/>
    <cellStyle name="Pourcentage 2" xfId="12" xr:uid="{00000000-0005-0000-0000-00001A000000}"/>
    <cellStyle name="Pourcentage 2 2" xfId="24" xr:uid="{00000000-0005-0000-0000-00001B000000}"/>
    <cellStyle name="Pourcentage 3" xfId="19" xr:uid="{00000000-0005-0000-0000-00001C000000}"/>
    <cellStyle name="Pourcentage 4" xfId="28" xr:uid="{0353A802-5F18-4170-AB6C-85B629AD7631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6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289560</xdr:colOff>
          <xdr:row>0</xdr:row>
          <xdr:rowOff>175260</xdr:rowOff>
        </xdr:from>
        <xdr:to>
          <xdr:col>6</xdr:col>
          <xdr:colOff>426720</xdr:colOff>
          <xdr:row>2</xdr:row>
          <xdr:rowOff>68580</xdr:rowOff>
        </xdr:to>
        <xdr:sp macro="" textlink="">
          <xdr:nvSpPr>
            <xdr:cNvPr id="406529" name="Button 1" hidden="1">
              <a:extLst>
                <a:ext uri="{63B3BB69-23CF-44E3-9099-C40C66FF867C}">
                  <a14:compatExt spid="_x0000_s406529"/>
                </a:ext>
                <a:ext uri="{FF2B5EF4-FFF2-40B4-BE49-F238E27FC236}">
                  <a16:creationId xmlns:a16="http://schemas.microsoft.com/office/drawing/2014/main" id="{00000000-0008-0000-0200-0000013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594360</xdr:colOff>
          <xdr:row>1</xdr:row>
          <xdr:rowOff>0</xdr:rowOff>
        </xdr:from>
        <xdr:to>
          <xdr:col>8</xdr:col>
          <xdr:colOff>144780</xdr:colOff>
          <xdr:row>2</xdr:row>
          <xdr:rowOff>68580</xdr:rowOff>
        </xdr:to>
        <xdr:sp macro="" textlink="">
          <xdr:nvSpPr>
            <xdr:cNvPr id="406530" name="Button 2" hidden="1">
              <a:extLst>
                <a:ext uri="{63B3BB69-23CF-44E3-9099-C40C66FF867C}">
                  <a14:compatExt spid="_x0000_s406530"/>
                </a:ext>
                <a:ext uri="{FF2B5EF4-FFF2-40B4-BE49-F238E27FC236}">
                  <a16:creationId xmlns:a16="http://schemas.microsoft.com/office/drawing/2014/main" id="{00000000-0008-0000-0200-00000234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TWR\CHIFFRAGE\mod&#232;le%20TWR%20Chiffrage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/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I4">
            <v>1</v>
          </cell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  <cell r="BF37">
            <v>17520</v>
          </cell>
        </row>
        <row r="43">
          <cell r="C43">
            <v>73.53</v>
          </cell>
        </row>
        <row r="84">
          <cell r="BE84">
            <v>0</v>
          </cell>
          <cell r="BF84">
            <v>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/>
      <sheetData sheetId="1"/>
      <sheetData sheetId="2">
        <row r="37">
          <cell r="C37">
            <v>0</v>
          </cell>
          <cell r="BA37"/>
          <cell r="BB37">
            <v>0</v>
          </cell>
        </row>
        <row r="84">
          <cell r="C84">
            <v>0</v>
          </cell>
          <cell r="BA84"/>
          <cell r="BB84">
            <v>0</v>
          </cell>
        </row>
        <row r="90">
          <cell r="C90">
            <v>0</v>
          </cell>
        </row>
        <row r="129">
          <cell r="C129">
            <v>0</v>
          </cell>
          <cell r="BA129"/>
          <cell r="BB129">
            <v>0</v>
          </cell>
        </row>
        <row r="175">
          <cell r="C175">
            <v>0</v>
          </cell>
          <cell r="BA175"/>
          <cell r="BB175">
            <v>0</v>
          </cell>
        </row>
      </sheetData>
      <sheetData sheetId="3"/>
      <sheetData sheetId="4">
        <row r="5">
          <cell r="F5">
            <v>24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>
        <row r="3">
          <cell r="A3" t="str">
            <v>PANOBLOC 3 plis</v>
          </cell>
        </row>
        <row r="36">
          <cell r="C36">
            <v>2</v>
          </cell>
          <cell r="CO36">
            <v>51.47</v>
          </cell>
          <cell r="CP36">
            <v>45.22</v>
          </cell>
          <cell r="CS36">
            <v>6000</v>
          </cell>
          <cell r="CT36">
            <v>6000</v>
          </cell>
        </row>
        <row r="42">
          <cell r="C42">
            <v>17</v>
          </cell>
        </row>
        <row r="83">
          <cell r="C83">
            <v>0</v>
          </cell>
          <cell r="CO83">
            <v>0</v>
          </cell>
          <cell r="CP83">
            <v>0</v>
          </cell>
          <cell r="CS83">
            <v>0</v>
          </cell>
        </row>
        <row r="89">
          <cell r="C89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  <row r="5">
          <cell r="F5">
            <v>24</v>
          </cell>
        </row>
        <row r="8">
          <cell r="F8">
            <v>35</v>
          </cell>
        </row>
        <row r="9">
          <cell r="F9">
            <v>37</v>
          </cell>
        </row>
        <row r="10">
          <cell r="F10">
            <v>42</v>
          </cell>
        </row>
        <row r="11">
          <cell r="F11">
            <v>45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99C62-4737-4207-BA47-77349FBE89AA}">
  <sheetPr codeName="Feuil7">
    <tabColor theme="9" tint="0.59999389629810485"/>
  </sheetPr>
  <dimension ref="A1:M49"/>
  <sheetViews>
    <sheetView tabSelected="1" zoomScale="60" zoomScaleNormal="60" workbookViewId="0">
      <selection activeCell="Z11" sqref="Z11"/>
    </sheetView>
  </sheetViews>
  <sheetFormatPr baseColWidth="10" defaultColWidth="11.44140625" defaultRowHeight="14.4"/>
  <cols>
    <col min="1" max="1" width="24.5546875" style="163" bestFit="1" customWidth="1"/>
    <col min="2" max="3" width="11.44140625" style="163"/>
    <col min="4" max="4" width="19.5546875" style="163" customWidth="1"/>
    <col min="5" max="5" width="11.44140625" style="163"/>
    <col min="6" max="7" width="14.6640625" style="163" customWidth="1"/>
    <col min="8" max="8" width="13.5546875" style="163" customWidth="1"/>
    <col min="9" max="9" width="11.44140625" style="163"/>
    <col min="10" max="10" width="14.6640625" style="163" customWidth="1"/>
    <col min="11" max="12" width="11.44140625" style="163"/>
    <col min="13" max="13" width="4.33203125" style="163" customWidth="1"/>
    <col min="14" max="16384" width="11.44140625" style="163"/>
  </cols>
  <sheetData>
    <row r="1" spans="1:13" ht="28.8">
      <c r="A1" s="358" t="s">
        <v>145</v>
      </c>
      <c r="B1" s="359"/>
      <c r="C1" s="359"/>
      <c r="D1" s="359"/>
      <c r="E1" s="359"/>
      <c r="F1" s="359"/>
      <c r="G1" s="359"/>
      <c r="H1" s="359"/>
      <c r="I1" s="359"/>
      <c r="J1" s="359"/>
      <c r="K1" s="359"/>
      <c r="L1" s="359"/>
      <c r="M1" s="359"/>
    </row>
    <row r="3" spans="1:13" s="237" customFormat="1" ht="15.6">
      <c r="B3" s="238" t="s">
        <v>146</v>
      </c>
      <c r="C3" s="239"/>
      <c r="E3" s="240" t="s">
        <v>147</v>
      </c>
      <c r="F3" s="241"/>
      <c r="H3" s="240" t="s">
        <v>148</v>
      </c>
      <c r="I3" s="241"/>
    </row>
    <row r="4" spans="1:13" s="237" customFormat="1" ht="15.6">
      <c r="B4" s="238" t="s">
        <v>149</v>
      </c>
      <c r="C4" s="239"/>
      <c r="E4" s="240" t="s">
        <v>150</v>
      </c>
      <c r="F4" s="241"/>
    </row>
    <row r="5" spans="1:13" s="237" customFormat="1" ht="15.6">
      <c r="E5" s="240" t="s">
        <v>151</v>
      </c>
      <c r="F5" s="241"/>
    </row>
    <row r="6" spans="1:13" ht="15" thickBot="1"/>
    <row r="7" spans="1:13" ht="54" customHeight="1" thickBot="1">
      <c r="A7" s="183" t="s">
        <v>152</v>
      </c>
      <c r="B7" s="184" t="s">
        <v>153</v>
      </c>
      <c r="C7" s="186" t="s">
        <v>154</v>
      </c>
      <c r="D7" s="187" t="s">
        <v>155</v>
      </c>
      <c r="E7" s="242" t="s">
        <v>110</v>
      </c>
      <c r="F7" s="243" t="s">
        <v>156</v>
      </c>
      <c r="G7" s="184" t="s">
        <v>157</v>
      </c>
      <c r="H7" s="244" t="s">
        <v>158</v>
      </c>
      <c r="I7" s="245" t="s">
        <v>159</v>
      </c>
      <c r="J7" s="246" t="s">
        <v>160</v>
      </c>
      <c r="K7" s="247" t="s">
        <v>161</v>
      </c>
      <c r="L7" s="190" t="s">
        <v>162</v>
      </c>
    </row>
    <row r="8" spans="1:13">
      <c r="A8" s="248">
        <v>1</v>
      </c>
      <c r="B8" s="276"/>
      <c r="C8" s="276"/>
      <c r="D8" s="357" t="s">
        <v>168</v>
      </c>
      <c r="E8" s="277"/>
      <c r="F8" s="192">
        <f>((B8+20)*(C8+20))/1000000</f>
        <v>4.0000000000000002E-4</v>
      </c>
      <c r="G8" s="192">
        <f>(B8+2*C8)/1000</f>
        <v>0</v>
      </c>
      <c r="H8" s="192">
        <f t="shared" ref="H8:H47" si="0">B8/1000</f>
        <v>0</v>
      </c>
      <c r="I8" s="249">
        <f>F8*E8</f>
        <v>0</v>
      </c>
      <c r="J8" s="200">
        <f>G8*E8</f>
        <v>0</v>
      </c>
      <c r="K8" s="250">
        <f>H8*E8</f>
        <v>0</v>
      </c>
      <c r="L8" s="251">
        <f>(MAX(2*2,2*ROUNDUP(C8/500,0))+MAX(2,ROUNDUP(B8/500,0)))*E8</f>
        <v>0</v>
      </c>
    </row>
    <row r="9" spans="1:13">
      <c r="A9" s="252">
        <v>2</v>
      </c>
      <c r="B9" s="276"/>
      <c r="C9" s="276"/>
      <c r="D9" s="357" t="s">
        <v>169</v>
      </c>
      <c r="E9" s="277"/>
      <c r="F9" s="192">
        <f t="shared" ref="F9:F46" si="1">((B9+20)*(C9+20))/1000000</f>
        <v>4.0000000000000002E-4</v>
      </c>
      <c r="G9" s="192">
        <f t="shared" ref="G9:G47" si="2">(B9+2*C9)/1000</f>
        <v>0</v>
      </c>
      <c r="H9" s="192">
        <f t="shared" si="0"/>
        <v>0</v>
      </c>
      <c r="I9" s="249">
        <f t="shared" ref="I9:I47" si="3">F9*E9</f>
        <v>0</v>
      </c>
      <c r="J9" s="200">
        <f t="shared" ref="J9:J47" si="4">G9*E9</f>
        <v>0</v>
      </c>
      <c r="K9" s="250">
        <f t="shared" ref="K9:K47" si="5">H9*E9</f>
        <v>0</v>
      </c>
      <c r="L9" s="251">
        <f>(MAX(2*2,2*ROUNDUP(C9/500,0))+MAX(2,ROUNDUP(B9/500,0)))*E9</f>
        <v>0</v>
      </c>
    </row>
    <row r="10" spans="1:13">
      <c r="A10" s="252">
        <v>3</v>
      </c>
      <c r="B10" s="276"/>
      <c r="C10" s="276"/>
      <c r="D10" s="357" t="s">
        <v>170</v>
      </c>
      <c r="E10" s="277"/>
      <c r="F10" s="192">
        <f t="shared" si="1"/>
        <v>4.0000000000000002E-4</v>
      </c>
      <c r="G10" s="192">
        <f t="shared" si="2"/>
        <v>0</v>
      </c>
      <c r="H10" s="192">
        <f t="shared" si="0"/>
        <v>0</v>
      </c>
      <c r="I10" s="249">
        <f t="shared" si="3"/>
        <v>0</v>
      </c>
      <c r="J10" s="200">
        <f t="shared" si="4"/>
        <v>0</v>
      </c>
      <c r="K10" s="250">
        <f t="shared" si="5"/>
        <v>0</v>
      </c>
      <c r="L10" s="251">
        <f t="shared" ref="L10:L47" si="6">(MAX(2*2,2*ROUNDUP(C10/500,0))+MAX(2,ROUNDUP(B10/500,0)))*E10</f>
        <v>0</v>
      </c>
    </row>
    <row r="11" spans="1:13">
      <c r="A11" s="252">
        <v>4</v>
      </c>
      <c r="B11" s="276"/>
      <c r="C11" s="276"/>
      <c r="D11" s="357" t="s">
        <v>171</v>
      </c>
      <c r="E11" s="277"/>
      <c r="F11" s="192">
        <f t="shared" si="1"/>
        <v>4.0000000000000002E-4</v>
      </c>
      <c r="G11" s="192">
        <f t="shared" si="2"/>
        <v>0</v>
      </c>
      <c r="H11" s="192">
        <f t="shared" si="0"/>
        <v>0</v>
      </c>
      <c r="I11" s="249">
        <f t="shared" si="3"/>
        <v>0</v>
      </c>
      <c r="J11" s="200">
        <f t="shared" si="4"/>
        <v>0</v>
      </c>
      <c r="K11" s="250">
        <f t="shared" si="5"/>
        <v>0</v>
      </c>
      <c r="L11" s="251">
        <f t="shared" si="6"/>
        <v>0</v>
      </c>
    </row>
    <row r="12" spans="1:13">
      <c r="A12" s="252">
        <v>5</v>
      </c>
      <c r="B12" s="276"/>
      <c r="C12" s="276"/>
      <c r="D12" s="357" t="s">
        <v>172</v>
      </c>
      <c r="E12" s="277"/>
      <c r="F12" s="192">
        <f t="shared" si="1"/>
        <v>4.0000000000000002E-4</v>
      </c>
      <c r="G12" s="192">
        <f t="shared" si="2"/>
        <v>0</v>
      </c>
      <c r="H12" s="192">
        <f t="shared" si="0"/>
        <v>0</v>
      </c>
      <c r="I12" s="249">
        <f t="shared" si="3"/>
        <v>0</v>
      </c>
      <c r="J12" s="200">
        <f t="shared" si="4"/>
        <v>0</v>
      </c>
      <c r="K12" s="250">
        <f t="shared" si="5"/>
        <v>0</v>
      </c>
      <c r="L12" s="251">
        <f t="shared" si="6"/>
        <v>0</v>
      </c>
    </row>
    <row r="13" spans="1:13">
      <c r="A13" s="252">
        <v>6</v>
      </c>
      <c r="B13" s="276"/>
      <c r="C13" s="276"/>
      <c r="D13" s="357" t="s">
        <v>173</v>
      </c>
      <c r="E13" s="277"/>
      <c r="F13" s="192">
        <f t="shared" si="1"/>
        <v>4.0000000000000002E-4</v>
      </c>
      <c r="G13" s="192">
        <f t="shared" si="2"/>
        <v>0</v>
      </c>
      <c r="H13" s="192">
        <f t="shared" si="0"/>
        <v>0</v>
      </c>
      <c r="I13" s="249">
        <f t="shared" si="3"/>
        <v>0</v>
      </c>
      <c r="J13" s="200">
        <f t="shared" si="4"/>
        <v>0</v>
      </c>
      <c r="K13" s="250">
        <f t="shared" si="5"/>
        <v>0</v>
      </c>
      <c r="L13" s="251">
        <f t="shared" si="6"/>
        <v>0</v>
      </c>
    </row>
    <row r="14" spans="1:13">
      <c r="A14" s="252">
        <v>7</v>
      </c>
      <c r="B14" s="276"/>
      <c r="C14" s="276"/>
      <c r="D14" s="357" t="s">
        <v>174</v>
      </c>
      <c r="E14" s="277"/>
      <c r="F14" s="192">
        <f t="shared" si="1"/>
        <v>4.0000000000000002E-4</v>
      </c>
      <c r="G14" s="192">
        <f t="shared" si="2"/>
        <v>0</v>
      </c>
      <c r="H14" s="192">
        <f t="shared" si="0"/>
        <v>0</v>
      </c>
      <c r="I14" s="249">
        <f t="shared" si="3"/>
        <v>0</v>
      </c>
      <c r="J14" s="200">
        <f t="shared" si="4"/>
        <v>0</v>
      </c>
      <c r="K14" s="250">
        <f t="shared" si="5"/>
        <v>0</v>
      </c>
      <c r="L14" s="251">
        <f t="shared" si="6"/>
        <v>0</v>
      </c>
    </row>
    <row r="15" spans="1:13">
      <c r="A15" s="252">
        <v>8</v>
      </c>
      <c r="B15" s="276"/>
      <c r="C15" s="276"/>
      <c r="D15" s="357" t="s">
        <v>175</v>
      </c>
      <c r="E15" s="277"/>
      <c r="F15" s="192">
        <f t="shared" si="1"/>
        <v>4.0000000000000002E-4</v>
      </c>
      <c r="G15" s="192">
        <f t="shared" si="2"/>
        <v>0</v>
      </c>
      <c r="H15" s="192">
        <f t="shared" si="0"/>
        <v>0</v>
      </c>
      <c r="I15" s="249">
        <f t="shared" si="3"/>
        <v>0</v>
      </c>
      <c r="J15" s="200">
        <f t="shared" si="4"/>
        <v>0</v>
      </c>
      <c r="K15" s="250">
        <f t="shared" si="5"/>
        <v>0</v>
      </c>
      <c r="L15" s="251">
        <f t="shared" si="6"/>
        <v>0</v>
      </c>
    </row>
    <row r="16" spans="1:13">
      <c r="A16" s="252">
        <v>9</v>
      </c>
      <c r="B16" s="276"/>
      <c r="C16" s="276"/>
      <c r="D16" s="357" t="s">
        <v>176</v>
      </c>
      <c r="E16" s="277"/>
      <c r="F16" s="192">
        <f t="shared" si="1"/>
        <v>4.0000000000000002E-4</v>
      </c>
      <c r="G16" s="192">
        <f t="shared" si="2"/>
        <v>0</v>
      </c>
      <c r="H16" s="192">
        <f t="shared" si="0"/>
        <v>0</v>
      </c>
      <c r="I16" s="249">
        <f t="shared" si="3"/>
        <v>0</v>
      </c>
      <c r="J16" s="200">
        <f t="shared" si="4"/>
        <v>0</v>
      </c>
      <c r="K16" s="250">
        <f t="shared" si="5"/>
        <v>0</v>
      </c>
      <c r="L16" s="251">
        <f t="shared" si="6"/>
        <v>0</v>
      </c>
    </row>
    <row r="17" spans="1:12">
      <c r="A17" s="252">
        <v>10</v>
      </c>
      <c r="B17" s="276"/>
      <c r="C17" s="276"/>
      <c r="D17" s="357" t="s">
        <v>177</v>
      </c>
      <c r="E17" s="277"/>
      <c r="F17" s="192">
        <f t="shared" si="1"/>
        <v>4.0000000000000002E-4</v>
      </c>
      <c r="G17" s="192">
        <f t="shared" si="2"/>
        <v>0</v>
      </c>
      <c r="H17" s="192">
        <f t="shared" si="0"/>
        <v>0</v>
      </c>
      <c r="I17" s="249">
        <f t="shared" si="3"/>
        <v>0</v>
      </c>
      <c r="J17" s="200">
        <f t="shared" si="4"/>
        <v>0</v>
      </c>
      <c r="K17" s="250">
        <f t="shared" si="5"/>
        <v>0</v>
      </c>
      <c r="L17" s="251">
        <f t="shared" si="6"/>
        <v>0</v>
      </c>
    </row>
    <row r="18" spans="1:12">
      <c r="A18" s="252">
        <v>11</v>
      </c>
      <c r="B18" s="276"/>
      <c r="C18" s="276"/>
      <c r="D18" s="357" t="s">
        <v>178</v>
      </c>
      <c r="E18" s="277"/>
      <c r="F18" s="192">
        <f t="shared" si="1"/>
        <v>4.0000000000000002E-4</v>
      </c>
      <c r="G18" s="192">
        <f t="shared" si="2"/>
        <v>0</v>
      </c>
      <c r="H18" s="192">
        <f t="shared" si="0"/>
        <v>0</v>
      </c>
      <c r="I18" s="249">
        <f t="shared" si="3"/>
        <v>0</v>
      </c>
      <c r="J18" s="200">
        <f t="shared" si="4"/>
        <v>0</v>
      </c>
      <c r="K18" s="250">
        <f t="shared" si="5"/>
        <v>0</v>
      </c>
      <c r="L18" s="251">
        <f t="shared" si="6"/>
        <v>0</v>
      </c>
    </row>
    <row r="19" spans="1:12">
      <c r="A19" s="252">
        <v>12</v>
      </c>
      <c r="B19" s="276"/>
      <c r="C19" s="276"/>
      <c r="D19" s="357" t="s">
        <v>179</v>
      </c>
      <c r="E19" s="277"/>
      <c r="F19" s="192">
        <f t="shared" si="1"/>
        <v>4.0000000000000002E-4</v>
      </c>
      <c r="G19" s="192">
        <f t="shared" si="2"/>
        <v>0</v>
      </c>
      <c r="H19" s="192">
        <f t="shared" si="0"/>
        <v>0</v>
      </c>
      <c r="I19" s="249">
        <f t="shared" si="3"/>
        <v>0</v>
      </c>
      <c r="J19" s="200">
        <f t="shared" si="4"/>
        <v>0</v>
      </c>
      <c r="K19" s="250">
        <f t="shared" si="5"/>
        <v>0</v>
      </c>
      <c r="L19" s="251">
        <f t="shared" si="6"/>
        <v>0</v>
      </c>
    </row>
    <row r="20" spans="1:12">
      <c r="A20" s="252">
        <v>13</v>
      </c>
      <c r="B20" s="276"/>
      <c r="C20" s="276"/>
      <c r="D20" s="357" t="s">
        <v>180</v>
      </c>
      <c r="E20" s="277"/>
      <c r="F20" s="192">
        <f t="shared" si="1"/>
        <v>4.0000000000000002E-4</v>
      </c>
      <c r="G20" s="192">
        <f t="shared" si="2"/>
        <v>0</v>
      </c>
      <c r="H20" s="192">
        <f t="shared" si="0"/>
        <v>0</v>
      </c>
      <c r="I20" s="249">
        <f t="shared" si="3"/>
        <v>0</v>
      </c>
      <c r="J20" s="200">
        <f t="shared" si="4"/>
        <v>0</v>
      </c>
      <c r="K20" s="250">
        <f t="shared" si="5"/>
        <v>0</v>
      </c>
      <c r="L20" s="251">
        <f t="shared" si="6"/>
        <v>0</v>
      </c>
    </row>
    <row r="21" spans="1:12">
      <c r="A21" s="252">
        <v>14</v>
      </c>
      <c r="B21" s="276"/>
      <c r="C21" s="276"/>
      <c r="D21" s="357" t="s">
        <v>181</v>
      </c>
      <c r="E21" s="277"/>
      <c r="F21" s="192">
        <f t="shared" si="1"/>
        <v>4.0000000000000002E-4</v>
      </c>
      <c r="G21" s="192">
        <f t="shared" si="2"/>
        <v>0</v>
      </c>
      <c r="H21" s="192">
        <f t="shared" si="0"/>
        <v>0</v>
      </c>
      <c r="I21" s="249">
        <f t="shared" si="3"/>
        <v>0</v>
      </c>
      <c r="J21" s="200">
        <f t="shared" si="4"/>
        <v>0</v>
      </c>
      <c r="K21" s="250">
        <f t="shared" si="5"/>
        <v>0</v>
      </c>
      <c r="L21" s="251">
        <f t="shared" si="6"/>
        <v>0</v>
      </c>
    </row>
    <row r="22" spans="1:12">
      <c r="A22" s="252">
        <v>15</v>
      </c>
      <c r="B22" s="276"/>
      <c r="C22" s="276"/>
      <c r="D22" s="357" t="s">
        <v>182</v>
      </c>
      <c r="E22" s="277"/>
      <c r="F22" s="192">
        <f t="shared" si="1"/>
        <v>4.0000000000000002E-4</v>
      </c>
      <c r="G22" s="192">
        <f t="shared" si="2"/>
        <v>0</v>
      </c>
      <c r="H22" s="192">
        <f t="shared" si="0"/>
        <v>0</v>
      </c>
      <c r="I22" s="249">
        <f t="shared" si="3"/>
        <v>0</v>
      </c>
      <c r="J22" s="200">
        <f t="shared" si="4"/>
        <v>0</v>
      </c>
      <c r="K22" s="250">
        <f t="shared" si="5"/>
        <v>0</v>
      </c>
      <c r="L22" s="251">
        <f t="shared" si="6"/>
        <v>0</v>
      </c>
    </row>
    <row r="23" spans="1:12">
      <c r="A23" s="252">
        <v>16</v>
      </c>
      <c r="B23" s="276"/>
      <c r="C23" s="276"/>
      <c r="D23" s="357" t="s">
        <v>183</v>
      </c>
      <c r="E23" s="277"/>
      <c r="F23" s="192">
        <f t="shared" si="1"/>
        <v>4.0000000000000002E-4</v>
      </c>
      <c r="G23" s="192">
        <f t="shared" si="2"/>
        <v>0</v>
      </c>
      <c r="H23" s="192">
        <f t="shared" si="0"/>
        <v>0</v>
      </c>
      <c r="I23" s="249">
        <f t="shared" si="3"/>
        <v>0</v>
      </c>
      <c r="J23" s="200">
        <f t="shared" si="4"/>
        <v>0</v>
      </c>
      <c r="K23" s="250">
        <f t="shared" si="5"/>
        <v>0</v>
      </c>
      <c r="L23" s="251">
        <f t="shared" si="6"/>
        <v>0</v>
      </c>
    </row>
    <row r="24" spans="1:12">
      <c r="A24" s="252">
        <v>17</v>
      </c>
      <c r="B24" s="276"/>
      <c r="C24" s="276"/>
      <c r="D24" s="357" t="s">
        <v>184</v>
      </c>
      <c r="E24" s="277"/>
      <c r="F24" s="192">
        <f t="shared" si="1"/>
        <v>4.0000000000000002E-4</v>
      </c>
      <c r="G24" s="192">
        <f t="shared" si="2"/>
        <v>0</v>
      </c>
      <c r="H24" s="192">
        <f t="shared" si="0"/>
        <v>0</v>
      </c>
      <c r="I24" s="249">
        <f t="shared" si="3"/>
        <v>0</v>
      </c>
      <c r="J24" s="200">
        <f t="shared" si="4"/>
        <v>0</v>
      </c>
      <c r="K24" s="250">
        <f t="shared" si="5"/>
        <v>0</v>
      </c>
      <c r="L24" s="251">
        <f t="shared" si="6"/>
        <v>0</v>
      </c>
    </row>
    <row r="25" spans="1:12">
      <c r="A25" s="252">
        <v>18</v>
      </c>
      <c r="B25" s="276"/>
      <c r="C25" s="276"/>
      <c r="D25" s="357" t="s">
        <v>185</v>
      </c>
      <c r="E25" s="277"/>
      <c r="F25" s="192">
        <f t="shared" si="1"/>
        <v>4.0000000000000002E-4</v>
      </c>
      <c r="G25" s="192">
        <f t="shared" si="2"/>
        <v>0</v>
      </c>
      <c r="H25" s="192">
        <f t="shared" si="0"/>
        <v>0</v>
      </c>
      <c r="I25" s="249">
        <f t="shared" si="3"/>
        <v>0</v>
      </c>
      <c r="J25" s="200">
        <f t="shared" si="4"/>
        <v>0</v>
      </c>
      <c r="K25" s="250">
        <f t="shared" si="5"/>
        <v>0</v>
      </c>
      <c r="L25" s="251">
        <f t="shared" si="6"/>
        <v>0</v>
      </c>
    </row>
    <row r="26" spans="1:12">
      <c r="A26" s="252">
        <v>19</v>
      </c>
      <c r="B26" s="276"/>
      <c r="C26" s="276"/>
      <c r="D26" s="357" t="s">
        <v>186</v>
      </c>
      <c r="E26" s="277"/>
      <c r="F26" s="192">
        <f t="shared" si="1"/>
        <v>4.0000000000000002E-4</v>
      </c>
      <c r="G26" s="192">
        <f t="shared" si="2"/>
        <v>0</v>
      </c>
      <c r="H26" s="192">
        <f t="shared" si="0"/>
        <v>0</v>
      </c>
      <c r="I26" s="249">
        <f t="shared" si="3"/>
        <v>0</v>
      </c>
      <c r="J26" s="200">
        <f t="shared" si="4"/>
        <v>0</v>
      </c>
      <c r="K26" s="250">
        <f t="shared" si="5"/>
        <v>0</v>
      </c>
      <c r="L26" s="251">
        <f t="shared" si="6"/>
        <v>0</v>
      </c>
    </row>
    <row r="27" spans="1:12">
      <c r="A27" s="252">
        <v>20</v>
      </c>
      <c r="B27" s="276"/>
      <c r="C27" s="276"/>
      <c r="D27" s="357" t="s">
        <v>187</v>
      </c>
      <c r="E27" s="277"/>
      <c r="F27" s="192">
        <f t="shared" si="1"/>
        <v>4.0000000000000002E-4</v>
      </c>
      <c r="G27" s="192">
        <f t="shared" si="2"/>
        <v>0</v>
      </c>
      <c r="H27" s="192">
        <f t="shared" si="0"/>
        <v>0</v>
      </c>
      <c r="I27" s="249">
        <f t="shared" si="3"/>
        <v>0</v>
      </c>
      <c r="J27" s="200">
        <f t="shared" si="4"/>
        <v>0</v>
      </c>
      <c r="K27" s="250">
        <f t="shared" si="5"/>
        <v>0</v>
      </c>
      <c r="L27" s="251">
        <f t="shared" si="6"/>
        <v>0</v>
      </c>
    </row>
    <row r="28" spans="1:12">
      <c r="A28" s="252">
        <v>21</v>
      </c>
      <c r="B28" s="276"/>
      <c r="C28" s="276"/>
      <c r="D28" s="357" t="s">
        <v>188</v>
      </c>
      <c r="E28" s="277"/>
      <c r="F28" s="192">
        <f t="shared" si="1"/>
        <v>4.0000000000000002E-4</v>
      </c>
      <c r="G28" s="192">
        <f t="shared" si="2"/>
        <v>0</v>
      </c>
      <c r="H28" s="192">
        <f t="shared" si="0"/>
        <v>0</v>
      </c>
      <c r="I28" s="249">
        <f t="shared" si="3"/>
        <v>0</v>
      </c>
      <c r="J28" s="200">
        <f t="shared" si="4"/>
        <v>0</v>
      </c>
      <c r="K28" s="250">
        <f t="shared" si="5"/>
        <v>0</v>
      </c>
      <c r="L28" s="251">
        <f t="shared" si="6"/>
        <v>0</v>
      </c>
    </row>
    <row r="29" spans="1:12">
      <c r="A29" s="252">
        <v>22</v>
      </c>
      <c r="B29" s="276"/>
      <c r="C29" s="276"/>
      <c r="D29" s="357" t="s">
        <v>189</v>
      </c>
      <c r="E29" s="277"/>
      <c r="F29" s="192">
        <f t="shared" si="1"/>
        <v>4.0000000000000002E-4</v>
      </c>
      <c r="G29" s="192">
        <f t="shared" si="2"/>
        <v>0</v>
      </c>
      <c r="H29" s="192">
        <f t="shared" si="0"/>
        <v>0</v>
      </c>
      <c r="I29" s="249">
        <f t="shared" si="3"/>
        <v>0</v>
      </c>
      <c r="J29" s="200">
        <f t="shared" si="4"/>
        <v>0</v>
      </c>
      <c r="K29" s="250">
        <f t="shared" si="5"/>
        <v>0</v>
      </c>
      <c r="L29" s="251">
        <f t="shared" si="6"/>
        <v>0</v>
      </c>
    </row>
    <row r="30" spans="1:12">
      <c r="A30" s="252">
        <v>23</v>
      </c>
      <c r="B30" s="276"/>
      <c r="C30" s="276"/>
      <c r="D30" s="357" t="s">
        <v>190</v>
      </c>
      <c r="E30" s="277"/>
      <c r="F30" s="192">
        <f t="shared" si="1"/>
        <v>4.0000000000000002E-4</v>
      </c>
      <c r="G30" s="192">
        <f t="shared" si="2"/>
        <v>0</v>
      </c>
      <c r="H30" s="192">
        <f t="shared" si="0"/>
        <v>0</v>
      </c>
      <c r="I30" s="249">
        <f t="shared" si="3"/>
        <v>0</v>
      </c>
      <c r="J30" s="200">
        <f t="shared" si="4"/>
        <v>0</v>
      </c>
      <c r="K30" s="250">
        <f t="shared" si="5"/>
        <v>0</v>
      </c>
      <c r="L30" s="251">
        <f t="shared" si="6"/>
        <v>0</v>
      </c>
    </row>
    <row r="31" spans="1:12">
      <c r="A31" s="252">
        <v>24</v>
      </c>
      <c r="B31" s="276"/>
      <c r="C31" s="276"/>
      <c r="D31" s="357" t="s">
        <v>191</v>
      </c>
      <c r="E31" s="277"/>
      <c r="F31" s="192">
        <f t="shared" si="1"/>
        <v>4.0000000000000002E-4</v>
      </c>
      <c r="G31" s="192">
        <f t="shared" si="2"/>
        <v>0</v>
      </c>
      <c r="H31" s="192">
        <f t="shared" si="0"/>
        <v>0</v>
      </c>
      <c r="I31" s="249">
        <f t="shared" si="3"/>
        <v>0</v>
      </c>
      <c r="J31" s="200">
        <f t="shared" si="4"/>
        <v>0</v>
      </c>
      <c r="K31" s="250">
        <f t="shared" si="5"/>
        <v>0</v>
      </c>
      <c r="L31" s="251">
        <f t="shared" si="6"/>
        <v>0</v>
      </c>
    </row>
    <row r="32" spans="1:12">
      <c r="A32" s="252">
        <v>25</v>
      </c>
      <c r="B32" s="276"/>
      <c r="C32" s="276"/>
      <c r="D32" s="357" t="s">
        <v>192</v>
      </c>
      <c r="E32" s="277"/>
      <c r="F32" s="192">
        <f t="shared" si="1"/>
        <v>4.0000000000000002E-4</v>
      </c>
      <c r="G32" s="192">
        <f t="shared" si="2"/>
        <v>0</v>
      </c>
      <c r="H32" s="192">
        <f t="shared" si="0"/>
        <v>0</v>
      </c>
      <c r="I32" s="249">
        <f t="shared" si="3"/>
        <v>0</v>
      </c>
      <c r="J32" s="200">
        <f t="shared" si="4"/>
        <v>0</v>
      </c>
      <c r="K32" s="250">
        <f t="shared" si="5"/>
        <v>0</v>
      </c>
      <c r="L32" s="251">
        <f t="shared" si="6"/>
        <v>0</v>
      </c>
    </row>
    <row r="33" spans="1:12">
      <c r="A33" s="252">
        <v>26</v>
      </c>
      <c r="B33" s="276"/>
      <c r="C33" s="276"/>
      <c r="D33" s="357"/>
      <c r="E33" s="277"/>
      <c r="F33" s="192">
        <f t="shared" si="1"/>
        <v>4.0000000000000002E-4</v>
      </c>
      <c r="G33" s="192">
        <f t="shared" si="2"/>
        <v>0</v>
      </c>
      <c r="H33" s="192">
        <f t="shared" si="0"/>
        <v>0</v>
      </c>
      <c r="I33" s="249">
        <f t="shared" si="3"/>
        <v>0</v>
      </c>
      <c r="J33" s="200">
        <f t="shared" si="4"/>
        <v>0</v>
      </c>
      <c r="K33" s="250">
        <f t="shared" si="5"/>
        <v>0</v>
      </c>
      <c r="L33" s="251">
        <f t="shared" si="6"/>
        <v>0</v>
      </c>
    </row>
    <row r="34" spans="1:12">
      <c r="A34" s="252">
        <v>27</v>
      </c>
      <c r="B34" s="276"/>
      <c r="C34" s="276"/>
      <c r="D34" s="357"/>
      <c r="E34" s="277"/>
      <c r="F34" s="192">
        <f t="shared" si="1"/>
        <v>4.0000000000000002E-4</v>
      </c>
      <c r="G34" s="192">
        <f t="shared" si="2"/>
        <v>0</v>
      </c>
      <c r="H34" s="192">
        <f t="shared" si="0"/>
        <v>0</v>
      </c>
      <c r="I34" s="249">
        <f t="shared" si="3"/>
        <v>0</v>
      </c>
      <c r="J34" s="200">
        <f t="shared" si="4"/>
        <v>0</v>
      </c>
      <c r="K34" s="250">
        <f t="shared" si="5"/>
        <v>0</v>
      </c>
      <c r="L34" s="251">
        <f t="shared" si="6"/>
        <v>0</v>
      </c>
    </row>
    <row r="35" spans="1:12">
      <c r="A35" s="252">
        <v>28</v>
      </c>
      <c r="B35" s="276"/>
      <c r="C35" s="276"/>
      <c r="D35" s="357"/>
      <c r="E35" s="277"/>
      <c r="F35" s="192">
        <f t="shared" si="1"/>
        <v>4.0000000000000002E-4</v>
      </c>
      <c r="G35" s="192">
        <f t="shared" si="2"/>
        <v>0</v>
      </c>
      <c r="H35" s="192">
        <f t="shared" si="0"/>
        <v>0</v>
      </c>
      <c r="I35" s="249">
        <f t="shared" si="3"/>
        <v>0</v>
      </c>
      <c r="J35" s="200">
        <f t="shared" si="4"/>
        <v>0</v>
      </c>
      <c r="K35" s="250">
        <f t="shared" si="5"/>
        <v>0</v>
      </c>
      <c r="L35" s="251">
        <f t="shared" si="6"/>
        <v>0</v>
      </c>
    </row>
    <row r="36" spans="1:12">
      <c r="A36" s="252">
        <v>29</v>
      </c>
      <c r="B36" s="276"/>
      <c r="C36" s="276"/>
      <c r="D36" s="357"/>
      <c r="E36" s="277"/>
      <c r="F36" s="192">
        <f t="shared" si="1"/>
        <v>4.0000000000000002E-4</v>
      </c>
      <c r="G36" s="192">
        <f t="shared" si="2"/>
        <v>0</v>
      </c>
      <c r="H36" s="192">
        <f t="shared" si="0"/>
        <v>0</v>
      </c>
      <c r="I36" s="249">
        <f t="shared" si="3"/>
        <v>0</v>
      </c>
      <c r="J36" s="200">
        <f t="shared" si="4"/>
        <v>0</v>
      </c>
      <c r="K36" s="250">
        <f t="shared" si="5"/>
        <v>0</v>
      </c>
      <c r="L36" s="251">
        <f t="shared" si="6"/>
        <v>0</v>
      </c>
    </row>
    <row r="37" spans="1:12">
      <c r="A37" s="252">
        <v>30</v>
      </c>
      <c r="B37" s="276"/>
      <c r="C37" s="276"/>
      <c r="D37" s="357"/>
      <c r="E37" s="277"/>
      <c r="F37" s="192">
        <f t="shared" si="1"/>
        <v>4.0000000000000002E-4</v>
      </c>
      <c r="G37" s="192">
        <f t="shared" si="2"/>
        <v>0</v>
      </c>
      <c r="H37" s="192">
        <f t="shared" si="0"/>
        <v>0</v>
      </c>
      <c r="I37" s="249">
        <f t="shared" si="3"/>
        <v>0</v>
      </c>
      <c r="J37" s="200">
        <f t="shared" si="4"/>
        <v>0</v>
      </c>
      <c r="K37" s="250">
        <f t="shared" si="5"/>
        <v>0</v>
      </c>
      <c r="L37" s="251">
        <f t="shared" si="6"/>
        <v>0</v>
      </c>
    </row>
    <row r="38" spans="1:12">
      <c r="A38" s="252">
        <v>31</v>
      </c>
      <c r="B38" s="276"/>
      <c r="C38" s="276"/>
      <c r="D38" s="357"/>
      <c r="E38" s="277"/>
      <c r="F38" s="192">
        <f t="shared" si="1"/>
        <v>4.0000000000000002E-4</v>
      </c>
      <c r="G38" s="192">
        <f t="shared" si="2"/>
        <v>0</v>
      </c>
      <c r="H38" s="192">
        <f t="shared" si="0"/>
        <v>0</v>
      </c>
      <c r="I38" s="249">
        <f t="shared" si="3"/>
        <v>0</v>
      </c>
      <c r="J38" s="200">
        <f t="shared" si="4"/>
        <v>0</v>
      </c>
      <c r="K38" s="250">
        <f t="shared" si="5"/>
        <v>0</v>
      </c>
      <c r="L38" s="251">
        <f t="shared" si="6"/>
        <v>0</v>
      </c>
    </row>
    <row r="39" spans="1:12">
      <c r="A39" s="252">
        <v>32</v>
      </c>
      <c r="B39" s="276"/>
      <c r="C39" s="276"/>
      <c r="D39" s="357"/>
      <c r="E39" s="277"/>
      <c r="F39" s="192">
        <f t="shared" si="1"/>
        <v>4.0000000000000002E-4</v>
      </c>
      <c r="G39" s="192">
        <f t="shared" si="2"/>
        <v>0</v>
      </c>
      <c r="H39" s="192">
        <f t="shared" si="0"/>
        <v>0</v>
      </c>
      <c r="I39" s="249">
        <f t="shared" si="3"/>
        <v>0</v>
      </c>
      <c r="J39" s="200">
        <f t="shared" si="4"/>
        <v>0</v>
      </c>
      <c r="K39" s="250">
        <f t="shared" si="5"/>
        <v>0</v>
      </c>
      <c r="L39" s="251">
        <f t="shared" si="6"/>
        <v>0</v>
      </c>
    </row>
    <row r="40" spans="1:12">
      <c r="A40" s="252">
        <v>33</v>
      </c>
      <c r="B40" s="276"/>
      <c r="C40" s="276"/>
      <c r="D40" s="357"/>
      <c r="E40" s="277"/>
      <c r="F40" s="192">
        <f t="shared" si="1"/>
        <v>4.0000000000000002E-4</v>
      </c>
      <c r="G40" s="192">
        <f t="shared" si="2"/>
        <v>0</v>
      </c>
      <c r="H40" s="192">
        <f t="shared" si="0"/>
        <v>0</v>
      </c>
      <c r="I40" s="249">
        <f t="shared" si="3"/>
        <v>0</v>
      </c>
      <c r="J40" s="200">
        <f t="shared" si="4"/>
        <v>0</v>
      </c>
      <c r="K40" s="250">
        <f t="shared" si="5"/>
        <v>0</v>
      </c>
      <c r="L40" s="251">
        <f t="shared" si="6"/>
        <v>0</v>
      </c>
    </row>
    <row r="41" spans="1:12">
      <c r="A41" s="252">
        <v>34</v>
      </c>
      <c r="B41" s="276"/>
      <c r="C41" s="276"/>
      <c r="D41" s="357"/>
      <c r="E41" s="277"/>
      <c r="F41" s="192">
        <f t="shared" si="1"/>
        <v>4.0000000000000002E-4</v>
      </c>
      <c r="G41" s="192">
        <f t="shared" si="2"/>
        <v>0</v>
      </c>
      <c r="H41" s="192">
        <f t="shared" si="0"/>
        <v>0</v>
      </c>
      <c r="I41" s="249">
        <f t="shared" si="3"/>
        <v>0</v>
      </c>
      <c r="J41" s="200">
        <f t="shared" si="4"/>
        <v>0</v>
      </c>
      <c r="K41" s="250">
        <f t="shared" si="5"/>
        <v>0</v>
      </c>
      <c r="L41" s="251">
        <f t="shared" si="6"/>
        <v>0</v>
      </c>
    </row>
    <row r="42" spans="1:12">
      <c r="A42" s="252">
        <v>35</v>
      </c>
      <c r="B42" s="276"/>
      <c r="C42" s="276"/>
      <c r="D42" s="357"/>
      <c r="E42" s="277"/>
      <c r="F42" s="192">
        <f t="shared" si="1"/>
        <v>4.0000000000000002E-4</v>
      </c>
      <c r="G42" s="192">
        <f t="shared" si="2"/>
        <v>0</v>
      </c>
      <c r="H42" s="192">
        <f t="shared" si="0"/>
        <v>0</v>
      </c>
      <c r="I42" s="249">
        <f t="shared" si="3"/>
        <v>0</v>
      </c>
      <c r="J42" s="200">
        <f t="shared" si="4"/>
        <v>0</v>
      </c>
      <c r="K42" s="250">
        <f t="shared" si="5"/>
        <v>0</v>
      </c>
      <c r="L42" s="251">
        <f t="shared" si="6"/>
        <v>0</v>
      </c>
    </row>
    <row r="43" spans="1:12">
      <c r="A43" s="252">
        <v>36</v>
      </c>
      <c r="B43" s="276"/>
      <c r="C43" s="276"/>
      <c r="D43" s="357"/>
      <c r="E43" s="277"/>
      <c r="F43" s="192">
        <f t="shared" si="1"/>
        <v>4.0000000000000002E-4</v>
      </c>
      <c r="G43" s="192">
        <f t="shared" si="2"/>
        <v>0</v>
      </c>
      <c r="H43" s="192">
        <f t="shared" si="0"/>
        <v>0</v>
      </c>
      <c r="I43" s="249">
        <f t="shared" si="3"/>
        <v>0</v>
      </c>
      <c r="J43" s="200">
        <f t="shared" si="4"/>
        <v>0</v>
      </c>
      <c r="K43" s="250">
        <f t="shared" si="5"/>
        <v>0</v>
      </c>
      <c r="L43" s="251">
        <f t="shared" si="6"/>
        <v>0</v>
      </c>
    </row>
    <row r="44" spans="1:12">
      <c r="A44" s="252">
        <v>37</v>
      </c>
      <c r="B44" s="276"/>
      <c r="C44" s="276"/>
      <c r="D44" s="357"/>
      <c r="E44" s="277"/>
      <c r="F44" s="192">
        <f t="shared" si="1"/>
        <v>4.0000000000000002E-4</v>
      </c>
      <c r="G44" s="192">
        <f t="shared" si="2"/>
        <v>0</v>
      </c>
      <c r="H44" s="192">
        <f t="shared" si="0"/>
        <v>0</v>
      </c>
      <c r="I44" s="249">
        <f t="shared" si="3"/>
        <v>0</v>
      </c>
      <c r="J44" s="200">
        <f t="shared" si="4"/>
        <v>0</v>
      </c>
      <c r="K44" s="250">
        <f t="shared" si="5"/>
        <v>0</v>
      </c>
      <c r="L44" s="251">
        <f t="shared" si="6"/>
        <v>0</v>
      </c>
    </row>
    <row r="45" spans="1:12">
      <c r="A45" s="252">
        <v>38</v>
      </c>
      <c r="B45" s="276"/>
      <c r="C45" s="276"/>
      <c r="D45" s="357"/>
      <c r="E45" s="277"/>
      <c r="F45" s="192">
        <f t="shared" si="1"/>
        <v>4.0000000000000002E-4</v>
      </c>
      <c r="G45" s="192">
        <f t="shared" si="2"/>
        <v>0</v>
      </c>
      <c r="H45" s="192">
        <f t="shared" si="0"/>
        <v>0</v>
      </c>
      <c r="I45" s="249">
        <f t="shared" si="3"/>
        <v>0</v>
      </c>
      <c r="J45" s="200">
        <f t="shared" si="4"/>
        <v>0</v>
      </c>
      <c r="K45" s="250">
        <f t="shared" si="5"/>
        <v>0</v>
      </c>
      <c r="L45" s="251">
        <f t="shared" si="6"/>
        <v>0</v>
      </c>
    </row>
    <row r="46" spans="1:12">
      <c r="A46" s="252">
        <v>39</v>
      </c>
      <c r="B46" s="276"/>
      <c r="C46" s="276"/>
      <c r="D46" s="357"/>
      <c r="E46" s="277"/>
      <c r="F46" s="192">
        <f t="shared" si="1"/>
        <v>4.0000000000000002E-4</v>
      </c>
      <c r="G46" s="192">
        <f t="shared" si="2"/>
        <v>0</v>
      </c>
      <c r="H46" s="192">
        <f t="shared" si="0"/>
        <v>0</v>
      </c>
      <c r="I46" s="249">
        <f t="shared" si="3"/>
        <v>0</v>
      </c>
      <c r="J46" s="200">
        <f t="shared" si="4"/>
        <v>0</v>
      </c>
      <c r="K46" s="250">
        <f t="shared" si="5"/>
        <v>0</v>
      </c>
      <c r="L46" s="251">
        <f t="shared" si="6"/>
        <v>0</v>
      </c>
    </row>
    <row r="47" spans="1:12" ht="15" thickBot="1">
      <c r="A47" s="252">
        <v>40</v>
      </c>
      <c r="B47" s="276"/>
      <c r="C47" s="276"/>
      <c r="D47" s="357"/>
      <c r="E47" s="277"/>
      <c r="F47" s="192">
        <f>((B47+20)*(C47+20))/1000000</f>
        <v>4.0000000000000002E-4</v>
      </c>
      <c r="G47" s="192">
        <f t="shared" si="2"/>
        <v>0</v>
      </c>
      <c r="H47" s="192">
        <f t="shared" si="0"/>
        <v>0</v>
      </c>
      <c r="I47" s="249">
        <f t="shared" si="3"/>
        <v>0</v>
      </c>
      <c r="J47" s="200">
        <f t="shared" si="4"/>
        <v>0</v>
      </c>
      <c r="K47" s="250">
        <f t="shared" si="5"/>
        <v>0</v>
      </c>
      <c r="L47" s="251">
        <f t="shared" si="6"/>
        <v>0</v>
      </c>
    </row>
    <row r="48" spans="1:12" ht="15" thickBot="1">
      <c r="E48" s="253">
        <f>SUM(E8:E47)</f>
        <v>0</v>
      </c>
      <c r="F48" s="254"/>
      <c r="G48" s="254"/>
      <c r="H48" s="254"/>
      <c r="I48" s="255">
        <f>SUM(I8:I47)</f>
        <v>0</v>
      </c>
      <c r="J48" s="256">
        <f>SUM(J8:J47)</f>
        <v>0</v>
      </c>
      <c r="K48" s="257">
        <f>SUM(K8:K47)</f>
        <v>0</v>
      </c>
      <c r="L48" s="258">
        <f>SUM(L8:L47)</f>
        <v>0</v>
      </c>
    </row>
    <row r="49" spans="5:5">
      <c r="E49" s="259"/>
    </row>
  </sheetData>
  <mergeCells count="1">
    <mergeCell ref="A1:M1"/>
  </mergeCells>
  <phoneticPr fontId="18" type="noConversion"/>
  <dataValidations count="2">
    <dataValidation type="list" errorStyle="information" allowBlank="1" showInputMessage="1" showErrorMessage="1" sqref="C4" xr:uid="{1BA70531-C915-4D0B-B7F3-2D91FFE4C4D5}">
      <formula1>"CVR,BSO,Bloc-baie,Coulissants,Persiennes,Stores"</formula1>
    </dataValidation>
    <dataValidation type="list" errorStyle="information" allowBlank="1" showInputMessage="1" showErrorMessage="1" sqref="C3" xr:uid="{20051388-D87C-4445-934A-A80E77E1DD9F}">
      <formula1>"Bois,Alu,PVC,Bois-Alu,Bois-PVC,PVC-Alu"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0ABC-BDE6-4AA5-A50A-FDF3BC8C8C3F}">
  <sheetPr codeName="Feuil8">
    <tabColor theme="9" tint="0.59999389629810485"/>
  </sheetPr>
  <dimension ref="A1:DH198"/>
  <sheetViews>
    <sheetView zoomScale="60" zoomScaleNormal="60" workbookViewId="0">
      <selection activeCell="BD15" sqref="BD15"/>
    </sheetView>
  </sheetViews>
  <sheetFormatPr baseColWidth="10" defaultColWidth="11.44140625" defaultRowHeight="14.4"/>
  <cols>
    <col min="1" max="1" width="7.5546875" style="163" customWidth="1"/>
    <col min="2" max="2" width="33.33203125" style="163" customWidth="1"/>
    <col min="3" max="3" width="11.44140625" style="163"/>
    <col min="4" max="4" width="12.6640625" style="163" customWidth="1"/>
    <col min="5" max="5" width="10.5546875" style="163" customWidth="1"/>
    <col min="6" max="6" width="10.109375" style="163" customWidth="1"/>
    <col min="7" max="7" width="9" style="163" customWidth="1"/>
    <col min="8" max="8" width="7.33203125" style="163" customWidth="1"/>
    <col min="9" max="9" width="13.33203125" style="163" customWidth="1"/>
    <col min="10" max="10" width="5.33203125" style="163" customWidth="1"/>
    <col min="11" max="11" width="4.6640625" style="163" hidden="1" customWidth="1"/>
    <col min="12" max="12" width="4.6640625" style="163" customWidth="1"/>
    <col min="13" max="13" width="4.6640625" style="163" hidden="1" customWidth="1"/>
    <col min="14" max="14" width="4.6640625" style="163" customWidth="1"/>
    <col min="15" max="15" width="4.6640625" style="163" hidden="1" customWidth="1"/>
    <col min="16" max="16" width="4.6640625" style="163" customWidth="1"/>
    <col min="17" max="17" width="4.6640625" style="163" hidden="1" customWidth="1"/>
    <col min="18" max="18" width="4.6640625" style="163" customWidth="1"/>
    <col min="19" max="19" width="4.6640625" style="163" hidden="1" customWidth="1"/>
    <col min="20" max="20" width="4.6640625" style="163" customWidth="1"/>
    <col min="21" max="21" width="4.6640625" style="163" hidden="1" customWidth="1"/>
    <col min="22" max="22" width="4.6640625" style="163" customWidth="1"/>
    <col min="23" max="23" width="4.6640625" style="163" hidden="1" customWidth="1"/>
    <col min="24" max="24" width="4.6640625" style="163" customWidth="1"/>
    <col min="25" max="25" width="4.6640625" style="163" hidden="1" customWidth="1"/>
    <col min="26" max="26" width="4.6640625" style="163" customWidth="1"/>
    <col min="27" max="27" width="4.6640625" style="163" hidden="1" customWidth="1"/>
    <col min="28" max="28" width="4.6640625" style="163" customWidth="1"/>
    <col min="29" max="29" width="4.6640625" style="163" hidden="1" customWidth="1"/>
    <col min="30" max="30" width="4.88671875" style="163" customWidth="1"/>
    <col min="31" max="31" width="4.6640625" style="163" hidden="1" customWidth="1"/>
    <col min="32" max="32" width="4.6640625" style="163" customWidth="1"/>
    <col min="33" max="33" width="4.6640625" style="163" hidden="1" customWidth="1"/>
    <col min="34" max="34" width="4.6640625" style="163" customWidth="1"/>
    <col min="35" max="35" width="4.6640625" style="163" hidden="1" customWidth="1"/>
    <col min="36" max="36" width="4.6640625" style="163" customWidth="1"/>
    <col min="37" max="37" width="4.6640625" style="163" hidden="1" customWidth="1"/>
    <col min="38" max="38" width="4.6640625" style="163" customWidth="1"/>
    <col min="39" max="39" width="4.6640625" style="163" hidden="1" customWidth="1"/>
    <col min="40" max="40" width="4.6640625" style="163" customWidth="1"/>
    <col min="41" max="41" width="4.6640625" style="163" hidden="1" customWidth="1"/>
    <col min="42" max="42" width="4.6640625" style="163" customWidth="1"/>
    <col min="43" max="43" width="4.6640625" style="163" hidden="1" customWidth="1"/>
    <col min="44" max="44" width="4.6640625" style="163" customWidth="1"/>
    <col min="45" max="45" width="4.6640625" style="163" hidden="1" customWidth="1"/>
    <col min="46" max="46" width="4.6640625" style="163" customWidth="1"/>
    <col min="47" max="47" width="4.6640625" style="163" hidden="1" customWidth="1"/>
    <col min="48" max="48" width="4.6640625" style="163" customWidth="1"/>
    <col min="49" max="49" width="3.6640625" style="163" hidden="1" customWidth="1"/>
    <col min="50" max="50" width="4.6640625" style="163" customWidth="1"/>
    <col min="51" max="51" width="4.6640625" style="163" hidden="1" customWidth="1"/>
    <col min="52" max="52" width="4.6640625" style="163" customWidth="1"/>
    <col min="53" max="53" width="4.6640625" style="163" hidden="1" customWidth="1"/>
    <col min="54" max="54" width="4.6640625" style="163" customWidth="1"/>
    <col min="55" max="55" width="4.6640625" style="163" hidden="1" customWidth="1"/>
    <col min="56" max="56" width="4.6640625" style="163" customWidth="1"/>
    <col min="57" max="57" width="4.6640625" style="163" hidden="1" customWidth="1"/>
    <col min="58" max="58" width="4.6640625" style="163" customWidth="1"/>
    <col min="59" max="86" width="4.6640625" style="163" hidden="1" customWidth="1"/>
    <col min="87" max="87" width="3.6640625" style="163" hidden="1" customWidth="1"/>
    <col min="88" max="88" width="4.6640625" style="163" hidden="1" customWidth="1"/>
    <col min="89" max="89" width="2.6640625" style="163" hidden="1" customWidth="1"/>
    <col min="90" max="91" width="10.6640625" style="163" customWidth="1"/>
    <col min="92" max="92" width="11.44140625" style="163" customWidth="1"/>
    <col min="93" max="93" width="11.5546875" style="163" customWidth="1"/>
    <col min="94" max="94" width="11.33203125" style="163" customWidth="1"/>
    <col min="95" max="95" width="11" style="163" customWidth="1"/>
    <col min="96" max="96" width="11.44140625" style="163"/>
    <col min="97" max="98" width="12.88671875" style="163" bestFit="1" customWidth="1"/>
    <col min="99" max="99" width="3.33203125" style="163" customWidth="1"/>
    <col min="100" max="100" width="11.5546875" style="163" customWidth="1"/>
    <col min="101" max="101" width="11.44140625" style="163" bestFit="1" customWidth="1"/>
    <col min="102" max="102" width="11.5546875" style="163" customWidth="1"/>
    <col min="103" max="103" width="3.33203125" style="163" customWidth="1"/>
    <col min="104" max="104" width="11.5546875" style="163" customWidth="1"/>
    <col min="105" max="105" width="3.33203125" style="163" customWidth="1"/>
    <col min="106" max="106" width="11.5546875" style="163" customWidth="1"/>
    <col min="107" max="107" width="3.88671875" style="163" customWidth="1"/>
    <col min="108" max="110" width="11.44140625" style="163"/>
    <col min="111" max="111" width="4.33203125" style="163" customWidth="1"/>
    <col min="112" max="16384" width="11.44140625" style="163"/>
  </cols>
  <sheetData>
    <row r="1" spans="1:110" ht="15" thickBot="1">
      <c r="A1" s="162"/>
    </row>
    <row r="2" spans="1:110" ht="15" thickBot="1">
      <c r="A2" s="162"/>
      <c r="J2" s="360" t="s">
        <v>107</v>
      </c>
      <c r="K2" s="361"/>
      <c r="L2" s="361"/>
      <c r="M2" s="361"/>
      <c r="N2" s="361"/>
      <c r="O2" s="361"/>
      <c r="P2" s="361"/>
      <c r="Q2" s="361"/>
      <c r="R2" s="361"/>
      <c r="S2" s="361"/>
      <c r="T2" s="361"/>
      <c r="U2" s="361"/>
      <c r="V2" s="361"/>
      <c r="W2" s="361"/>
      <c r="X2" s="361"/>
      <c r="Y2" s="361"/>
      <c r="Z2" s="361"/>
      <c r="AA2" s="361"/>
      <c r="AB2" s="361"/>
      <c r="AC2" s="361"/>
      <c r="AD2" s="361"/>
      <c r="AE2" s="361"/>
      <c r="AF2" s="361"/>
      <c r="AG2" s="361"/>
      <c r="AH2" s="361"/>
      <c r="AI2" s="361"/>
      <c r="AJ2" s="361"/>
      <c r="AK2" s="361"/>
      <c r="AL2" s="361"/>
      <c r="AM2" s="361"/>
      <c r="AN2" s="361"/>
      <c r="AO2" s="361"/>
      <c r="AP2" s="361"/>
      <c r="AQ2" s="361"/>
      <c r="AR2" s="361"/>
      <c r="AS2" s="361"/>
      <c r="AT2" s="361"/>
      <c r="AU2" s="361"/>
      <c r="AV2" s="361"/>
      <c r="AW2" s="361"/>
      <c r="AX2" s="361"/>
      <c r="AY2" s="361"/>
      <c r="AZ2" s="361"/>
      <c r="BA2" s="361"/>
      <c r="BB2" s="361"/>
      <c r="BC2" s="361"/>
      <c r="BD2" s="361"/>
      <c r="BE2" s="361"/>
      <c r="BF2" s="361"/>
      <c r="BG2" s="361"/>
      <c r="BH2" s="361"/>
      <c r="BI2" s="361"/>
      <c r="BJ2" s="361"/>
      <c r="BK2" s="361"/>
      <c r="BL2" s="361"/>
      <c r="BM2" s="361"/>
      <c r="BN2" s="361"/>
      <c r="BO2" s="361"/>
      <c r="BP2" s="361"/>
      <c r="BQ2" s="361"/>
      <c r="BR2" s="361"/>
      <c r="BS2" s="361"/>
      <c r="BT2" s="361"/>
      <c r="BU2" s="361"/>
      <c r="BV2" s="361"/>
      <c r="BW2" s="361"/>
      <c r="BX2" s="361"/>
      <c r="BY2" s="361"/>
      <c r="BZ2" s="361"/>
      <c r="CA2" s="361"/>
      <c r="CB2" s="361"/>
      <c r="CC2" s="361"/>
      <c r="CD2" s="361"/>
      <c r="CE2" s="361"/>
      <c r="CF2" s="361"/>
      <c r="CG2" s="361"/>
      <c r="CH2" s="361"/>
      <c r="CI2" s="361"/>
      <c r="CJ2" s="362"/>
      <c r="CK2" s="164"/>
    </row>
    <row r="3" spans="1:110" ht="37.200000000000003" thickBot="1">
      <c r="A3" s="363" t="e">
        <f>CONCATENATE("PANOBLOC ",#REF!/#REF!," plis")</f>
        <v>#REF!</v>
      </c>
      <c r="B3" s="363"/>
      <c r="C3" s="165"/>
      <c r="J3" s="166" t="str">
        <f>'1_MEX'!D8</f>
        <v>F1</v>
      </c>
      <c r="K3" s="166"/>
      <c r="L3" s="167" t="str">
        <f>'1_MEX'!D9</f>
        <v>F2</v>
      </c>
      <c r="M3" s="167"/>
      <c r="N3" s="168" t="str">
        <f>'1_MEX'!D10</f>
        <v>F3</v>
      </c>
      <c r="O3" s="168"/>
      <c r="P3" s="169" t="str">
        <f>'1_MEX'!D11</f>
        <v>F4</v>
      </c>
      <c r="Q3" s="169"/>
      <c r="R3" s="170" t="str">
        <f>'1_MEX'!D12</f>
        <v>F5</v>
      </c>
      <c r="S3" s="170"/>
      <c r="T3" s="166" t="str">
        <f>'1_MEX'!D13</f>
        <v>F6</v>
      </c>
      <c r="U3" s="166"/>
      <c r="V3" s="167" t="str">
        <f>'1_MEX'!D14</f>
        <v>F7</v>
      </c>
      <c r="W3" s="167"/>
      <c r="X3" s="168" t="str">
        <f>'1_MEX'!D15</f>
        <v>F8</v>
      </c>
      <c r="Y3" s="168"/>
      <c r="Z3" s="169" t="str">
        <f>'1_MEX'!D16</f>
        <v>F9</v>
      </c>
      <c r="AA3" s="169"/>
      <c r="AB3" s="170" t="str">
        <f>'1_MEX'!D17</f>
        <v>F10</v>
      </c>
      <c r="AC3" s="171"/>
      <c r="AD3" s="166" t="str">
        <f>'1_MEX'!D18</f>
        <v>F11</v>
      </c>
      <c r="AE3" s="172"/>
      <c r="AF3" s="167" t="str">
        <f>'1_MEX'!D19</f>
        <v>F12</v>
      </c>
      <c r="AG3" s="173"/>
      <c r="AH3" s="168" t="str">
        <f>'1_MEX'!D20</f>
        <v>F13</v>
      </c>
      <c r="AI3" s="174"/>
      <c r="AJ3" s="175" t="str">
        <f>'1_MEX'!D21</f>
        <v>F14</v>
      </c>
      <c r="AK3" s="176"/>
      <c r="AL3" s="166" t="str">
        <f>'1_MEX'!D22</f>
        <v>F15</v>
      </c>
      <c r="AM3" s="172"/>
      <c r="AN3" s="177" t="str">
        <f>'1_MEX'!D23</f>
        <v>F16</v>
      </c>
      <c r="AO3" s="177"/>
      <c r="AP3" s="178" t="str">
        <f>'1_MEX'!D24</f>
        <v>F17</v>
      </c>
      <c r="AQ3" s="178"/>
      <c r="AR3" s="179" t="str">
        <f>'1_MEX'!D25</f>
        <v>F18</v>
      </c>
      <c r="AS3" s="179"/>
      <c r="AT3" s="180" t="str">
        <f>'1_MEX'!D26</f>
        <v>F19</v>
      </c>
      <c r="AU3" s="180"/>
      <c r="AV3" s="181" t="str">
        <f>'1_MEX'!D27</f>
        <v>F20</v>
      </c>
      <c r="AW3" s="181"/>
      <c r="AX3" s="167" t="str">
        <f>'1_MEX'!D28</f>
        <v>F21</v>
      </c>
      <c r="AY3" s="167"/>
      <c r="AZ3" s="168" t="str">
        <f>'1_MEX'!D29</f>
        <v>F22</v>
      </c>
      <c r="BA3" s="168"/>
      <c r="BB3" s="169" t="str">
        <f>'1_MEX'!D30</f>
        <v>F23</v>
      </c>
      <c r="BC3" s="169"/>
      <c r="BD3" s="170" t="str">
        <f>'1_MEX'!D31</f>
        <v>F24</v>
      </c>
      <c r="BE3" s="170"/>
      <c r="BF3" s="166" t="str">
        <f>'1_MEX'!D32</f>
        <v>F25</v>
      </c>
      <c r="BG3" s="166"/>
      <c r="BH3" s="167">
        <f>'1_MEX'!D33</f>
        <v>0</v>
      </c>
      <c r="BI3" s="167"/>
      <c r="BJ3" s="168">
        <f>'1_MEX'!D34</f>
        <v>0</v>
      </c>
      <c r="BK3" s="168"/>
      <c r="BL3" s="169">
        <f>'1_MEX'!D35</f>
        <v>0</v>
      </c>
      <c r="BM3" s="169"/>
      <c r="BN3" s="170">
        <f>'1_MEX'!D36</f>
        <v>0</v>
      </c>
      <c r="BO3" s="180"/>
      <c r="BP3" s="166">
        <f>'1_MEX'!D37</f>
        <v>0</v>
      </c>
      <c r="BQ3" s="181"/>
      <c r="BR3" s="167">
        <f>'1_MEX'!D38</f>
        <v>0</v>
      </c>
      <c r="BS3" s="177"/>
      <c r="BT3" s="168">
        <f>'1_MEX'!D39</f>
        <v>0</v>
      </c>
      <c r="BU3" s="174"/>
      <c r="BV3" s="175">
        <f>'1_MEX'!D40</f>
        <v>0</v>
      </c>
      <c r="BW3" s="182"/>
      <c r="BX3" s="166">
        <f>'1_MEX'!D41</f>
        <v>0</v>
      </c>
      <c r="BY3" s="181"/>
      <c r="BZ3" s="177">
        <f>'1_MEX'!D42</f>
        <v>0</v>
      </c>
      <c r="CA3" s="177"/>
      <c r="CB3" s="178">
        <f>'1_MEX'!D43</f>
        <v>0</v>
      </c>
      <c r="CC3" s="178"/>
      <c r="CD3" s="179">
        <f>'1_MEX'!D44</f>
        <v>0</v>
      </c>
      <c r="CE3" s="179"/>
      <c r="CF3" s="166">
        <f>'1_MEX'!D45</f>
        <v>0</v>
      </c>
      <c r="CG3" s="181"/>
      <c r="CH3" s="177">
        <f>'1_MEX'!D46</f>
        <v>0</v>
      </c>
      <c r="CI3" s="177"/>
      <c r="CJ3" s="178">
        <f>'1_MEX'!D47</f>
        <v>0</v>
      </c>
      <c r="CK3" s="178"/>
    </row>
    <row r="4" spans="1:110" ht="58.2" thickBot="1">
      <c r="A4" s="183" t="s">
        <v>108</v>
      </c>
      <c r="B4" s="184" t="s">
        <v>109</v>
      </c>
      <c r="C4" s="185" t="s">
        <v>110</v>
      </c>
      <c r="D4" s="184" t="s">
        <v>111</v>
      </c>
      <c r="E4" s="186" t="s">
        <v>112</v>
      </c>
      <c r="F4" s="184" t="s">
        <v>113</v>
      </c>
      <c r="G4" s="186" t="s">
        <v>114</v>
      </c>
      <c r="H4" s="187" t="s">
        <v>115</v>
      </c>
      <c r="I4" s="186" t="s">
        <v>116</v>
      </c>
      <c r="J4" s="353" t="str">
        <f>J3</f>
        <v>F1</v>
      </c>
      <c r="K4" s="353">
        <f t="shared" ref="K4:M4" si="0">K3</f>
        <v>0</v>
      </c>
      <c r="L4" s="349" t="str">
        <f t="shared" si="0"/>
        <v>F2</v>
      </c>
      <c r="M4" s="349">
        <f t="shared" si="0"/>
        <v>0</v>
      </c>
      <c r="N4" s="350" t="str">
        <f t="shared" ref="N4" si="1">N3</f>
        <v>F3</v>
      </c>
      <c r="O4" s="350">
        <f t="shared" ref="O4:P4" si="2">O3</f>
        <v>0</v>
      </c>
      <c r="P4" s="351" t="str">
        <f t="shared" si="2"/>
        <v>F4</v>
      </c>
      <c r="Q4" s="351">
        <f t="shared" ref="Q4" si="3">Q3</f>
        <v>0</v>
      </c>
      <c r="R4" s="352" t="str">
        <f t="shared" ref="R4:S4" si="4">R3</f>
        <v>F5</v>
      </c>
      <c r="S4" s="352">
        <f t="shared" si="4"/>
        <v>0</v>
      </c>
      <c r="T4" s="353" t="str">
        <f t="shared" ref="T4:U4" si="5">T3</f>
        <v>F6</v>
      </c>
      <c r="U4" s="353">
        <f t="shared" si="5"/>
        <v>0</v>
      </c>
      <c r="V4" s="349" t="str">
        <f t="shared" ref="V4" si="6">V3</f>
        <v>F7</v>
      </c>
      <c r="W4" s="349">
        <f t="shared" ref="W4" si="7">W3</f>
        <v>0</v>
      </c>
      <c r="X4" s="350" t="str">
        <f t="shared" ref="X4" si="8">X3</f>
        <v>F8</v>
      </c>
      <c r="Y4" s="350">
        <f t="shared" ref="Y4" si="9">Y3</f>
        <v>0</v>
      </c>
      <c r="Z4" s="351" t="str">
        <f t="shared" ref="Z4" si="10">Z3</f>
        <v>F9</v>
      </c>
      <c r="AA4" s="351">
        <f t="shared" ref="AA4" si="11">AA3</f>
        <v>0</v>
      </c>
      <c r="AB4" s="352" t="str">
        <f t="shared" ref="AB4" si="12">AB3</f>
        <v>F10</v>
      </c>
      <c r="AC4" s="345">
        <f t="shared" ref="AC4" si="13">AC3</f>
        <v>0</v>
      </c>
      <c r="AD4" s="353" t="str">
        <f t="shared" ref="AD4" si="14">AD3</f>
        <v>F11</v>
      </c>
      <c r="AE4" s="346">
        <f t="shared" ref="AE4:AF4" si="15">AE3</f>
        <v>0</v>
      </c>
      <c r="AF4" s="349" t="str">
        <f t="shared" si="15"/>
        <v>F12</v>
      </c>
      <c r="AG4" s="347">
        <f t="shared" ref="AG4" si="16">AG3</f>
        <v>0</v>
      </c>
      <c r="AH4" s="350" t="str">
        <f t="shared" ref="AH4" si="17">AH3</f>
        <v>F13</v>
      </c>
      <c r="AI4" s="355">
        <f>AI3</f>
        <v>0</v>
      </c>
      <c r="AJ4" s="356" t="str">
        <f t="shared" ref="AJ4" si="18">AJ3</f>
        <v>F14</v>
      </c>
      <c r="AK4" s="348">
        <f t="shared" ref="AK4" si="19">AK3</f>
        <v>0</v>
      </c>
      <c r="AL4" s="353" t="str">
        <f t="shared" ref="AL4" si="20">AL3</f>
        <v>F15</v>
      </c>
      <c r="AM4" s="346">
        <f t="shared" ref="AM4" si="21">AM3</f>
        <v>0</v>
      </c>
      <c r="AN4" s="349" t="str">
        <f t="shared" ref="AN4" si="22">AN3</f>
        <v>F16</v>
      </c>
      <c r="AO4" s="349">
        <f t="shared" ref="AO4" si="23">AO3</f>
        <v>0</v>
      </c>
      <c r="AP4" s="350" t="str">
        <f>AP3</f>
        <v>F17</v>
      </c>
      <c r="AQ4" s="350">
        <f t="shared" ref="AQ4" si="24">AQ3</f>
        <v>0</v>
      </c>
      <c r="AR4" s="351" t="str">
        <f t="shared" ref="AR4" si="25">AR3</f>
        <v>F18</v>
      </c>
      <c r="AS4" s="351">
        <f t="shared" ref="AS4" si="26">AS3</f>
        <v>0</v>
      </c>
      <c r="AT4" s="352" t="str">
        <f t="shared" ref="AT4" si="27">AT3</f>
        <v>F19</v>
      </c>
      <c r="AU4" s="352">
        <f t="shared" ref="AU4" si="28">AU3</f>
        <v>0</v>
      </c>
      <c r="AV4" s="353" t="str">
        <f t="shared" ref="AV4:AW4" si="29">AV3</f>
        <v>F20</v>
      </c>
      <c r="AW4" s="353">
        <f t="shared" si="29"/>
        <v>0</v>
      </c>
      <c r="AX4" s="349" t="str">
        <f t="shared" ref="AX4" si="30">AX3</f>
        <v>F21</v>
      </c>
      <c r="AY4" s="349">
        <f t="shared" ref="AY4" si="31">AY3</f>
        <v>0</v>
      </c>
      <c r="AZ4" s="350" t="str">
        <f t="shared" ref="AZ4" si="32">AZ3</f>
        <v>F22</v>
      </c>
      <c r="BA4" s="350">
        <f t="shared" ref="BA4" si="33">BA3</f>
        <v>0</v>
      </c>
      <c r="BB4" s="351" t="str">
        <f t="shared" ref="BB4" si="34">BB3</f>
        <v>F23</v>
      </c>
      <c r="BC4" s="351">
        <f t="shared" ref="BC4" si="35">BC3</f>
        <v>0</v>
      </c>
      <c r="BD4" s="352" t="str">
        <f t="shared" ref="BD4" si="36">BD3</f>
        <v>F24</v>
      </c>
      <c r="BE4" s="352">
        <f t="shared" ref="BE4" si="37">BE3</f>
        <v>0</v>
      </c>
      <c r="BF4" s="353" t="str">
        <f t="shared" ref="BF4" si="38">BF3</f>
        <v>F25</v>
      </c>
      <c r="BG4" s="353">
        <f t="shared" ref="BG4" si="39">BG3</f>
        <v>0</v>
      </c>
      <c r="BH4" s="349">
        <f t="shared" ref="BH4" si="40">BH3</f>
        <v>0</v>
      </c>
      <c r="BI4" s="349">
        <f t="shared" ref="BI4" si="41">BI3</f>
        <v>0</v>
      </c>
      <c r="BJ4" s="350">
        <f t="shared" ref="BJ4" si="42">BJ3</f>
        <v>0</v>
      </c>
      <c r="BK4" s="350">
        <f t="shared" ref="BK4" si="43">BK3</f>
        <v>0</v>
      </c>
      <c r="BL4" s="351">
        <f t="shared" ref="BL4" si="44">BL3</f>
        <v>0</v>
      </c>
      <c r="BM4" s="351">
        <f t="shared" ref="BM4" si="45">BM3</f>
        <v>0</v>
      </c>
      <c r="BN4" s="352">
        <f t="shared" ref="BN4" si="46">BN3</f>
        <v>0</v>
      </c>
      <c r="BO4" s="352">
        <f t="shared" ref="BO4" si="47">BO3</f>
        <v>0</v>
      </c>
      <c r="BP4" s="353">
        <f t="shared" ref="BP4" si="48">BP3</f>
        <v>0</v>
      </c>
      <c r="BQ4" s="353">
        <f t="shared" ref="BQ4" si="49">BQ3</f>
        <v>0</v>
      </c>
      <c r="BR4" s="349">
        <f t="shared" ref="BR4" si="50">BR3</f>
        <v>0</v>
      </c>
      <c r="BS4" s="349">
        <f t="shared" ref="BS4" si="51">BS3</f>
        <v>0</v>
      </c>
      <c r="BT4" s="350">
        <f t="shared" ref="BT4" si="52">BT3</f>
        <v>0</v>
      </c>
      <c r="BU4" s="355">
        <f t="shared" ref="BU4:BV4" si="53">BU3</f>
        <v>0</v>
      </c>
      <c r="BV4" s="356">
        <f t="shared" si="53"/>
        <v>0</v>
      </c>
      <c r="BW4" s="354">
        <f t="shared" ref="BW4" si="54">BW3</f>
        <v>0</v>
      </c>
      <c r="BX4" s="353">
        <f t="shared" ref="BX4" si="55">BX3</f>
        <v>0</v>
      </c>
      <c r="BY4" s="353">
        <f t="shared" ref="BY4" si="56">BY3</f>
        <v>0</v>
      </c>
      <c r="BZ4" s="349">
        <f t="shared" ref="BZ4" si="57">BZ3</f>
        <v>0</v>
      </c>
      <c r="CA4" s="349">
        <f t="shared" ref="CA4" si="58">CA3</f>
        <v>0</v>
      </c>
      <c r="CB4" s="350">
        <f t="shared" ref="CB4" si="59">CB3</f>
        <v>0</v>
      </c>
      <c r="CC4" s="350">
        <f t="shared" ref="CC4" si="60">CC3</f>
        <v>0</v>
      </c>
      <c r="CD4" s="351">
        <f t="shared" ref="CD4" si="61">CD3</f>
        <v>0</v>
      </c>
      <c r="CE4" s="351">
        <f t="shared" ref="CE4" si="62">CE3</f>
        <v>0</v>
      </c>
      <c r="CF4" s="353">
        <f t="shared" ref="CF4" si="63">CF3</f>
        <v>0</v>
      </c>
      <c r="CG4" s="353">
        <f t="shared" ref="CG4" si="64">CG3</f>
        <v>0</v>
      </c>
      <c r="CH4" s="349">
        <f t="shared" ref="CH4" si="65">CH3</f>
        <v>0</v>
      </c>
      <c r="CI4" s="349">
        <f t="shared" ref="CI4:CJ4" si="66">CI3</f>
        <v>0</v>
      </c>
      <c r="CJ4" s="350">
        <f t="shared" si="66"/>
        <v>0</v>
      </c>
      <c r="CK4" s="350">
        <f>CK3</f>
        <v>0</v>
      </c>
      <c r="CL4" s="184" t="s">
        <v>117</v>
      </c>
      <c r="CM4" s="186" t="s">
        <v>118</v>
      </c>
      <c r="CN4" s="184" t="s">
        <v>119</v>
      </c>
      <c r="CO4" s="188" t="s">
        <v>120</v>
      </c>
      <c r="CP4" s="189" t="s">
        <v>121</v>
      </c>
      <c r="CQ4" s="186" t="s">
        <v>122</v>
      </c>
      <c r="CR4" s="190" t="s">
        <v>123</v>
      </c>
      <c r="CS4" s="190" t="s">
        <v>124</v>
      </c>
      <c r="CT4" s="190" t="s">
        <v>125</v>
      </c>
      <c r="CV4" s="191" t="s">
        <v>106</v>
      </c>
      <c r="CX4" s="191" t="s">
        <v>126</v>
      </c>
      <c r="CZ4" s="191" t="s">
        <v>127</v>
      </c>
      <c r="DB4" s="191" t="s">
        <v>128</v>
      </c>
      <c r="DD4" s="191" t="s">
        <v>129</v>
      </c>
      <c r="DE4" s="191" t="s">
        <v>130</v>
      </c>
      <c r="DF4" s="191" t="s">
        <v>131</v>
      </c>
    </row>
    <row r="5" spans="1:110" ht="20.25" customHeight="1">
      <c r="A5" s="192">
        <v>1</v>
      </c>
      <c r="B5" s="202"/>
      <c r="C5" s="192"/>
      <c r="D5" s="203"/>
      <c r="E5" s="192">
        <f t="shared" ref="E5" si="67">C5*D5/1000</f>
        <v>0</v>
      </c>
      <c r="F5" s="192"/>
      <c r="G5" s="192">
        <f>F5*C5/1000</f>
        <v>0</v>
      </c>
      <c r="H5" s="192" t="s">
        <v>1</v>
      </c>
      <c r="I5" s="194">
        <f t="shared" ref="I5" si="68">AJ5+AH5+AF5+AD5+AB5+Z5+X5+V5+T5+R5+P5+N5+L5+J5+AL5+AN5+AP5+AR5+AT5+AV5+AX5+AZ5+BB5+BD5+BF5+BH5+BJ5+BL5+BN5+BP5+BR5+BT5+BV5+BX5+BZ5+CB5+CD5+CF5+CH5+CJ5</f>
        <v>0</v>
      </c>
      <c r="J5" s="195"/>
      <c r="K5" s="195">
        <f t="shared" ref="K5" si="69">J5*C5</f>
        <v>0</v>
      </c>
      <c r="L5" s="196"/>
      <c r="M5" s="196">
        <f t="shared" ref="M5" si="70">L5*C5</f>
        <v>0</v>
      </c>
      <c r="N5" s="197"/>
      <c r="O5" s="197">
        <f t="shared" ref="O5" si="71">N5*C5</f>
        <v>0</v>
      </c>
      <c r="P5" s="198"/>
      <c r="Q5" s="198">
        <f t="shared" ref="Q5" si="72">P5*C5</f>
        <v>0</v>
      </c>
      <c r="R5" s="192"/>
      <c r="S5" s="192">
        <f>R5*C5</f>
        <v>0</v>
      </c>
      <c r="T5" s="204"/>
      <c r="U5" s="195">
        <f>T5*C5</f>
        <v>0</v>
      </c>
      <c r="V5" s="205"/>
      <c r="W5" s="196">
        <f>V5*C5</f>
        <v>0</v>
      </c>
      <c r="X5" s="206"/>
      <c r="Y5" s="197">
        <f>X5*C5</f>
        <v>0</v>
      </c>
      <c r="Z5" s="207"/>
      <c r="AA5" s="198">
        <f>Z5*C5</f>
        <v>0</v>
      </c>
      <c r="AB5" s="203"/>
      <c r="AC5" s="192">
        <f>AB5*C5</f>
        <v>0</v>
      </c>
      <c r="AD5" s="204"/>
      <c r="AE5" s="195">
        <f>AD5*C5</f>
        <v>0</v>
      </c>
      <c r="AF5" s="205"/>
      <c r="AG5" s="196">
        <f>AF5*C5</f>
        <v>0</v>
      </c>
      <c r="AH5" s="206"/>
      <c r="AI5" s="197">
        <f>AH5*C5</f>
        <v>0</v>
      </c>
      <c r="AJ5" s="207"/>
      <c r="AK5" s="198">
        <f>AJ5*C5</f>
        <v>0</v>
      </c>
      <c r="AL5" s="195"/>
      <c r="AM5" s="195">
        <f>AL5*C5</f>
        <v>0</v>
      </c>
      <c r="AN5" s="205"/>
      <c r="AO5" s="196">
        <f>AN5*C5</f>
        <v>0</v>
      </c>
      <c r="AP5" s="197"/>
      <c r="AQ5" s="197">
        <f>AP5*C5</f>
        <v>0</v>
      </c>
      <c r="AR5" s="207"/>
      <c r="AS5" s="198">
        <f t="shared" ref="AS5" si="73">AR5*C5</f>
        <v>0</v>
      </c>
      <c r="AT5" s="203"/>
      <c r="AU5" s="192">
        <f t="shared" ref="AU5" si="74">AT5*C5</f>
        <v>0</v>
      </c>
      <c r="AV5" s="195"/>
      <c r="AW5" s="195">
        <f t="shared" ref="AW5" si="75">AV5*C5</f>
        <v>0</v>
      </c>
      <c r="AX5" s="196"/>
      <c r="AY5" s="196">
        <f t="shared" ref="AY5" si="76">AX5*$C5</f>
        <v>0</v>
      </c>
      <c r="AZ5" s="197"/>
      <c r="BA5" s="197">
        <f t="shared" ref="BA5" si="77">AZ5*$C5</f>
        <v>0</v>
      </c>
      <c r="BB5" s="198"/>
      <c r="BC5" s="198">
        <f t="shared" ref="BC5" si="78">BB5*C5</f>
        <v>0</v>
      </c>
      <c r="BD5" s="192"/>
      <c r="BE5" s="192">
        <f t="shared" ref="BE5" si="79">BD5*$C5</f>
        <v>0</v>
      </c>
      <c r="BF5" s="195"/>
      <c r="BG5" s="195">
        <f t="shared" ref="BG5" si="80">BF5*$C5</f>
        <v>0</v>
      </c>
      <c r="BH5" s="196"/>
      <c r="BI5" s="196">
        <f t="shared" ref="BI5" si="81">BH5*$C5</f>
        <v>0</v>
      </c>
      <c r="BJ5" s="197"/>
      <c r="BK5" s="197">
        <f t="shared" ref="BK5" si="82">BJ5*$C5</f>
        <v>0</v>
      </c>
      <c r="BL5" s="198"/>
      <c r="BM5" s="198">
        <f t="shared" ref="BM5" si="83">BL5*$C5</f>
        <v>0</v>
      </c>
      <c r="BN5" s="192"/>
      <c r="BO5" s="192">
        <f t="shared" ref="BO5" si="84">BN5*$C5</f>
        <v>0</v>
      </c>
      <c r="BP5" s="195"/>
      <c r="BQ5" s="195">
        <f t="shared" ref="BQ5" si="85">BP5*$C5</f>
        <v>0</v>
      </c>
      <c r="BR5" s="196"/>
      <c r="BS5" s="196">
        <f t="shared" ref="BS5" si="86">BR5*$C5</f>
        <v>0</v>
      </c>
      <c r="BT5" s="197"/>
      <c r="BU5" s="197">
        <f t="shared" ref="BU5" si="87">BT5*$C5</f>
        <v>0</v>
      </c>
      <c r="BV5" s="198"/>
      <c r="BW5" s="198">
        <f t="shared" ref="BW5" si="88">BV5*$C5</f>
        <v>0</v>
      </c>
      <c r="BX5" s="195"/>
      <c r="BY5" s="195">
        <f t="shared" ref="BY5" si="89">BX5*$C5</f>
        <v>0</v>
      </c>
      <c r="BZ5" s="196"/>
      <c r="CA5" s="196">
        <f t="shared" ref="CA5" si="90">BZ5*$C5</f>
        <v>0</v>
      </c>
      <c r="CB5" s="197"/>
      <c r="CC5" s="197">
        <f t="shared" ref="CC5" si="91">CB5*$C5</f>
        <v>0</v>
      </c>
      <c r="CD5" s="198"/>
      <c r="CE5" s="198">
        <f t="shared" ref="CE5" si="92">CD5*$C5</f>
        <v>0</v>
      </c>
      <c r="CF5" s="195"/>
      <c r="CG5" s="195">
        <f t="shared" ref="CG5" si="93">CF5*$C5</f>
        <v>0</v>
      </c>
      <c r="CH5" s="196"/>
      <c r="CI5" s="196">
        <f t="shared" ref="CI5" si="94">CH5*$C5</f>
        <v>0</v>
      </c>
      <c r="CJ5" s="197"/>
      <c r="CK5" s="197">
        <f t="shared" ref="CK5" si="95">CJ5*$C5</f>
        <v>0</v>
      </c>
      <c r="CL5" s="273">
        <f t="shared" ref="CL5" si="96">IF(C5="",0,((F5+20)*(D5+20))/1000000)</f>
        <v>0</v>
      </c>
      <c r="CM5" s="199">
        <f t="shared" ref="CM5" si="97">CL5-CN5</f>
        <v>0</v>
      </c>
      <c r="CN5" s="199">
        <f>J5*'1_MEX'!$F$8+'2_FACADE'!L5*'1_MEX'!$F$9+'2_FACADE'!N5*'1_MEX'!$F$10+'2_FACADE'!P5*'1_MEX'!$F$11+'2_FACADE'!R5*'1_MEX'!$F$12+'2_FACADE'!T5*'1_MEX'!$F$13+'2_FACADE'!V5*'1_MEX'!$F$14+'2_FACADE'!X5*'1_MEX'!$F$15+'2_FACADE'!Z5*'1_MEX'!$F$16+'2_FACADE'!AB5*'1_MEX'!$F$17+'2_FACADE'!AD5*'1_MEX'!$F$18+'2_FACADE'!AF5*'1_MEX'!$F$19+'2_FACADE'!AH5*'1_MEX'!$F$20+AJ5*'1_MEX'!$F$21+'2_FACADE'!AL5*'1_MEX'!$F$22+'2_FACADE'!AN5*'1_MEX'!$F$23+'2_FACADE'!AP5*'1_MEX'!$F$24+'2_FACADE'!AR5*'1_MEX'!$F$25+'2_FACADE'!AT5*'1_MEX'!$F$26+'2_FACADE'!AV5*'1_MEX'!$F$27+AX5*'1_MEX'!$F$28+AZ5*'1_MEX'!$F$29+BB5*'1_MEX'!$F$30+BD5*'1_MEX'!$F$31+BF5*'1_MEX'!$F$32+BH5*'1_MEX'!$F$33+BJ5*'1_MEX'!$F$34+BL5*'1_MEX'!$F$35+BN5*'1_MEX'!$F$36+BP5*'1_MEX'!$F$37+BR5*'1_MEX'!$F$38+BT5*'1_MEX'!$F$39+BV5*'1_MEX'!$F$40+BX5*'1_MEX'!$F$41+BZ5*'1_MEX'!$F$42+CB5*'1_MEX'!$F$43+CD5*'1_MEX'!$F$44+CF5*'1_MEX'!$F$45+CH5*'1_MEX'!$F$46+CJ5*'1_MEX'!$F$47</f>
        <v>0</v>
      </c>
      <c r="CO5" s="274">
        <f t="shared" ref="CO5" si="98">CL5*C5</f>
        <v>0</v>
      </c>
      <c r="CP5" s="274">
        <f t="shared" ref="CP5" si="99">CM5*C5</f>
        <v>0</v>
      </c>
      <c r="CQ5" s="199">
        <f t="shared" ref="CQ5" si="100">CN5*C5</f>
        <v>0</v>
      </c>
      <c r="CR5" s="199">
        <f t="shared" ref="CR5" si="101">I5*C5</f>
        <v>0</v>
      </c>
      <c r="CS5" s="199">
        <f>C5*($J5*'1_MEX'!B$8+$L5*'1_MEX'!B$9+$N5*'1_MEX'!B$10+$P5*'1_MEX'!B$11+$R5*'1_MEX'!B$12+$T5*'1_MEX'!B$13+$V5*'1_MEX'!B$14+$X5*'1_MEX'!B$15+$Z5*'1_MEX'!B$16+$AB5*'1_MEX'!B$17+$AD5*'1_MEX'!B$18+$AF5*'1_MEX'!B$19+$AH5*'1_MEX'!B$20+$AJ5*'1_MEX'!B$21+$AL5*'1_MEX'!B$22+$AN5*'1_MEX'!B$23+$AP5*'1_MEX'!B$24+$AR5*'1_MEX'!B$25+$AT5*'1_MEX'!B$26+$AV5*'1_MEX'!B$27+$AX5*'1_MEX'!B$28+$AZ5*'1_MEX'!B$29+$BB5*'1_MEX'!B$30+$BD5*'1_MEX'!B$31+$BF5*'1_MEX'!B$32+$BH5*'1_MEX'!B$33+$BJ5*'1_MEX'!B$34+$BL5*'1_MEX'!B$35+$BN5*'1_MEX'!B$36+$BP5*'1_MEX'!B$37+$BR5*'1_MEX'!B$38+$BT5*'1_MEX'!B$39+$BV5*'1_MEX'!B$40+$BX5*'1_MEX'!B$41+$BZ5*'1_MEX'!B$42+$CB5*'1_MEX'!B$43+$CD5*'1_MEX'!B$44+$CF5*'1_MEX'!B$45+$CH5*'1_MEX'!B$46+$CJ5*'1_MEX'!B$47)</f>
        <v>0</v>
      </c>
      <c r="CT5" s="199">
        <f>C5*($J5*'1_MEX'!C$8+$L5*'1_MEX'!C$9+$N5*'1_MEX'!C$10+$P5*'1_MEX'!C$11+$R5*'1_MEX'!C$12+$T5*'1_MEX'!C$13+$V5*'1_MEX'!C$14+$X5*'1_MEX'!C$15+$Z5*'1_MEX'!C$16+$AB5*'1_MEX'!C$17+$AD5*'1_MEX'!C$18+$AF5*'1_MEX'!C$19+$AH5*'1_MEX'!C$20+$AJ5*'1_MEX'!C$21+$AL5*'1_MEX'!C$22+$AN5*'1_MEX'!C$23+$AP5*'1_MEX'!C$24+$AR5*'1_MEX'!C$25+$AT5*'1_MEX'!C$26+$AV5*'1_MEX'!C$27+$AX5*'1_MEX'!C$28+$AZ5*'1_MEX'!C$29+$BB5*'1_MEX'!C$30+$BD5*'1_MEX'!C$31+$BF5*'1_MEX'!C$32+$BH5*'1_MEX'!C$33+$BJ5*'1_MEX'!C$34+$BL5*'1_MEX'!C$35+$BN5*'1_MEX'!C$36+$BP5*'1_MEX'!C$37+$BR5*'1_MEX'!C$38+$BT5*'1_MEX'!C$39+$BV5*'1_MEX'!C$40+$BX5*'1_MEX'!C$41+$BZ5*'1_MEX'!C$42+$CB5*'1_MEX'!C$43+$CD5*'1_MEX'!C$44+$CF5*'1_MEX'!C$45+$CH5*'1_MEX'!C$46+$CJ5*'1_MEX'!C$47)</f>
        <v>0</v>
      </c>
      <c r="CV5" s="208" t="str">
        <f>IF(OR(C5="",C5=0),"",IF(I5=0,#REF!,IF(I5=1,#REF!,IF(I5=2,#REF!,IF(I5=3,#REF!,IF(I5=4,#REF!))))))</f>
        <v/>
      </c>
      <c r="CW5" s="163" t="e">
        <f>(IF((((D5*2+F5*2)/1000)/#REF!)+((((CS5/C5)+(CT5/C5))/1000)/#REF!)+(I5*#REF!)&lt;45,"45",(((D5*2+F5*2)/1000)/#REF!)+(((((CS5/C5)+(CT5/C5)))/1000)/#REF!)+(I5*#REF!)))</f>
        <v>#REF!</v>
      </c>
      <c r="CX5" s="201">
        <f>IF(ISERROR(CW5*C5),,CW5*C5)</f>
        <v>0</v>
      </c>
      <c r="CZ5" s="200">
        <f>IF(C5&lt;&gt;0,C5*((CL5*(#REF!))+(((D5/1000)+(F5/1000)*2)*#REF!)+(((CS5/1000)+(CT5/1000))*#REF!+(CS5)/1000*#REF!)/C5+(I5*#REF!)+(CL5*(#REF!))),0)</f>
        <v>0</v>
      </c>
      <c r="DB5" s="200">
        <f t="shared" ref="DB5" si="102">(ROUNDUP(D5/1300,0)+1)*C5</f>
        <v>0</v>
      </c>
      <c r="DD5" s="200">
        <f t="shared" ref="DD5" si="103">CP5</f>
        <v>0</v>
      </c>
      <c r="DE5" s="200"/>
      <c r="DF5" s="200">
        <f t="shared" ref="DF5" si="104">CP5-DD5-DE5</f>
        <v>0</v>
      </c>
    </row>
    <row r="6" spans="1:110" ht="20.25" customHeight="1">
      <c r="A6" s="192">
        <v>2</v>
      </c>
      <c r="B6" s="202"/>
      <c r="C6" s="192"/>
      <c r="D6" s="203"/>
      <c r="E6" s="192">
        <f t="shared" ref="E6:E35" si="105">C6*D6/1000</f>
        <v>0</v>
      </c>
      <c r="F6" s="192"/>
      <c r="G6" s="192">
        <f>F6*C6/1000</f>
        <v>0</v>
      </c>
      <c r="H6" s="192" t="s">
        <v>1</v>
      </c>
      <c r="I6" s="194">
        <f t="shared" ref="I6:I35" si="106">AJ6+AH6+AF6+AD6+AB6+Z6+X6+V6+T6+R6+P6+N6+L6+J6+AL6+AN6+AP6+AR6+AT6+AV6+AX6+AZ6+BB6+BD6+BF6+BH6+BJ6+BL6+BN6+BP6+BR6+BT6+BV6+BX6+BZ6+CB6+CD6+CF6+CH6+CJ6</f>
        <v>0</v>
      </c>
      <c r="J6" s="195"/>
      <c r="K6" s="195">
        <f t="shared" ref="K6:K35" si="107">J6*C6</f>
        <v>0</v>
      </c>
      <c r="L6" s="196"/>
      <c r="M6" s="196">
        <f t="shared" ref="M6:M35" si="108">L6*C6</f>
        <v>0</v>
      </c>
      <c r="N6" s="197"/>
      <c r="O6" s="197">
        <f t="shared" ref="O6:O35" si="109">N6*C6</f>
        <v>0</v>
      </c>
      <c r="P6" s="198"/>
      <c r="Q6" s="198">
        <f t="shared" ref="Q6:Q35" si="110">P6*C6</f>
        <v>0</v>
      </c>
      <c r="R6" s="192"/>
      <c r="S6" s="192">
        <f>R6*C6</f>
        <v>0</v>
      </c>
      <c r="T6" s="204"/>
      <c r="U6" s="195">
        <f>T6*C6</f>
        <v>0</v>
      </c>
      <c r="V6" s="205"/>
      <c r="W6" s="196">
        <f>V6*C6</f>
        <v>0</v>
      </c>
      <c r="X6" s="206"/>
      <c r="Y6" s="197">
        <f>X6*C6</f>
        <v>0</v>
      </c>
      <c r="Z6" s="207"/>
      <c r="AA6" s="198">
        <f>Z6*C6</f>
        <v>0</v>
      </c>
      <c r="AB6" s="203"/>
      <c r="AC6" s="192">
        <f>AB6*C6</f>
        <v>0</v>
      </c>
      <c r="AD6" s="204"/>
      <c r="AE6" s="195">
        <f>AD6*C6</f>
        <v>0</v>
      </c>
      <c r="AF6" s="205"/>
      <c r="AG6" s="196">
        <f>AF6*C6</f>
        <v>0</v>
      </c>
      <c r="AH6" s="206"/>
      <c r="AI6" s="197">
        <f>AH6*C6</f>
        <v>0</v>
      </c>
      <c r="AJ6" s="207"/>
      <c r="AK6" s="198">
        <f>AJ6*C6</f>
        <v>0</v>
      </c>
      <c r="AL6" s="195"/>
      <c r="AM6" s="195">
        <f>AL6*C6</f>
        <v>0</v>
      </c>
      <c r="AN6" s="205"/>
      <c r="AO6" s="196">
        <f>AN6*C6</f>
        <v>0</v>
      </c>
      <c r="AP6" s="197"/>
      <c r="AQ6" s="197">
        <f>AP6*C6</f>
        <v>0</v>
      </c>
      <c r="AR6" s="207"/>
      <c r="AS6" s="198">
        <f t="shared" ref="AS6:AS35" si="111">AR6*C6</f>
        <v>0</v>
      </c>
      <c r="AT6" s="203"/>
      <c r="AU6" s="192">
        <f t="shared" ref="AU6:AU35" si="112">AT6*C6</f>
        <v>0</v>
      </c>
      <c r="AV6" s="195"/>
      <c r="AW6" s="195">
        <f t="shared" ref="AW6:AW35" si="113">AV6*C6</f>
        <v>0</v>
      </c>
      <c r="AX6" s="196"/>
      <c r="AY6" s="196">
        <f t="shared" ref="AY6:AY35" si="114">AX6*$C6</f>
        <v>0</v>
      </c>
      <c r="AZ6" s="197"/>
      <c r="BA6" s="197">
        <f t="shared" ref="BA6:BA35" si="115">AZ6*$C6</f>
        <v>0</v>
      </c>
      <c r="BB6" s="198"/>
      <c r="BC6" s="198">
        <f t="shared" ref="BC6:BC35" si="116">BB6*C6</f>
        <v>0</v>
      </c>
      <c r="BD6" s="192"/>
      <c r="BE6" s="192">
        <f t="shared" ref="BE6:BE35" si="117">BD6*$C6</f>
        <v>0</v>
      </c>
      <c r="BF6" s="195"/>
      <c r="BG6" s="195">
        <f t="shared" ref="BG6:BG35" si="118">BF6*$C6</f>
        <v>0</v>
      </c>
      <c r="BH6" s="196"/>
      <c r="BI6" s="196">
        <f t="shared" ref="BI6:BI35" si="119">BH6*$C6</f>
        <v>0</v>
      </c>
      <c r="BJ6" s="197"/>
      <c r="BK6" s="197">
        <f t="shared" ref="BK6:BK35" si="120">BJ6*$C6</f>
        <v>0</v>
      </c>
      <c r="BL6" s="198"/>
      <c r="BM6" s="198">
        <f t="shared" ref="BM6:BM35" si="121">BL6*$C6</f>
        <v>0</v>
      </c>
      <c r="BN6" s="192"/>
      <c r="BO6" s="192">
        <f t="shared" ref="BO6:BO35" si="122">BN6*$C6</f>
        <v>0</v>
      </c>
      <c r="BP6" s="195"/>
      <c r="BQ6" s="195">
        <f t="shared" ref="BQ6:BQ35" si="123">BP6*$C6</f>
        <v>0</v>
      </c>
      <c r="BR6" s="196"/>
      <c r="BS6" s="196">
        <f t="shared" ref="BS6:BS35" si="124">BR6*$C6</f>
        <v>0</v>
      </c>
      <c r="BT6" s="197"/>
      <c r="BU6" s="197">
        <f t="shared" ref="BU6:BU35" si="125">BT6*$C6</f>
        <v>0</v>
      </c>
      <c r="BV6" s="198"/>
      <c r="BW6" s="198">
        <f t="shared" ref="BW6:BW35" si="126">BV6*$C6</f>
        <v>0</v>
      </c>
      <c r="BX6" s="195"/>
      <c r="BY6" s="195">
        <f t="shared" ref="BY6:BY35" si="127">BX6*$C6</f>
        <v>0</v>
      </c>
      <c r="BZ6" s="196"/>
      <c r="CA6" s="196">
        <f t="shared" ref="CA6:CA35" si="128">BZ6*$C6</f>
        <v>0</v>
      </c>
      <c r="CB6" s="197"/>
      <c r="CC6" s="197">
        <f t="shared" ref="CC6:CC35" si="129">CB6*$C6</f>
        <v>0</v>
      </c>
      <c r="CD6" s="198"/>
      <c r="CE6" s="198">
        <f t="shared" ref="CE6:CE35" si="130">CD6*$C6</f>
        <v>0</v>
      </c>
      <c r="CF6" s="195"/>
      <c r="CG6" s="195">
        <f t="shared" ref="CG6:CG35" si="131">CF6*$C6</f>
        <v>0</v>
      </c>
      <c r="CH6" s="196"/>
      <c r="CI6" s="196">
        <f t="shared" ref="CI6:CI35" si="132">CH6*$C6</f>
        <v>0</v>
      </c>
      <c r="CJ6" s="197"/>
      <c r="CK6" s="197">
        <f t="shared" ref="CK6:CK35" si="133">CJ6*$C6</f>
        <v>0</v>
      </c>
      <c r="CL6" s="273">
        <f t="shared" ref="CL6:CL35" si="134">IF(C6="",0,((F6+20)*(D6+20))/1000000)</f>
        <v>0</v>
      </c>
      <c r="CM6" s="199">
        <f t="shared" ref="CM6:CM35" si="135">CL6-CN6</f>
        <v>0</v>
      </c>
      <c r="CN6" s="199">
        <f>J6*'1_MEX'!$F$8+'2_FACADE'!L6*'1_MEX'!$F$9+'2_FACADE'!N6*'1_MEX'!$F$10+'2_FACADE'!P6*'1_MEX'!$F$11+'2_FACADE'!R6*'1_MEX'!$F$12+'2_FACADE'!T6*'1_MEX'!$F$13+'2_FACADE'!V6*'1_MEX'!$F$14+'2_FACADE'!X6*'1_MEX'!$F$15+'2_FACADE'!Z6*'1_MEX'!$F$16+'2_FACADE'!AB6*'1_MEX'!$F$17+'2_FACADE'!AD6*'1_MEX'!$F$18+'2_FACADE'!AF6*'1_MEX'!$F$19+'2_FACADE'!AH6*'1_MEX'!$F$20+AJ6*'1_MEX'!$F$21+'2_FACADE'!AL6*'1_MEX'!$F$22+'2_FACADE'!AN6*'1_MEX'!$F$23+'2_FACADE'!AP6*'1_MEX'!$F$24+'2_FACADE'!AR6*'1_MEX'!$F$25+'2_FACADE'!AT6*'1_MEX'!$F$26+'2_FACADE'!AV6*'1_MEX'!$F$27+AX6*'1_MEX'!$F$28+AZ6*'1_MEX'!$F$29+BB6*'1_MEX'!$F$30+BD6*'1_MEX'!$F$31+BF6*'1_MEX'!$F$32+BH6*'1_MEX'!$F$33+BJ6*'1_MEX'!$F$34+BL6*'1_MEX'!$F$35+BN6*'1_MEX'!$F$36+BP6*'1_MEX'!$F$37+BR6*'1_MEX'!$F$38+BT6*'1_MEX'!$F$39+BV6*'1_MEX'!$F$40+BX6*'1_MEX'!$F$41+BZ6*'1_MEX'!$F$42+CB6*'1_MEX'!$F$43+CD6*'1_MEX'!$F$44+CF6*'1_MEX'!$F$45+CH6*'1_MEX'!$F$46+CJ6*'1_MEX'!$F$47</f>
        <v>0</v>
      </c>
      <c r="CO6" s="274">
        <f t="shared" ref="CO6:CO20" si="136">CL6*C6</f>
        <v>0</v>
      </c>
      <c r="CP6" s="274">
        <f t="shared" ref="CP6:CP35" si="137">CM6*C6</f>
        <v>0</v>
      </c>
      <c r="CQ6" s="199">
        <f t="shared" ref="CQ6:CQ20" si="138">CN6*C6</f>
        <v>0</v>
      </c>
      <c r="CR6" s="199">
        <f t="shared" ref="CR6:CR35" si="139">I6*C6</f>
        <v>0</v>
      </c>
      <c r="CS6" s="199">
        <f>C6*($J6*'1_MEX'!B$8+$L6*'1_MEX'!B$9+$N6*'1_MEX'!B$10+$P6*'1_MEX'!B$11+$R6*'1_MEX'!B$12+$T6*'1_MEX'!B$13+$V6*'1_MEX'!B$14+$X6*'1_MEX'!B$15+$Z6*'1_MEX'!B$16+$AB6*'1_MEX'!B$17+$AD6*'1_MEX'!B$18+$AF6*'1_MEX'!B$19+$AH6*'1_MEX'!B$20+$AJ6*'1_MEX'!B$21+$AL6*'1_MEX'!B$22+$AN6*'1_MEX'!B$23+$AP6*'1_MEX'!B$24+$AR6*'1_MEX'!B$25+$AT6*'1_MEX'!B$26+$AV6*'1_MEX'!B$27+$AX6*'1_MEX'!B$28+$AZ6*'1_MEX'!B$29+$BB6*'1_MEX'!B$30+$BD6*'1_MEX'!B$31+$BF6*'1_MEX'!B$32+$BH6*'1_MEX'!B$33+$BJ6*'1_MEX'!B$34+$BL6*'1_MEX'!B$35+$BN6*'1_MEX'!B$36+$BP6*'1_MEX'!B$37+$BR6*'1_MEX'!B$38+$BT6*'1_MEX'!B$39+$BV6*'1_MEX'!B$40+$BX6*'1_MEX'!B$41+$BZ6*'1_MEX'!B$42+$CB6*'1_MEX'!B$43+$CD6*'1_MEX'!B$44+$CF6*'1_MEX'!B$45+$CH6*'1_MEX'!B$46+$CJ6*'1_MEX'!B$47)</f>
        <v>0</v>
      </c>
      <c r="CT6" s="199">
        <f>C6*($J6*'1_MEX'!C$8+$L6*'1_MEX'!C$9+$N6*'1_MEX'!C$10+$P6*'1_MEX'!C$11+$R6*'1_MEX'!C$12+$T6*'1_MEX'!C$13+$V6*'1_MEX'!C$14+$X6*'1_MEX'!C$15+$Z6*'1_MEX'!C$16+$AB6*'1_MEX'!C$17+$AD6*'1_MEX'!C$18+$AF6*'1_MEX'!C$19+$AH6*'1_MEX'!C$20+$AJ6*'1_MEX'!C$21+$AL6*'1_MEX'!C$22+$AN6*'1_MEX'!C$23+$AP6*'1_MEX'!C$24+$AR6*'1_MEX'!C$25+$AT6*'1_MEX'!C$26+$AV6*'1_MEX'!C$27+$AX6*'1_MEX'!C$28+$AZ6*'1_MEX'!C$29+$BB6*'1_MEX'!C$30+$BD6*'1_MEX'!C$31+$BF6*'1_MEX'!C$32+$BH6*'1_MEX'!C$33+$BJ6*'1_MEX'!C$34+$BL6*'1_MEX'!C$35+$BN6*'1_MEX'!C$36+$BP6*'1_MEX'!C$37+$BR6*'1_MEX'!C$38+$BT6*'1_MEX'!C$39+$BV6*'1_MEX'!C$40+$BX6*'1_MEX'!C$41+$BZ6*'1_MEX'!C$42+$CB6*'1_MEX'!C$43+$CD6*'1_MEX'!C$44+$CF6*'1_MEX'!C$45+$CH6*'1_MEX'!C$46+$CJ6*'1_MEX'!C$47)</f>
        <v>0</v>
      </c>
      <c r="CV6" s="208" t="str">
        <f>IF(OR(C6="",C6=0),"",IF(I6=0,#REF!,IF(I6=1,#REF!,IF(I6=2,#REF!,IF(I6=3,#REF!,IF(I6=4,#REF!))))))</f>
        <v/>
      </c>
      <c r="CW6" s="163" t="e">
        <f>(IF((((D6*2+F6*2)/1000)/#REF!)+((((CS6/C6)+(CT6/C6))/1000)/#REF!)+(I6*#REF!)&lt;45,"45",(((D6*2+F6*2)/1000)/#REF!)+(((((CS6/C6)+(CT6/C6)))/1000)/#REF!)+(I6*#REF!)))</f>
        <v>#REF!</v>
      </c>
      <c r="CX6" s="201">
        <f t="shared" ref="CX6:CX35" si="140">IF(ISERROR(CW6*C6),,CW6*C6)</f>
        <v>0</v>
      </c>
      <c r="CZ6" s="200">
        <f>IF(C6&lt;&gt;0,C6*((CL6*(#REF!))+(((D6/1000)+(F6/1000)*2)*#REF!)+(((CS6/1000)+(CT6/1000))*#REF!+(CS6)/1000*#REF!)/C6+(I6*#REF!)+(CL6*(#REF!))),0)</f>
        <v>0</v>
      </c>
      <c r="DB6" s="200">
        <f t="shared" ref="DB6:DB35" si="141">(ROUNDUP(D6/1300,0)+1)*C6</f>
        <v>0</v>
      </c>
      <c r="DD6" s="200">
        <f t="shared" ref="DD6:DD35" si="142">CP6</f>
        <v>0</v>
      </c>
      <c r="DE6" s="200"/>
      <c r="DF6" s="200">
        <f t="shared" ref="DF6:DF35" si="143">CP6-DD6-DE6</f>
        <v>0</v>
      </c>
    </row>
    <row r="7" spans="1:110" ht="20.25" customHeight="1">
      <c r="A7" s="192">
        <v>3</v>
      </c>
      <c r="B7" s="202"/>
      <c r="C7" s="192"/>
      <c r="D7" s="203"/>
      <c r="E7" s="192">
        <f t="shared" si="105"/>
        <v>0</v>
      </c>
      <c r="F7" s="192"/>
      <c r="G7" s="192">
        <f>F7*C7/1000</f>
        <v>0</v>
      </c>
      <c r="H7" s="192" t="s">
        <v>1</v>
      </c>
      <c r="I7" s="194">
        <f t="shared" si="106"/>
        <v>0</v>
      </c>
      <c r="J7" s="195"/>
      <c r="K7" s="195">
        <f t="shared" si="107"/>
        <v>0</v>
      </c>
      <c r="L7" s="196"/>
      <c r="M7" s="196">
        <f t="shared" si="108"/>
        <v>0</v>
      </c>
      <c r="N7" s="197"/>
      <c r="O7" s="197">
        <f t="shared" si="109"/>
        <v>0</v>
      </c>
      <c r="P7" s="198"/>
      <c r="Q7" s="198">
        <f t="shared" si="110"/>
        <v>0</v>
      </c>
      <c r="R7" s="192"/>
      <c r="S7" s="192">
        <f>R7*C7</f>
        <v>0</v>
      </c>
      <c r="T7" s="204"/>
      <c r="U7" s="195">
        <f>T7*C7</f>
        <v>0</v>
      </c>
      <c r="V7" s="205"/>
      <c r="W7" s="196">
        <f>V7*C7</f>
        <v>0</v>
      </c>
      <c r="X7" s="206"/>
      <c r="Y7" s="197">
        <f>X7*C7</f>
        <v>0</v>
      </c>
      <c r="Z7" s="207"/>
      <c r="AA7" s="198">
        <f>Z7*C7</f>
        <v>0</v>
      </c>
      <c r="AB7" s="203"/>
      <c r="AC7" s="192">
        <f>AB7*C7</f>
        <v>0</v>
      </c>
      <c r="AD7" s="204"/>
      <c r="AE7" s="195">
        <f>AD7*C7</f>
        <v>0</v>
      </c>
      <c r="AF7" s="205"/>
      <c r="AG7" s="196">
        <f>AF7*C7</f>
        <v>0</v>
      </c>
      <c r="AH7" s="206"/>
      <c r="AI7" s="197">
        <f>AH7*C7</f>
        <v>0</v>
      </c>
      <c r="AJ7" s="207"/>
      <c r="AK7" s="198">
        <f>AJ7*C7</f>
        <v>0</v>
      </c>
      <c r="AL7" s="195"/>
      <c r="AM7" s="195">
        <f>AL7*C7</f>
        <v>0</v>
      </c>
      <c r="AN7" s="205"/>
      <c r="AO7" s="196">
        <f>AN7*C7</f>
        <v>0</v>
      </c>
      <c r="AP7" s="197"/>
      <c r="AQ7" s="197">
        <f>AP7*C7</f>
        <v>0</v>
      </c>
      <c r="AR7" s="207"/>
      <c r="AS7" s="198">
        <f t="shared" si="111"/>
        <v>0</v>
      </c>
      <c r="AT7" s="203"/>
      <c r="AU7" s="192">
        <f t="shared" si="112"/>
        <v>0</v>
      </c>
      <c r="AV7" s="195"/>
      <c r="AW7" s="195">
        <f t="shared" si="113"/>
        <v>0</v>
      </c>
      <c r="AX7" s="196"/>
      <c r="AY7" s="196">
        <f t="shared" si="114"/>
        <v>0</v>
      </c>
      <c r="AZ7" s="197"/>
      <c r="BA7" s="197">
        <f t="shared" si="115"/>
        <v>0</v>
      </c>
      <c r="BB7" s="198"/>
      <c r="BC7" s="198">
        <f t="shared" si="116"/>
        <v>0</v>
      </c>
      <c r="BD7" s="192"/>
      <c r="BE7" s="192">
        <f t="shared" si="117"/>
        <v>0</v>
      </c>
      <c r="BF7" s="195"/>
      <c r="BG7" s="195">
        <f t="shared" si="118"/>
        <v>0</v>
      </c>
      <c r="BH7" s="196"/>
      <c r="BI7" s="196">
        <f t="shared" si="119"/>
        <v>0</v>
      </c>
      <c r="BJ7" s="197"/>
      <c r="BK7" s="197">
        <f t="shared" si="120"/>
        <v>0</v>
      </c>
      <c r="BL7" s="198"/>
      <c r="BM7" s="198">
        <f t="shared" si="121"/>
        <v>0</v>
      </c>
      <c r="BN7" s="192"/>
      <c r="BO7" s="192">
        <f t="shared" si="122"/>
        <v>0</v>
      </c>
      <c r="BP7" s="195"/>
      <c r="BQ7" s="195">
        <f t="shared" si="123"/>
        <v>0</v>
      </c>
      <c r="BR7" s="196"/>
      <c r="BS7" s="196">
        <f t="shared" si="124"/>
        <v>0</v>
      </c>
      <c r="BT7" s="197"/>
      <c r="BU7" s="197">
        <f t="shared" si="125"/>
        <v>0</v>
      </c>
      <c r="BV7" s="198"/>
      <c r="BW7" s="198">
        <f t="shared" si="126"/>
        <v>0</v>
      </c>
      <c r="BX7" s="195"/>
      <c r="BY7" s="195">
        <f t="shared" si="127"/>
        <v>0</v>
      </c>
      <c r="BZ7" s="196"/>
      <c r="CA7" s="196">
        <f t="shared" si="128"/>
        <v>0</v>
      </c>
      <c r="CB7" s="197"/>
      <c r="CC7" s="197">
        <f t="shared" si="129"/>
        <v>0</v>
      </c>
      <c r="CD7" s="198"/>
      <c r="CE7" s="198">
        <f t="shared" si="130"/>
        <v>0</v>
      </c>
      <c r="CF7" s="195"/>
      <c r="CG7" s="195">
        <f t="shared" si="131"/>
        <v>0</v>
      </c>
      <c r="CH7" s="196"/>
      <c r="CI7" s="196">
        <f t="shared" si="132"/>
        <v>0</v>
      </c>
      <c r="CJ7" s="197"/>
      <c r="CK7" s="197">
        <f t="shared" si="133"/>
        <v>0</v>
      </c>
      <c r="CL7" s="273">
        <f t="shared" si="134"/>
        <v>0</v>
      </c>
      <c r="CM7" s="199">
        <f t="shared" si="135"/>
        <v>0</v>
      </c>
      <c r="CN7" s="199">
        <f>J7*'1_MEX'!$F$8+'2_FACADE'!L7*'1_MEX'!$F$9+'2_FACADE'!N7*'1_MEX'!$F$10+'2_FACADE'!P7*'1_MEX'!$F$11+'2_FACADE'!R7*'1_MEX'!$F$12+'2_FACADE'!T7*'1_MEX'!$F$13+'2_FACADE'!V7*'1_MEX'!$F$14+'2_FACADE'!X7*'1_MEX'!$F$15+'2_FACADE'!Z7*'1_MEX'!$F$16+'2_FACADE'!AB7*'1_MEX'!$F$17+'2_FACADE'!AD7*'1_MEX'!$F$18+'2_FACADE'!AF7*'1_MEX'!$F$19+'2_FACADE'!AH7*'1_MEX'!$F$20+AJ7*'1_MEX'!$F$21+'2_FACADE'!AL7*'1_MEX'!$F$22+'2_FACADE'!AN7*'1_MEX'!$F$23+'2_FACADE'!AP7*'1_MEX'!$F$24+'2_FACADE'!AR7*'1_MEX'!$F$25+'2_FACADE'!AT7*'1_MEX'!$F$26+'2_FACADE'!AV7*'1_MEX'!$F$27+AX7*'1_MEX'!$F$28+AZ7*'1_MEX'!$F$29+BB7*'1_MEX'!$F$30+BD7*'1_MEX'!$F$31+BF7*'1_MEX'!$F$32+BH7*'1_MEX'!$F$33+BJ7*'1_MEX'!$F$34+BL7*'1_MEX'!$F$35+BN7*'1_MEX'!$F$36+BP7*'1_MEX'!$F$37+BR7*'1_MEX'!$F$38+BT7*'1_MEX'!$F$39+BV7*'1_MEX'!$F$40+BX7*'1_MEX'!$F$41+BZ7*'1_MEX'!$F$42+CB7*'1_MEX'!$F$43+CD7*'1_MEX'!$F$44+CF7*'1_MEX'!$F$45+CH7*'1_MEX'!$F$46+CJ7*'1_MEX'!$F$47</f>
        <v>0</v>
      </c>
      <c r="CO7" s="274">
        <f t="shared" si="136"/>
        <v>0</v>
      </c>
      <c r="CP7" s="274">
        <f t="shared" si="137"/>
        <v>0</v>
      </c>
      <c r="CQ7" s="199">
        <f t="shared" si="138"/>
        <v>0</v>
      </c>
      <c r="CR7" s="199">
        <f t="shared" si="139"/>
        <v>0</v>
      </c>
      <c r="CS7" s="199">
        <f>C7*($J7*'1_MEX'!B$8+$L7*'1_MEX'!B$9+$N7*'1_MEX'!B$10+$P7*'1_MEX'!B$11+$R7*'1_MEX'!B$12+$T7*'1_MEX'!B$13+$V7*'1_MEX'!B$14+$X7*'1_MEX'!B$15+$Z7*'1_MEX'!B$16+$AB7*'1_MEX'!B$17+$AD7*'1_MEX'!B$18+$AF7*'1_MEX'!B$19+$AH7*'1_MEX'!B$20+$AJ7*'1_MEX'!B$21+$AL7*'1_MEX'!B$22+$AN7*'1_MEX'!B$23+$AP7*'1_MEX'!B$24+$AR7*'1_MEX'!B$25+$AT7*'1_MEX'!B$26+$AV7*'1_MEX'!B$27+$AX7*'1_MEX'!B$28+$AZ7*'1_MEX'!B$29+$BB7*'1_MEX'!B$30+$BD7*'1_MEX'!B$31+$BF7*'1_MEX'!B$32+$BH7*'1_MEX'!B$33+$BJ7*'1_MEX'!B$34+$BL7*'1_MEX'!B$35+$BN7*'1_MEX'!B$36+$BP7*'1_MEX'!B$37+$BR7*'1_MEX'!B$38+$BT7*'1_MEX'!B$39+$BV7*'1_MEX'!B$40+$BX7*'1_MEX'!B$41+$BZ7*'1_MEX'!B$42+$CB7*'1_MEX'!B$43+$CD7*'1_MEX'!B$44+$CF7*'1_MEX'!B$45+$CH7*'1_MEX'!B$46+$CJ7*'1_MEX'!B$47)</f>
        <v>0</v>
      </c>
      <c r="CT7" s="199">
        <f>C7*($J7*'1_MEX'!C$8+$L7*'1_MEX'!C$9+$N7*'1_MEX'!C$10+$P7*'1_MEX'!C$11+$R7*'1_MEX'!C$12+$T7*'1_MEX'!C$13+$V7*'1_MEX'!C$14+$X7*'1_MEX'!C$15+$Z7*'1_MEX'!C$16+$AB7*'1_MEX'!C$17+$AD7*'1_MEX'!C$18+$AF7*'1_MEX'!C$19+$AH7*'1_MEX'!C$20+$AJ7*'1_MEX'!C$21+$AL7*'1_MEX'!C$22+$AN7*'1_MEX'!C$23+$AP7*'1_MEX'!C$24+$AR7*'1_MEX'!C$25+$AT7*'1_MEX'!C$26+$AV7*'1_MEX'!C$27+$AX7*'1_MEX'!C$28+$AZ7*'1_MEX'!C$29+$BB7*'1_MEX'!C$30+$BD7*'1_MEX'!C$31+$BF7*'1_MEX'!C$32+$BH7*'1_MEX'!C$33+$BJ7*'1_MEX'!C$34+$BL7*'1_MEX'!C$35+$BN7*'1_MEX'!C$36+$BP7*'1_MEX'!C$37+$BR7*'1_MEX'!C$38+$BT7*'1_MEX'!C$39+$BV7*'1_MEX'!C$40+$BX7*'1_MEX'!C$41+$BZ7*'1_MEX'!C$42+$CB7*'1_MEX'!C$43+$CD7*'1_MEX'!C$44+$CF7*'1_MEX'!C$45+$CH7*'1_MEX'!C$46+$CJ7*'1_MEX'!C$47)</f>
        <v>0</v>
      </c>
      <c r="CV7" s="208" t="str">
        <f>IF(OR(C7="",C7=0),"",IF(I7=0,#REF!,IF(I7=1,#REF!,IF(I7=2,#REF!,IF(I7=3,#REF!,IF(I7=4,#REF!))))))</f>
        <v/>
      </c>
      <c r="CW7" s="163" t="e">
        <f>(IF((((D7*2+F7*2)/1000)/#REF!)+((((CS7/C7)+(CT7/C7))/1000)/#REF!)+(I7*#REF!)&lt;45,"45",(((D7*2+F7*2)/1000)/#REF!)+(((((CS7/C7)+(CT7/C7)))/1000)/#REF!)+(I7*#REF!)))</f>
        <v>#REF!</v>
      </c>
      <c r="CX7" s="201">
        <f t="shared" si="140"/>
        <v>0</v>
      </c>
      <c r="CZ7" s="200">
        <f>IF(C7&lt;&gt;0,C7*((CL7*(#REF!))+(((D7/1000)+(F7/1000)*2)*#REF!)+(((CS7/1000)+(CT7/1000))*#REF!+(CS7)/1000*#REF!)/C7+(I7*#REF!)+(CL7*(#REF!))),0)</f>
        <v>0</v>
      </c>
      <c r="DB7" s="200">
        <f t="shared" si="141"/>
        <v>0</v>
      </c>
      <c r="DD7" s="200">
        <f t="shared" si="142"/>
        <v>0</v>
      </c>
      <c r="DE7" s="200"/>
      <c r="DF7" s="200">
        <f t="shared" si="143"/>
        <v>0</v>
      </c>
    </row>
    <row r="8" spans="1:110" ht="20.25" customHeight="1">
      <c r="A8" s="192">
        <v>4</v>
      </c>
      <c r="B8" s="202"/>
      <c r="C8" s="192"/>
      <c r="D8" s="203"/>
      <c r="E8" s="192">
        <f t="shared" si="105"/>
        <v>0</v>
      </c>
      <c r="F8" s="192"/>
      <c r="G8" s="192">
        <f>F8*C8/1000</f>
        <v>0</v>
      </c>
      <c r="H8" s="192" t="s">
        <v>1</v>
      </c>
      <c r="I8" s="194">
        <f t="shared" si="106"/>
        <v>0</v>
      </c>
      <c r="J8" s="195"/>
      <c r="K8" s="195">
        <f t="shared" si="107"/>
        <v>0</v>
      </c>
      <c r="L8" s="196"/>
      <c r="M8" s="196">
        <f t="shared" si="108"/>
        <v>0</v>
      </c>
      <c r="N8" s="197"/>
      <c r="O8" s="197">
        <f t="shared" si="109"/>
        <v>0</v>
      </c>
      <c r="P8" s="198"/>
      <c r="Q8" s="198">
        <f t="shared" si="110"/>
        <v>0</v>
      </c>
      <c r="R8" s="192"/>
      <c r="S8" s="192">
        <f t="shared" ref="S8:S35" si="144">R8*C8</f>
        <v>0</v>
      </c>
      <c r="T8" s="204"/>
      <c r="U8" s="195">
        <f t="shared" ref="U8:U35" si="145">T8*C8</f>
        <v>0</v>
      </c>
      <c r="V8" s="205"/>
      <c r="W8" s="196">
        <f t="shared" ref="W8:W35" si="146">V8*C8</f>
        <v>0</v>
      </c>
      <c r="X8" s="206"/>
      <c r="Y8" s="197">
        <f t="shared" ref="Y8:Y35" si="147">X8*C8</f>
        <v>0</v>
      </c>
      <c r="Z8" s="207"/>
      <c r="AA8" s="198">
        <f t="shared" ref="AA8:AA35" si="148">Z8*C8</f>
        <v>0</v>
      </c>
      <c r="AB8" s="203"/>
      <c r="AC8" s="192">
        <f t="shared" ref="AC8:AC35" si="149">AB8*C8</f>
        <v>0</v>
      </c>
      <c r="AD8" s="204"/>
      <c r="AE8" s="195">
        <f t="shared" ref="AE8:AE35" si="150">AD8*C8</f>
        <v>0</v>
      </c>
      <c r="AF8" s="205"/>
      <c r="AG8" s="196">
        <f t="shared" ref="AG8:AG35" si="151">AF8*C8</f>
        <v>0</v>
      </c>
      <c r="AH8" s="206"/>
      <c r="AI8" s="197">
        <f t="shared" ref="AI8:AI35" si="152">AH8*C8</f>
        <v>0</v>
      </c>
      <c r="AJ8" s="207"/>
      <c r="AK8" s="198">
        <f t="shared" ref="AK8:AK35" si="153">AJ8*C8</f>
        <v>0</v>
      </c>
      <c r="AL8" s="195"/>
      <c r="AM8" s="195">
        <f t="shared" ref="AM8:AM35" si="154">AL8*C8</f>
        <v>0</v>
      </c>
      <c r="AN8" s="205"/>
      <c r="AO8" s="196">
        <f t="shared" ref="AO8:AO35" si="155">AN8*C8</f>
        <v>0</v>
      </c>
      <c r="AP8" s="197"/>
      <c r="AQ8" s="197">
        <f t="shared" ref="AQ8:AQ35" si="156">AP8*C8</f>
        <v>0</v>
      </c>
      <c r="AR8" s="207"/>
      <c r="AS8" s="198">
        <f t="shared" si="111"/>
        <v>0</v>
      </c>
      <c r="AT8" s="203"/>
      <c r="AU8" s="192">
        <f t="shared" si="112"/>
        <v>0</v>
      </c>
      <c r="AV8" s="195"/>
      <c r="AW8" s="195">
        <f t="shared" si="113"/>
        <v>0</v>
      </c>
      <c r="AX8" s="196"/>
      <c r="AY8" s="196">
        <f t="shared" si="114"/>
        <v>0</v>
      </c>
      <c r="AZ8" s="197"/>
      <c r="BA8" s="197">
        <f t="shared" si="115"/>
        <v>0</v>
      </c>
      <c r="BB8" s="198"/>
      <c r="BC8" s="198">
        <f t="shared" si="116"/>
        <v>0</v>
      </c>
      <c r="BD8" s="192"/>
      <c r="BE8" s="192">
        <f t="shared" si="117"/>
        <v>0</v>
      </c>
      <c r="BF8" s="195"/>
      <c r="BG8" s="195">
        <f t="shared" si="118"/>
        <v>0</v>
      </c>
      <c r="BH8" s="196"/>
      <c r="BI8" s="196">
        <f t="shared" si="119"/>
        <v>0</v>
      </c>
      <c r="BJ8" s="197"/>
      <c r="BK8" s="197">
        <f t="shared" si="120"/>
        <v>0</v>
      </c>
      <c r="BL8" s="198"/>
      <c r="BM8" s="198">
        <f t="shared" si="121"/>
        <v>0</v>
      </c>
      <c r="BN8" s="192"/>
      <c r="BO8" s="192">
        <f t="shared" si="122"/>
        <v>0</v>
      </c>
      <c r="BP8" s="195"/>
      <c r="BQ8" s="195">
        <f t="shared" si="123"/>
        <v>0</v>
      </c>
      <c r="BR8" s="196"/>
      <c r="BS8" s="196">
        <f t="shared" si="124"/>
        <v>0</v>
      </c>
      <c r="BT8" s="197"/>
      <c r="BU8" s="197">
        <f t="shared" si="125"/>
        <v>0</v>
      </c>
      <c r="BV8" s="198"/>
      <c r="BW8" s="198">
        <f t="shared" si="126"/>
        <v>0</v>
      </c>
      <c r="BX8" s="195"/>
      <c r="BY8" s="195">
        <f t="shared" si="127"/>
        <v>0</v>
      </c>
      <c r="BZ8" s="196"/>
      <c r="CA8" s="196">
        <f t="shared" si="128"/>
        <v>0</v>
      </c>
      <c r="CB8" s="197"/>
      <c r="CC8" s="197">
        <f t="shared" si="129"/>
        <v>0</v>
      </c>
      <c r="CD8" s="198"/>
      <c r="CE8" s="198">
        <f t="shared" si="130"/>
        <v>0</v>
      </c>
      <c r="CF8" s="195"/>
      <c r="CG8" s="195">
        <f t="shared" si="131"/>
        <v>0</v>
      </c>
      <c r="CH8" s="196"/>
      <c r="CI8" s="196">
        <f t="shared" si="132"/>
        <v>0</v>
      </c>
      <c r="CJ8" s="197"/>
      <c r="CK8" s="197">
        <f t="shared" si="133"/>
        <v>0</v>
      </c>
      <c r="CL8" s="273">
        <f t="shared" si="134"/>
        <v>0</v>
      </c>
      <c r="CM8" s="199">
        <f t="shared" si="135"/>
        <v>0</v>
      </c>
      <c r="CN8" s="199">
        <f>J8*'1_MEX'!$F$8+'2_FACADE'!L8*'1_MEX'!$F$9+'2_FACADE'!N8*'1_MEX'!$F$10+'2_FACADE'!P8*'1_MEX'!$F$11+'2_FACADE'!R8*'1_MEX'!$F$12+'2_FACADE'!T8*'1_MEX'!$F$13+'2_FACADE'!V8*'1_MEX'!$F$14+'2_FACADE'!X8*'1_MEX'!$F$15+'2_FACADE'!Z8*'1_MEX'!$F$16+'2_FACADE'!AB8*'1_MEX'!$F$17+'2_FACADE'!AD8*'1_MEX'!$F$18+'2_FACADE'!AF8*'1_MEX'!$F$19+'2_FACADE'!AH8*'1_MEX'!$F$20+AJ8*'1_MEX'!$F$21+'2_FACADE'!AL8*'1_MEX'!$F$22+'2_FACADE'!AN8*'1_MEX'!$F$23+'2_FACADE'!AP8*'1_MEX'!$F$24+'2_FACADE'!AR8*'1_MEX'!$F$25+'2_FACADE'!AT8*'1_MEX'!$F$26+'2_FACADE'!AV8*'1_MEX'!$F$27+AX8*'1_MEX'!$F$28+AZ8*'1_MEX'!$F$29+BB8*'1_MEX'!$F$30+BD8*'1_MEX'!$F$31+BF8*'1_MEX'!$F$32+BH8*'1_MEX'!$F$33+BJ8*'1_MEX'!$F$34+BL8*'1_MEX'!$F$35+BN8*'1_MEX'!$F$36+BP8*'1_MEX'!$F$37+BR8*'1_MEX'!$F$38+BT8*'1_MEX'!$F$39+BV8*'1_MEX'!$F$40+BX8*'1_MEX'!$F$41+BZ8*'1_MEX'!$F$42+CB8*'1_MEX'!$F$43+CD8*'1_MEX'!$F$44+CF8*'1_MEX'!$F$45+CH8*'1_MEX'!$F$46+CJ8*'1_MEX'!$F$47</f>
        <v>0</v>
      </c>
      <c r="CO8" s="274">
        <f t="shared" si="136"/>
        <v>0</v>
      </c>
      <c r="CP8" s="274">
        <f t="shared" si="137"/>
        <v>0</v>
      </c>
      <c r="CQ8" s="199">
        <f t="shared" si="138"/>
        <v>0</v>
      </c>
      <c r="CR8" s="199">
        <f t="shared" si="139"/>
        <v>0</v>
      </c>
      <c r="CS8" s="199">
        <f>C8*($J8*'1_MEX'!B$8+$L8*'1_MEX'!B$9+$N8*'1_MEX'!B$10+$P8*'1_MEX'!B$11+$R8*'1_MEX'!B$12+$T8*'1_MEX'!B$13+$V8*'1_MEX'!B$14+$X8*'1_MEX'!B$15+$Z8*'1_MEX'!B$16+$AB8*'1_MEX'!B$17+$AD8*'1_MEX'!B$18+$AF8*'1_MEX'!B$19+$AH8*'1_MEX'!B$20+$AJ8*'1_MEX'!B$21+$AL8*'1_MEX'!B$22+$AN8*'1_MEX'!B$23+$AP8*'1_MEX'!B$24+$AR8*'1_MEX'!B$25+$AT8*'1_MEX'!B$26+$AV8*'1_MEX'!B$27+$AX8*'1_MEX'!B$28+$AZ8*'1_MEX'!B$29+$BB8*'1_MEX'!B$30+$BD8*'1_MEX'!B$31+$BF8*'1_MEX'!B$32+$BH8*'1_MEX'!B$33+$BJ8*'1_MEX'!B$34+$BL8*'1_MEX'!B$35+$BN8*'1_MEX'!B$36+$BP8*'1_MEX'!B$37+$BR8*'1_MEX'!B$38+$BT8*'1_MEX'!B$39+$BV8*'1_MEX'!B$40+$BX8*'1_MEX'!B$41+$BZ8*'1_MEX'!B$42+$CB8*'1_MEX'!B$43+$CD8*'1_MEX'!B$44+$CF8*'1_MEX'!B$45+$CH8*'1_MEX'!B$46+$CJ8*'1_MEX'!B$47)</f>
        <v>0</v>
      </c>
      <c r="CT8" s="199">
        <f>C8*($J8*'1_MEX'!C$8+$L8*'1_MEX'!C$9+$N8*'1_MEX'!C$10+$P8*'1_MEX'!C$11+$R8*'1_MEX'!C$12+$T8*'1_MEX'!C$13+$V8*'1_MEX'!C$14+$X8*'1_MEX'!C$15+$Z8*'1_MEX'!C$16+$AB8*'1_MEX'!C$17+$AD8*'1_MEX'!C$18+$AF8*'1_MEX'!C$19+$AH8*'1_MEX'!C$20+$AJ8*'1_MEX'!C$21+$AL8*'1_MEX'!C$22+$AN8*'1_MEX'!C$23+$AP8*'1_MEX'!C$24+$AR8*'1_MEX'!C$25+$AT8*'1_MEX'!C$26+$AV8*'1_MEX'!C$27+$AX8*'1_MEX'!C$28+$AZ8*'1_MEX'!C$29+$BB8*'1_MEX'!C$30+$BD8*'1_MEX'!C$31+$BF8*'1_MEX'!C$32+$BH8*'1_MEX'!C$33+$BJ8*'1_MEX'!C$34+$BL8*'1_MEX'!C$35+$BN8*'1_MEX'!C$36+$BP8*'1_MEX'!C$37+$BR8*'1_MEX'!C$38+$BT8*'1_MEX'!C$39+$BV8*'1_MEX'!C$40+$BX8*'1_MEX'!C$41+$BZ8*'1_MEX'!C$42+$CB8*'1_MEX'!C$43+$CD8*'1_MEX'!C$44+$CF8*'1_MEX'!C$45+$CH8*'1_MEX'!C$46+$CJ8*'1_MEX'!C$47)</f>
        <v>0</v>
      </c>
      <c r="CV8" s="208" t="str">
        <f>IF(OR(C8="",C8=0),"",IF(I8=0,#REF!,IF(I8=1,#REF!,IF(I8=2,#REF!,IF(I8=3,#REF!,IF(I8=4,#REF!))))))</f>
        <v/>
      </c>
      <c r="CW8" s="163" t="e">
        <f>(IF((((D8*2+F8*2)/1000)/#REF!)+((((CS8/C8)+(CT8/C8))/1000)/#REF!)+(I8*#REF!)&lt;45,"45",(((D8*2+F8*2)/1000)/#REF!)+(((((CS8/C8)+(CT8/C8)))/1000)/#REF!)+(I8*#REF!)))</f>
        <v>#REF!</v>
      </c>
      <c r="CX8" s="201">
        <f t="shared" si="140"/>
        <v>0</v>
      </c>
      <c r="CZ8" s="200">
        <f>IF(C8&lt;&gt;0,C8*((CL8*(#REF!))+(((D8/1000)+(F8/1000)*2)*#REF!)+(((CS8/1000)+(CT8/1000))*#REF!+(CS8)/1000*#REF!)/C8+(I8*#REF!)+(CL8*(#REF!))),0)</f>
        <v>0</v>
      </c>
      <c r="DB8" s="200">
        <f t="shared" si="141"/>
        <v>0</v>
      </c>
      <c r="DD8" s="200">
        <f t="shared" si="142"/>
        <v>0</v>
      </c>
      <c r="DE8" s="200"/>
      <c r="DF8" s="200">
        <f t="shared" si="143"/>
        <v>0</v>
      </c>
    </row>
    <row r="9" spans="1:110" ht="20.25" customHeight="1">
      <c r="A9" s="192">
        <v>5</v>
      </c>
      <c r="B9" s="202"/>
      <c r="C9" s="192"/>
      <c r="D9" s="203"/>
      <c r="E9" s="192">
        <f t="shared" si="105"/>
        <v>0</v>
      </c>
      <c r="F9" s="192"/>
      <c r="G9" s="192">
        <f t="shared" ref="G9:G21" si="157">F9*C9/1000</f>
        <v>0</v>
      </c>
      <c r="H9" s="192" t="s">
        <v>1</v>
      </c>
      <c r="I9" s="194">
        <f t="shared" si="106"/>
        <v>0</v>
      </c>
      <c r="J9" s="195"/>
      <c r="K9" s="195">
        <f t="shared" si="107"/>
        <v>0</v>
      </c>
      <c r="L9" s="196"/>
      <c r="M9" s="196">
        <f t="shared" si="108"/>
        <v>0</v>
      </c>
      <c r="N9" s="197"/>
      <c r="O9" s="197">
        <f t="shared" si="109"/>
        <v>0</v>
      </c>
      <c r="P9" s="198"/>
      <c r="Q9" s="198">
        <f t="shared" si="110"/>
        <v>0</v>
      </c>
      <c r="R9" s="192"/>
      <c r="S9" s="192">
        <f t="shared" si="144"/>
        <v>0</v>
      </c>
      <c r="T9" s="204"/>
      <c r="U9" s="195">
        <f t="shared" si="145"/>
        <v>0</v>
      </c>
      <c r="V9" s="205"/>
      <c r="W9" s="196">
        <f t="shared" si="146"/>
        <v>0</v>
      </c>
      <c r="X9" s="206"/>
      <c r="Y9" s="197">
        <f t="shared" si="147"/>
        <v>0</v>
      </c>
      <c r="Z9" s="207"/>
      <c r="AA9" s="198">
        <f t="shared" si="148"/>
        <v>0</v>
      </c>
      <c r="AB9" s="203"/>
      <c r="AC9" s="192">
        <f t="shared" si="149"/>
        <v>0</v>
      </c>
      <c r="AD9" s="204"/>
      <c r="AE9" s="195">
        <f t="shared" si="150"/>
        <v>0</v>
      </c>
      <c r="AF9" s="205"/>
      <c r="AG9" s="196">
        <f t="shared" si="151"/>
        <v>0</v>
      </c>
      <c r="AH9" s="206"/>
      <c r="AI9" s="197">
        <f t="shared" si="152"/>
        <v>0</v>
      </c>
      <c r="AJ9" s="207"/>
      <c r="AK9" s="198">
        <f t="shared" si="153"/>
        <v>0</v>
      </c>
      <c r="AL9" s="195"/>
      <c r="AM9" s="195">
        <f t="shared" si="154"/>
        <v>0</v>
      </c>
      <c r="AN9" s="205"/>
      <c r="AO9" s="196">
        <f t="shared" si="155"/>
        <v>0</v>
      </c>
      <c r="AP9" s="197"/>
      <c r="AQ9" s="197">
        <f t="shared" si="156"/>
        <v>0</v>
      </c>
      <c r="AR9" s="207"/>
      <c r="AS9" s="198">
        <f t="shared" si="111"/>
        <v>0</v>
      </c>
      <c r="AT9" s="203"/>
      <c r="AU9" s="192">
        <f t="shared" si="112"/>
        <v>0</v>
      </c>
      <c r="AV9" s="195"/>
      <c r="AW9" s="195">
        <f t="shared" si="113"/>
        <v>0</v>
      </c>
      <c r="AX9" s="196"/>
      <c r="AY9" s="196">
        <f t="shared" si="114"/>
        <v>0</v>
      </c>
      <c r="AZ9" s="197"/>
      <c r="BA9" s="197">
        <f t="shared" si="115"/>
        <v>0</v>
      </c>
      <c r="BB9" s="198"/>
      <c r="BC9" s="198">
        <f t="shared" si="116"/>
        <v>0</v>
      </c>
      <c r="BD9" s="192"/>
      <c r="BE9" s="192">
        <f t="shared" si="117"/>
        <v>0</v>
      </c>
      <c r="BF9" s="195"/>
      <c r="BG9" s="195">
        <f t="shared" si="118"/>
        <v>0</v>
      </c>
      <c r="BH9" s="196"/>
      <c r="BI9" s="196">
        <f t="shared" si="119"/>
        <v>0</v>
      </c>
      <c r="BJ9" s="197"/>
      <c r="BK9" s="197">
        <f t="shared" si="120"/>
        <v>0</v>
      </c>
      <c r="BL9" s="198"/>
      <c r="BM9" s="198">
        <f t="shared" si="121"/>
        <v>0</v>
      </c>
      <c r="BN9" s="192"/>
      <c r="BO9" s="192">
        <f t="shared" si="122"/>
        <v>0</v>
      </c>
      <c r="BP9" s="195"/>
      <c r="BQ9" s="195">
        <f t="shared" si="123"/>
        <v>0</v>
      </c>
      <c r="BR9" s="196"/>
      <c r="BS9" s="196">
        <f t="shared" si="124"/>
        <v>0</v>
      </c>
      <c r="BT9" s="197"/>
      <c r="BU9" s="197">
        <f t="shared" si="125"/>
        <v>0</v>
      </c>
      <c r="BV9" s="198"/>
      <c r="BW9" s="198">
        <f t="shared" si="126"/>
        <v>0</v>
      </c>
      <c r="BX9" s="195"/>
      <c r="BY9" s="195">
        <f t="shared" si="127"/>
        <v>0</v>
      </c>
      <c r="BZ9" s="196"/>
      <c r="CA9" s="196">
        <f t="shared" si="128"/>
        <v>0</v>
      </c>
      <c r="CB9" s="197"/>
      <c r="CC9" s="197">
        <f t="shared" si="129"/>
        <v>0</v>
      </c>
      <c r="CD9" s="198"/>
      <c r="CE9" s="198">
        <f t="shared" si="130"/>
        <v>0</v>
      </c>
      <c r="CF9" s="195"/>
      <c r="CG9" s="195">
        <f t="shared" si="131"/>
        <v>0</v>
      </c>
      <c r="CH9" s="196"/>
      <c r="CI9" s="196">
        <f t="shared" si="132"/>
        <v>0</v>
      </c>
      <c r="CJ9" s="197"/>
      <c r="CK9" s="197">
        <f t="shared" si="133"/>
        <v>0</v>
      </c>
      <c r="CL9" s="273">
        <f t="shared" si="134"/>
        <v>0</v>
      </c>
      <c r="CM9" s="199">
        <f t="shared" si="135"/>
        <v>0</v>
      </c>
      <c r="CN9" s="199">
        <f>J9*'1_MEX'!$F$8+'2_FACADE'!L9*'1_MEX'!$F$9+'2_FACADE'!N9*'1_MEX'!$F$10+'2_FACADE'!P9*'1_MEX'!$F$11+'2_FACADE'!R9*'1_MEX'!$F$12+'2_FACADE'!T9*'1_MEX'!$F$13+'2_FACADE'!V9*'1_MEX'!$F$14+'2_FACADE'!X9*'1_MEX'!$F$15+'2_FACADE'!Z9*'1_MEX'!$F$16+'2_FACADE'!AB9*'1_MEX'!$F$17+'2_FACADE'!AD9*'1_MEX'!$F$18+'2_FACADE'!AF9*'1_MEX'!$F$19+'2_FACADE'!AH9*'1_MEX'!$F$20+AJ9*'1_MEX'!$F$21+'2_FACADE'!AL9*'1_MEX'!$F$22+'2_FACADE'!AN9*'1_MEX'!$F$23+'2_FACADE'!AP9*'1_MEX'!$F$24+'2_FACADE'!AR9*'1_MEX'!$F$25+'2_FACADE'!AT9*'1_MEX'!$F$26+'2_FACADE'!AV9*'1_MEX'!$F$27+AX9*'1_MEX'!$F$28+AZ9*'1_MEX'!$F$29+BB9*'1_MEX'!$F$30+BD9*'1_MEX'!$F$31+BF9*'1_MEX'!$F$32+BH9*'1_MEX'!$F$33+BJ9*'1_MEX'!$F$34+BL9*'1_MEX'!$F$35+BN9*'1_MEX'!$F$36+BP9*'1_MEX'!$F$37+BR9*'1_MEX'!$F$38+BT9*'1_MEX'!$F$39+BV9*'1_MEX'!$F$40+BX9*'1_MEX'!$F$41+BZ9*'1_MEX'!$F$42+CB9*'1_MEX'!$F$43+CD9*'1_MEX'!$F$44+CF9*'1_MEX'!$F$45+CH9*'1_MEX'!$F$46+CJ9*'1_MEX'!$F$47</f>
        <v>0</v>
      </c>
      <c r="CO9" s="274">
        <f t="shared" si="136"/>
        <v>0</v>
      </c>
      <c r="CP9" s="274">
        <f t="shared" si="137"/>
        <v>0</v>
      </c>
      <c r="CQ9" s="199">
        <f>CN9*C9</f>
        <v>0</v>
      </c>
      <c r="CR9" s="199">
        <f t="shared" si="139"/>
        <v>0</v>
      </c>
      <c r="CS9" s="199">
        <f>C9*($J9*'1_MEX'!B$8+$L9*'1_MEX'!B$9+$N9*'1_MEX'!B$10+$P9*'1_MEX'!B$11+$R9*'1_MEX'!B$12+$T9*'1_MEX'!B$13+$V9*'1_MEX'!B$14+$X9*'1_MEX'!B$15+$Z9*'1_MEX'!B$16+$AB9*'1_MEX'!B$17+$AD9*'1_MEX'!B$18+$AF9*'1_MEX'!B$19+$AH9*'1_MEX'!B$20+$AJ9*'1_MEX'!B$21+$AL9*'1_MEX'!B$22+$AN9*'1_MEX'!B$23+$AP9*'1_MEX'!B$24+$AR9*'1_MEX'!B$25+$AT9*'1_MEX'!B$26+$AV9*'1_MEX'!B$27+$AX9*'1_MEX'!B$28+$AZ9*'1_MEX'!B$29+$BB9*'1_MEX'!B$30+$BD9*'1_MEX'!B$31+$BF9*'1_MEX'!B$32+$BH9*'1_MEX'!B$33+$BJ9*'1_MEX'!B$34+$BL9*'1_MEX'!B$35+$BN9*'1_MEX'!B$36+$BP9*'1_MEX'!B$37+$BR9*'1_MEX'!B$38+$BT9*'1_MEX'!B$39+$BV9*'1_MEX'!B$40+$BX9*'1_MEX'!B$41+$BZ9*'1_MEX'!B$42+$CB9*'1_MEX'!B$43+$CD9*'1_MEX'!B$44+$CF9*'1_MEX'!B$45+$CH9*'1_MEX'!B$46+$CJ9*'1_MEX'!B$47)</f>
        <v>0</v>
      </c>
      <c r="CT9" s="199">
        <f>C9*($J9*'1_MEX'!C$8+$L9*'1_MEX'!C$9+$N9*'1_MEX'!C$10+$P9*'1_MEX'!C$11+$R9*'1_MEX'!C$12+$T9*'1_MEX'!C$13+$V9*'1_MEX'!C$14+$X9*'1_MEX'!C$15+$Z9*'1_MEX'!C$16+$AB9*'1_MEX'!C$17+$AD9*'1_MEX'!C$18+$AF9*'1_MEX'!C$19+$AH9*'1_MEX'!C$20+$AJ9*'1_MEX'!C$21+$AL9*'1_MEX'!C$22+$AN9*'1_MEX'!C$23+$AP9*'1_MEX'!C$24+$AR9*'1_MEX'!C$25+$AT9*'1_MEX'!C$26+$AV9*'1_MEX'!C$27+$AX9*'1_MEX'!C$28+$AZ9*'1_MEX'!C$29+$BB9*'1_MEX'!C$30+$BD9*'1_MEX'!C$31+$BF9*'1_MEX'!C$32+$BH9*'1_MEX'!C$33+$BJ9*'1_MEX'!C$34+$BL9*'1_MEX'!C$35+$BN9*'1_MEX'!C$36+$BP9*'1_MEX'!C$37+$BR9*'1_MEX'!C$38+$BT9*'1_MEX'!C$39+$BV9*'1_MEX'!C$40+$BX9*'1_MEX'!C$41+$BZ9*'1_MEX'!C$42+$CB9*'1_MEX'!C$43+$CD9*'1_MEX'!C$44+$CF9*'1_MEX'!C$45+$CH9*'1_MEX'!C$46+$CJ9*'1_MEX'!C$47)</f>
        <v>0</v>
      </c>
      <c r="CV9" s="208" t="str">
        <f>IF(OR(C9="",C9=0),"",IF(I9=0,#REF!,IF(I9=1,#REF!,IF(I9=2,#REF!,IF(I9=3,#REF!,IF(I9=4,#REF!))))))</f>
        <v/>
      </c>
      <c r="CW9" s="163" t="e">
        <f>(IF((((D9*2+F9*2)/1000)/#REF!)+((((CS9/C9)+(CT9/C9))/1000)/#REF!)+(I9*#REF!)&lt;45,"45",(((D9*2+F9*2)/1000)/#REF!)+(((((CS9/C9)+(CT9/C9)))/1000)/#REF!)+(I9*#REF!)))</f>
        <v>#REF!</v>
      </c>
      <c r="CX9" s="201">
        <f t="shared" si="140"/>
        <v>0</v>
      </c>
      <c r="CZ9" s="200">
        <f>IF(C9&lt;&gt;0,C9*((CL9*(#REF!))+(((D9/1000)+(F9/1000)*2)*#REF!)+(((CS9/1000)+(CT9/1000))*#REF!+(CS9)/1000*#REF!)/C9+(I9*#REF!)+(CL9*(#REF!))),0)</f>
        <v>0</v>
      </c>
      <c r="DB9" s="200">
        <f t="shared" si="141"/>
        <v>0</v>
      </c>
      <c r="DD9" s="200">
        <f t="shared" si="142"/>
        <v>0</v>
      </c>
      <c r="DE9" s="200"/>
      <c r="DF9" s="200">
        <f t="shared" si="143"/>
        <v>0</v>
      </c>
    </row>
    <row r="10" spans="1:110" ht="20.25" customHeight="1">
      <c r="A10" s="192">
        <v>6</v>
      </c>
      <c r="B10" s="202"/>
      <c r="C10" s="192"/>
      <c r="D10" s="203"/>
      <c r="E10" s="192">
        <f t="shared" si="105"/>
        <v>0</v>
      </c>
      <c r="F10" s="192"/>
      <c r="G10" s="192">
        <f t="shared" si="157"/>
        <v>0</v>
      </c>
      <c r="H10" s="192" t="s">
        <v>1</v>
      </c>
      <c r="I10" s="194">
        <f t="shared" si="106"/>
        <v>0</v>
      </c>
      <c r="J10" s="195"/>
      <c r="K10" s="195">
        <f t="shared" si="107"/>
        <v>0</v>
      </c>
      <c r="L10" s="196"/>
      <c r="M10" s="196">
        <f t="shared" si="108"/>
        <v>0</v>
      </c>
      <c r="N10" s="197"/>
      <c r="O10" s="197">
        <f t="shared" si="109"/>
        <v>0</v>
      </c>
      <c r="P10" s="198"/>
      <c r="Q10" s="198">
        <f t="shared" si="110"/>
        <v>0</v>
      </c>
      <c r="R10" s="192"/>
      <c r="S10" s="192">
        <f t="shared" si="144"/>
        <v>0</v>
      </c>
      <c r="T10" s="204"/>
      <c r="U10" s="195">
        <f t="shared" si="145"/>
        <v>0</v>
      </c>
      <c r="V10" s="205"/>
      <c r="W10" s="196">
        <f t="shared" si="146"/>
        <v>0</v>
      </c>
      <c r="X10" s="206"/>
      <c r="Y10" s="197">
        <f t="shared" si="147"/>
        <v>0</v>
      </c>
      <c r="Z10" s="207"/>
      <c r="AA10" s="198">
        <f t="shared" si="148"/>
        <v>0</v>
      </c>
      <c r="AB10" s="203"/>
      <c r="AC10" s="192">
        <f t="shared" si="149"/>
        <v>0</v>
      </c>
      <c r="AD10" s="204"/>
      <c r="AE10" s="195">
        <f t="shared" si="150"/>
        <v>0</v>
      </c>
      <c r="AF10" s="205"/>
      <c r="AG10" s="196">
        <f t="shared" si="151"/>
        <v>0</v>
      </c>
      <c r="AH10" s="206"/>
      <c r="AI10" s="197">
        <f t="shared" si="152"/>
        <v>0</v>
      </c>
      <c r="AJ10" s="207"/>
      <c r="AK10" s="198">
        <f t="shared" si="153"/>
        <v>0</v>
      </c>
      <c r="AL10" s="195"/>
      <c r="AM10" s="195">
        <f t="shared" si="154"/>
        <v>0</v>
      </c>
      <c r="AN10" s="205"/>
      <c r="AO10" s="196">
        <f t="shared" si="155"/>
        <v>0</v>
      </c>
      <c r="AP10" s="197"/>
      <c r="AQ10" s="197">
        <f t="shared" si="156"/>
        <v>0</v>
      </c>
      <c r="AR10" s="207"/>
      <c r="AS10" s="198">
        <f t="shared" si="111"/>
        <v>0</v>
      </c>
      <c r="AT10" s="203"/>
      <c r="AU10" s="192">
        <f t="shared" si="112"/>
        <v>0</v>
      </c>
      <c r="AV10" s="195"/>
      <c r="AW10" s="195">
        <f t="shared" si="113"/>
        <v>0</v>
      </c>
      <c r="AX10" s="196"/>
      <c r="AY10" s="196">
        <f t="shared" si="114"/>
        <v>0</v>
      </c>
      <c r="AZ10" s="197"/>
      <c r="BA10" s="197">
        <f t="shared" si="115"/>
        <v>0</v>
      </c>
      <c r="BB10" s="198"/>
      <c r="BC10" s="198">
        <f t="shared" si="116"/>
        <v>0</v>
      </c>
      <c r="BD10" s="192"/>
      <c r="BE10" s="192">
        <f t="shared" si="117"/>
        <v>0</v>
      </c>
      <c r="BF10" s="195"/>
      <c r="BG10" s="195">
        <f t="shared" si="118"/>
        <v>0</v>
      </c>
      <c r="BH10" s="196"/>
      <c r="BI10" s="196">
        <f t="shared" si="119"/>
        <v>0</v>
      </c>
      <c r="BJ10" s="197"/>
      <c r="BK10" s="197">
        <f t="shared" si="120"/>
        <v>0</v>
      </c>
      <c r="BL10" s="198"/>
      <c r="BM10" s="198">
        <f t="shared" si="121"/>
        <v>0</v>
      </c>
      <c r="BN10" s="192"/>
      <c r="BO10" s="192">
        <f t="shared" si="122"/>
        <v>0</v>
      </c>
      <c r="BP10" s="195"/>
      <c r="BQ10" s="195">
        <f t="shared" si="123"/>
        <v>0</v>
      </c>
      <c r="BR10" s="196"/>
      <c r="BS10" s="196">
        <f t="shared" si="124"/>
        <v>0</v>
      </c>
      <c r="BT10" s="197"/>
      <c r="BU10" s="197">
        <f t="shared" si="125"/>
        <v>0</v>
      </c>
      <c r="BV10" s="198"/>
      <c r="BW10" s="198">
        <f t="shared" si="126"/>
        <v>0</v>
      </c>
      <c r="BX10" s="195"/>
      <c r="BY10" s="195">
        <f t="shared" si="127"/>
        <v>0</v>
      </c>
      <c r="BZ10" s="196"/>
      <c r="CA10" s="196">
        <f t="shared" si="128"/>
        <v>0</v>
      </c>
      <c r="CB10" s="197"/>
      <c r="CC10" s="197">
        <f t="shared" si="129"/>
        <v>0</v>
      </c>
      <c r="CD10" s="198"/>
      <c r="CE10" s="198">
        <f t="shared" si="130"/>
        <v>0</v>
      </c>
      <c r="CF10" s="195"/>
      <c r="CG10" s="195">
        <f t="shared" si="131"/>
        <v>0</v>
      </c>
      <c r="CH10" s="196"/>
      <c r="CI10" s="196">
        <f t="shared" si="132"/>
        <v>0</v>
      </c>
      <c r="CJ10" s="197"/>
      <c r="CK10" s="197">
        <f t="shared" si="133"/>
        <v>0</v>
      </c>
      <c r="CL10" s="273">
        <f t="shared" si="134"/>
        <v>0</v>
      </c>
      <c r="CM10" s="199">
        <f t="shared" si="135"/>
        <v>0</v>
      </c>
      <c r="CN10" s="199">
        <f>J10*'1_MEX'!$F$8+'2_FACADE'!L10*'1_MEX'!$F$9+'2_FACADE'!N10*'1_MEX'!$F$10+'2_FACADE'!P10*'1_MEX'!$F$11+'2_FACADE'!R10*'1_MEX'!$F$12+'2_FACADE'!T10*'1_MEX'!$F$13+'2_FACADE'!V10*'1_MEX'!$F$14+'2_FACADE'!X10*'1_MEX'!$F$15+'2_FACADE'!Z10*'1_MEX'!$F$16+'2_FACADE'!AB10*'1_MEX'!$F$17+'2_FACADE'!AD10*'1_MEX'!$F$18+'2_FACADE'!AF10*'1_MEX'!$F$19+'2_FACADE'!AH10*'1_MEX'!$F$20+AJ10*'1_MEX'!$F$21+'2_FACADE'!AL10*'1_MEX'!$F$22+'2_FACADE'!AN10*'1_MEX'!$F$23+'2_FACADE'!AP10*'1_MEX'!$F$24+'2_FACADE'!AR10*'1_MEX'!$F$25+'2_FACADE'!AT10*'1_MEX'!$F$26+'2_FACADE'!AV10*'1_MEX'!$F$27+AX10*'1_MEX'!$F$28+AZ10*'1_MEX'!$F$29+BB10*'1_MEX'!$F$30+BD10*'1_MEX'!$F$31+BF10*'1_MEX'!$F$32+BH10*'1_MEX'!$F$33+BJ10*'1_MEX'!$F$34+BL10*'1_MEX'!$F$35+BN10*'1_MEX'!$F$36+BP10*'1_MEX'!$F$37+BR10*'1_MEX'!$F$38+BT10*'1_MEX'!$F$39+BV10*'1_MEX'!$F$40+BX10*'1_MEX'!$F$41+BZ10*'1_MEX'!$F$42+CB10*'1_MEX'!$F$43+CD10*'1_MEX'!$F$44+CF10*'1_MEX'!$F$45+CH10*'1_MEX'!$F$46+CJ10*'1_MEX'!$F$47</f>
        <v>0</v>
      </c>
      <c r="CO10" s="274">
        <f t="shared" si="136"/>
        <v>0</v>
      </c>
      <c r="CP10" s="274">
        <f t="shared" si="137"/>
        <v>0</v>
      </c>
      <c r="CQ10" s="199">
        <f t="shared" si="138"/>
        <v>0</v>
      </c>
      <c r="CR10" s="199">
        <f t="shared" si="139"/>
        <v>0</v>
      </c>
      <c r="CS10" s="199">
        <f>C10*($J10*'1_MEX'!B$8+$L10*'1_MEX'!B$9+$N10*'1_MEX'!B$10+$P10*'1_MEX'!B$11+$R10*'1_MEX'!B$12+$T10*'1_MEX'!B$13+$V10*'1_MEX'!B$14+$X10*'1_MEX'!B$15+$Z10*'1_MEX'!B$16+$AB10*'1_MEX'!B$17+$AD10*'1_MEX'!B$18+$AF10*'1_MEX'!B$19+$AH10*'1_MEX'!B$20+$AJ10*'1_MEX'!B$21+$AL10*'1_MEX'!B$22+$AN10*'1_MEX'!B$23+$AP10*'1_MEX'!B$24+$AR10*'1_MEX'!B$25+$AT10*'1_MEX'!B$26+$AV10*'1_MEX'!B$27+$AX10*'1_MEX'!B$28+$AZ10*'1_MEX'!B$29+$BB10*'1_MEX'!B$30+$BD10*'1_MEX'!B$31+$BF10*'1_MEX'!B$32+$BH10*'1_MEX'!B$33+$BJ10*'1_MEX'!B$34+$BL10*'1_MEX'!B$35+$BN10*'1_MEX'!B$36+$BP10*'1_MEX'!B$37+$BR10*'1_MEX'!B$38+$BT10*'1_MEX'!B$39+$BV10*'1_MEX'!B$40+$BX10*'1_MEX'!B$41+$BZ10*'1_MEX'!B$42+$CB10*'1_MEX'!B$43+$CD10*'1_MEX'!B$44+$CF10*'1_MEX'!B$45+$CH10*'1_MEX'!B$46+$CJ10*'1_MEX'!B$47)</f>
        <v>0</v>
      </c>
      <c r="CT10" s="199">
        <f>C10*($J10*'1_MEX'!C$8+$L10*'1_MEX'!C$9+$N10*'1_MEX'!C$10+$P10*'1_MEX'!C$11+$R10*'1_MEX'!C$12+$T10*'1_MEX'!C$13+$V10*'1_MEX'!C$14+$X10*'1_MEX'!C$15+$Z10*'1_MEX'!C$16+$AB10*'1_MEX'!C$17+$AD10*'1_MEX'!C$18+$AF10*'1_MEX'!C$19+$AH10*'1_MEX'!C$20+$AJ10*'1_MEX'!C$21+$AL10*'1_MEX'!C$22+$AN10*'1_MEX'!C$23+$AP10*'1_MEX'!C$24+$AR10*'1_MEX'!C$25+$AT10*'1_MEX'!C$26+$AV10*'1_MEX'!C$27+$AX10*'1_MEX'!C$28+$AZ10*'1_MEX'!C$29+$BB10*'1_MEX'!C$30+$BD10*'1_MEX'!C$31+$BF10*'1_MEX'!C$32+$BH10*'1_MEX'!C$33+$BJ10*'1_MEX'!C$34+$BL10*'1_MEX'!C$35+$BN10*'1_MEX'!C$36+$BP10*'1_MEX'!C$37+$BR10*'1_MEX'!C$38+$BT10*'1_MEX'!C$39+$BV10*'1_MEX'!C$40+$BX10*'1_MEX'!C$41+$BZ10*'1_MEX'!C$42+$CB10*'1_MEX'!C$43+$CD10*'1_MEX'!C$44+$CF10*'1_MEX'!C$45+$CH10*'1_MEX'!C$46+$CJ10*'1_MEX'!C$47)</f>
        <v>0</v>
      </c>
      <c r="CV10" s="208" t="str">
        <f>IF(OR(C10="",C10=0),"",IF(I10=0,#REF!,IF(I10=1,#REF!,IF(I10=2,#REF!,IF(I10=3,#REF!,IF(I10=4,#REF!))))))</f>
        <v/>
      </c>
      <c r="CW10" s="163" t="e">
        <f>(IF((((D10*2+F10*2)/1000)/#REF!)+((((CS10/C10)+(CT10/C10))/1000)/#REF!)+(I10*#REF!)&lt;45,"45",(((D10*2+F10*2)/1000)/#REF!)+(((((CS10/C10)+(CT10/C10)))/1000)/#REF!)+(I10*#REF!)))</f>
        <v>#REF!</v>
      </c>
      <c r="CX10" s="201">
        <f t="shared" si="140"/>
        <v>0</v>
      </c>
      <c r="CZ10" s="200">
        <f>IF(C10&lt;&gt;0,C10*((CL10*(#REF!))+(((D10/1000)+(F10/1000)*2)*#REF!)+(((CS10/1000)+(CT10/1000))*#REF!+(CS10)/1000*#REF!)/C10+(I10*#REF!)+(CL10*(#REF!))),0)</f>
        <v>0</v>
      </c>
      <c r="DB10" s="200">
        <f t="shared" si="141"/>
        <v>0</v>
      </c>
      <c r="DD10" s="200">
        <f t="shared" si="142"/>
        <v>0</v>
      </c>
      <c r="DE10" s="200"/>
      <c r="DF10" s="200">
        <f t="shared" si="143"/>
        <v>0</v>
      </c>
    </row>
    <row r="11" spans="1:110" ht="20.25" customHeight="1">
      <c r="A11" s="192">
        <v>7</v>
      </c>
      <c r="B11" s="202"/>
      <c r="C11" s="192"/>
      <c r="D11" s="203"/>
      <c r="E11" s="192">
        <f t="shared" si="105"/>
        <v>0</v>
      </c>
      <c r="F11" s="192"/>
      <c r="G11" s="192">
        <f t="shared" si="157"/>
        <v>0</v>
      </c>
      <c r="H11" s="192" t="s">
        <v>1</v>
      </c>
      <c r="I11" s="194">
        <f t="shared" si="106"/>
        <v>0</v>
      </c>
      <c r="J11" s="195"/>
      <c r="K11" s="195">
        <f t="shared" si="107"/>
        <v>0</v>
      </c>
      <c r="L11" s="196"/>
      <c r="M11" s="196">
        <f t="shared" si="108"/>
        <v>0</v>
      </c>
      <c r="N11" s="197"/>
      <c r="O11" s="197">
        <f t="shared" si="109"/>
        <v>0</v>
      </c>
      <c r="P11" s="198"/>
      <c r="Q11" s="198">
        <f t="shared" si="110"/>
        <v>0</v>
      </c>
      <c r="R11" s="192"/>
      <c r="S11" s="192">
        <f t="shared" si="144"/>
        <v>0</v>
      </c>
      <c r="T11" s="204"/>
      <c r="U11" s="195">
        <f t="shared" si="145"/>
        <v>0</v>
      </c>
      <c r="V11" s="205"/>
      <c r="W11" s="196">
        <f t="shared" si="146"/>
        <v>0</v>
      </c>
      <c r="X11" s="206"/>
      <c r="Y11" s="197">
        <f t="shared" si="147"/>
        <v>0</v>
      </c>
      <c r="Z11" s="207"/>
      <c r="AA11" s="198">
        <f t="shared" si="148"/>
        <v>0</v>
      </c>
      <c r="AB11" s="203"/>
      <c r="AC11" s="192">
        <f t="shared" si="149"/>
        <v>0</v>
      </c>
      <c r="AD11" s="204"/>
      <c r="AE11" s="195">
        <f t="shared" si="150"/>
        <v>0</v>
      </c>
      <c r="AF11" s="205"/>
      <c r="AG11" s="196">
        <f t="shared" si="151"/>
        <v>0</v>
      </c>
      <c r="AH11" s="206"/>
      <c r="AI11" s="197">
        <f t="shared" si="152"/>
        <v>0</v>
      </c>
      <c r="AJ11" s="207"/>
      <c r="AK11" s="198">
        <f t="shared" si="153"/>
        <v>0</v>
      </c>
      <c r="AL11" s="195"/>
      <c r="AM11" s="195">
        <f t="shared" si="154"/>
        <v>0</v>
      </c>
      <c r="AN11" s="205"/>
      <c r="AO11" s="196">
        <f t="shared" si="155"/>
        <v>0</v>
      </c>
      <c r="AP11" s="197"/>
      <c r="AQ11" s="197">
        <f t="shared" si="156"/>
        <v>0</v>
      </c>
      <c r="AR11" s="207"/>
      <c r="AS11" s="198">
        <f t="shared" si="111"/>
        <v>0</v>
      </c>
      <c r="AT11" s="203"/>
      <c r="AU11" s="192">
        <f t="shared" si="112"/>
        <v>0</v>
      </c>
      <c r="AV11" s="195"/>
      <c r="AW11" s="195">
        <f t="shared" si="113"/>
        <v>0</v>
      </c>
      <c r="AX11" s="196"/>
      <c r="AY11" s="196">
        <f t="shared" si="114"/>
        <v>0</v>
      </c>
      <c r="AZ11" s="197"/>
      <c r="BA11" s="197">
        <f t="shared" si="115"/>
        <v>0</v>
      </c>
      <c r="BB11" s="198"/>
      <c r="BC11" s="198">
        <f t="shared" si="116"/>
        <v>0</v>
      </c>
      <c r="BD11" s="192"/>
      <c r="BE11" s="192">
        <f t="shared" si="117"/>
        <v>0</v>
      </c>
      <c r="BF11" s="195"/>
      <c r="BG11" s="195">
        <f t="shared" si="118"/>
        <v>0</v>
      </c>
      <c r="BH11" s="196"/>
      <c r="BI11" s="196">
        <f t="shared" si="119"/>
        <v>0</v>
      </c>
      <c r="BJ11" s="197"/>
      <c r="BK11" s="197">
        <f t="shared" si="120"/>
        <v>0</v>
      </c>
      <c r="BL11" s="198"/>
      <c r="BM11" s="198">
        <f t="shared" si="121"/>
        <v>0</v>
      </c>
      <c r="BN11" s="192"/>
      <c r="BO11" s="192">
        <f t="shared" si="122"/>
        <v>0</v>
      </c>
      <c r="BP11" s="195"/>
      <c r="BQ11" s="195">
        <f t="shared" si="123"/>
        <v>0</v>
      </c>
      <c r="BR11" s="196"/>
      <c r="BS11" s="196">
        <f t="shared" si="124"/>
        <v>0</v>
      </c>
      <c r="BT11" s="197"/>
      <c r="BU11" s="197">
        <f t="shared" si="125"/>
        <v>0</v>
      </c>
      <c r="BV11" s="198"/>
      <c r="BW11" s="198">
        <f t="shared" si="126"/>
        <v>0</v>
      </c>
      <c r="BX11" s="195"/>
      <c r="BY11" s="195">
        <f t="shared" si="127"/>
        <v>0</v>
      </c>
      <c r="BZ11" s="196"/>
      <c r="CA11" s="196">
        <f t="shared" si="128"/>
        <v>0</v>
      </c>
      <c r="CB11" s="197"/>
      <c r="CC11" s="197">
        <f t="shared" si="129"/>
        <v>0</v>
      </c>
      <c r="CD11" s="198"/>
      <c r="CE11" s="198">
        <f t="shared" si="130"/>
        <v>0</v>
      </c>
      <c r="CF11" s="195"/>
      <c r="CG11" s="195">
        <f t="shared" si="131"/>
        <v>0</v>
      </c>
      <c r="CH11" s="196"/>
      <c r="CI11" s="196">
        <f t="shared" si="132"/>
        <v>0</v>
      </c>
      <c r="CJ11" s="197"/>
      <c r="CK11" s="197">
        <f t="shared" si="133"/>
        <v>0</v>
      </c>
      <c r="CL11" s="273">
        <f t="shared" si="134"/>
        <v>0</v>
      </c>
      <c r="CM11" s="199">
        <f t="shared" si="135"/>
        <v>0</v>
      </c>
      <c r="CN11" s="199">
        <f>J11*'1_MEX'!$F$8+'2_FACADE'!L11*'1_MEX'!$F$9+'2_FACADE'!N11*'1_MEX'!$F$10+'2_FACADE'!P11*'1_MEX'!$F$11+'2_FACADE'!R11*'1_MEX'!$F$12+'2_FACADE'!T11*'1_MEX'!$F$13+'2_FACADE'!V11*'1_MEX'!$F$14+'2_FACADE'!X11*'1_MEX'!$F$15+'2_FACADE'!Z11*'1_MEX'!$F$16+'2_FACADE'!AB11*'1_MEX'!$F$17+'2_FACADE'!AD11*'1_MEX'!$F$18+'2_FACADE'!AF11*'1_MEX'!$F$19+'2_FACADE'!AH11*'1_MEX'!$F$20+AJ11*'1_MEX'!$F$21+'2_FACADE'!AL11*'1_MEX'!$F$22+'2_FACADE'!AN11*'1_MEX'!$F$23+'2_FACADE'!AP11*'1_MEX'!$F$24+'2_FACADE'!AR11*'1_MEX'!$F$25+'2_FACADE'!AT11*'1_MEX'!$F$26+'2_FACADE'!AV11*'1_MEX'!$F$27+AX11*'1_MEX'!$F$28+AZ11*'1_MEX'!$F$29+BB11*'1_MEX'!$F$30+BD11*'1_MEX'!$F$31+BF11*'1_MEX'!$F$32+BH11*'1_MEX'!$F$33+BJ11*'1_MEX'!$F$34+BL11*'1_MEX'!$F$35+BN11*'1_MEX'!$F$36+BP11*'1_MEX'!$F$37+BR11*'1_MEX'!$F$38+BT11*'1_MEX'!$F$39+BV11*'1_MEX'!$F$40+BX11*'1_MEX'!$F$41+BZ11*'1_MEX'!$F$42+CB11*'1_MEX'!$F$43+CD11*'1_MEX'!$F$44+CF11*'1_MEX'!$F$45+CH11*'1_MEX'!$F$46+CJ11*'1_MEX'!$F$47</f>
        <v>0</v>
      </c>
      <c r="CO11" s="274">
        <f t="shared" si="136"/>
        <v>0</v>
      </c>
      <c r="CP11" s="274">
        <f t="shared" si="137"/>
        <v>0</v>
      </c>
      <c r="CQ11" s="199">
        <f t="shared" si="138"/>
        <v>0</v>
      </c>
      <c r="CR11" s="199">
        <f t="shared" si="139"/>
        <v>0</v>
      </c>
      <c r="CS11" s="199">
        <f>C11*($J11*'1_MEX'!B$8+$L11*'1_MEX'!B$9+$N11*'1_MEX'!B$10+$P11*'1_MEX'!B$11+$R11*'1_MEX'!B$12+$T11*'1_MEX'!B$13+$V11*'1_MEX'!B$14+$X11*'1_MEX'!B$15+$Z11*'1_MEX'!B$16+$AB11*'1_MEX'!B$17+$AD11*'1_MEX'!B$18+$AF11*'1_MEX'!B$19+$AH11*'1_MEX'!B$20+$AJ11*'1_MEX'!B$21+$AL11*'1_MEX'!B$22+$AN11*'1_MEX'!B$23+$AP11*'1_MEX'!B$24+$AR11*'1_MEX'!B$25+$AT11*'1_MEX'!B$26+$AV11*'1_MEX'!B$27+$AX11*'1_MEX'!B$28+$AZ11*'1_MEX'!B$29+$BB11*'1_MEX'!B$30+$BD11*'1_MEX'!B$31+$BF11*'1_MEX'!B$32+$BH11*'1_MEX'!B$33+$BJ11*'1_MEX'!B$34+$BL11*'1_MEX'!B$35+$BN11*'1_MEX'!B$36+$BP11*'1_MEX'!B$37+$BR11*'1_MEX'!B$38+$BT11*'1_MEX'!B$39+$BV11*'1_MEX'!B$40+$BX11*'1_MEX'!B$41+$BZ11*'1_MEX'!B$42+$CB11*'1_MEX'!B$43+$CD11*'1_MEX'!B$44+$CF11*'1_MEX'!B$45+$CH11*'1_MEX'!B$46+$CJ11*'1_MEX'!B$47)</f>
        <v>0</v>
      </c>
      <c r="CT11" s="199">
        <f>C11*($J11*'1_MEX'!C$8+$L11*'1_MEX'!C$9+$N11*'1_MEX'!C$10+$P11*'1_MEX'!C$11+$R11*'1_MEX'!C$12+$T11*'1_MEX'!C$13+$V11*'1_MEX'!C$14+$X11*'1_MEX'!C$15+$Z11*'1_MEX'!C$16+$AB11*'1_MEX'!C$17+$AD11*'1_MEX'!C$18+$AF11*'1_MEX'!C$19+$AH11*'1_MEX'!C$20+$AJ11*'1_MEX'!C$21+$AL11*'1_MEX'!C$22+$AN11*'1_MEX'!C$23+$AP11*'1_MEX'!C$24+$AR11*'1_MEX'!C$25+$AT11*'1_MEX'!C$26+$AV11*'1_MEX'!C$27+$AX11*'1_MEX'!C$28+$AZ11*'1_MEX'!C$29+$BB11*'1_MEX'!C$30+$BD11*'1_MEX'!C$31+$BF11*'1_MEX'!C$32+$BH11*'1_MEX'!C$33+$BJ11*'1_MEX'!C$34+$BL11*'1_MEX'!C$35+$BN11*'1_MEX'!C$36+$BP11*'1_MEX'!C$37+$BR11*'1_MEX'!C$38+$BT11*'1_MEX'!C$39+$BV11*'1_MEX'!C$40+$BX11*'1_MEX'!C$41+$BZ11*'1_MEX'!C$42+$CB11*'1_MEX'!C$43+$CD11*'1_MEX'!C$44+$CF11*'1_MEX'!C$45+$CH11*'1_MEX'!C$46+$CJ11*'1_MEX'!C$47)</f>
        <v>0</v>
      </c>
      <c r="CV11" s="208" t="str">
        <f>IF(OR(C11="",C11=0),"",IF(I11=0,#REF!,IF(I11=1,#REF!,IF(I11=2,#REF!,IF(I11=3,#REF!,IF(I11=4,#REF!))))))</f>
        <v/>
      </c>
      <c r="CW11" s="163" t="e">
        <f>(IF((((D11*2+F11*2)/1000)/#REF!)+((((CS11/C11)+(CT11/C11))/1000)/#REF!)+(I11*#REF!)&lt;45,"45",(((D11*2+F11*2)/1000)/#REF!)+(((((CS11/C11)+(CT11/C11)))/1000)/#REF!)+(I11*#REF!)))</f>
        <v>#REF!</v>
      </c>
      <c r="CX11" s="201">
        <f t="shared" si="140"/>
        <v>0</v>
      </c>
      <c r="CZ11" s="200">
        <f>IF(C11&lt;&gt;0,C11*((CL11*(#REF!))+(((D11/1000)+(F11/1000)*2)*#REF!)+(((CS11/1000)+(CT11/1000))*#REF!+(CS11)/1000*#REF!)/C11+(I11*#REF!)+(CL11*(#REF!))),0)</f>
        <v>0</v>
      </c>
      <c r="DB11" s="200">
        <f t="shared" si="141"/>
        <v>0</v>
      </c>
      <c r="DD11" s="200">
        <f t="shared" si="142"/>
        <v>0</v>
      </c>
      <c r="DE11" s="200"/>
      <c r="DF11" s="200">
        <f t="shared" si="143"/>
        <v>0</v>
      </c>
    </row>
    <row r="12" spans="1:110" ht="20.25" customHeight="1">
      <c r="A12" s="192">
        <v>8</v>
      </c>
      <c r="B12" s="202"/>
      <c r="C12" s="192"/>
      <c r="D12" s="203"/>
      <c r="E12" s="192">
        <f t="shared" si="105"/>
        <v>0</v>
      </c>
      <c r="F12" s="192"/>
      <c r="G12" s="192">
        <f t="shared" si="157"/>
        <v>0</v>
      </c>
      <c r="H12" s="192" t="s">
        <v>1</v>
      </c>
      <c r="I12" s="194">
        <f t="shared" si="106"/>
        <v>0</v>
      </c>
      <c r="J12" s="195"/>
      <c r="K12" s="195">
        <f t="shared" si="107"/>
        <v>0</v>
      </c>
      <c r="L12" s="196"/>
      <c r="M12" s="196">
        <f t="shared" si="108"/>
        <v>0</v>
      </c>
      <c r="N12" s="197"/>
      <c r="O12" s="197">
        <f t="shared" si="109"/>
        <v>0</v>
      </c>
      <c r="P12" s="198"/>
      <c r="Q12" s="198">
        <f t="shared" si="110"/>
        <v>0</v>
      </c>
      <c r="R12" s="192"/>
      <c r="S12" s="192">
        <f t="shared" si="144"/>
        <v>0</v>
      </c>
      <c r="T12" s="204"/>
      <c r="U12" s="195">
        <f t="shared" si="145"/>
        <v>0</v>
      </c>
      <c r="V12" s="205"/>
      <c r="W12" s="196">
        <f t="shared" si="146"/>
        <v>0</v>
      </c>
      <c r="X12" s="206"/>
      <c r="Y12" s="197">
        <f t="shared" si="147"/>
        <v>0</v>
      </c>
      <c r="Z12" s="207"/>
      <c r="AA12" s="198">
        <f t="shared" si="148"/>
        <v>0</v>
      </c>
      <c r="AB12" s="203"/>
      <c r="AC12" s="192">
        <f t="shared" si="149"/>
        <v>0</v>
      </c>
      <c r="AD12" s="204"/>
      <c r="AE12" s="195">
        <f t="shared" si="150"/>
        <v>0</v>
      </c>
      <c r="AF12" s="205"/>
      <c r="AG12" s="196">
        <f t="shared" si="151"/>
        <v>0</v>
      </c>
      <c r="AH12" s="206"/>
      <c r="AI12" s="197">
        <f t="shared" si="152"/>
        <v>0</v>
      </c>
      <c r="AJ12" s="207"/>
      <c r="AK12" s="198">
        <f t="shared" si="153"/>
        <v>0</v>
      </c>
      <c r="AL12" s="195"/>
      <c r="AM12" s="195">
        <f t="shared" si="154"/>
        <v>0</v>
      </c>
      <c r="AN12" s="205"/>
      <c r="AO12" s="196">
        <f t="shared" si="155"/>
        <v>0</v>
      </c>
      <c r="AP12" s="197"/>
      <c r="AQ12" s="197">
        <f t="shared" si="156"/>
        <v>0</v>
      </c>
      <c r="AR12" s="207"/>
      <c r="AS12" s="198">
        <f t="shared" si="111"/>
        <v>0</v>
      </c>
      <c r="AT12" s="203"/>
      <c r="AU12" s="192">
        <f t="shared" si="112"/>
        <v>0</v>
      </c>
      <c r="AV12" s="195"/>
      <c r="AW12" s="195">
        <f t="shared" si="113"/>
        <v>0</v>
      </c>
      <c r="AX12" s="196"/>
      <c r="AY12" s="196">
        <f t="shared" si="114"/>
        <v>0</v>
      </c>
      <c r="AZ12" s="197"/>
      <c r="BA12" s="197">
        <f t="shared" si="115"/>
        <v>0</v>
      </c>
      <c r="BB12" s="198"/>
      <c r="BC12" s="198">
        <f t="shared" si="116"/>
        <v>0</v>
      </c>
      <c r="BD12" s="192"/>
      <c r="BE12" s="192">
        <f t="shared" si="117"/>
        <v>0</v>
      </c>
      <c r="BF12" s="195"/>
      <c r="BG12" s="195">
        <f t="shared" si="118"/>
        <v>0</v>
      </c>
      <c r="BH12" s="196"/>
      <c r="BI12" s="196">
        <f t="shared" si="119"/>
        <v>0</v>
      </c>
      <c r="BJ12" s="197"/>
      <c r="BK12" s="197">
        <f t="shared" si="120"/>
        <v>0</v>
      </c>
      <c r="BL12" s="198"/>
      <c r="BM12" s="198">
        <f t="shared" si="121"/>
        <v>0</v>
      </c>
      <c r="BN12" s="192"/>
      <c r="BO12" s="192">
        <f t="shared" si="122"/>
        <v>0</v>
      </c>
      <c r="BP12" s="195"/>
      <c r="BQ12" s="195">
        <f t="shared" si="123"/>
        <v>0</v>
      </c>
      <c r="BR12" s="196"/>
      <c r="BS12" s="196">
        <f t="shared" si="124"/>
        <v>0</v>
      </c>
      <c r="BT12" s="197"/>
      <c r="BU12" s="197">
        <f t="shared" si="125"/>
        <v>0</v>
      </c>
      <c r="BV12" s="198"/>
      <c r="BW12" s="198">
        <f t="shared" si="126"/>
        <v>0</v>
      </c>
      <c r="BX12" s="195"/>
      <c r="BY12" s="195">
        <f t="shared" si="127"/>
        <v>0</v>
      </c>
      <c r="BZ12" s="196"/>
      <c r="CA12" s="196">
        <f t="shared" si="128"/>
        <v>0</v>
      </c>
      <c r="CB12" s="197"/>
      <c r="CC12" s="197">
        <f t="shared" si="129"/>
        <v>0</v>
      </c>
      <c r="CD12" s="198"/>
      <c r="CE12" s="198">
        <f t="shared" si="130"/>
        <v>0</v>
      </c>
      <c r="CF12" s="195"/>
      <c r="CG12" s="195">
        <f t="shared" si="131"/>
        <v>0</v>
      </c>
      <c r="CH12" s="196"/>
      <c r="CI12" s="196">
        <f t="shared" si="132"/>
        <v>0</v>
      </c>
      <c r="CJ12" s="197"/>
      <c r="CK12" s="197">
        <f t="shared" si="133"/>
        <v>0</v>
      </c>
      <c r="CL12" s="273">
        <f t="shared" si="134"/>
        <v>0</v>
      </c>
      <c r="CM12" s="199">
        <f t="shared" si="135"/>
        <v>0</v>
      </c>
      <c r="CN12" s="199">
        <f>J12*'1_MEX'!$F$8+'2_FACADE'!L12*'1_MEX'!$F$9+'2_FACADE'!N12*'1_MEX'!$F$10+'2_FACADE'!P12*'1_MEX'!$F$11+'2_FACADE'!R12*'1_MEX'!$F$12+'2_FACADE'!T12*'1_MEX'!$F$13+'2_FACADE'!V12*'1_MEX'!$F$14+'2_FACADE'!X12*'1_MEX'!$F$15+'2_FACADE'!Z12*'1_MEX'!$F$16+'2_FACADE'!AB12*'1_MEX'!$F$17+'2_FACADE'!AD12*'1_MEX'!$F$18+'2_FACADE'!AF12*'1_MEX'!$F$19+'2_FACADE'!AH12*'1_MEX'!$F$20+AJ12*'1_MEX'!$F$21+'2_FACADE'!AL12*'1_MEX'!$F$22+'2_FACADE'!AN12*'1_MEX'!$F$23+'2_FACADE'!AP12*'1_MEX'!$F$24+'2_FACADE'!AR12*'1_MEX'!$F$25+'2_FACADE'!AT12*'1_MEX'!$F$26+'2_FACADE'!AV12*'1_MEX'!$F$27+AX12*'1_MEX'!$F$28+AZ12*'1_MEX'!$F$29+BB12*'1_MEX'!$F$30+BD12*'1_MEX'!$F$31+BF12*'1_MEX'!$F$32+BH12*'1_MEX'!$F$33+BJ12*'1_MEX'!$F$34+BL12*'1_MEX'!$F$35+BN12*'1_MEX'!$F$36+BP12*'1_MEX'!$F$37+BR12*'1_MEX'!$F$38+BT12*'1_MEX'!$F$39+BV12*'1_MEX'!$F$40+BX12*'1_MEX'!$F$41+BZ12*'1_MEX'!$F$42+CB12*'1_MEX'!$F$43+CD12*'1_MEX'!$F$44+CF12*'1_MEX'!$F$45+CH12*'1_MEX'!$F$46+CJ12*'1_MEX'!$F$47</f>
        <v>0</v>
      </c>
      <c r="CO12" s="274">
        <f t="shared" si="136"/>
        <v>0</v>
      </c>
      <c r="CP12" s="274">
        <f t="shared" si="137"/>
        <v>0</v>
      </c>
      <c r="CQ12" s="199">
        <f t="shared" si="138"/>
        <v>0</v>
      </c>
      <c r="CR12" s="199">
        <f t="shared" si="139"/>
        <v>0</v>
      </c>
      <c r="CS12" s="199">
        <f>C12*($J12*'1_MEX'!B$8+$L12*'1_MEX'!B$9+$N12*'1_MEX'!B$10+$P12*'1_MEX'!B$11+$R12*'1_MEX'!B$12+$T12*'1_MEX'!B$13+$V12*'1_MEX'!B$14+$X12*'1_MEX'!B$15+$Z12*'1_MEX'!B$16+$AB12*'1_MEX'!B$17+$AD12*'1_MEX'!B$18+$AF12*'1_MEX'!B$19+$AH12*'1_MEX'!B$20+$AJ12*'1_MEX'!B$21+$AL12*'1_MEX'!B$22+$AN12*'1_MEX'!B$23+$AP12*'1_MEX'!B$24+$AR12*'1_MEX'!B$25+$AT12*'1_MEX'!B$26+$AV12*'1_MEX'!B$27+$AX12*'1_MEX'!B$28+$AZ12*'1_MEX'!B$29+$BB12*'1_MEX'!B$30+$BD12*'1_MEX'!B$31+$BF12*'1_MEX'!B$32+$BH12*'1_MEX'!B$33+$BJ12*'1_MEX'!B$34+$BL12*'1_MEX'!B$35+$BN12*'1_MEX'!B$36+$BP12*'1_MEX'!B$37+$BR12*'1_MEX'!B$38+$BT12*'1_MEX'!B$39+$BV12*'1_MEX'!B$40+$BX12*'1_MEX'!B$41+$BZ12*'1_MEX'!B$42+$CB12*'1_MEX'!B$43+$CD12*'1_MEX'!B$44+$CF12*'1_MEX'!B$45+$CH12*'1_MEX'!B$46+$CJ12*'1_MEX'!B$47)</f>
        <v>0</v>
      </c>
      <c r="CT12" s="199">
        <f>C12*($J12*'1_MEX'!C$8+$L12*'1_MEX'!C$9+$N12*'1_MEX'!C$10+$P12*'1_MEX'!C$11+$R12*'1_MEX'!C$12+$T12*'1_MEX'!C$13+$V12*'1_MEX'!C$14+$X12*'1_MEX'!C$15+$Z12*'1_MEX'!C$16+$AB12*'1_MEX'!C$17+$AD12*'1_MEX'!C$18+$AF12*'1_MEX'!C$19+$AH12*'1_MEX'!C$20+$AJ12*'1_MEX'!C$21+$AL12*'1_MEX'!C$22+$AN12*'1_MEX'!C$23+$AP12*'1_MEX'!C$24+$AR12*'1_MEX'!C$25+$AT12*'1_MEX'!C$26+$AV12*'1_MEX'!C$27+$AX12*'1_MEX'!C$28+$AZ12*'1_MEX'!C$29+$BB12*'1_MEX'!C$30+$BD12*'1_MEX'!C$31+$BF12*'1_MEX'!C$32+$BH12*'1_MEX'!C$33+$BJ12*'1_MEX'!C$34+$BL12*'1_MEX'!C$35+$BN12*'1_MEX'!C$36+$BP12*'1_MEX'!C$37+$BR12*'1_MEX'!C$38+$BT12*'1_MEX'!C$39+$BV12*'1_MEX'!C$40+$BX12*'1_MEX'!C$41+$BZ12*'1_MEX'!C$42+$CB12*'1_MEX'!C$43+$CD12*'1_MEX'!C$44+$CF12*'1_MEX'!C$45+$CH12*'1_MEX'!C$46+$CJ12*'1_MEX'!C$47)</f>
        <v>0</v>
      </c>
      <c r="CV12" s="208" t="str">
        <f>IF(OR(C12="",C12=0),"",IF(I12=0,#REF!,IF(I12=1,#REF!,IF(I12=2,#REF!,IF(I12=3,#REF!,IF(I12=4,#REF!))))))</f>
        <v/>
      </c>
      <c r="CW12" s="163" t="e">
        <f>(IF((((D12*2+F12*2)/1000)/#REF!)+((((CS12/C12)+(CT12/C12))/1000)/#REF!)+(I12*#REF!)&lt;45,"45",(((D12*2+F12*2)/1000)/#REF!)+(((((CS12/C12)+(CT12/C12)))/1000)/#REF!)+(I12*#REF!)))</f>
        <v>#REF!</v>
      </c>
      <c r="CX12" s="201">
        <f t="shared" si="140"/>
        <v>0</v>
      </c>
      <c r="CZ12" s="200">
        <f>IF(C12&lt;&gt;0,C12*((CL12*(#REF!))+(((D12/1000)+(F12/1000)*2)*#REF!)+(((CS12/1000)+(CT12/1000))*#REF!+(CS12)/1000*#REF!)/C12+(I12*#REF!)+(CL12*(#REF!))),0)</f>
        <v>0</v>
      </c>
      <c r="DB12" s="200">
        <f t="shared" si="141"/>
        <v>0</v>
      </c>
      <c r="DD12" s="200">
        <f t="shared" si="142"/>
        <v>0</v>
      </c>
      <c r="DE12" s="200"/>
      <c r="DF12" s="200">
        <f t="shared" si="143"/>
        <v>0</v>
      </c>
    </row>
    <row r="13" spans="1:110" ht="20.25" customHeight="1">
      <c r="A13" s="192">
        <v>9</v>
      </c>
      <c r="B13" s="202"/>
      <c r="C13" s="192"/>
      <c r="D13" s="203"/>
      <c r="E13" s="192">
        <f t="shared" si="105"/>
        <v>0</v>
      </c>
      <c r="F13" s="192"/>
      <c r="G13" s="192">
        <f t="shared" si="157"/>
        <v>0</v>
      </c>
      <c r="H13" s="192" t="s">
        <v>1</v>
      </c>
      <c r="I13" s="194">
        <f t="shared" si="106"/>
        <v>0</v>
      </c>
      <c r="J13" s="195"/>
      <c r="K13" s="195">
        <f t="shared" si="107"/>
        <v>0</v>
      </c>
      <c r="L13" s="196"/>
      <c r="M13" s="196">
        <f t="shared" si="108"/>
        <v>0</v>
      </c>
      <c r="N13" s="197"/>
      <c r="O13" s="197">
        <f t="shared" si="109"/>
        <v>0</v>
      </c>
      <c r="P13" s="198"/>
      <c r="Q13" s="198">
        <f t="shared" si="110"/>
        <v>0</v>
      </c>
      <c r="R13" s="192"/>
      <c r="S13" s="192">
        <f t="shared" si="144"/>
        <v>0</v>
      </c>
      <c r="T13" s="204"/>
      <c r="U13" s="195">
        <f t="shared" si="145"/>
        <v>0</v>
      </c>
      <c r="V13" s="205"/>
      <c r="W13" s="196">
        <f t="shared" si="146"/>
        <v>0</v>
      </c>
      <c r="X13" s="206"/>
      <c r="Y13" s="197">
        <f t="shared" si="147"/>
        <v>0</v>
      </c>
      <c r="Z13" s="207"/>
      <c r="AA13" s="198">
        <f t="shared" si="148"/>
        <v>0</v>
      </c>
      <c r="AB13" s="203"/>
      <c r="AC13" s="192">
        <f t="shared" si="149"/>
        <v>0</v>
      </c>
      <c r="AD13" s="204"/>
      <c r="AE13" s="195">
        <f t="shared" si="150"/>
        <v>0</v>
      </c>
      <c r="AF13" s="205"/>
      <c r="AG13" s="196">
        <f t="shared" si="151"/>
        <v>0</v>
      </c>
      <c r="AH13" s="206"/>
      <c r="AI13" s="197">
        <f t="shared" si="152"/>
        <v>0</v>
      </c>
      <c r="AJ13" s="207"/>
      <c r="AK13" s="198">
        <f t="shared" si="153"/>
        <v>0</v>
      </c>
      <c r="AL13" s="195"/>
      <c r="AM13" s="195">
        <f t="shared" si="154"/>
        <v>0</v>
      </c>
      <c r="AN13" s="205"/>
      <c r="AO13" s="196">
        <f t="shared" si="155"/>
        <v>0</v>
      </c>
      <c r="AP13" s="197"/>
      <c r="AQ13" s="197">
        <f t="shared" si="156"/>
        <v>0</v>
      </c>
      <c r="AR13" s="207"/>
      <c r="AS13" s="198">
        <f t="shared" si="111"/>
        <v>0</v>
      </c>
      <c r="AT13" s="203"/>
      <c r="AU13" s="192">
        <f t="shared" si="112"/>
        <v>0</v>
      </c>
      <c r="AV13" s="195"/>
      <c r="AW13" s="195">
        <f t="shared" si="113"/>
        <v>0</v>
      </c>
      <c r="AX13" s="196"/>
      <c r="AY13" s="196">
        <f t="shared" si="114"/>
        <v>0</v>
      </c>
      <c r="AZ13" s="197"/>
      <c r="BA13" s="197">
        <f t="shared" si="115"/>
        <v>0</v>
      </c>
      <c r="BB13" s="198"/>
      <c r="BC13" s="198">
        <f t="shared" si="116"/>
        <v>0</v>
      </c>
      <c r="BD13" s="192"/>
      <c r="BE13" s="192">
        <f t="shared" si="117"/>
        <v>0</v>
      </c>
      <c r="BF13" s="195"/>
      <c r="BG13" s="195">
        <f t="shared" si="118"/>
        <v>0</v>
      </c>
      <c r="BH13" s="196"/>
      <c r="BI13" s="196">
        <f t="shared" si="119"/>
        <v>0</v>
      </c>
      <c r="BJ13" s="197"/>
      <c r="BK13" s="197">
        <f t="shared" si="120"/>
        <v>0</v>
      </c>
      <c r="BL13" s="198"/>
      <c r="BM13" s="198">
        <f t="shared" si="121"/>
        <v>0</v>
      </c>
      <c r="BN13" s="192"/>
      <c r="BO13" s="192">
        <f t="shared" si="122"/>
        <v>0</v>
      </c>
      <c r="BP13" s="195"/>
      <c r="BQ13" s="195">
        <f t="shared" si="123"/>
        <v>0</v>
      </c>
      <c r="BR13" s="196"/>
      <c r="BS13" s="196">
        <f t="shared" si="124"/>
        <v>0</v>
      </c>
      <c r="BT13" s="197"/>
      <c r="BU13" s="197">
        <f t="shared" si="125"/>
        <v>0</v>
      </c>
      <c r="BV13" s="198"/>
      <c r="BW13" s="198">
        <f t="shared" si="126"/>
        <v>0</v>
      </c>
      <c r="BX13" s="195"/>
      <c r="BY13" s="195">
        <f t="shared" si="127"/>
        <v>0</v>
      </c>
      <c r="BZ13" s="196"/>
      <c r="CA13" s="196">
        <f t="shared" si="128"/>
        <v>0</v>
      </c>
      <c r="CB13" s="197"/>
      <c r="CC13" s="197">
        <f t="shared" si="129"/>
        <v>0</v>
      </c>
      <c r="CD13" s="198"/>
      <c r="CE13" s="198">
        <f t="shared" si="130"/>
        <v>0</v>
      </c>
      <c r="CF13" s="195"/>
      <c r="CG13" s="195">
        <f t="shared" si="131"/>
        <v>0</v>
      </c>
      <c r="CH13" s="196"/>
      <c r="CI13" s="196">
        <f t="shared" si="132"/>
        <v>0</v>
      </c>
      <c r="CJ13" s="197"/>
      <c r="CK13" s="197">
        <f t="shared" si="133"/>
        <v>0</v>
      </c>
      <c r="CL13" s="273">
        <f t="shared" si="134"/>
        <v>0</v>
      </c>
      <c r="CM13" s="199">
        <f t="shared" si="135"/>
        <v>0</v>
      </c>
      <c r="CN13" s="199">
        <f>J13*'1_MEX'!$F$8+'2_FACADE'!L13*'1_MEX'!$F$9+'2_FACADE'!N13*'1_MEX'!$F$10+'2_FACADE'!P13*'1_MEX'!$F$11+'2_FACADE'!R13*'1_MEX'!$F$12+'2_FACADE'!T13*'1_MEX'!$F$13+'2_FACADE'!V13*'1_MEX'!$F$14+'2_FACADE'!X13*'1_MEX'!$F$15+'2_FACADE'!Z13*'1_MEX'!$F$16+'2_FACADE'!AB13*'1_MEX'!$F$17+'2_FACADE'!AD13*'1_MEX'!$F$18+'2_FACADE'!AF13*'1_MEX'!$F$19+'2_FACADE'!AH13*'1_MEX'!$F$20+AJ13*'1_MEX'!$F$21+'2_FACADE'!AL13*'1_MEX'!$F$22+'2_FACADE'!AN13*'1_MEX'!$F$23+'2_FACADE'!AP13*'1_MEX'!$F$24+'2_FACADE'!AR13*'1_MEX'!$F$25+'2_FACADE'!AT13*'1_MEX'!$F$26+'2_FACADE'!AV13*'1_MEX'!$F$27+AX13*'1_MEX'!$F$28+AZ13*'1_MEX'!$F$29+BB13*'1_MEX'!$F$30+BD13*'1_MEX'!$F$31+BF13*'1_MEX'!$F$32+BH13*'1_MEX'!$F$33+BJ13*'1_MEX'!$F$34+BL13*'1_MEX'!$F$35+BN13*'1_MEX'!$F$36+BP13*'1_MEX'!$F$37+BR13*'1_MEX'!$F$38+BT13*'1_MEX'!$F$39+BV13*'1_MEX'!$F$40+BX13*'1_MEX'!$F$41+BZ13*'1_MEX'!$F$42+CB13*'1_MEX'!$F$43+CD13*'1_MEX'!$F$44+CF13*'1_MEX'!$F$45+CH13*'1_MEX'!$F$46+CJ13*'1_MEX'!$F$47</f>
        <v>0</v>
      </c>
      <c r="CO13" s="274">
        <f t="shared" si="136"/>
        <v>0</v>
      </c>
      <c r="CP13" s="274">
        <f t="shared" si="137"/>
        <v>0</v>
      </c>
      <c r="CQ13" s="199">
        <f t="shared" si="138"/>
        <v>0</v>
      </c>
      <c r="CR13" s="199">
        <f t="shared" si="139"/>
        <v>0</v>
      </c>
      <c r="CS13" s="199">
        <f>C13*($J13*'1_MEX'!B$8+$L13*'1_MEX'!B$9+$N13*'1_MEX'!B$10+$P13*'1_MEX'!B$11+$R13*'1_MEX'!B$12+$T13*'1_MEX'!B$13+$V13*'1_MEX'!B$14+$X13*'1_MEX'!B$15+$Z13*'1_MEX'!B$16+$AB13*'1_MEX'!B$17+$AD13*'1_MEX'!B$18+$AF13*'1_MEX'!B$19+$AH13*'1_MEX'!B$20+$AJ13*'1_MEX'!B$21+$AL13*'1_MEX'!B$22+$AN13*'1_MEX'!B$23+$AP13*'1_MEX'!B$24+$AR13*'1_MEX'!B$25+$AT13*'1_MEX'!B$26+$AV13*'1_MEX'!B$27+$AX13*'1_MEX'!B$28+$AZ13*'1_MEX'!B$29+$BB13*'1_MEX'!B$30+$BD13*'1_MEX'!B$31+$BF13*'1_MEX'!B$32+$BH13*'1_MEX'!B$33+$BJ13*'1_MEX'!B$34+$BL13*'1_MEX'!B$35+$BN13*'1_MEX'!B$36+$BP13*'1_MEX'!B$37+$BR13*'1_MEX'!B$38+$BT13*'1_MEX'!B$39+$BV13*'1_MEX'!B$40+$BX13*'1_MEX'!B$41+$BZ13*'1_MEX'!B$42+$CB13*'1_MEX'!B$43+$CD13*'1_MEX'!B$44+$CF13*'1_MEX'!B$45+$CH13*'1_MEX'!B$46+$CJ13*'1_MEX'!B$47)</f>
        <v>0</v>
      </c>
      <c r="CT13" s="199">
        <f>C13*($J13*'1_MEX'!C$8+$L13*'1_MEX'!C$9+$N13*'1_MEX'!C$10+$P13*'1_MEX'!C$11+$R13*'1_MEX'!C$12+$T13*'1_MEX'!C$13+$V13*'1_MEX'!C$14+$X13*'1_MEX'!C$15+$Z13*'1_MEX'!C$16+$AB13*'1_MEX'!C$17+$AD13*'1_MEX'!C$18+$AF13*'1_MEX'!C$19+$AH13*'1_MEX'!C$20+$AJ13*'1_MEX'!C$21+$AL13*'1_MEX'!C$22+$AN13*'1_MEX'!C$23+$AP13*'1_MEX'!C$24+$AR13*'1_MEX'!C$25+$AT13*'1_MEX'!C$26+$AV13*'1_MEX'!C$27+$AX13*'1_MEX'!C$28+$AZ13*'1_MEX'!C$29+$BB13*'1_MEX'!C$30+$BD13*'1_MEX'!C$31+$BF13*'1_MEX'!C$32+$BH13*'1_MEX'!C$33+$BJ13*'1_MEX'!C$34+$BL13*'1_MEX'!C$35+$BN13*'1_MEX'!C$36+$BP13*'1_MEX'!C$37+$BR13*'1_MEX'!C$38+$BT13*'1_MEX'!C$39+$BV13*'1_MEX'!C$40+$BX13*'1_MEX'!C$41+$BZ13*'1_MEX'!C$42+$CB13*'1_MEX'!C$43+$CD13*'1_MEX'!C$44+$CF13*'1_MEX'!C$45+$CH13*'1_MEX'!C$46+$CJ13*'1_MEX'!C$47)</f>
        <v>0</v>
      </c>
      <c r="CV13" s="208" t="str">
        <f>IF(OR(C13="",C13=0),"",IF(I13=0,#REF!,IF(I13=1,#REF!,IF(I13=2,#REF!,IF(I13=3,#REF!,IF(I13=4,#REF!))))))</f>
        <v/>
      </c>
      <c r="CW13" s="163" t="e">
        <f>(IF((((D13*2+F13*2)/1000)/#REF!)+((((CS13/C13)+(CT13/C13))/1000)/#REF!)+(I13*#REF!)&lt;45,"45",(((D13*2+F13*2)/1000)/#REF!)+(((((CS13/C13)+(CT13/C13)))/1000)/#REF!)+(I13*#REF!)))</f>
        <v>#REF!</v>
      </c>
      <c r="CX13" s="201">
        <f t="shared" si="140"/>
        <v>0</v>
      </c>
      <c r="CZ13" s="200">
        <f>IF(C13&lt;&gt;0,C13*((CL13*(#REF!))+(((D13/1000)+(F13/1000)*2)*#REF!)+(((CS13/1000)+(CT13/1000))*#REF!+(CS13)/1000*#REF!)/C13+(I13*#REF!)+(CL13*(#REF!))),0)</f>
        <v>0</v>
      </c>
      <c r="DB13" s="200">
        <f t="shared" si="141"/>
        <v>0</v>
      </c>
      <c r="DD13" s="200">
        <f t="shared" si="142"/>
        <v>0</v>
      </c>
      <c r="DE13" s="200"/>
      <c r="DF13" s="200">
        <f t="shared" si="143"/>
        <v>0</v>
      </c>
    </row>
    <row r="14" spans="1:110" ht="20.25" customHeight="1">
      <c r="A14" s="192">
        <v>10</v>
      </c>
      <c r="B14" s="202"/>
      <c r="C14" s="192"/>
      <c r="D14" s="203"/>
      <c r="E14" s="192">
        <f t="shared" si="105"/>
        <v>0</v>
      </c>
      <c r="F14" s="192"/>
      <c r="G14" s="192">
        <f t="shared" si="157"/>
        <v>0</v>
      </c>
      <c r="H14" s="192" t="s">
        <v>1</v>
      </c>
      <c r="I14" s="194">
        <f t="shared" si="106"/>
        <v>0</v>
      </c>
      <c r="J14" s="195"/>
      <c r="K14" s="195">
        <f t="shared" si="107"/>
        <v>0</v>
      </c>
      <c r="L14" s="196"/>
      <c r="M14" s="196">
        <f t="shared" si="108"/>
        <v>0</v>
      </c>
      <c r="N14" s="197"/>
      <c r="O14" s="197">
        <f t="shared" si="109"/>
        <v>0</v>
      </c>
      <c r="P14" s="198"/>
      <c r="Q14" s="198">
        <f t="shared" si="110"/>
        <v>0</v>
      </c>
      <c r="R14" s="192"/>
      <c r="S14" s="192">
        <f t="shared" si="144"/>
        <v>0</v>
      </c>
      <c r="T14" s="204"/>
      <c r="U14" s="195">
        <f t="shared" si="145"/>
        <v>0</v>
      </c>
      <c r="V14" s="205"/>
      <c r="W14" s="196">
        <f t="shared" si="146"/>
        <v>0</v>
      </c>
      <c r="X14" s="206"/>
      <c r="Y14" s="197">
        <f t="shared" si="147"/>
        <v>0</v>
      </c>
      <c r="Z14" s="207"/>
      <c r="AA14" s="198">
        <f t="shared" si="148"/>
        <v>0</v>
      </c>
      <c r="AB14" s="203"/>
      <c r="AC14" s="192">
        <f t="shared" si="149"/>
        <v>0</v>
      </c>
      <c r="AD14" s="204"/>
      <c r="AE14" s="195">
        <f t="shared" si="150"/>
        <v>0</v>
      </c>
      <c r="AF14" s="205"/>
      <c r="AG14" s="196">
        <f t="shared" si="151"/>
        <v>0</v>
      </c>
      <c r="AH14" s="206"/>
      <c r="AI14" s="197">
        <f t="shared" si="152"/>
        <v>0</v>
      </c>
      <c r="AJ14" s="207"/>
      <c r="AK14" s="198">
        <f t="shared" si="153"/>
        <v>0</v>
      </c>
      <c r="AL14" s="195"/>
      <c r="AM14" s="195">
        <f t="shared" si="154"/>
        <v>0</v>
      </c>
      <c r="AN14" s="205"/>
      <c r="AO14" s="196">
        <f t="shared" si="155"/>
        <v>0</v>
      </c>
      <c r="AP14" s="197"/>
      <c r="AQ14" s="197">
        <f t="shared" si="156"/>
        <v>0</v>
      </c>
      <c r="AR14" s="207"/>
      <c r="AS14" s="198">
        <f t="shared" si="111"/>
        <v>0</v>
      </c>
      <c r="AT14" s="203"/>
      <c r="AU14" s="192">
        <f t="shared" si="112"/>
        <v>0</v>
      </c>
      <c r="AV14" s="195"/>
      <c r="AW14" s="195">
        <f t="shared" si="113"/>
        <v>0</v>
      </c>
      <c r="AX14" s="196"/>
      <c r="AY14" s="196">
        <f t="shared" si="114"/>
        <v>0</v>
      </c>
      <c r="AZ14" s="197"/>
      <c r="BA14" s="197">
        <f t="shared" si="115"/>
        <v>0</v>
      </c>
      <c r="BB14" s="198"/>
      <c r="BC14" s="198">
        <f t="shared" si="116"/>
        <v>0</v>
      </c>
      <c r="BD14" s="192"/>
      <c r="BE14" s="192">
        <f t="shared" si="117"/>
        <v>0</v>
      </c>
      <c r="BF14" s="195"/>
      <c r="BG14" s="195">
        <f t="shared" si="118"/>
        <v>0</v>
      </c>
      <c r="BH14" s="196"/>
      <c r="BI14" s="196">
        <f t="shared" si="119"/>
        <v>0</v>
      </c>
      <c r="BJ14" s="197"/>
      <c r="BK14" s="197">
        <f t="shared" si="120"/>
        <v>0</v>
      </c>
      <c r="BL14" s="198"/>
      <c r="BM14" s="198">
        <f t="shared" si="121"/>
        <v>0</v>
      </c>
      <c r="BN14" s="192"/>
      <c r="BO14" s="192">
        <f t="shared" si="122"/>
        <v>0</v>
      </c>
      <c r="BP14" s="195"/>
      <c r="BQ14" s="195">
        <f t="shared" si="123"/>
        <v>0</v>
      </c>
      <c r="BR14" s="196"/>
      <c r="BS14" s="196">
        <f t="shared" si="124"/>
        <v>0</v>
      </c>
      <c r="BT14" s="197"/>
      <c r="BU14" s="197">
        <f t="shared" si="125"/>
        <v>0</v>
      </c>
      <c r="BV14" s="198"/>
      <c r="BW14" s="198">
        <f t="shared" si="126"/>
        <v>0</v>
      </c>
      <c r="BX14" s="195"/>
      <c r="BY14" s="195">
        <f t="shared" si="127"/>
        <v>0</v>
      </c>
      <c r="BZ14" s="196"/>
      <c r="CA14" s="196">
        <f t="shared" si="128"/>
        <v>0</v>
      </c>
      <c r="CB14" s="197"/>
      <c r="CC14" s="197">
        <f t="shared" si="129"/>
        <v>0</v>
      </c>
      <c r="CD14" s="198"/>
      <c r="CE14" s="198">
        <f t="shared" si="130"/>
        <v>0</v>
      </c>
      <c r="CF14" s="195"/>
      <c r="CG14" s="195">
        <f t="shared" si="131"/>
        <v>0</v>
      </c>
      <c r="CH14" s="196"/>
      <c r="CI14" s="196">
        <f t="shared" si="132"/>
        <v>0</v>
      </c>
      <c r="CJ14" s="197"/>
      <c r="CK14" s="197">
        <f t="shared" si="133"/>
        <v>0</v>
      </c>
      <c r="CL14" s="273">
        <f t="shared" si="134"/>
        <v>0</v>
      </c>
      <c r="CM14" s="199">
        <f t="shared" si="135"/>
        <v>0</v>
      </c>
      <c r="CN14" s="199">
        <f>J14*'1_MEX'!$F$8+'2_FACADE'!L14*'1_MEX'!$F$9+'2_FACADE'!N14*'1_MEX'!$F$10+'2_FACADE'!P14*'1_MEX'!$F$11+'2_FACADE'!R14*'1_MEX'!$F$12+'2_FACADE'!T14*'1_MEX'!$F$13+'2_FACADE'!V14*'1_MEX'!$F$14+'2_FACADE'!X14*'1_MEX'!$F$15+'2_FACADE'!Z14*'1_MEX'!$F$16+'2_FACADE'!AB14*'1_MEX'!$F$17+'2_FACADE'!AD14*'1_MEX'!$F$18+'2_FACADE'!AF14*'1_MEX'!$F$19+'2_FACADE'!AH14*'1_MEX'!$F$20+AJ14*'1_MEX'!$F$21+'2_FACADE'!AL14*'1_MEX'!$F$22+'2_FACADE'!AN14*'1_MEX'!$F$23+'2_FACADE'!AP14*'1_MEX'!$F$24+'2_FACADE'!AR14*'1_MEX'!$F$25+'2_FACADE'!AT14*'1_MEX'!$F$26+'2_FACADE'!AV14*'1_MEX'!$F$27+AX14*'1_MEX'!$F$28+AZ14*'1_MEX'!$F$29+BB14*'1_MEX'!$F$30+BD14*'1_MEX'!$F$31+BF14*'1_MEX'!$F$32+BH14*'1_MEX'!$F$33+BJ14*'1_MEX'!$F$34+BL14*'1_MEX'!$F$35+BN14*'1_MEX'!$F$36+BP14*'1_MEX'!$F$37+BR14*'1_MEX'!$F$38+BT14*'1_MEX'!$F$39+BV14*'1_MEX'!$F$40+BX14*'1_MEX'!$F$41+BZ14*'1_MEX'!$F$42+CB14*'1_MEX'!$F$43+CD14*'1_MEX'!$F$44+CF14*'1_MEX'!$F$45+CH14*'1_MEX'!$F$46+CJ14*'1_MEX'!$F$47</f>
        <v>0</v>
      </c>
      <c r="CO14" s="274">
        <f t="shared" si="136"/>
        <v>0</v>
      </c>
      <c r="CP14" s="274">
        <f t="shared" si="137"/>
        <v>0</v>
      </c>
      <c r="CQ14" s="199">
        <f t="shared" si="138"/>
        <v>0</v>
      </c>
      <c r="CR14" s="199">
        <f t="shared" si="139"/>
        <v>0</v>
      </c>
      <c r="CS14" s="199">
        <f>C14*($J14*'1_MEX'!B$8+$L14*'1_MEX'!B$9+$N14*'1_MEX'!B$10+$P14*'1_MEX'!B$11+$R14*'1_MEX'!B$12+$T14*'1_MEX'!B$13+$V14*'1_MEX'!B$14+$X14*'1_MEX'!B$15+$Z14*'1_MEX'!B$16+$AB14*'1_MEX'!B$17+$AD14*'1_MEX'!B$18+$AF14*'1_MEX'!B$19+$AH14*'1_MEX'!B$20+$AJ14*'1_MEX'!B$21+$AL14*'1_MEX'!B$22+$AN14*'1_MEX'!B$23+$AP14*'1_MEX'!B$24+$AR14*'1_MEX'!B$25+$AT14*'1_MEX'!B$26+$AV14*'1_MEX'!B$27+$AX14*'1_MEX'!B$28+$AZ14*'1_MEX'!B$29+$BB14*'1_MEX'!B$30+$BD14*'1_MEX'!B$31+$BF14*'1_MEX'!B$32+$BH14*'1_MEX'!B$33+$BJ14*'1_MEX'!B$34+$BL14*'1_MEX'!B$35+$BN14*'1_MEX'!B$36+$BP14*'1_MEX'!B$37+$BR14*'1_MEX'!B$38+$BT14*'1_MEX'!B$39+$BV14*'1_MEX'!B$40+$BX14*'1_MEX'!B$41+$BZ14*'1_MEX'!B$42+$CB14*'1_MEX'!B$43+$CD14*'1_MEX'!B$44+$CF14*'1_MEX'!B$45+$CH14*'1_MEX'!B$46+$CJ14*'1_MEX'!B$47)</f>
        <v>0</v>
      </c>
      <c r="CT14" s="199">
        <f>C14*($J14*'1_MEX'!C$8+$L14*'1_MEX'!C$9+$N14*'1_MEX'!C$10+$P14*'1_MEX'!C$11+$R14*'1_MEX'!C$12+$T14*'1_MEX'!C$13+$V14*'1_MEX'!C$14+$X14*'1_MEX'!C$15+$Z14*'1_MEX'!C$16+$AB14*'1_MEX'!C$17+$AD14*'1_MEX'!C$18+$AF14*'1_MEX'!C$19+$AH14*'1_MEX'!C$20+$AJ14*'1_MEX'!C$21+$AL14*'1_MEX'!C$22+$AN14*'1_MEX'!C$23+$AP14*'1_MEX'!C$24+$AR14*'1_MEX'!C$25+$AT14*'1_MEX'!C$26+$AV14*'1_MEX'!C$27+$AX14*'1_MEX'!C$28+$AZ14*'1_MEX'!C$29+$BB14*'1_MEX'!C$30+$BD14*'1_MEX'!C$31+$BF14*'1_MEX'!C$32+$BH14*'1_MEX'!C$33+$BJ14*'1_MEX'!C$34+$BL14*'1_MEX'!C$35+$BN14*'1_MEX'!C$36+$BP14*'1_MEX'!C$37+$BR14*'1_MEX'!C$38+$BT14*'1_MEX'!C$39+$BV14*'1_MEX'!C$40+$BX14*'1_MEX'!C$41+$BZ14*'1_MEX'!C$42+$CB14*'1_MEX'!C$43+$CD14*'1_MEX'!C$44+$CF14*'1_MEX'!C$45+$CH14*'1_MEX'!C$46+$CJ14*'1_MEX'!C$47)</f>
        <v>0</v>
      </c>
      <c r="CV14" s="208" t="str">
        <f>IF(OR(C14="",C14=0),"",IF(I14=0,#REF!,IF(I14=1,#REF!,IF(I14=2,#REF!,IF(I14=3,#REF!,IF(I14=4,#REF!))))))</f>
        <v/>
      </c>
      <c r="CW14" s="163" t="e">
        <f>(IF((((D14*2+F14*2)/1000)/#REF!)+((((CS14/C14)+(CT14/C14))/1000)/#REF!)+(I14*#REF!)&lt;45,"45",(((D14*2+F14*2)/1000)/#REF!)+(((((CS14/C14)+(CT14/C14)))/1000)/#REF!)+(I14*#REF!)))</f>
        <v>#REF!</v>
      </c>
      <c r="CX14" s="201">
        <f t="shared" si="140"/>
        <v>0</v>
      </c>
      <c r="CZ14" s="200">
        <f>IF(C14&lt;&gt;0,C14*((CL14*(#REF!))+(((D14/1000)+(F14/1000)*2)*#REF!)+(((CS14/1000)+(CT14/1000))*#REF!+(CS14)/1000*#REF!)/C14+(I14*#REF!)+(CL14*(#REF!))),0)</f>
        <v>0</v>
      </c>
      <c r="DB14" s="200">
        <f t="shared" si="141"/>
        <v>0</v>
      </c>
      <c r="DD14" s="200">
        <f t="shared" si="142"/>
        <v>0</v>
      </c>
      <c r="DE14" s="200"/>
      <c r="DF14" s="200">
        <f t="shared" si="143"/>
        <v>0</v>
      </c>
    </row>
    <row r="15" spans="1:110" ht="20.25" customHeight="1">
      <c r="A15" s="192">
        <v>11</v>
      </c>
      <c r="B15" s="202"/>
      <c r="C15" s="192"/>
      <c r="D15" s="203"/>
      <c r="E15" s="192">
        <f t="shared" si="105"/>
        <v>0</v>
      </c>
      <c r="F15" s="192"/>
      <c r="G15" s="192">
        <f t="shared" si="157"/>
        <v>0</v>
      </c>
      <c r="H15" s="192" t="s">
        <v>1</v>
      </c>
      <c r="I15" s="194">
        <f t="shared" si="106"/>
        <v>0</v>
      </c>
      <c r="J15" s="195"/>
      <c r="K15" s="195">
        <f t="shared" si="107"/>
        <v>0</v>
      </c>
      <c r="L15" s="196"/>
      <c r="M15" s="196">
        <f t="shared" si="108"/>
        <v>0</v>
      </c>
      <c r="N15" s="197"/>
      <c r="O15" s="197">
        <f t="shared" si="109"/>
        <v>0</v>
      </c>
      <c r="P15" s="198"/>
      <c r="Q15" s="198">
        <f t="shared" si="110"/>
        <v>0</v>
      </c>
      <c r="R15" s="192"/>
      <c r="S15" s="192">
        <f t="shared" si="144"/>
        <v>0</v>
      </c>
      <c r="T15" s="204"/>
      <c r="U15" s="195">
        <f t="shared" si="145"/>
        <v>0</v>
      </c>
      <c r="V15" s="205"/>
      <c r="W15" s="196">
        <f t="shared" si="146"/>
        <v>0</v>
      </c>
      <c r="X15" s="206"/>
      <c r="Y15" s="197">
        <f t="shared" si="147"/>
        <v>0</v>
      </c>
      <c r="Z15" s="207"/>
      <c r="AA15" s="198">
        <f t="shared" si="148"/>
        <v>0</v>
      </c>
      <c r="AB15" s="203"/>
      <c r="AC15" s="192">
        <f t="shared" si="149"/>
        <v>0</v>
      </c>
      <c r="AD15" s="204"/>
      <c r="AE15" s="195">
        <f t="shared" si="150"/>
        <v>0</v>
      </c>
      <c r="AF15" s="205"/>
      <c r="AG15" s="196">
        <f t="shared" si="151"/>
        <v>0</v>
      </c>
      <c r="AH15" s="206"/>
      <c r="AI15" s="197">
        <f t="shared" si="152"/>
        <v>0</v>
      </c>
      <c r="AJ15" s="207"/>
      <c r="AK15" s="198">
        <f t="shared" si="153"/>
        <v>0</v>
      </c>
      <c r="AL15" s="195"/>
      <c r="AM15" s="195">
        <f t="shared" si="154"/>
        <v>0</v>
      </c>
      <c r="AN15" s="205"/>
      <c r="AO15" s="196">
        <f t="shared" si="155"/>
        <v>0</v>
      </c>
      <c r="AP15" s="197"/>
      <c r="AQ15" s="197">
        <f t="shared" si="156"/>
        <v>0</v>
      </c>
      <c r="AR15" s="207"/>
      <c r="AS15" s="198">
        <f t="shared" si="111"/>
        <v>0</v>
      </c>
      <c r="AT15" s="203"/>
      <c r="AU15" s="192">
        <f t="shared" si="112"/>
        <v>0</v>
      </c>
      <c r="AV15" s="195"/>
      <c r="AW15" s="195">
        <f t="shared" si="113"/>
        <v>0</v>
      </c>
      <c r="AX15" s="196"/>
      <c r="AY15" s="196">
        <f t="shared" si="114"/>
        <v>0</v>
      </c>
      <c r="AZ15" s="197"/>
      <c r="BA15" s="197">
        <f t="shared" si="115"/>
        <v>0</v>
      </c>
      <c r="BB15" s="198"/>
      <c r="BC15" s="198">
        <f t="shared" si="116"/>
        <v>0</v>
      </c>
      <c r="BD15" s="192"/>
      <c r="BE15" s="192">
        <f t="shared" si="117"/>
        <v>0</v>
      </c>
      <c r="BF15" s="195"/>
      <c r="BG15" s="195">
        <f t="shared" si="118"/>
        <v>0</v>
      </c>
      <c r="BH15" s="196"/>
      <c r="BI15" s="196">
        <f t="shared" si="119"/>
        <v>0</v>
      </c>
      <c r="BJ15" s="197"/>
      <c r="BK15" s="197">
        <f t="shared" si="120"/>
        <v>0</v>
      </c>
      <c r="BL15" s="198"/>
      <c r="BM15" s="198">
        <f t="shared" si="121"/>
        <v>0</v>
      </c>
      <c r="BN15" s="192"/>
      <c r="BO15" s="192">
        <f t="shared" si="122"/>
        <v>0</v>
      </c>
      <c r="BP15" s="195"/>
      <c r="BQ15" s="195">
        <f t="shared" si="123"/>
        <v>0</v>
      </c>
      <c r="BR15" s="196"/>
      <c r="BS15" s="196">
        <f t="shared" si="124"/>
        <v>0</v>
      </c>
      <c r="BT15" s="197"/>
      <c r="BU15" s="197">
        <f t="shared" si="125"/>
        <v>0</v>
      </c>
      <c r="BV15" s="198"/>
      <c r="BW15" s="198">
        <f t="shared" si="126"/>
        <v>0</v>
      </c>
      <c r="BX15" s="195"/>
      <c r="BY15" s="195">
        <f t="shared" si="127"/>
        <v>0</v>
      </c>
      <c r="BZ15" s="196"/>
      <c r="CA15" s="196">
        <f t="shared" si="128"/>
        <v>0</v>
      </c>
      <c r="CB15" s="197"/>
      <c r="CC15" s="197">
        <f t="shared" si="129"/>
        <v>0</v>
      </c>
      <c r="CD15" s="198"/>
      <c r="CE15" s="198">
        <f t="shared" si="130"/>
        <v>0</v>
      </c>
      <c r="CF15" s="195"/>
      <c r="CG15" s="195">
        <f t="shared" si="131"/>
        <v>0</v>
      </c>
      <c r="CH15" s="196"/>
      <c r="CI15" s="196">
        <f t="shared" si="132"/>
        <v>0</v>
      </c>
      <c r="CJ15" s="197"/>
      <c r="CK15" s="197">
        <f t="shared" si="133"/>
        <v>0</v>
      </c>
      <c r="CL15" s="273">
        <f t="shared" si="134"/>
        <v>0</v>
      </c>
      <c r="CM15" s="199">
        <f t="shared" si="135"/>
        <v>0</v>
      </c>
      <c r="CN15" s="199">
        <f>J15*'1_MEX'!$F$8+'2_FACADE'!L15*'1_MEX'!$F$9+'2_FACADE'!N15*'1_MEX'!$F$10+'2_FACADE'!P15*'1_MEX'!$F$11+'2_FACADE'!R15*'1_MEX'!$F$12+'2_FACADE'!T15*'1_MEX'!$F$13+'2_FACADE'!V15*'1_MEX'!$F$14+'2_FACADE'!X15*'1_MEX'!$F$15+'2_FACADE'!Z15*'1_MEX'!$F$16+'2_FACADE'!AB15*'1_MEX'!$F$17+'2_FACADE'!AD15*'1_MEX'!$F$18+'2_FACADE'!AF15*'1_MEX'!$F$19+'2_FACADE'!AH15*'1_MEX'!$F$20+AJ15*'1_MEX'!$F$21+'2_FACADE'!AL15*'1_MEX'!$F$22+'2_FACADE'!AN15*'1_MEX'!$F$23+'2_FACADE'!AP15*'1_MEX'!$F$24+'2_FACADE'!AR15*'1_MEX'!$F$25+'2_FACADE'!AT15*'1_MEX'!$F$26+'2_FACADE'!AV15*'1_MEX'!$F$27+AX15*'1_MEX'!$F$28+AZ15*'1_MEX'!$F$29+BB15*'1_MEX'!$F$30+BD15*'1_MEX'!$F$31+BF15*'1_MEX'!$F$32+BH15*'1_MEX'!$F$33+BJ15*'1_MEX'!$F$34+BL15*'1_MEX'!$F$35+BN15*'1_MEX'!$F$36+BP15*'1_MEX'!$F$37+BR15*'1_MEX'!$F$38+BT15*'1_MEX'!$F$39+BV15*'1_MEX'!$F$40+BX15*'1_MEX'!$F$41+BZ15*'1_MEX'!$F$42+CB15*'1_MEX'!$F$43+CD15*'1_MEX'!$F$44+CF15*'1_MEX'!$F$45+CH15*'1_MEX'!$F$46+CJ15*'1_MEX'!$F$47</f>
        <v>0</v>
      </c>
      <c r="CO15" s="274">
        <f t="shared" si="136"/>
        <v>0</v>
      </c>
      <c r="CP15" s="274">
        <f t="shared" si="137"/>
        <v>0</v>
      </c>
      <c r="CQ15" s="199">
        <f t="shared" si="138"/>
        <v>0</v>
      </c>
      <c r="CR15" s="199">
        <f t="shared" si="139"/>
        <v>0</v>
      </c>
      <c r="CS15" s="199">
        <f>C15*($J15*'1_MEX'!B$8+$L15*'1_MEX'!B$9+$N15*'1_MEX'!B$10+$P15*'1_MEX'!B$11+$R15*'1_MEX'!B$12+$T15*'1_MEX'!B$13+$V15*'1_MEX'!B$14+$X15*'1_MEX'!B$15+$Z15*'1_MEX'!B$16+$AB15*'1_MEX'!B$17+$AD15*'1_MEX'!B$18+$AF15*'1_MEX'!B$19+$AH15*'1_MEX'!B$20+$AJ15*'1_MEX'!B$21+$AL15*'1_MEX'!B$22+$AN15*'1_MEX'!B$23+$AP15*'1_MEX'!B$24+$AR15*'1_MEX'!B$25+$AT15*'1_MEX'!B$26+$AV15*'1_MEX'!B$27+$AX15*'1_MEX'!B$28+$AZ15*'1_MEX'!B$29+$BB15*'1_MEX'!B$30+$BD15*'1_MEX'!B$31+$BF15*'1_MEX'!B$32+$BH15*'1_MEX'!B$33+$BJ15*'1_MEX'!B$34+$BL15*'1_MEX'!B$35+$BN15*'1_MEX'!B$36+$BP15*'1_MEX'!B$37+$BR15*'1_MEX'!B$38+$BT15*'1_MEX'!B$39+$BV15*'1_MEX'!B$40+$BX15*'1_MEX'!B$41+$BZ15*'1_MEX'!B$42+$CB15*'1_MEX'!B$43+$CD15*'1_MEX'!B$44+$CF15*'1_MEX'!B$45+$CH15*'1_MEX'!B$46+$CJ15*'1_MEX'!B$47)</f>
        <v>0</v>
      </c>
      <c r="CT15" s="199">
        <f>C15*($J15*'1_MEX'!C$8+$L15*'1_MEX'!C$9+$N15*'1_MEX'!C$10+$P15*'1_MEX'!C$11+$R15*'1_MEX'!C$12+$T15*'1_MEX'!C$13+$V15*'1_MEX'!C$14+$X15*'1_MEX'!C$15+$Z15*'1_MEX'!C$16+$AB15*'1_MEX'!C$17+$AD15*'1_MEX'!C$18+$AF15*'1_MEX'!C$19+$AH15*'1_MEX'!C$20+$AJ15*'1_MEX'!C$21+$AL15*'1_MEX'!C$22+$AN15*'1_MEX'!C$23+$AP15*'1_MEX'!C$24+$AR15*'1_MEX'!C$25+$AT15*'1_MEX'!C$26+$AV15*'1_MEX'!C$27+$AX15*'1_MEX'!C$28+$AZ15*'1_MEX'!C$29+$BB15*'1_MEX'!C$30+$BD15*'1_MEX'!C$31+$BF15*'1_MEX'!C$32+$BH15*'1_MEX'!C$33+$BJ15*'1_MEX'!C$34+$BL15*'1_MEX'!C$35+$BN15*'1_MEX'!C$36+$BP15*'1_MEX'!C$37+$BR15*'1_MEX'!C$38+$BT15*'1_MEX'!C$39+$BV15*'1_MEX'!C$40+$BX15*'1_MEX'!C$41+$BZ15*'1_MEX'!C$42+$CB15*'1_MEX'!C$43+$CD15*'1_MEX'!C$44+$CF15*'1_MEX'!C$45+$CH15*'1_MEX'!C$46+$CJ15*'1_MEX'!C$47)</f>
        <v>0</v>
      </c>
      <c r="CV15" s="208" t="str">
        <f>IF(OR(C15="",C15=0),"",IF(I15=0,#REF!,IF(I15=1,#REF!,IF(I15=2,#REF!,IF(I15=3,#REF!,IF(I15=4,#REF!))))))</f>
        <v/>
      </c>
      <c r="CW15" s="163" t="e">
        <f>(IF((((D15*2+F15*2)/1000)/#REF!)+((((CS15/C15)+(CT15/C15))/1000)/#REF!)+(I15*#REF!)&lt;45,"45",(((D15*2+F15*2)/1000)/#REF!)+(((((CS15/C15)+(CT15/C15)))/1000)/#REF!)+(I15*#REF!)))</f>
        <v>#REF!</v>
      </c>
      <c r="CX15" s="201">
        <f t="shared" si="140"/>
        <v>0</v>
      </c>
      <c r="CZ15" s="200">
        <f>IF(C15&lt;&gt;0,C15*((CL15*(#REF!))+(((D15/1000)+(F15/1000)*2)*#REF!)+(((CS15/1000)+(CT15/1000))*#REF!+(CS15)/1000*#REF!)/C15+(I15*#REF!)+(CL15*(#REF!))),0)</f>
        <v>0</v>
      </c>
      <c r="DB15" s="200">
        <f t="shared" si="141"/>
        <v>0</v>
      </c>
      <c r="DD15" s="200">
        <f t="shared" si="142"/>
        <v>0</v>
      </c>
      <c r="DE15" s="200"/>
      <c r="DF15" s="200">
        <f t="shared" si="143"/>
        <v>0</v>
      </c>
    </row>
    <row r="16" spans="1:110" ht="20.25" customHeight="1">
      <c r="A16" s="192">
        <v>12</v>
      </c>
      <c r="B16" s="202"/>
      <c r="C16" s="192"/>
      <c r="D16" s="203"/>
      <c r="E16" s="192">
        <f t="shared" si="105"/>
        <v>0</v>
      </c>
      <c r="F16" s="192"/>
      <c r="G16" s="192">
        <f t="shared" si="157"/>
        <v>0</v>
      </c>
      <c r="H16" s="192" t="s">
        <v>1</v>
      </c>
      <c r="I16" s="194">
        <f t="shared" si="106"/>
        <v>0</v>
      </c>
      <c r="J16" s="195"/>
      <c r="K16" s="195">
        <f t="shared" si="107"/>
        <v>0</v>
      </c>
      <c r="L16" s="196"/>
      <c r="M16" s="196">
        <f t="shared" si="108"/>
        <v>0</v>
      </c>
      <c r="N16" s="197"/>
      <c r="O16" s="197">
        <f t="shared" si="109"/>
        <v>0</v>
      </c>
      <c r="P16" s="198"/>
      <c r="Q16" s="198">
        <f t="shared" si="110"/>
        <v>0</v>
      </c>
      <c r="R16" s="192"/>
      <c r="S16" s="192">
        <f t="shared" si="144"/>
        <v>0</v>
      </c>
      <c r="T16" s="204"/>
      <c r="U16" s="195">
        <f t="shared" si="145"/>
        <v>0</v>
      </c>
      <c r="V16" s="205"/>
      <c r="W16" s="196">
        <f t="shared" si="146"/>
        <v>0</v>
      </c>
      <c r="X16" s="206"/>
      <c r="Y16" s="197">
        <f t="shared" si="147"/>
        <v>0</v>
      </c>
      <c r="Z16" s="207"/>
      <c r="AA16" s="198">
        <f t="shared" si="148"/>
        <v>0</v>
      </c>
      <c r="AB16" s="203"/>
      <c r="AC16" s="192">
        <f t="shared" si="149"/>
        <v>0</v>
      </c>
      <c r="AD16" s="204"/>
      <c r="AE16" s="195">
        <f t="shared" si="150"/>
        <v>0</v>
      </c>
      <c r="AF16" s="205"/>
      <c r="AG16" s="196">
        <f t="shared" si="151"/>
        <v>0</v>
      </c>
      <c r="AH16" s="206"/>
      <c r="AI16" s="197">
        <f t="shared" si="152"/>
        <v>0</v>
      </c>
      <c r="AJ16" s="207"/>
      <c r="AK16" s="198">
        <f t="shared" si="153"/>
        <v>0</v>
      </c>
      <c r="AL16" s="195"/>
      <c r="AM16" s="195">
        <f t="shared" si="154"/>
        <v>0</v>
      </c>
      <c r="AN16" s="205"/>
      <c r="AO16" s="196">
        <f t="shared" si="155"/>
        <v>0</v>
      </c>
      <c r="AP16" s="197"/>
      <c r="AQ16" s="197">
        <f t="shared" si="156"/>
        <v>0</v>
      </c>
      <c r="AR16" s="207"/>
      <c r="AS16" s="198">
        <f t="shared" si="111"/>
        <v>0</v>
      </c>
      <c r="AT16" s="203"/>
      <c r="AU16" s="192">
        <f t="shared" si="112"/>
        <v>0</v>
      </c>
      <c r="AV16" s="195"/>
      <c r="AW16" s="195">
        <f t="shared" si="113"/>
        <v>0</v>
      </c>
      <c r="AX16" s="196"/>
      <c r="AY16" s="196">
        <f t="shared" si="114"/>
        <v>0</v>
      </c>
      <c r="AZ16" s="197"/>
      <c r="BA16" s="197">
        <f t="shared" si="115"/>
        <v>0</v>
      </c>
      <c r="BB16" s="198"/>
      <c r="BC16" s="198">
        <f t="shared" si="116"/>
        <v>0</v>
      </c>
      <c r="BD16" s="192"/>
      <c r="BE16" s="192">
        <f t="shared" si="117"/>
        <v>0</v>
      </c>
      <c r="BF16" s="195"/>
      <c r="BG16" s="195">
        <f t="shared" si="118"/>
        <v>0</v>
      </c>
      <c r="BH16" s="196"/>
      <c r="BI16" s="196">
        <f t="shared" si="119"/>
        <v>0</v>
      </c>
      <c r="BJ16" s="197"/>
      <c r="BK16" s="197">
        <f t="shared" si="120"/>
        <v>0</v>
      </c>
      <c r="BL16" s="198"/>
      <c r="BM16" s="198">
        <f t="shared" si="121"/>
        <v>0</v>
      </c>
      <c r="BN16" s="192"/>
      <c r="BO16" s="192">
        <f t="shared" si="122"/>
        <v>0</v>
      </c>
      <c r="BP16" s="195"/>
      <c r="BQ16" s="195">
        <f t="shared" si="123"/>
        <v>0</v>
      </c>
      <c r="BR16" s="196"/>
      <c r="BS16" s="196">
        <f t="shared" si="124"/>
        <v>0</v>
      </c>
      <c r="BT16" s="197"/>
      <c r="BU16" s="197">
        <f t="shared" si="125"/>
        <v>0</v>
      </c>
      <c r="BV16" s="198"/>
      <c r="BW16" s="198">
        <f t="shared" si="126"/>
        <v>0</v>
      </c>
      <c r="BX16" s="195"/>
      <c r="BY16" s="195">
        <f t="shared" si="127"/>
        <v>0</v>
      </c>
      <c r="BZ16" s="196"/>
      <c r="CA16" s="196">
        <f t="shared" si="128"/>
        <v>0</v>
      </c>
      <c r="CB16" s="197"/>
      <c r="CC16" s="197">
        <f t="shared" si="129"/>
        <v>0</v>
      </c>
      <c r="CD16" s="198"/>
      <c r="CE16" s="198">
        <f t="shared" si="130"/>
        <v>0</v>
      </c>
      <c r="CF16" s="195"/>
      <c r="CG16" s="195">
        <f t="shared" si="131"/>
        <v>0</v>
      </c>
      <c r="CH16" s="196"/>
      <c r="CI16" s="196">
        <f t="shared" si="132"/>
        <v>0</v>
      </c>
      <c r="CJ16" s="197"/>
      <c r="CK16" s="197">
        <f t="shared" si="133"/>
        <v>0</v>
      </c>
      <c r="CL16" s="273">
        <f t="shared" si="134"/>
        <v>0</v>
      </c>
      <c r="CM16" s="199">
        <f t="shared" si="135"/>
        <v>0</v>
      </c>
      <c r="CN16" s="199">
        <f>J16*'1_MEX'!$F$8+'2_FACADE'!L16*'1_MEX'!$F$9+'2_FACADE'!N16*'1_MEX'!$F$10+'2_FACADE'!P16*'1_MEX'!$F$11+'2_FACADE'!R16*'1_MEX'!$F$12+'2_FACADE'!T16*'1_MEX'!$F$13+'2_FACADE'!V16*'1_MEX'!$F$14+'2_FACADE'!X16*'1_MEX'!$F$15+'2_FACADE'!Z16*'1_MEX'!$F$16+'2_FACADE'!AB16*'1_MEX'!$F$17+'2_FACADE'!AD16*'1_MEX'!$F$18+'2_FACADE'!AF16*'1_MEX'!$F$19+'2_FACADE'!AH16*'1_MEX'!$F$20+AJ16*'1_MEX'!$F$21+'2_FACADE'!AL16*'1_MEX'!$F$22+'2_FACADE'!AN16*'1_MEX'!$F$23+'2_FACADE'!AP16*'1_MEX'!$F$24+'2_FACADE'!AR16*'1_MEX'!$F$25+'2_FACADE'!AT16*'1_MEX'!$F$26+'2_FACADE'!AV16*'1_MEX'!$F$27+AX16*'1_MEX'!$F$28+AZ16*'1_MEX'!$F$29+BB16*'1_MEX'!$F$30+BD16*'1_MEX'!$F$31+BF16*'1_MEX'!$F$32+BH16*'1_MEX'!$F$33+BJ16*'1_MEX'!$F$34+BL16*'1_MEX'!$F$35+BN16*'1_MEX'!$F$36+BP16*'1_MEX'!$F$37+BR16*'1_MEX'!$F$38+BT16*'1_MEX'!$F$39+BV16*'1_MEX'!$F$40+BX16*'1_MEX'!$F$41+BZ16*'1_MEX'!$F$42+CB16*'1_MEX'!$F$43+CD16*'1_MEX'!$F$44+CF16*'1_MEX'!$F$45+CH16*'1_MEX'!$F$46+CJ16*'1_MEX'!$F$47</f>
        <v>0</v>
      </c>
      <c r="CO16" s="274">
        <f t="shared" si="136"/>
        <v>0</v>
      </c>
      <c r="CP16" s="274">
        <f t="shared" si="137"/>
        <v>0</v>
      </c>
      <c r="CQ16" s="199">
        <f t="shared" si="138"/>
        <v>0</v>
      </c>
      <c r="CR16" s="199">
        <f t="shared" si="139"/>
        <v>0</v>
      </c>
      <c r="CS16" s="199">
        <f>C16*($J16*'1_MEX'!B$8+$L16*'1_MEX'!B$9+$N16*'1_MEX'!B$10+$P16*'1_MEX'!B$11+$R16*'1_MEX'!B$12+$T16*'1_MEX'!B$13+$V16*'1_MEX'!B$14+$X16*'1_MEX'!B$15+$Z16*'1_MEX'!B$16+$AB16*'1_MEX'!B$17+$AD16*'1_MEX'!B$18+$AF16*'1_MEX'!B$19+$AH16*'1_MEX'!B$20+$AJ16*'1_MEX'!B$21+$AL16*'1_MEX'!B$22+$AN16*'1_MEX'!B$23+$AP16*'1_MEX'!B$24+$AR16*'1_MEX'!B$25+$AT16*'1_MEX'!B$26+$AV16*'1_MEX'!B$27+$AX16*'1_MEX'!B$28+$AZ16*'1_MEX'!B$29+$BB16*'1_MEX'!B$30+$BD16*'1_MEX'!B$31+$BF16*'1_MEX'!B$32+$BH16*'1_MEX'!B$33+$BJ16*'1_MEX'!B$34+$BL16*'1_MEX'!B$35+$BN16*'1_MEX'!B$36+$BP16*'1_MEX'!B$37+$BR16*'1_MEX'!B$38+$BT16*'1_MEX'!B$39+$BV16*'1_MEX'!B$40+$BX16*'1_MEX'!B$41+$BZ16*'1_MEX'!B$42+$CB16*'1_MEX'!B$43+$CD16*'1_MEX'!B$44+$CF16*'1_MEX'!B$45+$CH16*'1_MEX'!B$46+$CJ16*'1_MEX'!B$47)</f>
        <v>0</v>
      </c>
      <c r="CT16" s="199">
        <f>C16*($J16*'1_MEX'!C$8+$L16*'1_MEX'!C$9+$N16*'1_MEX'!C$10+$P16*'1_MEX'!C$11+$R16*'1_MEX'!C$12+$T16*'1_MEX'!C$13+$V16*'1_MEX'!C$14+$X16*'1_MEX'!C$15+$Z16*'1_MEX'!C$16+$AB16*'1_MEX'!C$17+$AD16*'1_MEX'!C$18+$AF16*'1_MEX'!C$19+$AH16*'1_MEX'!C$20+$AJ16*'1_MEX'!C$21+$AL16*'1_MEX'!C$22+$AN16*'1_MEX'!C$23+$AP16*'1_MEX'!C$24+$AR16*'1_MEX'!C$25+$AT16*'1_MEX'!C$26+$AV16*'1_MEX'!C$27+$AX16*'1_MEX'!C$28+$AZ16*'1_MEX'!C$29+$BB16*'1_MEX'!C$30+$BD16*'1_MEX'!C$31+$BF16*'1_MEX'!C$32+$BH16*'1_MEX'!C$33+$BJ16*'1_MEX'!C$34+$BL16*'1_MEX'!C$35+$BN16*'1_MEX'!C$36+$BP16*'1_MEX'!C$37+$BR16*'1_MEX'!C$38+$BT16*'1_MEX'!C$39+$BV16*'1_MEX'!C$40+$BX16*'1_MEX'!C$41+$BZ16*'1_MEX'!C$42+$CB16*'1_MEX'!C$43+$CD16*'1_MEX'!C$44+$CF16*'1_MEX'!C$45+$CH16*'1_MEX'!C$46+$CJ16*'1_MEX'!C$47)</f>
        <v>0</v>
      </c>
      <c r="CV16" s="208" t="str">
        <f>IF(OR(C16="",C16=0),"",IF(I16=0,#REF!,IF(I16=1,#REF!,IF(I16=2,#REF!,IF(I16=3,#REF!,IF(I16=4,#REF!))))))</f>
        <v/>
      </c>
      <c r="CW16" s="163" t="e">
        <f>(IF((((D16*2+F16*2)/1000)/#REF!)+((((CS16/C16)+(CT16/C16))/1000)/#REF!)+(I16*#REF!)&lt;45,"45",(((D16*2+F16*2)/1000)/#REF!)+(((((CS16/C16)+(CT16/C16)))/1000)/#REF!)+(I16*#REF!)))</f>
        <v>#REF!</v>
      </c>
      <c r="CX16" s="201">
        <f t="shared" si="140"/>
        <v>0</v>
      </c>
      <c r="CZ16" s="200">
        <f>IF(C16&lt;&gt;0,C16*((CL16*(#REF!))+(((D16/1000)+(F16/1000)*2)*#REF!)+(((CS16/1000)+(CT16/1000))*#REF!+(CS16)/1000*#REF!)/C16+(I16*#REF!)+(CL16*(#REF!))),0)</f>
        <v>0</v>
      </c>
      <c r="DB16" s="200">
        <f t="shared" si="141"/>
        <v>0</v>
      </c>
      <c r="DD16" s="200">
        <f t="shared" si="142"/>
        <v>0</v>
      </c>
      <c r="DE16" s="200"/>
      <c r="DF16" s="200">
        <f t="shared" si="143"/>
        <v>0</v>
      </c>
    </row>
    <row r="17" spans="1:110" ht="20.25" customHeight="1">
      <c r="A17" s="192">
        <v>13</v>
      </c>
      <c r="B17" s="202"/>
      <c r="C17" s="192"/>
      <c r="D17" s="203"/>
      <c r="E17" s="192">
        <f t="shared" si="105"/>
        <v>0</v>
      </c>
      <c r="F17" s="192"/>
      <c r="G17" s="192">
        <f t="shared" si="157"/>
        <v>0</v>
      </c>
      <c r="H17" s="192" t="s">
        <v>1</v>
      </c>
      <c r="I17" s="194">
        <f t="shared" si="106"/>
        <v>0</v>
      </c>
      <c r="J17" s="195"/>
      <c r="K17" s="195">
        <f t="shared" si="107"/>
        <v>0</v>
      </c>
      <c r="L17" s="196"/>
      <c r="M17" s="196">
        <f t="shared" si="108"/>
        <v>0</v>
      </c>
      <c r="N17" s="197"/>
      <c r="O17" s="197">
        <f t="shared" si="109"/>
        <v>0</v>
      </c>
      <c r="P17" s="198"/>
      <c r="Q17" s="198">
        <f t="shared" si="110"/>
        <v>0</v>
      </c>
      <c r="R17" s="192"/>
      <c r="S17" s="192">
        <f t="shared" si="144"/>
        <v>0</v>
      </c>
      <c r="T17" s="204"/>
      <c r="U17" s="195">
        <f t="shared" si="145"/>
        <v>0</v>
      </c>
      <c r="V17" s="205"/>
      <c r="W17" s="196">
        <f t="shared" si="146"/>
        <v>0</v>
      </c>
      <c r="X17" s="206"/>
      <c r="Y17" s="197">
        <f t="shared" si="147"/>
        <v>0</v>
      </c>
      <c r="Z17" s="207"/>
      <c r="AA17" s="198">
        <f t="shared" si="148"/>
        <v>0</v>
      </c>
      <c r="AB17" s="203"/>
      <c r="AC17" s="192">
        <f t="shared" si="149"/>
        <v>0</v>
      </c>
      <c r="AD17" s="204"/>
      <c r="AE17" s="195">
        <f t="shared" si="150"/>
        <v>0</v>
      </c>
      <c r="AF17" s="205"/>
      <c r="AG17" s="196">
        <f t="shared" si="151"/>
        <v>0</v>
      </c>
      <c r="AH17" s="206"/>
      <c r="AI17" s="197">
        <f t="shared" si="152"/>
        <v>0</v>
      </c>
      <c r="AJ17" s="207"/>
      <c r="AK17" s="198">
        <f t="shared" si="153"/>
        <v>0</v>
      </c>
      <c r="AL17" s="195"/>
      <c r="AM17" s="195">
        <f t="shared" si="154"/>
        <v>0</v>
      </c>
      <c r="AN17" s="205"/>
      <c r="AO17" s="196">
        <f t="shared" si="155"/>
        <v>0</v>
      </c>
      <c r="AP17" s="197"/>
      <c r="AQ17" s="197">
        <f t="shared" si="156"/>
        <v>0</v>
      </c>
      <c r="AR17" s="207"/>
      <c r="AS17" s="198">
        <f t="shared" si="111"/>
        <v>0</v>
      </c>
      <c r="AT17" s="203"/>
      <c r="AU17" s="192">
        <f t="shared" si="112"/>
        <v>0</v>
      </c>
      <c r="AV17" s="195"/>
      <c r="AW17" s="195">
        <f t="shared" si="113"/>
        <v>0</v>
      </c>
      <c r="AX17" s="196"/>
      <c r="AY17" s="196">
        <f t="shared" si="114"/>
        <v>0</v>
      </c>
      <c r="AZ17" s="197"/>
      <c r="BA17" s="197">
        <f t="shared" si="115"/>
        <v>0</v>
      </c>
      <c r="BB17" s="198"/>
      <c r="BC17" s="198">
        <f t="shared" si="116"/>
        <v>0</v>
      </c>
      <c r="BD17" s="192"/>
      <c r="BE17" s="192">
        <f t="shared" si="117"/>
        <v>0</v>
      </c>
      <c r="BF17" s="195"/>
      <c r="BG17" s="195">
        <f t="shared" si="118"/>
        <v>0</v>
      </c>
      <c r="BH17" s="196"/>
      <c r="BI17" s="196">
        <f t="shared" si="119"/>
        <v>0</v>
      </c>
      <c r="BJ17" s="197"/>
      <c r="BK17" s="197">
        <f t="shared" si="120"/>
        <v>0</v>
      </c>
      <c r="BL17" s="198"/>
      <c r="BM17" s="198">
        <f t="shared" si="121"/>
        <v>0</v>
      </c>
      <c r="BN17" s="192"/>
      <c r="BO17" s="192">
        <f t="shared" si="122"/>
        <v>0</v>
      </c>
      <c r="BP17" s="195"/>
      <c r="BQ17" s="195">
        <f t="shared" si="123"/>
        <v>0</v>
      </c>
      <c r="BR17" s="196"/>
      <c r="BS17" s="196">
        <f t="shared" si="124"/>
        <v>0</v>
      </c>
      <c r="BT17" s="197"/>
      <c r="BU17" s="197">
        <f t="shared" si="125"/>
        <v>0</v>
      </c>
      <c r="BV17" s="198"/>
      <c r="BW17" s="198">
        <f t="shared" si="126"/>
        <v>0</v>
      </c>
      <c r="BX17" s="195"/>
      <c r="BY17" s="195">
        <f t="shared" si="127"/>
        <v>0</v>
      </c>
      <c r="BZ17" s="196"/>
      <c r="CA17" s="196">
        <f t="shared" si="128"/>
        <v>0</v>
      </c>
      <c r="CB17" s="197"/>
      <c r="CC17" s="197">
        <f t="shared" si="129"/>
        <v>0</v>
      </c>
      <c r="CD17" s="198"/>
      <c r="CE17" s="198">
        <f t="shared" si="130"/>
        <v>0</v>
      </c>
      <c r="CF17" s="195"/>
      <c r="CG17" s="195">
        <f t="shared" si="131"/>
        <v>0</v>
      </c>
      <c r="CH17" s="196"/>
      <c r="CI17" s="196">
        <f t="shared" si="132"/>
        <v>0</v>
      </c>
      <c r="CJ17" s="197"/>
      <c r="CK17" s="197">
        <f t="shared" si="133"/>
        <v>0</v>
      </c>
      <c r="CL17" s="273">
        <f t="shared" si="134"/>
        <v>0</v>
      </c>
      <c r="CM17" s="199">
        <f t="shared" si="135"/>
        <v>0</v>
      </c>
      <c r="CN17" s="199">
        <f>J17*'1_MEX'!$F$8+'2_FACADE'!L17*'1_MEX'!$F$9+'2_FACADE'!N17*'1_MEX'!$F$10+'2_FACADE'!P17*'1_MEX'!$F$11+'2_FACADE'!R17*'1_MEX'!$F$12+'2_FACADE'!T17*'1_MEX'!$F$13+'2_FACADE'!V17*'1_MEX'!$F$14+'2_FACADE'!X17*'1_MEX'!$F$15+'2_FACADE'!Z17*'1_MEX'!$F$16+'2_FACADE'!AB17*'1_MEX'!$F$17+'2_FACADE'!AD17*'1_MEX'!$F$18+'2_FACADE'!AF17*'1_MEX'!$F$19+'2_FACADE'!AH17*'1_MEX'!$F$20+AJ17*'1_MEX'!$F$21+'2_FACADE'!AL17*'1_MEX'!$F$22+'2_FACADE'!AN17*'1_MEX'!$F$23+'2_FACADE'!AP17*'1_MEX'!$F$24+'2_FACADE'!AR17*'1_MEX'!$F$25+'2_FACADE'!AT17*'1_MEX'!$F$26+'2_FACADE'!AV17*'1_MEX'!$F$27+AX17*'1_MEX'!$F$28+AZ17*'1_MEX'!$F$29+BB17*'1_MEX'!$F$30+BD17*'1_MEX'!$F$31+BF17*'1_MEX'!$F$32+BH17*'1_MEX'!$F$33+BJ17*'1_MEX'!$F$34+BL17*'1_MEX'!$F$35+BN17*'1_MEX'!$F$36+BP17*'1_MEX'!$F$37+BR17*'1_MEX'!$F$38+BT17*'1_MEX'!$F$39+BV17*'1_MEX'!$F$40+BX17*'1_MEX'!$F$41+BZ17*'1_MEX'!$F$42+CB17*'1_MEX'!$F$43+CD17*'1_MEX'!$F$44+CF17*'1_MEX'!$F$45+CH17*'1_MEX'!$F$46+CJ17*'1_MEX'!$F$47</f>
        <v>0</v>
      </c>
      <c r="CO17" s="274">
        <f t="shared" si="136"/>
        <v>0</v>
      </c>
      <c r="CP17" s="274">
        <f t="shared" si="137"/>
        <v>0</v>
      </c>
      <c r="CQ17" s="199">
        <f t="shared" si="138"/>
        <v>0</v>
      </c>
      <c r="CR17" s="199">
        <f t="shared" si="139"/>
        <v>0</v>
      </c>
      <c r="CS17" s="199">
        <f>C17*($J17*'1_MEX'!B$8+$L17*'1_MEX'!B$9+$N17*'1_MEX'!B$10+$P17*'1_MEX'!B$11+$R17*'1_MEX'!B$12+$T17*'1_MEX'!B$13+$V17*'1_MEX'!B$14+$X17*'1_MEX'!B$15+$Z17*'1_MEX'!B$16+$AB17*'1_MEX'!B$17+$AD17*'1_MEX'!B$18+$AF17*'1_MEX'!B$19+$AH17*'1_MEX'!B$20+$AJ17*'1_MEX'!B$21+$AL17*'1_MEX'!B$22+$AN17*'1_MEX'!B$23+$AP17*'1_MEX'!B$24+$AR17*'1_MEX'!B$25+$AT17*'1_MEX'!B$26+$AV17*'1_MEX'!B$27+$AX17*'1_MEX'!B$28+$AZ17*'1_MEX'!B$29+$BB17*'1_MEX'!B$30+$BD17*'1_MEX'!B$31+$BF17*'1_MEX'!B$32+$BH17*'1_MEX'!B$33+$BJ17*'1_MEX'!B$34+$BL17*'1_MEX'!B$35+$BN17*'1_MEX'!B$36+$BP17*'1_MEX'!B$37+$BR17*'1_MEX'!B$38+$BT17*'1_MEX'!B$39+$BV17*'1_MEX'!B$40+$BX17*'1_MEX'!B$41+$BZ17*'1_MEX'!B$42+$CB17*'1_MEX'!B$43+$CD17*'1_MEX'!B$44+$CF17*'1_MEX'!B$45+$CH17*'1_MEX'!B$46+$CJ17*'1_MEX'!B$47)</f>
        <v>0</v>
      </c>
      <c r="CT17" s="199">
        <f>C17*($J17*'1_MEX'!C$8+$L17*'1_MEX'!C$9+$N17*'1_MEX'!C$10+$P17*'1_MEX'!C$11+$R17*'1_MEX'!C$12+$T17*'1_MEX'!C$13+$V17*'1_MEX'!C$14+$X17*'1_MEX'!C$15+$Z17*'1_MEX'!C$16+$AB17*'1_MEX'!C$17+$AD17*'1_MEX'!C$18+$AF17*'1_MEX'!C$19+$AH17*'1_MEX'!C$20+$AJ17*'1_MEX'!C$21+$AL17*'1_MEX'!C$22+$AN17*'1_MEX'!C$23+$AP17*'1_MEX'!C$24+$AR17*'1_MEX'!C$25+$AT17*'1_MEX'!C$26+$AV17*'1_MEX'!C$27+$AX17*'1_MEX'!C$28+$AZ17*'1_MEX'!C$29+$BB17*'1_MEX'!C$30+$BD17*'1_MEX'!C$31+$BF17*'1_MEX'!C$32+$BH17*'1_MEX'!C$33+$BJ17*'1_MEX'!C$34+$BL17*'1_MEX'!C$35+$BN17*'1_MEX'!C$36+$BP17*'1_MEX'!C$37+$BR17*'1_MEX'!C$38+$BT17*'1_MEX'!C$39+$BV17*'1_MEX'!C$40+$BX17*'1_MEX'!C$41+$BZ17*'1_MEX'!C$42+$CB17*'1_MEX'!C$43+$CD17*'1_MEX'!C$44+$CF17*'1_MEX'!C$45+$CH17*'1_MEX'!C$46+$CJ17*'1_MEX'!C$47)</f>
        <v>0</v>
      </c>
      <c r="CV17" s="208" t="str">
        <f>IF(OR(C17="",C17=0),"",IF(I17=0,#REF!,IF(I17=1,#REF!,IF(I17=2,#REF!,IF(I17=3,#REF!,IF(I17=4,#REF!))))))</f>
        <v/>
      </c>
      <c r="CW17" s="163" t="e">
        <f>(IF((((D17*2+F17*2)/1000)/#REF!)+((((CS17/C17)+(CT17/C17))/1000)/#REF!)+(I17*#REF!)&lt;45,"45",(((D17*2+F17*2)/1000)/#REF!)+(((((CS17/C17)+(CT17/C17)))/1000)/#REF!)+(I17*#REF!)))</f>
        <v>#REF!</v>
      </c>
      <c r="CX17" s="201">
        <f t="shared" si="140"/>
        <v>0</v>
      </c>
      <c r="CZ17" s="200">
        <f>IF(C17&lt;&gt;0,C17*((CL17*(#REF!))+(((D17/1000)+(F17/1000)*2)*#REF!)+(((CS17/1000)+(CT17/1000))*#REF!+(CS17)/1000*#REF!)/C17+(I17*#REF!)+(CL17*(#REF!))),0)</f>
        <v>0</v>
      </c>
      <c r="DB17" s="200">
        <f t="shared" si="141"/>
        <v>0</v>
      </c>
      <c r="DD17" s="200">
        <f t="shared" si="142"/>
        <v>0</v>
      </c>
      <c r="DE17" s="200"/>
      <c r="DF17" s="200">
        <f t="shared" si="143"/>
        <v>0</v>
      </c>
    </row>
    <row r="18" spans="1:110" ht="20.25" customHeight="1">
      <c r="A18" s="192">
        <v>14</v>
      </c>
      <c r="B18" s="202"/>
      <c r="C18" s="192"/>
      <c r="D18" s="203"/>
      <c r="E18" s="192">
        <f t="shared" si="105"/>
        <v>0</v>
      </c>
      <c r="F18" s="192"/>
      <c r="G18" s="192">
        <f t="shared" si="157"/>
        <v>0</v>
      </c>
      <c r="H18" s="192" t="s">
        <v>1</v>
      </c>
      <c r="I18" s="194">
        <f t="shared" si="106"/>
        <v>0</v>
      </c>
      <c r="J18" s="195"/>
      <c r="K18" s="195">
        <f t="shared" si="107"/>
        <v>0</v>
      </c>
      <c r="L18" s="196"/>
      <c r="M18" s="196">
        <f t="shared" si="108"/>
        <v>0</v>
      </c>
      <c r="N18" s="197"/>
      <c r="O18" s="197">
        <f t="shared" si="109"/>
        <v>0</v>
      </c>
      <c r="P18" s="198"/>
      <c r="Q18" s="198">
        <f t="shared" si="110"/>
        <v>0</v>
      </c>
      <c r="R18" s="192"/>
      <c r="S18" s="192">
        <f t="shared" si="144"/>
        <v>0</v>
      </c>
      <c r="T18" s="204"/>
      <c r="U18" s="195">
        <f t="shared" si="145"/>
        <v>0</v>
      </c>
      <c r="V18" s="205"/>
      <c r="W18" s="196">
        <f t="shared" si="146"/>
        <v>0</v>
      </c>
      <c r="X18" s="206"/>
      <c r="Y18" s="197">
        <f t="shared" si="147"/>
        <v>0</v>
      </c>
      <c r="Z18" s="207"/>
      <c r="AA18" s="198">
        <f t="shared" si="148"/>
        <v>0</v>
      </c>
      <c r="AB18" s="203"/>
      <c r="AC18" s="192">
        <f t="shared" si="149"/>
        <v>0</v>
      </c>
      <c r="AD18" s="204"/>
      <c r="AE18" s="195">
        <f t="shared" si="150"/>
        <v>0</v>
      </c>
      <c r="AF18" s="205"/>
      <c r="AG18" s="196">
        <f t="shared" si="151"/>
        <v>0</v>
      </c>
      <c r="AH18" s="206"/>
      <c r="AI18" s="197">
        <f t="shared" si="152"/>
        <v>0</v>
      </c>
      <c r="AJ18" s="207"/>
      <c r="AK18" s="198">
        <f t="shared" si="153"/>
        <v>0</v>
      </c>
      <c r="AL18" s="195"/>
      <c r="AM18" s="195">
        <f t="shared" si="154"/>
        <v>0</v>
      </c>
      <c r="AN18" s="205"/>
      <c r="AO18" s="196">
        <f t="shared" si="155"/>
        <v>0</v>
      </c>
      <c r="AP18" s="197"/>
      <c r="AQ18" s="197">
        <f t="shared" si="156"/>
        <v>0</v>
      </c>
      <c r="AR18" s="207"/>
      <c r="AS18" s="198">
        <f t="shared" si="111"/>
        <v>0</v>
      </c>
      <c r="AT18" s="203"/>
      <c r="AU18" s="192">
        <f t="shared" si="112"/>
        <v>0</v>
      </c>
      <c r="AV18" s="195"/>
      <c r="AW18" s="195">
        <f t="shared" si="113"/>
        <v>0</v>
      </c>
      <c r="AX18" s="196"/>
      <c r="AY18" s="196">
        <f t="shared" si="114"/>
        <v>0</v>
      </c>
      <c r="AZ18" s="197"/>
      <c r="BA18" s="197">
        <f t="shared" si="115"/>
        <v>0</v>
      </c>
      <c r="BB18" s="198"/>
      <c r="BC18" s="198">
        <f t="shared" si="116"/>
        <v>0</v>
      </c>
      <c r="BD18" s="192"/>
      <c r="BE18" s="192">
        <f t="shared" si="117"/>
        <v>0</v>
      </c>
      <c r="BF18" s="195"/>
      <c r="BG18" s="195">
        <f t="shared" si="118"/>
        <v>0</v>
      </c>
      <c r="BH18" s="196"/>
      <c r="BI18" s="196">
        <f t="shared" si="119"/>
        <v>0</v>
      </c>
      <c r="BJ18" s="197"/>
      <c r="BK18" s="197">
        <f t="shared" si="120"/>
        <v>0</v>
      </c>
      <c r="BL18" s="198"/>
      <c r="BM18" s="198">
        <f t="shared" si="121"/>
        <v>0</v>
      </c>
      <c r="BN18" s="192"/>
      <c r="BO18" s="192">
        <f t="shared" si="122"/>
        <v>0</v>
      </c>
      <c r="BP18" s="195"/>
      <c r="BQ18" s="195">
        <f t="shared" si="123"/>
        <v>0</v>
      </c>
      <c r="BR18" s="196"/>
      <c r="BS18" s="196">
        <f t="shared" si="124"/>
        <v>0</v>
      </c>
      <c r="BT18" s="197"/>
      <c r="BU18" s="197">
        <f t="shared" si="125"/>
        <v>0</v>
      </c>
      <c r="BV18" s="198"/>
      <c r="BW18" s="198">
        <f t="shared" si="126"/>
        <v>0</v>
      </c>
      <c r="BX18" s="195"/>
      <c r="BY18" s="195">
        <f t="shared" si="127"/>
        <v>0</v>
      </c>
      <c r="BZ18" s="196"/>
      <c r="CA18" s="196">
        <f t="shared" si="128"/>
        <v>0</v>
      </c>
      <c r="CB18" s="197"/>
      <c r="CC18" s="197">
        <f t="shared" si="129"/>
        <v>0</v>
      </c>
      <c r="CD18" s="198"/>
      <c r="CE18" s="198">
        <f t="shared" si="130"/>
        <v>0</v>
      </c>
      <c r="CF18" s="195"/>
      <c r="CG18" s="195">
        <f t="shared" si="131"/>
        <v>0</v>
      </c>
      <c r="CH18" s="196"/>
      <c r="CI18" s="196">
        <f t="shared" si="132"/>
        <v>0</v>
      </c>
      <c r="CJ18" s="197"/>
      <c r="CK18" s="197">
        <f t="shared" si="133"/>
        <v>0</v>
      </c>
      <c r="CL18" s="273">
        <f t="shared" si="134"/>
        <v>0</v>
      </c>
      <c r="CM18" s="199">
        <f t="shared" si="135"/>
        <v>0</v>
      </c>
      <c r="CN18" s="199">
        <f>J18*'1_MEX'!$F$8+'2_FACADE'!L18*'1_MEX'!$F$9+'2_FACADE'!N18*'1_MEX'!$F$10+'2_FACADE'!P18*'1_MEX'!$F$11+'2_FACADE'!R18*'1_MEX'!$F$12+'2_FACADE'!T18*'1_MEX'!$F$13+'2_FACADE'!V18*'1_MEX'!$F$14+'2_FACADE'!X18*'1_MEX'!$F$15+'2_FACADE'!Z18*'1_MEX'!$F$16+'2_FACADE'!AB18*'1_MEX'!$F$17+'2_FACADE'!AD18*'1_MEX'!$F$18+'2_FACADE'!AF18*'1_MEX'!$F$19+'2_FACADE'!AH18*'1_MEX'!$F$20+AJ18*'1_MEX'!$F$21+'2_FACADE'!AL18*'1_MEX'!$F$22+'2_FACADE'!AN18*'1_MEX'!$F$23+'2_FACADE'!AP18*'1_MEX'!$F$24+'2_FACADE'!AR18*'1_MEX'!$F$25+'2_FACADE'!AT18*'1_MEX'!$F$26+'2_FACADE'!AV18*'1_MEX'!$F$27+AX18*'1_MEX'!$F$28+AZ18*'1_MEX'!$F$29+BB18*'1_MEX'!$F$30+BD18*'1_MEX'!$F$31+BF18*'1_MEX'!$F$32+BH18*'1_MEX'!$F$33+BJ18*'1_MEX'!$F$34+BL18*'1_MEX'!$F$35+BN18*'1_MEX'!$F$36+BP18*'1_MEX'!$F$37+BR18*'1_MEX'!$F$38+BT18*'1_MEX'!$F$39+BV18*'1_MEX'!$F$40+BX18*'1_MEX'!$F$41+BZ18*'1_MEX'!$F$42+CB18*'1_MEX'!$F$43+CD18*'1_MEX'!$F$44+CF18*'1_MEX'!$F$45+CH18*'1_MEX'!$F$46+CJ18*'1_MEX'!$F$47</f>
        <v>0</v>
      </c>
      <c r="CO18" s="274">
        <f t="shared" si="136"/>
        <v>0</v>
      </c>
      <c r="CP18" s="274">
        <f t="shared" si="137"/>
        <v>0</v>
      </c>
      <c r="CQ18" s="199">
        <f t="shared" si="138"/>
        <v>0</v>
      </c>
      <c r="CR18" s="199">
        <f t="shared" si="139"/>
        <v>0</v>
      </c>
      <c r="CS18" s="199">
        <f>C18*($J18*'1_MEX'!B$8+$L18*'1_MEX'!B$9+$N18*'1_MEX'!B$10+$P18*'1_MEX'!B$11+$R18*'1_MEX'!B$12+$T18*'1_MEX'!B$13+$V18*'1_MEX'!B$14+$X18*'1_MEX'!B$15+$Z18*'1_MEX'!B$16+$AB18*'1_MEX'!B$17+$AD18*'1_MEX'!B$18+$AF18*'1_MEX'!B$19+$AH18*'1_MEX'!B$20+$AJ18*'1_MEX'!B$21+$AL18*'1_MEX'!B$22+$AN18*'1_MEX'!B$23+$AP18*'1_MEX'!B$24+$AR18*'1_MEX'!B$25+$AT18*'1_MEX'!B$26+$AV18*'1_MEX'!B$27+$AX18*'1_MEX'!B$28+$AZ18*'1_MEX'!B$29+$BB18*'1_MEX'!B$30+$BD18*'1_MEX'!B$31+$BF18*'1_MEX'!B$32+$BH18*'1_MEX'!B$33+$BJ18*'1_MEX'!B$34+$BL18*'1_MEX'!B$35+$BN18*'1_MEX'!B$36+$BP18*'1_MEX'!B$37+$BR18*'1_MEX'!B$38+$BT18*'1_MEX'!B$39+$BV18*'1_MEX'!B$40+$BX18*'1_MEX'!B$41+$BZ18*'1_MEX'!B$42+$CB18*'1_MEX'!B$43+$CD18*'1_MEX'!B$44+$CF18*'1_MEX'!B$45+$CH18*'1_MEX'!B$46+$CJ18*'1_MEX'!B$47)</f>
        <v>0</v>
      </c>
      <c r="CT18" s="199">
        <f>C18*($J18*'1_MEX'!C$8+$L18*'1_MEX'!C$9+$N18*'1_MEX'!C$10+$P18*'1_MEX'!C$11+$R18*'1_MEX'!C$12+$T18*'1_MEX'!C$13+$V18*'1_MEX'!C$14+$X18*'1_MEX'!C$15+$Z18*'1_MEX'!C$16+$AB18*'1_MEX'!C$17+$AD18*'1_MEX'!C$18+$AF18*'1_MEX'!C$19+$AH18*'1_MEX'!C$20+$AJ18*'1_MEX'!C$21+$AL18*'1_MEX'!C$22+$AN18*'1_MEX'!C$23+$AP18*'1_MEX'!C$24+$AR18*'1_MEX'!C$25+$AT18*'1_MEX'!C$26+$AV18*'1_MEX'!C$27+$AX18*'1_MEX'!C$28+$AZ18*'1_MEX'!C$29+$BB18*'1_MEX'!C$30+$BD18*'1_MEX'!C$31+$BF18*'1_MEX'!C$32+$BH18*'1_MEX'!C$33+$BJ18*'1_MEX'!C$34+$BL18*'1_MEX'!C$35+$BN18*'1_MEX'!C$36+$BP18*'1_MEX'!C$37+$BR18*'1_MEX'!C$38+$BT18*'1_MEX'!C$39+$BV18*'1_MEX'!C$40+$BX18*'1_MEX'!C$41+$BZ18*'1_MEX'!C$42+$CB18*'1_MEX'!C$43+$CD18*'1_MEX'!C$44+$CF18*'1_MEX'!C$45+$CH18*'1_MEX'!C$46+$CJ18*'1_MEX'!C$47)</f>
        <v>0</v>
      </c>
      <c r="CV18" s="208" t="str">
        <f>IF(OR(C18="",C18=0),"",IF(I18=0,#REF!,IF(I18=1,#REF!,IF(I18=2,#REF!,IF(I18=3,#REF!,IF(I18=4,#REF!))))))</f>
        <v/>
      </c>
      <c r="CW18" s="163" t="e">
        <f>(IF((((D18*2+F18*2)/1000)/#REF!)+((((CS18/C18)+(CT18/C18))/1000)/#REF!)+(I18*#REF!)&lt;45,"45",(((D18*2+F18*2)/1000)/#REF!)+(((((CS18/C18)+(CT18/C18)))/1000)/#REF!)+(I18*#REF!)))</f>
        <v>#REF!</v>
      </c>
      <c r="CX18" s="201">
        <f t="shared" si="140"/>
        <v>0</v>
      </c>
      <c r="CZ18" s="200">
        <f>IF(C18&lt;&gt;0,C18*((CL18*(#REF!))+(((D18/1000)+(F18/1000)*2)*#REF!)+(((CS18/1000)+(CT18/1000))*#REF!+(CS18)/1000*#REF!)/C18+(I18*#REF!)+(CL18*(#REF!))),0)</f>
        <v>0</v>
      </c>
      <c r="DB18" s="200">
        <f t="shared" si="141"/>
        <v>0</v>
      </c>
      <c r="DD18" s="200">
        <f t="shared" si="142"/>
        <v>0</v>
      </c>
      <c r="DE18" s="200"/>
      <c r="DF18" s="200">
        <f t="shared" si="143"/>
        <v>0</v>
      </c>
    </row>
    <row r="19" spans="1:110" ht="20.25" customHeight="1">
      <c r="A19" s="192">
        <v>15</v>
      </c>
      <c r="B19" s="202"/>
      <c r="C19" s="192"/>
      <c r="D19" s="203"/>
      <c r="E19" s="192">
        <f t="shared" si="105"/>
        <v>0</v>
      </c>
      <c r="F19" s="192"/>
      <c r="G19" s="192">
        <f t="shared" si="157"/>
        <v>0</v>
      </c>
      <c r="H19" s="192" t="s">
        <v>1</v>
      </c>
      <c r="I19" s="194">
        <f t="shared" si="106"/>
        <v>0</v>
      </c>
      <c r="J19" s="195"/>
      <c r="K19" s="195">
        <f t="shared" si="107"/>
        <v>0</v>
      </c>
      <c r="L19" s="196"/>
      <c r="M19" s="196">
        <f t="shared" si="108"/>
        <v>0</v>
      </c>
      <c r="N19" s="197"/>
      <c r="O19" s="197">
        <f t="shared" si="109"/>
        <v>0</v>
      </c>
      <c r="P19" s="198"/>
      <c r="Q19" s="198">
        <f t="shared" si="110"/>
        <v>0</v>
      </c>
      <c r="R19" s="192"/>
      <c r="S19" s="192">
        <f t="shared" si="144"/>
        <v>0</v>
      </c>
      <c r="T19" s="204"/>
      <c r="U19" s="195">
        <f t="shared" si="145"/>
        <v>0</v>
      </c>
      <c r="V19" s="205"/>
      <c r="W19" s="196">
        <f t="shared" si="146"/>
        <v>0</v>
      </c>
      <c r="X19" s="206"/>
      <c r="Y19" s="197">
        <f t="shared" si="147"/>
        <v>0</v>
      </c>
      <c r="Z19" s="207"/>
      <c r="AA19" s="198">
        <f t="shared" si="148"/>
        <v>0</v>
      </c>
      <c r="AB19" s="203"/>
      <c r="AC19" s="192">
        <f t="shared" si="149"/>
        <v>0</v>
      </c>
      <c r="AD19" s="204"/>
      <c r="AE19" s="195">
        <f t="shared" si="150"/>
        <v>0</v>
      </c>
      <c r="AF19" s="205"/>
      <c r="AG19" s="196">
        <f t="shared" si="151"/>
        <v>0</v>
      </c>
      <c r="AH19" s="206"/>
      <c r="AI19" s="197">
        <f t="shared" si="152"/>
        <v>0</v>
      </c>
      <c r="AJ19" s="207"/>
      <c r="AK19" s="198">
        <f t="shared" si="153"/>
        <v>0</v>
      </c>
      <c r="AL19" s="195"/>
      <c r="AM19" s="195">
        <f t="shared" si="154"/>
        <v>0</v>
      </c>
      <c r="AN19" s="205"/>
      <c r="AO19" s="196">
        <f t="shared" si="155"/>
        <v>0</v>
      </c>
      <c r="AP19" s="197"/>
      <c r="AQ19" s="197">
        <f t="shared" si="156"/>
        <v>0</v>
      </c>
      <c r="AR19" s="207"/>
      <c r="AS19" s="198">
        <f t="shared" si="111"/>
        <v>0</v>
      </c>
      <c r="AT19" s="203"/>
      <c r="AU19" s="192">
        <f t="shared" si="112"/>
        <v>0</v>
      </c>
      <c r="AV19" s="195"/>
      <c r="AW19" s="195">
        <f t="shared" si="113"/>
        <v>0</v>
      </c>
      <c r="AX19" s="196"/>
      <c r="AY19" s="196">
        <f t="shared" si="114"/>
        <v>0</v>
      </c>
      <c r="AZ19" s="197"/>
      <c r="BA19" s="197">
        <f t="shared" si="115"/>
        <v>0</v>
      </c>
      <c r="BB19" s="198"/>
      <c r="BC19" s="198">
        <f t="shared" si="116"/>
        <v>0</v>
      </c>
      <c r="BD19" s="192"/>
      <c r="BE19" s="192">
        <f t="shared" si="117"/>
        <v>0</v>
      </c>
      <c r="BF19" s="195"/>
      <c r="BG19" s="195">
        <f t="shared" si="118"/>
        <v>0</v>
      </c>
      <c r="BH19" s="196"/>
      <c r="BI19" s="196">
        <f t="shared" si="119"/>
        <v>0</v>
      </c>
      <c r="BJ19" s="197"/>
      <c r="BK19" s="197">
        <f t="shared" si="120"/>
        <v>0</v>
      </c>
      <c r="BL19" s="198"/>
      <c r="BM19" s="198">
        <f t="shared" si="121"/>
        <v>0</v>
      </c>
      <c r="BN19" s="192"/>
      <c r="BO19" s="192">
        <f t="shared" si="122"/>
        <v>0</v>
      </c>
      <c r="BP19" s="195"/>
      <c r="BQ19" s="195">
        <f t="shared" si="123"/>
        <v>0</v>
      </c>
      <c r="BR19" s="196"/>
      <c r="BS19" s="196">
        <f t="shared" si="124"/>
        <v>0</v>
      </c>
      <c r="BT19" s="197"/>
      <c r="BU19" s="197">
        <f t="shared" si="125"/>
        <v>0</v>
      </c>
      <c r="BV19" s="198"/>
      <c r="BW19" s="198">
        <f t="shared" si="126"/>
        <v>0</v>
      </c>
      <c r="BX19" s="195"/>
      <c r="BY19" s="195">
        <f t="shared" si="127"/>
        <v>0</v>
      </c>
      <c r="BZ19" s="196"/>
      <c r="CA19" s="196">
        <f t="shared" si="128"/>
        <v>0</v>
      </c>
      <c r="CB19" s="197"/>
      <c r="CC19" s="197">
        <f t="shared" si="129"/>
        <v>0</v>
      </c>
      <c r="CD19" s="198"/>
      <c r="CE19" s="198">
        <f t="shared" si="130"/>
        <v>0</v>
      </c>
      <c r="CF19" s="195"/>
      <c r="CG19" s="195">
        <f t="shared" si="131"/>
        <v>0</v>
      </c>
      <c r="CH19" s="196"/>
      <c r="CI19" s="196">
        <f t="shared" si="132"/>
        <v>0</v>
      </c>
      <c r="CJ19" s="197"/>
      <c r="CK19" s="197">
        <f t="shared" si="133"/>
        <v>0</v>
      </c>
      <c r="CL19" s="273">
        <f t="shared" si="134"/>
        <v>0</v>
      </c>
      <c r="CM19" s="199">
        <f t="shared" si="135"/>
        <v>0</v>
      </c>
      <c r="CN19" s="199">
        <f>J19*'1_MEX'!$F$8+'2_FACADE'!L19*'1_MEX'!$F$9+'2_FACADE'!N19*'1_MEX'!$F$10+'2_FACADE'!P19*'1_MEX'!$F$11+'2_FACADE'!R19*'1_MEX'!$F$12+'2_FACADE'!T19*'1_MEX'!$F$13+'2_FACADE'!V19*'1_MEX'!$F$14+'2_FACADE'!X19*'1_MEX'!$F$15+'2_FACADE'!Z19*'1_MEX'!$F$16+'2_FACADE'!AB19*'1_MEX'!$F$17+'2_FACADE'!AD19*'1_MEX'!$F$18+'2_FACADE'!AF19*'1_MEX'!$F$19+'2_FACADE'!AH19*'1_MEX'!$F$20+AJ19*'1_MEX'!$F$21+'2_FACADE'!AL19*'1_MEX'!$F$22+'2_FACADE'!AN19*'1_MEX'!$F$23+'2_FACADE'!AP19*'1_MEX'!$F$24+'2_FACADE'!AR19*'1_MEX'!$F$25+'2_FACADE'!AT19*'1_MEX'!$F$26+'2_FACADE'!AV19*'1_MEX'!$F$27+AX19*'1_MEX'!$F$28+AZ19*'1_MEX'!$F$29+BB19*'1_MEX'!$F$30+BD19*'1_MEX'!$F$31+BF19*'1_MEX'!$F$32+BH19*'1_MEX'!$F$33+BJ19*'1_MEX'!$F$34+BL19*'1_MEX'!$F$35+BN19*'1_MEX'!$F$36+BP19*'1_MEX'!$F$37+BR19*'1_MEX'!$F$38+BT19*'1_MEX'!$F$39+BV19*'1_MEX'!$F$40+BX19*'1_MEX'!$F$41+BZ19*'1_MEX'!$F$42+CB19*'1_MEX'!$F$43+CD19*'1_MEX'!$F$44+CF19*'1_MEX'!$F$45+CH19*'1_MEX'!$F$46+CJ19*'1_MEX'!$F$47</f>
        <v>0</v>
      </c>
      <c r="CO19" s="274">
        <f t="shared" si="136"/>
        <v>0</v>
      </c>
      <c r="CP19" s="274">
        <f t="shared" si="137"/>
        <v>0</v>
      </c>
      <c r="CQ19" s="199">
        <f t="shared" si="138"/>
        <v>0</v>
      </c>
      <c r="CR19" s="199">
        <f t="shared" si="139"/>
        <v>0</v>
      </c>
      <c r="CS19" s="199">
        <f>C19*($J19*'1_MEX'!B$8+$L19*'1_MEX'!B$9+$N19*'1_MEX'!B$10+$P19*'1_MEX'!B$11+$R19*'1_MEX'!B$12+$T19*'1_MEX'!B$13+$V19*'1_MEX'!B$14+$X19*'1_MEX'!B$15+$Z19*'1_MEX'!B$16+$AB19*'1_MEX'!B$17+$AD19*'1_MEX'!B$18+$AF19*'1_MEX'!B$19+$AH19*'1_MEX'!B$20+$AJ19*'1_MEX'!B$21+$AL19*'1_MEX'!B$22+$AN19*'1_MEX'!B$23+$AP19*'1_MEX'!B$24+$AR19*'1_MEX'!B$25+$AT19*'1_MEX'!B$26+$AV19*'1_MEX'!B$27+$AX19*'1_MEX'!B$28+$AZ19*'1_MEX'!B$29+$BB19*'1_MEX'!B$30+$BD19*'1_MEX'!B$31+$BF19*'1_MEX'!B$32+$BH19*'1_MEX'!B$33+$BJ19*'1_MEX'!B$34+$BL19*'1_MEX'!B$35+$BN19*'1_MEX'!B$36+$BP19*'1_MEX'!B$37+$BR19*'1_MEX'!B$38+$BT19*'1_MEX'!B$39+$BV19*'1_MEX'!B$40+$BX19*'1_MEX'!B$41+$BZ19*'1_MEX'!B$42+$CB19*'1_MEX'!B$43+$CD19*'1_MEX'!B$44+$CF19*'1_MEX'!B$45+$CH19*'1_MEX'!B$46+$CJ19*'1_MEX'!B$47)</f>
        <v>0</v>
      </c>
      <c r="CT19" s="199">
        <f>C19*($J19*'1_MEX'!C$8+$L19*'1_MEX'!C$9+$N19*'1_MEX'!C$10+$P19*'1_MEX'!C$11+$R19*'1_MEX'!C$12+$T19*'1_MEX'!C$13+$V19*'1_MEX'!C$14+$X19*'1_MEX'!C$15+$Z19*'1_MEX'!C$16+$AB19*'1_MEX'!C$17+$AD19*'1_MEX'!C$18+$AF19*'1_MEX'!C$19+$AH19*'1_MEX'!C$20+$AJ19*'1_MEX'!C$21+$AL19*'1_MEX'!C$22+$AN19*'1_MEX'!C$23+$AP19*'1_MEX'!C$24+$AR19*'1_MEX'!C$25+$AT19*'1_MEX'!C$26+$AV19*'1_MEX'!C$27+$AX19*'1_MEX'!C$28+$AZ19*'1_MEX'!C$29+$BB19*'1_MEX'!C$30+$BD19*'1_MEX'!C$31+$BF19*'1_MEX'!C$32+$BH19*'1_MEX'!C$33+$BJ19*'1_MEX'!C$34+$BL19*'1_MEX'!C$35+$BN19*'1_MEX'!C$36+$BP19*'1_MEX'!C$37+$BR19*'1_MEX'!C$38+$BT19*'1_MEX'!C$39+$BV19*'1_MEX'!C$40+$BX19*'1_MEX'!C$41+$BZ19*'1_MEX'!C$42+$CB19*'1_MEX'!C$43+$CD19*'1_MEX'!C$44+$CF19*'1_MEX'!C$45+$CH19*'1_MEX'!C$46+$CJ19*'1_MEX'!C$47)</f>
        <v>0</v>
      </c>
      <c r="CV19" s="208" t="str">
        <f>IF(OR(C19="",C19=0),"",IF(I19=0,#REF!,IF(I19=1,#REF!,IF(I19=2,#REF!,IF(I19=3,#REF!,IF(I19=4,#REF!))))))</f>
        <v/>
      </c>
      <c r="CW19" s="163" t="e">
        <f>(IF((((D19*2+F19*2)/1000)/#REF!)+((((CS19/C19)+(CT19/C19))/1000)/#REF!)+(I19*#REF!)&lt;45,"45",(((D19*2+F19*2)/1000)/#REF!)+(((((CS19/C19)+(CT19/C19)))/1000)/#REF!)+(I19*#REF!)))</f>
        <v>#REF!</v>
      </c>
      <c r="CX19" s="201">
        <f t="shared" si="140"/>
        <v>0</v>
      </c>
      <c r="CZ19" s="200">
        <f>IF(C19&lt;&gt;0,C19*((CL19*(#REF!))+(((D19/1000)+(F19/1000)*2)*#REF!)+(((CS19/1000)+(CT19/1000))*#REF!+(CS19)/1000*#REF!)/C19+(I19*#REF!)+(CL19*(#REF!))),0)</f>
        <v>0</v>
      </c>
      <c r="DB19" s="200">
        <f t="shared" si="141"/>
        <v>0</v>
      </c>
      <c r="DD19" s="200">
        <f t="shared" si="142"/>
        <v>0</v>
      </c>
      <c r="DE19" s="200"/>
      <c r="DF19" s="200">
        <f t="shared" si="143"/>
        <v>0</v>
      </c>
    </row>
    <row r="20" spans="1:110" ht="20.25" customHeight="1">
      <c r="A20" s="192">
        <v>16</v>
      </c>
      <c r="B20" s="202"/>
      <c r="C20" s="192"/>
      <c r="D20" s="203"/>
      <c r="E20" s="192">
        <f t="shared" si="105"/>
        <v>0</v>
      </c>
      <c r="F20" s="192"/>
      <c r="G20" s="192">
        <f t="shared" si="157"/>
        <v>0</v>
      </c>
      <c r="H20" s="192" t="s">
        <v>1</v>
      </c>
      <c r="I20" s="194">
        <f t="shared" si="106"/>
        <v>0</v>
      </c>
      <c r="J20" s="195"/>
      <c r="K20" s="195">
        <f t="shared" si="107"/>
        <v>0</v>
      </c>
      <c r="L20" s="196"/>
      <c r="M20" s="196">
        <f t="shared" si="108"/>
        <v>0</v>
      </c>
      <c r="N20" s="197"/>
      <c r="O20" s="197">
        <f t="shared" si="109"/>
        <v>0</v>
      </c>
      <c r="P20" s="198"/>
      <c r="Q20" s="198">
        <f t="shared" si="110"/>
        <v>0</v>
      </c>
      <c r="R20" s="192"/>
      <c r="S20" s="192">
        <f t="shared" si="144"/>
        <v>0</v>
      </c>
      <c r="T20" s="204"/>
      <c r="U20" s="195">
        <f t="shared" si="145"/>
        <v>0</v>
      </c>
      <c r="V20" s="205"/>
      <c r="W20" s="196">
        <f t="shared" si="146"/>
        <v>0</v>
      </c>
      <c r="X20" s="206"/>
      <c r="Y20" s="197">
        <f t="shared" si="147"/>
        <v>0</v>
      </c>
      <c r="Z20" s="207"/>
      <c r="AA20" s="198">
        <f t="shared" si="148"/>
        <v>0</v>
      </c>
      <c r="AB20" s="203"/>
      <c r="AC20" s="192">
        <f t="shared" si="149"/>
        <v>0</v>
      </c>
      <c r="AD20" s="204"/>
      <c r="AE20" s="195">
        <f t="shared" si="150"/>
        <v>0</v>
      </c>
      <c r="AF20" s="205"/>
      <c r="AG20" s="196">
        <f t="shared" si="151"/>
        <v>0</v>
      </c>
      <c r="AH20" s="206"/>
      <c r="AI20" s="197">
        <f t="shared" si="152"/>
        <v>0</v>
      </c>
      <c r="AJ20" s="207"/>
      <c r="AK20" s="198">
        <f t="shared" si="153"/>
        <v>0</v>
      </c>
      <c r="AL20" s="195"/>
      <c r="AM20" s="195">
        <f t="shared" si="154"/>
        <v>0</v>
      </c>
      <c r="AN20" s="205"/>
      <c r="AO20" s="196">
        <f t="shared" si="155"/>
        <v>0</v>
      </c>
      <c r="AP20" s="197"/>
      <c r="AQ20" s="197">
        <f t="shared" si="156"/>
        <v>0</v>
      </c>
      <c r="AR20" s="207"/>
      <c r="AS20" s="198">
        <f t="shared" si="111"/>
        <v>0</v>
      </c>
      <c r="AT20" s="203"/>
      <c r="AU20" s="192">
        <f t="shared" si="112"/>
        <v>0</v>
      </c>
      <c r="AV20" s="195"/>
      <c r="AW20" s="195">
        <f t="shared" si="113"/>
        <v>0</v>
      </c>
      <c r="AX20" s="196"/>
      <c r="AY20" s="196">
        <f t="shared" si="114"/>
        <v>0</v>
      </c>
      <c r="AZ20" s="197"/>
      <c r="BA20" s="197">
        <f t="shared" si="115"/>
        <v>0</v>
      </c>
      <c r="BB20" s="198"/>
      <c r="BC20" s="198">
        <f t="shared" si="116"/>
        <v>0</v>
      </c>
      <c r="BD20" s="192"/>
      <c r="BE20" s="192">
        <f t="shared" si="117"/>
        <v>0</v>
      </c>
      <c r="BF20" s="195"/>
      <c r="BG20" s="195">
        <f t="shared" si="118"/>
        <v>0</v>
      </c>
      <c r="BH20" s="196"/>
      <c r="BI20" s="196">
        <f t="shared" si="119"/>
        <v>0</v>
      </c>
      <c r="BJ20" s="197"/>
      <c r="BK20" s="197">
        <f t="shared" si="120"/>
        <v>0</v>
      </c>
      <c r="BL20" s="198"/>
      <c r="BM20" s="198">
        <f t="shared" si="121"/>
        <v>0</v>
      </c>
      <c r="BN20" s="192"/>
      <c r="BO20" s="192">
        <f t="shared" si="122"/>
        <v>0</v>
      </c>
      <c r="BP20" s="195"/>
      <c r="BQ20" s="195">
        <f t="shared" si="123"/>
        <v>0</v>
      </c>
      <c r="BR20" s="196"/>
      <c r="BS20" s="196">
        <f t="shared" si="124"/>
        <v>0</v>
      </c>
      <c r="BT20" s="197"/>
      <c r="BU20" s="197">
        <f t="shared" si="125"/>
        <v>0</v>
      </c>
      <c r="BV20" s="198"/>
      <c r="BW20" s="198">
        <f t="shared" si="126"/>
        <v>0</v>
      </c>
      <c r="BX20" s="195"/>
      <c r="BY20" s="195">
        <f t="shared" si="127"/>
        <v>0</v>
      </c>
      <c r="BZ20" s="196"/>
      <c r="CA20" s="196">
        <f t="shared" si="128"/>
        <v>0</v>
      </c>
      <c r="CB20" s="197"/>
      <c r="CC20" s="197">
        <f t="shared" si="129"/>
        <v>0</v>
      </c>
      <c r="CD20" s="198"/>
      <c r="CE20" s="198">
        <f t="shared" si="130"/>
        <v>0</v>
      </c>
      <c r="CF20" s="195"/>
      <c r="CG20" s="195">
        <f t="shared" si="131"/>
        <v>0</v>
      </c>
      <c r="CH20" s="196"/>
      <c r="CI20" s="196">
        <f t="shared" si="132"/>
        <v>0</v>
      </c>
      <c r="CJ20" s="197"/>
      <c r="CK20" s="197">
        <f t="shared" si="133"/>
        <v>0</v>
      </c>
      <c r="CL20" s="273">
        <f t="shared" si="134"/>
        <v>0</v>
      </c>
      <c r="CM20" s="199">
        <f t="shared" si="135"/>
        <v>0</v>
      </c>
      <c r="CN20" s="199">
        <f>J20*'1_MEX'!$F$8+'2_FACADE'!L20*'1_MEX'!$F$9+'2_FACADE'!N20*'1_MEX'!$F$10+'2_FACADE'!P20*'1_MEX'!$F$11+'2_FACADE'!R20*'1_MEX'!$F$12+'2_FACADE'!T20*'1_MEX'!$F$13+'2_FACADE'!V20*'1_MEX'!$F$14+'2_FACADE'!X20*'1_MEX'!$F$15+'2_FACADE'!Z20*'1_MEX'!$F$16+'2_FACADE'!AB20*'1_MEX'!$F$17+'2_FACADE'!AD20*'1_MEX'!$F$18+'2_FACADE'!AF20*'1_MEX'!$F$19+'2_FACADE'!AH20*'1_MEX'!$F$20+AJ20*'1_MEX'!$F$21+'2_FACADE'!AL20*'1_MEX'!$F$22+'2_FACADE'!AN20*'1_MEX'!$F$23+'2_FACADE'!AP20*'1_MEX'!$F$24+'2_FACADE'!AR20*'1_MEX'!$F$25+'2_FACADE'!AT20*'1_MEX'!$F$26+'2_FACADE'!AV20*'1_MEX'!$F$27+AX20*'1_MEX'!$F$28+AZ20*'1_MEX'!$F$29+BB20*'1_MEX'!$F$30+BD20*'1_MEX'!$F$31+BF20*'1_MEX'!$F$32+BH20*'1_MEX'!$F$33+BJ20*'1_MEX'!$F$34+BL20*'1_MEX'!$F$35+BN20*'1_MEX'!$F$36+BP20*'1_MEX'!$F$37+BR20*'1_MEX'!$F$38+BT20*'1_MEX'!$F$39+BV20*'1_MEX'!$F$40+BX20*'1_MEX'!$F$41+BZ20*'1_MEX'!$F$42+CB20*'1_MEX'!$F$43+CD20*'1_MEX'!$F$44+CF20*'1_MEX'!$F$45+CH20*'1_MEX'!$F$46+CJ20*'1_MEX'!$F$47</f>
        <v>0</v>
      </c>
      <c r="CO20" s="274">
        <f t="shared" si="136"/>
        <v>0</v>
      </c>
      <c r="CP20" s="274">
        <f t="shared" si="137"/>
        <v>0</v>
      </c>
      <c r="CQ20" s="199">
        <f t="shared" si="138"/>
        <v>0</v>
      </c>
      <c r="CR20" s="199">
        <f t="shared" si="139"/>
        <v>0</v>
      </c>
      <c r="CS20" s="199">
        <f>C20*($J20*'1_MEX'!B$8+$L20*'1_MEX'!B$9+$N20*'1_MEX'!B$10+$P20*'1_MEX'!B$11+$R20*'1_MEX'!B$12+$T20*'1_MEX'!B$13+$V20*'1_MEX'!B$14+$X20*'1_MEX'!B$15+$Z20*'1_MEX'!B$16+$AB20*'1_MEX'!B$17+$AD20*'1_MEX'!B$18+$AF20*'1_MEX'!B$19+$AH20*'1_MEX'!B$20+$AJ20*'1_MEX'!B$21+$AL20*'1_MEX'!B$22+$AN20*'1_MEX'!B$23+$AP20*'1_MEX'!B$24+$AR20*'1_MEX'!B$25+$AT20*'1_MEX'!B$26+$AV20*'1_MEX'!B$27+$AX20*'1_MEX'!B$28+$AZ20*'1_MEX'!B$29+$BB20*'1_MEX'!B$30+$BD20*'1_MEX'!B$31+$BF20*'1_MEX'!B$32+$BH20*'1_MEX'!B$33+$BJ20*'1_MEX'!B$34+$BL20*'1_MEX'!B$35+$BN20*'1_MEX'!B$36+$BP20*'1_MEX'!B$37+$BR20*'1_MEX'!B$38+$BT20*'1_MEX'!B$39+$BV20*'1_MEX'!B$40+$BX20*'1_MEX'!B$41+$BZ20*'1_MEX'!B$42+$CB20*'1_MEX'!B$43+$CD20*'1_MEX'!B$44+$CF20*'1_MEX'!B$45+$CH20*'1_MEX'!B$46+$CJ20*'1_MEX'!B$47)</f>
        <v>0</v>
      </c>
      <c r="CT20" s="199">
        <f>C20*($J20*'1_MEX'!C$8+$L20*'1_MEX'!C$9+$N20*'1_MEX'!C$10+$P20*'1_MEX'!C$11+$R20*'1_MEX'!C$12+$T20*'1_MEX'!C$13+$V20*'1_MEX'!C$14+$X20*'1_MEX'!C$15+$Z20*'1_MEX'!C$16+$AB20*'1_MEX'!C$17+$AD20*'1_MEX'!C$18+$AF20*'1_MEX'!C$19+$AH20*'1_MEX'!C$20+$AJ20*'1_MEX'!C$21+$AL20*'1_MEX'!C$22+$AN20*'1_MEX'!C$23+$AP20*'1_MEX'!C$24+$AR20*'1_MEX'!C$25+$AT20*'1_MEX'!C$26+$AV20*'1_MEX'!C$27+$AX20*'1_MEX'!C$28+$AZ20*'1_MEX'!C$29+$BB20*'1_MEX'!C$30+$BD20*'1_MEX'!C$31+$BF20*'1_MEX'!C$32+$BH20*'1_MEX'!C$33+$BJ20*'1_MEX'!C$34+$BL20*'1_MEX'!C$35+$BN20*'1_MEX'!C$36+$BP20*'1_MEX'!C$37+$BR20*'1_MEX'!C$38+$BT20*'1_MEX'!C$39+$BV20*'1_MEX'!C$40+$BX20*'1_MEX'!C$41+$BZ20*'1_MEX'!C$42+$CB20*'1_MEX'!C$43+$CD20*'1_MEX'!C$44+$CF20*'1_MEX'!C$45+$CH20*'1_MEX'!C$46+$CJ20*'1_MEX'!C$47)</f>
        <v>0</v>
      </c>
      <c r="CV20" s="208" t="str">
        <f>IF(OR(C20="",C20=0),"",IF(I20=0,#REF!,IF(I20=1,#REF!,IF(I20=2,#REF!,IF(I20=3,#REF!,IF(I20=4,#REF!))))))</f>
        <v/>
      </c>
      <c r="CW20" s="163" t="e">
        <f>(IF((((D20*2+F20*2)/1000)/#REF!)+((((CS20/C20)+(CT20/C20))/1000)/#REF!)+(I20*#REF!)&lt;45,"45",(((D20*2+F20*2)/1000)/#REF!)+(((((CS20/C20)+(CT20/C20)))/1000)/#REF!)+(I20*#REF!)))</f>
        <v>#REF!</v>
      </c>
      <c r="CX20" s="201">
        <f t="shared" si="140"/>
        <v>0</v>
      </c>
      <c r="CZ20" s="200">
        <f>IF(C20&lt;&gt;0,C20*((CL20*(#REF!))+(((D20/1000)+(F20/1000)*2)*#REF!)+(((CS20/1000)+(CT20/1000))*#REF!+(CS20)/1000*#REF!)/C20+(I20*#REF!)+(CL20*(#REF!))),0)</f>
        <v>0</v>
      </c>
      <c r="DB20" s="200">
        <f t="shared" si="141"/>
        <v>0</v>
      </c>
      <c r="DD20" s="200">
        <f t="shared" si="142"/>
        <v>0</v>
      </c>
      <c r="DE20" s="200"/>
      <c r="DF20" s="200">
        <f t="shared" si="143"/>
        <v>0</v>
      </c>
    </row>
    <row r="21" spans="1:110" ht="20.25" customHeight="1">
      <c r="A21" s="192">
        <v>17</v>
      </c>
      <c r="B21" s="202"/>
      <c r="C21" s="192"/>
      <c r="D21" s="203"/>
      <c r="E21" s="192">
        <f t="shared" si="105"/>
        <v>0</v>
      </c>
      <c r="F21" s="192"/>
      <c r="G21" s="192">
        <f t="shared" si="157"/>
        <v>0</v>
      </c>
      <c r="H21" s="192" t="s">
        <v>1</v>
      </c>
      <c r="I21" s="194">
        <f t="shared" si="106"/>
        <v>0</v>
      </c>
      <c r="J21" s="195"/>
      <c r="K21" s="195">
        <f t="shared" si="107"/>
        <v>0</v>
      </c>
      <c r="L21" s="196"/>
      <c r="M21" s="196">
        <f t="shared" si="108"/>
        <v>0</v>
      </c>
      <c r="N21" s="197"/>
      <c r="O21" s="197">
        <f t="shared" si="109"/>
        <v>0</v>
      </c>
      <c r="P21" s="198"/>
      <c r="Q21" s="198">
        <f t="shared" si="110"/>
        <v>0</v>
      </c>
      <c r="R21" s="192"/>
      <c r="S21" s="192">
        <f t="shared" si="144"/>
        <v>0</v>
      </c>
      <c r="T21" s="204"/>
      <c r="U21" s="195">
        <f t="shared" si="145"/>
        <v>0</v>
      </c>
      <c r="V21" s="205"/>
      <c r="W21" s="196">
        <f t="shared" si="146"/>
        <v>0</v>
      </c>
      <c r="X21" s="206"/>
      <c r="Y21" s="197">
        <f t="shared" si="147"/>
        <v>0</v>
      </c>
      <c r="Z21" s="207"/>
      <c r="AA21" s="198">
        <f t="shared" si="148"/>
        <v>0</v>
      </c>
      <c r="AB21" s="203"/>
      <c r="AC21" s="192">
        <f t="shared" si="149"/>
        <v>0</v>
      </c>
      <c r="AD21" s="204"/>
      <c r="AE21" s="195">
        <f t="shared" si="150"/>
        <v>0</v>
      </c>
      <c r="AF21" s="205"/>
      <c r="AG21" s="196">
        <f t="shared" si="151"/>
        <v>0</v>
      </c>
      <c r="AH21" s="206"/>
      <c r="AI21" s="197">
        <f t="shared" si="152"/>
        <v>0</v>
      </c>
      <c r="AJ21" s="207"/>
      <c r="AK21" s="198">
        <f t="shared" si="153"/>
        <v>0</v>
      </c>
      <c r="AL21" s="195"/>
      <c r="AM21" s="195">
        <f t="shared" si="154"/>
        <v>0</v>
      </c>
      <c r="AN21" s="205"/>
      <c r="AO21" s="196">
        <f t="shared" si="155"/>
        <v>0</v>
      </c>
      <c r="AP21" s="197"/>
      <c r="AQ21" s="197">
        <f t="shared" si="156"/>
        <v>0</v>
      </c>
      <c r="AR21" s="207"/>
      <c r="AS21" s="198">
        <f t="shared" si="111"/>
        <v>0</v>
      </c>
      <c r="AT21" s="203"/>
      <c r="AU21" s="192">
        <f t="shared" si="112"/>
        <v>0</v>
      </c>
      <c r="AV21" s="195"/>
      <c r="AW21" s="195">
        <f t="shared" si="113"/>
        <v>0</v>
      </c>
      <c r="AX21" s="196"/>
      <c r="AY21" s="196">
        <f t="shared" si="114"/>
        <v>0</v>
      </c>
      <c r="AZ21" s="197"/>
      <c r="BA21" s="197">
        <f t="shared" si="115"/>
        <v>0</v>
      </c>
      <c r="BB21" s="198"/>
      <c r="BC21" s="198">
        <f t="shared" si="116"/>
        <v>0</v>
      </c>
      <c r="BD21" s="192"/>
      <c r="BE21" s="192">
        <f t="shared" si="117"/>
        <v>0</v>
      </c>
      <c r="BF21" s="195"/>
      <c r="BG21" s="195">
        <f t="shared" si="118"/>
        <v>0</v>
      </c>
      <c r="BH21" s="196"/>
      <c r="BI21" s="196">
        <f t="shared" si="119"/>
        <v>0</v>
      </c>
      <c r="BJ21" s="197"/>
      <c r="BK21" s="197">
        <f t="shared" si="120"/>
        <v>0</v>
      </c>
      <c r="BL21" s="198"/>
      <c r="BM21" s="198">
        <f t="shared" si="121"/>
        <v>0</v>
      </c>
      <c r="BN21" s="192"/>
      <c r="BO21" s="192">
        <f t="shared" si="122"/>
        <v>0</v>
      </c>
      <c r="BP21" s="195"/>
      <c r="BQ21" s="195">
        <f t="shared" si="123"/>
        <v>0</v>
      </c>
      <c r="BR21" s="196"/>
      <c r="BS21" s="196">
        <f t="shared" si="124"/>
        <v>0</v>
      </c>
      <c r="BT21" s="197"/>
      <c r="BU21" s="197">
        <f t="shared" si="125"/>
        <v>0</v>
      </c>
      <c r="BV21" s="198"/>
      <c r="BW21" s="198">
        <f t="shared" si="126"/>
        <v>0</v>
      </c>
      <c r="BX21" s="195"/>
      <c r="BY21" s="195">
        <f t="shared" si="127"/>
        <v>0</v>
      </c>
      <c r="BZ21" s="196"/>
      <c r="CA21" s="196">
        <f t="shared" si="128"/>
        <v>0</v>
      </c>
      <c r="CB21" s="197"/>
      <c r="CC21" s="197">
        <f t="shared" si="129"/>
        <v>0</v>
      </c>
      <c r="CD21" s="198"/>
      <c r="CE21" s="198">
        <f t="shared" si="130"/>
        <v>0</v>
      </c>
      <c r="CF21" s="195"/>
      <c r="CG21" s="195">
        <f t="shared" si="131"/>
        <v>0</v>
      </c>
      <c r="CH21" s="196"/>
      <c r="CI21" s="196">
        <f t="shared" si="132"/>
        <v>0</v>
      </c>
      <c r="CJ21" s="197"/>
      <c r="CK21" s="197">
        <f t="shared" si="133"/>
        <v>0</v>
      </c>
      <c r="CL21" s="273">
        <f t="shared" si="134"/>
        <v>0</v>
      </c>
      <c r="CM21" s="199">
        <f t="shared" si="135"/>
        <v>0</v>
      </c>
      <c r="CN21" s="199">
        <f>J21*'1_MEX'!$F$8+'2_FACADE'!L21*'1_MEX'!$F$9+'2_FACADE'!N21*'1_MEX'!$F$10+'2_FACADE'!P21*'1_MEX'!$F$11+'2_FACADE'!R21*'1_MEX'!$F$12+'2_FACADE'!T21*'1_MEX'!$F$13+'2_FACADE'!V21*'1_MEX'!$F$14+'2_FACADE'!X21*'1_MEX'!$F$15+'2_FACADE'!Z21*'1_MEX'!$F$16+'2_FACADE'!AB21*'1_MEX'!$F$17+'2_FACADE'!AD21*'1_MEX'!$F$18+'2_FACADE'!AF21*'1_MEX'!$F$19+'2_FACADE'!AH21*'1_MEX'!$F$20+AJ21*'1_MEX'!$F$21+'2_FACADE'!AL21*'1_MEX'!$F$22+'2_FACADE'!AN21*'1_MEX'!$F$23+'2_FACADE'!AP21*'1_MEX'!$F$24+'2_FACADE'!AR21*'1_MEX'!$F$25+'2_FACADE'!AT21*'1_MEX'!$F$26+'2_FACADE'!AV21*'1_MEX'!$F$27+AX21*'1_MEX'!$F$28+AZ21*'1_MEX'!$F$29+BB21*'1_MEX'!$F$30+BD21*'1_MEX'!$F$31+BF21*'1_MEX'!$F$32+BH21*'1_MEX'!$F$33+BJ21*'1_MEX'!$F$34+BL21*'1_MEX'!$F$35+BN21*'1_MEX'!$F$36+BP21*'1_MEX'!$F$37+BR21*'1_MEX'!$F$38+BT21*'1_MEX'!$F$39+BV21*'1_MEX'!$F$40+BX21*'1_MEX'!$F$41+BZ21*'1_MEX'!$F$42+CB21*'1_MEX'!$F$43+CD21*'1_MEX'!$F$44+CF21*'1_MEX'!$F$45+CH21*'1_MEX'!$F$46+CJ21*'1_MEX'!$F$47</f>
        <v>0</v>
      </c>
      <c r="CO21" s="274">
        <f>CL21*C21</f>
        <v>0</v>
      </c>
      <c r="CP21" s="274">
        <f t="shared" si="137"/>
        <v>0</v>
      </c>
      <c r="CQ21" s="199">
        <f>CN21*C21</f>
        <v>0</v>
      </c>
      <c r="CR21" s="199">
        <f t="shared" si="139"/>
        <v>0</v>
      </c>
      <c r="CS21" s="199">
        <f>C21*($J21*'1_MEX'!B$8+$L21*'1_MEX'!B$9+$N21*'1_MEX'!B$10+$P21*'1_MEX'!B$11+$R21*'1_MEX'!B$12+$T21*'1_MEX'!B$13+$V21*'1_MEX'!B$14+$X21*'1_MEX'!B$15+$Z21*'1_MEX'!B$16+$AB21*'1_MEX'!B$17+$AD21*'1_MEX'!B$18+$AF21*'1_MEX'!B$19+$AH21*'1_MEX'!B$20+$AJ21*'1_MEX'!B$21+$AL21*'1_MEX'!B$22+$AN21*'1_MEX'!B$23+$AP21*'1_MEX'!B$24+$AR21*'1_MEX'!B$25+$AT21*'1_MEX'!B$26+$AV21*'1_MEX'!B$27+$AX21*'1_MEX'!B$28+$AZ21*'1_MEX'!B$29+$BB21*'1_MEX'!B$30+$BD21*'1_MEX'!B$31+$BF21*'1_MEX'!B$32+$BH21*'1_MEX'!B$33+$BJ21*'1_MEX'!B$34+$BL21*'1_MEX'!B$35+$BN21*'1_MEX'!B$36+$BP21*'1_MEX'!B$37+$BR21*'1_MEX'!B$38+$BT21*'1_MEX'!B$39+$BV21*'1_MEX'!B$40+$BX21*'1_MEX'!B$41+$BZ21*'1_MEX'!B$42+$CB21*'1_MEX'!B$43+$CD21*'1_MEX'!B$44+$CF21*'1_MEX'!B$45+$CH21*'1_MEX'!B$46+$CJ21*'1_MEX'!B$47)</f>
        <v>0</v>
      </c>
      <c r="CT21" s="199">
        <f>C21*($J21*'1_MEX'!C$8+$L21*'1_MEX'!C$9+$N21*'1_MEX'!C$10+$P21*'1_MEX'!C$11+$R21*'1_MEX'!C$12+$T21*'1_MEX'!C$13+$V21*'1_MEX'!C$14+$X21*'1_MEX'!C$15+$Z21*'1_MEX'!C$16+$AB21*'1_MEX'!C$17+$AD21*'1_MEX'!C$18+$AF21*'1_MEX'!C$19+$AH21*'1_MEX'!C$20+$AJ21*'1_MEX'!C$21+$AL21*'1_MEX'!C$22+$AN21*'1_MEX'!C$23+$AP21*'1_MEX'!C$24+$AR21*'1_MEX'!C$25+$AT21*'1_MEX'!C$26+$AV21*'1_MEX'!C$27+$AX21*'1_MEX'!C$28+$AZ21*'1_MEX'!C$29+$BB21*'1_MEX'!C$30+$BD21*'1_MEX'!C$31+$BF21*'1_MEX'!C$32+$BH21*'1_MEX'!C$33+$BJ21*'1_MEX'!C$34+$BL21*'1_MEX'!C$35+$BN21*'1_MEX'!C$36+$BP21*'1_MEX'!C$37+$BR21*'1_MEX'!C$38+$BT21*'1_MEX'!C$39+$BV21*'1_MEX'!C$40+$BX21*'1_MEX'!C$41+$BZ21*'1_MEX'!C$42+$CB21*'1_MEX'!C$43+$CD21*'1_MEX'!C$44+$CF21*'1_MEX'!C$45+$CH21*'1_MEX'!C$46+$CJ21*'1_MEX'!C$47)</f>
        <v>0</v>
      </c>
      <c r="CV21" s="208" t="str">
        <f>IF(OR(C21="",C21=0),"",IF(I21=0,#REF!,IF(I21=1,#REF!,IF(I21=2,#REF!,IF(I21=3,#REF!,IF(I21=4,#REF!))))))</f>
        <v/>
      </c>
      <c r="CW21" s="163" t="e">
        <f>(IF((((D21*2+F21*2)/1000)/#REF!)+((((CS21/C21)+(CT21/C21))/1000)/#REF!)+(I21*#REF!)&lt;45,"45",(((D21*2+F21*2)/1000)/#REF!)+(((((CS21/C21)+(CT21/C21)))/1000)/#REF!)+(I21*#REF!)))</f>
        <v>#REF!</v>
      </c>
      <c r="CX21" s="201">
        <f t="shared" si="140"/>
        <v>0</v>
      </c>
      <c r="CZ21" s="200">
        <f>IF(C21&lt;&gt;0,C21*((CL21*(#REF!))+(((D21/1000)+(F21/1000)*2)*#REF!)+(((CS21/1000)+(CT21/1000))*#REF!+(CS21)/1000*#REF!)/C21+(I21*#REF!)+(CL21*(#REF!))),0)</f>
        <v>0</v>
      </c>
      <c r="DB21" s="200">
        <f t="shared" si="141"/>
        <v>0</v>
      </c>
      <c r="DD21" s="200">
        <f t="shared" si="142"/>
        <v>0</v>
      </c>
      <c r="DE21" s="200"/>
      <c r="DF21" s="200">
        <f t="shared" si="143"/>
        <v>0</v>
      </c>
    </row>
    <row r="22" spans="1:110" ht="20.25" customHeight="1">
      <c r="A22" s="192">
        <v>18</v>
      </c>
      <c r="B22" s="202"/>
      <c r="C22" s="192"/>
      <c r="D22" s="203"/>
      <c r="E22" s="192">
        <f t="shared" si="105"/>
        <v>0</v>
      </c>
      <c r="F22" s="192"/>
      <c r="G22" s="192">
        <f>F22*C22/1000</f>
        <v>0</v>
      </c>
      <c r="H22" s="192" t="s">
        <v>1</v>
      </c>
      <c r="I22" s="194">
        <f t="shared" si="106"/>
        <v>0</v>
      </c>
      <c r="J22" s="195"/>
      <c r="K22" s="195">
        <f t="shared" si="107"/>
        <v>0</v>
      </c>
      <c r="L22" s="196"/>
      <c r="M22" s="196">
        <f t="shared" si="108"/>
        <v>0</v>
      </c>
      <c r="N22" s="197"/>
      <c r="O22" s="197">
        <f t="shared" si="109"/>
        <v>0</v>
      </c>
      <c r="P22" s="198"/>
      <c r="Q22" s="198">
        <f t="shared" si="110"/>
        <v>0</v>
      </c>
      <c r="R22" s="192"/>
      <c r="S22" s="192">
        <f t="shared" si="144"/>
        <v>0</v>
      </c>
      <c r="T22" s="204"/>
      <c r="U22" s="195">
        <f t="shared" si="145"/>
        <v>0</v>
      </c>
      <c r="V22" s="205"/>
      <c r="W22" s="196">
        <f t="shared" si="146"/>
        <v>0</v>
      </c>
      <c r="X22" s="206"/>
      <c r="Y22" s="197">
        <f t="shared" si="147"/>
        <v>0</v>
      </c>
      <c r="Z22" s="207"/>
      <c r="AA22" s="198">
        <f t="shared" si="148"/>
        <v>0</v>
      </c>
      <c r="AB22" s="203"/>
      <c r="AC22" s="192">
        <f t="shared" si="149"/>
        <v>0</v>
      </c>
      <c r="AD22" s="204"/>
      <c r="AE22" s="195">
        <f t="shared" si="150"/>
        <v>0</v>
      </c>
      <c r="AF22" s="205"/>
      <c r="AG22" s="196">
        <f t="shared" si="151"/>
        <v>0</v>
      </c>
      <c r="AH22" s="206"/>
      <c r="AI22" s="197">
        <f t="shared" si="152"/>
        <v>0</v>
      </c>
      <c r="AJ22" s="207"/>
      <c r="AK22" s="198">
        <f t="shared" si="153"/>
        <v>0</v>
      </c>
      <c r="AL22" s="195"/>
      <c r="AM22" s="195">
        <f t="shared" si="154"/>
        <v>0</v>
      </c>
      <c r="AN22" s="205"/>
      <c r="AO22" s="196">
        <f t="shared" si="155"/>
        <v>0</v>
      </c>
      <c r="AP22" s="197"/>
      <c r="AQ22" s="197">
        <f t="shared" si="156"/>
        <v>0</v>
      </c>
      <c r="AR22" s="207"/>
      <c r="AS22" s="198">
        <f t="shared" si="111"/>
        <v>0</v>
      </c>
      <c r="AT22" s="203"/>
      <c r="AU22" s="192">
        <f t="shared" si="112"/>
        <v>0</v>
      </c>
      <c r="AV22" s="195"/>
      <c r="AW22" s="195">
        <f t="shared" si="113"/>
        <v>0</v>
      </c>
      <c r="AX22" s="196"/>
      <c r="AY22" s="196">
        <f t="shared" si="114"/>
        <v>0</v>
      </c>
      <c r="AZ22" s="197"/>
      <c r="BA22" s="197">
        <f t="shared" si="115"/>
        <v>0</v>
      </c>
      <c r="BB22" s="198"/>
      <c r="BC22" s="198">
        <f t="shared" si="116"/>
        <v>0</v>
      </c>
      <c r="BD22" s="192"/>
      <c r="BE22" s="192">
        <f t="shared" si="117"/>
        <v>0</v>
      </c>
      <c r="BF22" s="195"/>
      <c r="BG22" s="195">
        <f t="shared" si="118"/>
        <v>0</v>
      </c>
      <c r="BH22" s="196"/>
      <c r="BI22" s="196">
        <f t="shared" si="119"/>
        <v>0</v>
      </c>
      <c r="BJ22" s="197"/>
      <c r="BK22" s="197">
        <f t="shared" si="120"/>
        <v>0</v>
      </c>
      <c r="BL22" s="198"/>
      <c r="BM22" s="198">
        <f t="shared" si="121"/>
        <v>0</v>
      </c>
      <c r="BN22" s="192"/>
      <c r="BO22" s="192">
        <f t="shared" si="122"/>
        <v>0</v>
      </c>
      <c r="BP22" s="195"/>
      <c r="BQ22" s="195">
        <f t="shared" si="123"/>
        <v>0</v>
      </c>
      <c r="BR22" s="196"/>
      <c r="BS22" s="196">
        <f t="shared" si="124"/>
        <v>0</v>
      </c>
      <c r="BT22" s="197"/>
      <c r="BU22" s="197">
        <f t="shared" si="125"/>
        <v>0</v>
      </c>
      <c r="BV22" s="198"/>
      <c r="BW22" s="198">
        <f t="shared" si="126"/>
        <v>0</v>
      </c>
      <c r="BX22" s="195"/>
      <c r="BY22" s="195">
        <f t="shared" si="127"/>
        <v>0</v>
      </c>
      <c r="BZ22" s="196"/>
      <c r="CA22" s="196">
        <f t="shared" si="128"/>
        <v>0</v>
      </c>
      <c r="CB22" s="197"/>
      <c r="CC22" s="197">
        <f t="shared" si="129"/>
        <v>0</v>
      </c>
      <c r="CD22" s="198"/>
      <c r="CE22" s="198">
        <f t="shared" si="130"/>
        <v>0</v>
      </c>
      <c r="CF22" s="195"/>
      <c r="CG22" s="195">
        <f t="shared" si="131"/>
        <v>0</v>
      </c>
      <c r="CH22" s="196"/>
      <c r="CI22" s="196">
        <f t="shared" si="132"/>
        <v>0</v>
      </c>
      <c r="CJ22" s="197"/>
      <c r="CK22" s="197">
        <f t="shared" si="133"/>
        <v>0</v>
      </c>
      <c r="CL22" s="273">
        <f t="shared" si="134"/>
        <v>0</v>
      </c>
      <c r="CM22" s="199">
        <f t="shared" si="135"/>
        <v>0</v>
      </c>
      <c r="CN22" s="199">
        <f>J22*'1_MEX'!$F$8+'2_FACADE'!L22*'1_MEX'!$F$9+'2_FACADE'!N22*'1_MEX'!$F$10+'2_FACADE'!P22*'1_MEX'!$F$11+'2_FACADE'!R22*'1_MEX'!$F$12+'2_FACADE'!T22*'1_MEX'!$F$13+'2_FACADE'!V22*'1_MEX'!$F$14+'2_FACADE'!X22*'1_MEX'!$F$15+'2_FACADE'!Z22*'1_MEX'!$F$16+'2_FACADE'!AB22*'1_MEX'!$F$17+'2_FACADE'!AD22*'1_MEX'!$F$18+'2_FACADE'!AF22*'1_MEX'!$F$19+'2_FACADE'!AH22*'1_MEX'!$F$20+AJ22*'1_MEX'!$F$21+'2_FACADE'!AL22*'1_MEX'!$F$22+'2_FACADE'!AN22*'1_MEX'!$F$23+'2_FACADE'!AP22*'1_MEX'!$F$24+'2_FACADE'!AR22*'1_MEX'!$F$25+'2_FACADE'!AT22*'1_MEX'!$F$26+'2_FACADE'!AV22*'1_MEX'!$F$27+AX22*'1_MEX'!$F$28+AZ22*'1_MEX'!$F$29+BB22*'1_MEX'!$F$30+BD22*'1_MEX'!$F$31+BF22*'1_MEX'!$F$32+BH22*'1_MEX'!$F$33+BJ22*'1_MEX'!$F$34+BL22*'1_MEX'!$F$35+BN22*'1_MEX'!$F$36+BP22*'1_MEX'!$F$37+BR22*'1_MEX'!$F$38+BT22*'1_MEX'!$F$39+BV22*'1_MEX'!$F$40+BX22*'1_MEX'!$F$41+BZ22*'1_MEX'!$F$42+CB22*'1_MEX'!$F$43+CD22*'1_MEX'!$F$44+CF22*'1_MEX'!$F$45+CH22*'1_MEX'!$F$46+CJ22*'1_MEX'!$F$47</f>
        <v>0</v>
      </c>
      <c r="CO22" s="274">
        <f>CL22*C22</f>
        <v>0</v>
      </c>
      <c r="CP22" s="274">
        <f t="shared" si="137"/>
        <v>0</v>
      </c>
      <c r="CQ22" s="199">
        <f>CN22*C22</f>
        <v>0</v>
      </c>
      <c r="CR22" s="199">
        <f t="shared" si="139"/>
        <v>0</v>
      </c>
      <c r="CS22" s="199">
        <f>C22*($J22*'1_MEX'!B$8+$L22*'1_MEX'!B$9+$N22*'1_MEX'!B$10+$P22*'1_MEX'!B$11+$R22*'1_MEX'!B$12+$T22*'1_MEX'!B$13+$V22*'1_MEX'!B$14+$X22*'1_MEX'!B$15+$Z22*'1_MEX'!B$16+$AB22*'1_MEX'!B$17+$AD22*'1_MEX'!B$18+$AF22*'1_MEX'!B$19+$AH22*'1_MEX'!B$20+$AJ22*'1_MEX'!B$21+$AL22*'1_MEX'!B$22+$AN22*'1_MEX'!B$23+$AP22*'1_MEX'!B$24+$AR22*'1_MEX'!B$25+$AT22*'1_MEX'!B$26+$AV22*'1_MEX'!B$27+$AX22*'1_MEX'!B$28+$AZ22*'1_MEX'!B$29+$BB22*'1_MEX'!B$30+$BD22*'1_MEX'!B$31+$BF22*'1_MEX'!B$32+$BH22*'1_MEX'!B$33+$BJ22*'1_MEX'!B$34+$BL22*'1_MEX'!B$35+$BN22*'1_MEX'!B$36+$BP22*'1_MEX'!B$37+$BR22*'1_MEX'!B$38+$BT22*'1_MEX'!B$39+$BV22*'1_MEX'!B$40+$BX22*'1_MEX'!B$41+$BZ22*'1_MEX'!B$42+$CB22*'1_MEX'!B$43+$CD22*'1_MEX'!B$44+$CF22*'1_MEX'!B$45+$CH22*'1_MEX'!B$46+$CJ22*'1_MEX'!B$47)</f>
        <v>0</v>
      </c>
      <c r="CT22" s="199">
        <f>C22*($J22*'1_MEX'!C$8+$L22*'1_MEX'!C$9+$N22*'1_MEX'!C$10+$P22*'1_MEX'!C$11+$R22*'1_MEX'!C$12+$T22*'1_MEX'!C$13+$V22*'1_MEX'!C$14+$X22*'1_MEX'!C$15+$Z22*'1_MEX'!C$16+$AB22*'1_MEX'!C$17+$AD22*'1_MEX'!C$18+$AF22*'1_MEX'!C$19+$AH22*'1_MEX'!C$20+$AJ22*'1_MEX'!C$21+$AL22*'1_MEX'!C$22+$AN22*'1_MEX'!C$23+$AP22*'1_MEX'!C$24+$AR22*'1_MEX'!C$25+$AT22*'1_MEX'!C$26+$AV22*'1_MEX'!C$27+$AX22*'1_MEX'!C$28+$AZ22*'1_MEX'!C$29+$BB22*'1_MEX'!C$30+$BD22*'1_MEX'!C$31+$BF22*'1_MEX'!C$32+$BH22*'1_MEX'!C$33+$BJ22*'1_MEX'!C$34+$BL22*'1_MEX'!C$35+$BN22*'1_MEX'!C$36+$BP22*'1_MEX'!C$37+$BR22*'1_MEX'!C$38+$BT22*'1_MEX'!C$39+$BV22*'1_MEX'!C$40+$BX22*'1_MEX'!C$41+$BZ22*'1_MEX'!C$42+$CB22*'1_MEX'!C$43+$CD22*'1_MEX'!C$44+$CF22*'1_MEX'!C$45+$CH22*'1_MEX'!C$46+$CJ22*'1_MEX'!C$47)</f>
        <v>0</v>
      </c>
      <c r="CV22" s="208" t="str">
        <f>IF(OR(C22="",C22=0),"",IF(I22=0,#REF!,IF(I22=1,#REF!,IF(I22=2,#REF!,IF(I22=3,#REF!,IF(I22=4,#REF!))))))</f>
        <v/>
      </c>
      <c r="CW22" s="163" t="e">
        <f>(IF((((D22*2+F22*2)/1000)/#REF!)+((((CS22/C22)+(CT22/C22))/1000)/#REF!)+(I22*#REF!)&lt;45,"45",(((D22*2+F22*2)/1000)/#REF!)+(((((CS22/C22)+(CT22/C22)))/1000)/#REF!)+(I22*#REF!)))</f>
        <v>#REF!</v>
      </c>
      <c r="CX22" s="201">
        <f t="shared" si="140"/>
        <v>0</v>
      </c>
      <c r="CZ22" s="200">
        <f>IF(C22&lt;&gt;0,C22*((CL22*(#REF!))+(((D22/1000)+(F22/1000)*2)*#REF!)+(((CS22/1000)+(CT22/1000))*#REF!+(CS22)/1000*#REF!)/C22+(I22*#REF!)+(CL22*(#REF!))),0)</f>
        <v>0</v>
      </c>
      <c r="DB22" s="200">
        <f t="shared" si="141"/>
        <v>0</v>
      </c>
      <c r="DD22" s="200">
        <f t="shared" si="142"/>
        <v>0</v>
      </c>
      <c r="DE22" s="200"/>
      <c r="DF22" s="200">
        <f t="shared" si="143"/>
        <v>0</v>
      </c>
    </row>
    <row r="23" spans="1:110" ht="20.25" customHeight="1">
      <c r="A23" s="192">
        <v>19</v>
      </c>
      <c r="B23" s="202"/>
      <c r="C23" s="192"/>
      <c r="D23" s="203"/>
      <c r="E23" s="192">
        <f t="shared" si="105"/>
        <v>0</v>
      </c>
      <c r="F23" s="192"/>
      <c r="G23" s="192">
        <f t="shared" ref="G23:G35" si="158">F23*C23/1000</f>
        <v>0</v>
      </c>
      <c r="H23" s="192" t="s">
        <v>1</v>
      </c>
      <c r="I23" s="194">
        <f t="shared" si="106"/>
        <v>0</v>
      </c>
      <c r="J23" s="195"/>
      <c r="K23" s="195">
        <f t="shared" si="107"/>
        <v>0</v>
      </c>
      <c r="L23" s="196"/>
      <c r="M23" s="196">
        <f t="shared" si="108"/>
        <v>0</v>
      </c>
      <c r="N23" s="197"/>
      <c r="O23" s="197">
        <f t="shared" si="109"/>
        <v>0</v>
      </c>
      <c r="P23" s="198"/>
      <c r="Q23" s="198">
        <f t="shared" si="110"/>
        <v>0</v>
      </c>
      <c r="R23" s="192"/>
      <c r="S23" s="192">
        <f t="shared" si="144"/>
        <v>0</v>
      </c>
      <c r="T23" s="204"/>
      <c r="U23" s="195">
        <f t="shared" si="145"/>
        <v>0</v>
      </c>
      <c r="V23" s="205"/>
      <c r="W23" s="196">
        <f t="shared" si="146"/>
        <v>0</v>
      </c>
      <c r="X23" s="206"/>
      <c r="Y23" s="197">
        <f t="shared" si="147"/>
        <v>0</v>
      </c>
      <c r="Z23" s="207"/>
      <c r="AA23" s="198">
        <f t="shared" si="148"/>
        <v>0</v>
      </c>
      <c r="AB23" s="203"/>
      <c r="AC23" s="192">
        <f t="shared" si="149"/>
        <v>0</v>
      </c>
      <c r="AD23" s="204"/>
      <c r="AE23" s="195">
        <f t="shared" si="150"/>
        <v>0</v>
      </c>
      <c r="AF23" s="205"/>
      <c r="AG23" s="196">
        <f t="shared" si="151"/>
        <v>0</v>
      </c>
      <c r="AH23" s="206"/>
      <c r="AI23" s="197">
        <f t="shared" si="152"/>
        <v>0</v>
      </c>
      <c r="AJ23" s="207"/>
      <c r="AK23" s="198">
        <f t="shared" si="153"/>
        <v>0</v>
      </c>
      <c r="AL23" s="195"/>
      <c r="AM23" s="195">
        <f t="shared" si="154"/>
        <v>0</v>
      </c>
      <c r="AN23" s="205"/>
      <c r="AO23" s="196">
        <f t="shared" si="155"/>
        <v>0</v>
      </c>
      <c r="AP23" s="197"/>
      <c r="AQ23" s="197">
        <f t="shared" si="156"/>
        <v>0</v>
      </c>
      <c r="AR23" s="207"/>
      <c r="AS23" s="198">
        <f t="shared" si="111"/>
        <v>0</v>
      </c>
      <c r="AT23" s="203"/>
      <c r="AU23" s="192">
        <f t="shared" si="112"/>
        <v>0</v>
      </c>
      <c r="AV23" s="195"/>
      <c r="AW23" s="195">
        <f t="shared" si="113"/>
        <v>0</v>
      </c>
      <c r="AX23" s="196"/>
      <c r="AY23" s="196">
        <f t="shared" si="114"/>
        <v>0</v>
      </c>
      <c r="AZ23" s="197"/>
      <c r="BA23" s="197">
        <f t="shared" si="115"/>
        <v>0</v>
      </c>
      <c r="BB23" s="198"/>
      <c r="BC23" s="198">
        <f t="shared" si="116"/>
        <v>0</v>
      </c>
      <c r="BD23" s="192"/>
      <c r="BE23" s="192">
        <f t="shared" si="117"/>
        <v>0</v>
      </c>
      <c r="BF23" s="195"/>
      <c r="BG23" s="195">
        <f t="shared" si="118"/>
        <v>0</v>
      </c>
      <c r="BH23" s="196"/>
      <c r="BI23" s="196">
        <f t="shared" si="119"/>
        <v>0</v>
      </c>
      <c r="BJ23" s="197"/>
      <c r="BK23" s="197">
        <f t="shared" si="120"/>
        <v>0</v>
      </c>
      <c r="BL23" s="198"/>
      <c r="BM23" s="198">
        <f t="shared" si="121"/>
        <v>0</v>
      </c>
      <c r="BN23" s="192"/>
      <c r="BO23" s="192">
        <f t="shared" si="122"/>
        <v>0</v>
      </c>
      <c r="BP23" s="195"/>
      <c r="BQ23" s="195">
        <f t="shared" si="123"/>
        <v>0</v>
      </c>
      <c r="BR23" s="196"/>
      <c r="BS23" s="196">
        <f t="shared" si="124"/>
        <v>0</v>
      </c>
      <c r="BT23" s="197"/>
      <c r="BU23" s="197">
        <f t="shared" si="125"/>
        <v>0</v>
      </c>
      <c r="BV23" s="198"/>
      <c r="BW23" s="198">
        <f t="shared" si="126"/>
        <v>0</v>
      </c>
      <c r="BX23" s="195"/>
      <c r="BY23" s="195">
        <f t="shared" si="127"/>
        <v>0</v>
      </c>
      <c r="BZ23" s="196"/>
      <c r="CA23" s="196">
        <f t="shared" si="128"/>
        <v>0</v>
      </c>
      <c r="CB23" s="197"/>
      <c r="CC23" s="197">
        <f t="shared" si="129"/>
        <v>0</v>
      </c>
      <c r="CD23" s="198"/>
      <c r="CE23" s="198">
        <f t="shared" si="130"/>
        <v>0</v>
      </c>
      <c r="CF23" s="195"/>
      <c r="CG23" s="195">
        <f t="shared" si="131"/>
        <v>0</v>
      </c>
      <c r="CH23" s="196"/>
      <c r="CI23" s="196">
        <f t="shared" si="132"/>
        <v>0</v>
      </c>
      <c r="CJ23" s="197"/>
      <c r="CK23" s="197">
        <f t="shared" si="133"/>
        <v>0</v>
      </c>
      <c r="CL23" s="273">
        <f t="shared" si="134"/>
        <v>0</v>
      </c>
      <c r="CM23" s="199">
        <f t="shared" si="135"/>
        <v>0</v>
      </c>
      <c r="CN23" s="199">
        <f>J23*'1_MEX'!$F$8+'2_FACADE'!L23*'1_MEX'!$F$9+'2_FACADE'!N23*'1_MEX'!$F$10+'2_FACADE'!P23*'1_MEX'!$F$11+'2_FACADE'!R23*'1_MEX'!$F$12+'2_FACADE'!T23*'1_MEX'!$F$13+'2_FACADE'!V23*'1_MEX'!$F$14+'2_FACADE'!X23*'1_MEX'!$F$15+'2_FACADE'!Z23*'1_MEX'!$F$16+'2_FACADE'!AB23*'1_MEX'!$F$17+'2_FACADE'!AD23*'1_MEX'!$F$18+'2_FACADE'!AF23*'1_MEX'!$F$19+'2_FACADE'!AH23*'1_MEX'!$F$20+AJ23*'1_MEX'!$F$21+'2_FACADE'!AL23*'1_MEX'!$F$22+'2_FACADE'!AN23*'1_MEX'!$F$23+'2_FACADE'!AP23*'1_MEX'!$F$24+'2_FACADE'!AR23*'1_MEX'!$F$25+'2_FACADE'!AT23*'1_MEX'!$F$26+'2_FACADE'!AV23*'1_MEX'!$F$27+AX23*'1_MEX'!$F$28+AZ23*'1_MEX'!$F$29+BB23*'1_MEX'!$F$30+BD23*'1_MEX'!$F$31+BF23*'1_MEX'!$F$32+BH23*'1_MEX'!$F$33+BJ23*'1_MEX'!$F$34+BL23*'1_MEX'!$F$35+BN23*'1_MEX'!$F$36+BP23*'1_MEX'!$F$37+BR23*'1_MEX'!$F$38+BT23*'1_MEX'!$F$39+BV23*'1_MEX'!$F$40+BX23*'1_MEX'!$F$41+BZ23*'1_MEX'!$F$42+CB23*'1_MEX'!$F$43+CD23*'1_MEX'!$F$44+CF23*'1_MEX'!$F$45+CH23*'1_MEX'!$F$46+CJ23*'1_MEX'!$F$47</f>
        <v>0</v>
      </c>
      <c r="CO23" s="274">
        <f>CL23*C23</f>
        <v>0</v>
      </c>
      <c r="CP23" s="274">
        <f t="shared" si="137"/>
        <v>0</v>
      </c>
      <c r="CQ23" s="199">
        <f>CN23*C23</f>
        <v>0</v>
      </c>
      <c r="CR23" s="199">
        <f t="shared" si="139"/>
        <v>0</v>
      </c>
      <c r="CS23" s="199">
        <f>C23*($J23*'1_MEX'!B$8+$L23*'1_MEX'!B$9+$N23*'1_MEX'!B$10+$P23*'1_MEX'!B$11+$R23*'1_MEX'!B$12+$T23*'1_MEX'!B$13+$V23*'1_MEX'!B$14+$X23*'1_MEX'!B$15+$Z23*'1_MEX'!B$16+$AB23*'1_MEX'!B$17+$AD23*'1_MEX'!B$18+$AF23*'1_MEX'!B$19+$AH23*'1_MEX'!B$20+$AJ23*'1_MEX'!B$21+$AL23*'1_MEX'!B$22+$AN23*'1_MEX'!B$23+$AP23*'1_MEX'!B$24+$AR23*'1_MEX'!B$25+$AT23*'1_MEX'!B$26+$AV23*'1_MEX'!B$27+$AX23*'1_MEX'!B$28+$AZ23*'1_MEX'!B$29+$BB23*'1_MEX'!B$30+$BD23*'1_MEX'!B$31+$BF23*'1_MEX'!B$32+$BH23*'1_MEX'!B$33+$BJ23*'1_MEX'!B$34+$BL23*'1_MEX'!B$35+$BN23*'1_MEX'!B$36+$BP23*'1_MEX'!B$37+$BR23*'1_MEX'!B$38+$BT23*'1_MEX'!B$39+$BV23*'1_MEX'!B$40+$BX23*'1_MEX'!B$41+$BZ23*'1_MEX'!B$42+$CB23*'1_MEX'!B$43+$CD23*'1_MEX'!B$44+$CF23*'1_MEX'!B$45+$CH23*'1_MEX'!B$46+$CJ23*'1_MEX'!B$47)</f>
        <v>0</v>
      </c>
      <c r="CT23" s="199">
        <f>C23*($J23*'1_MEX'!C$8+$L23*'1_MEX'!C$9+$N23*'1_MEX'!C$10+$P23*'1_MEX'!C$11+$R23*'1_MEX'!C$12+$T23*'1_MEX'!C$13+$V23*'1_MEX'!C$14+$X23*'1_MEX'!C$15+$Z23*'1_MEX'!C$16+$AB23*'1_MEX'!C$17+$AD23*'1_MEX'!C$18+$AF23*'1_MEX'!C$19+$AH23*'1_MEX'!C$20+$AJ23*'1_MEX'!C$21+$AL23*'1_MEX'!C$22+$AN23*'1_MEX'!C$23+$AP23*'1_MEX'!C$24+$AR23*'1_MEX'!C$25+$AT23*'1_MEX'!C$26+$AV23*'1_MEX'!C$27+$AX23*'1_MEX'!C$28+$AZ23*'1_MEX'!C$29+$BB23*'1_MEX'!C$30+$BD23*'1_MEX'!C$31+$BF23*'1_MEX'!C$32+$BH23*'1_MEX'!C$33+$BJ23*'1_MEX'!C$34+$BL23*'1_MEX'!C$35+$BN23*'1_MEX'!C$36+$BP23*'1_MEX'!C$37+$BR23*'1_MEX'!C$38+$BT23*'1_MEX'!C$39+$BV23*'1_MEX'!C$40+$BX23*'1_MEX'!C$41+$BZ23*'1_MEX'!C$42+$CB23*'1_MEX'!C$43+$CD23*'1_MEX'!C$44+$CF23*'1_MEX'!C$45+$CH23*'1_MEX'!C$46+$CJ23*'1_MEX'!C$47)</f>
        <v>0</v>
      </c>
      <c r="CV23" s="208" t="str">
        <f>IF(OR(C23="",C23=0),"",IF(I23=0,#REF!,IF(I23=1,#REF!,IF(I23=2,#REF!,IF(I23=3,#REF!,IF(I23=4,#REF!))))))</f>
        <v/>
      </c>
      <c r="CW23" s="163" t="e">
        <f>(IF((((D23*2+F23*2)/1000)/#REF!)+((((CS23/C23)+(CT23/C23))/1000)/#REF!)+(I23*#REF!)&lt;45,"45",(((D23*2+F23*2)/1000)/#REF!)+(((((CS23/C23)+(CT23/C23)))/1000)/#REF!)+(I23*#REF!)))</f>
        <v>#REF!</v>
      </c>
      <c r="CX23" s="201">
        <f t="shared" si="140"/>
        <v>0</v>
      </c>
      <c r="CZ23" s="200">
        <f>IF(C23&lt;&gt;0,C23*((CL23*(#REF!))+(((D23/1000)+(F23/1000)*2)*#REF!)+(((CS23/1000)+(CT23/1000))*#REF!+(CS23)/1000*#REF!)/C23+(I23*#REF!)+(CL23*(#REF!))),0)</f>
        <v>0</v>
      </c>
      <c r="DB23" s="200">
        <f t="shared" si="141"/>
        <v>0</v>
      </c>
      <c r="DD23" s="200">
        <f t="shared" si="142"/>
        <v>0</v>
      </c>
      <c r="DE23" s="200"/>
      <c r="DF23" s="200">
        <f t="shared" si="143"/>
        <v>0</v>
      </c>
    </row>
    <row r="24" spans="1:110" ht="20.25" customHeight="1">
      <c r="A24" s="192">
        <v>20</v>
      </c>
      <c r="B24" s="202"/>
      <c r="C24" s="192"/>
      <c r="D24" s="203"/>
      <c r="E24" s="192">
        <f t="shared" si="105"/>
        <v>0</v>
      </c>
      <c r="F24" s="192"/>
      <c r="G24" s="192">
        <f t="shared" si="158"/>
        <v>0</v>
      </c>
      <c r="H24" s="192" t="s">
        <v>1</v>
      </c>
      <c r="I24" s="194">
        <f t="shared" si="106"/>
        <v>0</v>
      </c>
      <c r="J24" s="195"/>
      <c r="K24" s="195">
        <f t="shared" si="107"/>
        <v>0</v>
      </c>
      <c r="L24" s="196"/>
      <c r="M24" s="196">
        <f t="shared" si="108"/>
        <v>0</v>
      </c>
      <c r="N24" s="197"/>
      <c r="O24" s="197">
        <f t="shared" si="109"/>
        <v>0</v>
      </c>
      <c r="P24" s="198"/>
      <c r="Q24" s="198">
        <f t="shared" si="110"/>
        <v>0</v>
      </c>
      <c r="R24" s="192"/>
      <c r="S24" s="192">
        <f t="shared" si="144"/>
        <v>0</v>
      </c>
      <c r="T24" s="204"/>
      <c r="U24" s="195">
        <f t="shared" si="145"/>
        <v>0</v>
      </c>
      <c r="V24" s="205"/>
      <c r="W24" s="196">
        <f t="shared" si="146"/>
        <v>0</v>
      </c>
      <c r="X24" s="206"/>
      <c r="Y24" s="197">
        <f t="shared" si="147"/>
        <v>0</v>
      </c>
      <c r="Z24" s="207"/>
      <c r="AA24" s="198">
        <f t="shared" si="148"/>
        <v>0</v>
      </c>
      <c r="AB24" s="203"/>
      <c r="AC24" s="192">
        <f t="shared" si="149"/>
        <v>0</v>
      </c>
      <c r="AD24" s="204"/>
      <c r="AE24" s="195">
        <f t="shared" si="150"/>
        <v>0</v>
      </c>
      <c r="AF24" s="205"/>
      <c r="AG24" s="196">
        <f t="shared" si="151"/>
        <v>0</v>
      </c>
      <c r="AH24" s="206"/>
      <c r="AI24" s="197">
        <f t="shared" si="152"/>
        <v>0</v>
      </c>
      <c r="AJ24" s="207"/>
      <c r="AK24" s="198">
        <f t="shared" si="153"/>
        <v>0</v>
      </c>
      <c r="AL24" s="195"/>
      <c r="AM24" s="195">
        <f t="shared" si="154"/>
        <v>0</v>
      </c>
      <c r="AN24" s="205"/>
      <c r="AO24" s="196">
        <f t="shared" si="155"/>
        <v>0</v>
      </c>
      <c r="AP24" s="197"/>
      <c r="AQ24" s="197">
        <f t="shared" si="156"/>
        <v>0</v>
      </c>
      <c r="AR24" s="207"/>
      <c r="AS24" s="198">
        <f t="shared" si="111"/>
        <v>0</v>
      </c>
      <c r="AT24" s="203"/>
      <c r="AU24" s="192">
        <f t="shared" si="112"/>
        <v>0</v>
      </c>
      <c r="AV24" s="195"/>
      <c r="AW24" s="195">
        <f t="shared" si="113"/>
        <v>0</v>
      </c>
      <c r="AX24" s="196"/>
      <c r="AY24" s="196">
        <f t="shared" si="114"/>
        <v>0</v>
      </c>
      <c r="AZ24" s="197"/>
      <c r="BA24" s="197">
        <f t="shared" si="115"/>
        <v>0</v>
      </c>
      <c r="BB24" s="198"/>
      <c r="BC24" s="198">
        <f t="shared" si="116"/>
        <v>0</v>
      </c>
      <c r="BD24" s="192"/>
      <c r="BE24" s="192">
        <f t="shared" si="117"/>
        <v>0</v>
      </c>
      <c r="BF24" s="195"/>
      <c r="BG24" s="195">
        <f t="shared" si="118"/>
        <v>0</v>
      </c>
      <c r="BH24" s="196"/>
      <c r="BI24" s="196">
        <f t="shared" si="119"/>
        <v>0</v>
      </c>
      <c r="BJ24" s="197"/>
      <c r="BK24" s="197">
        <f t="shared" si="120"/>
        <v>0</v>
      </c>
      <c r="BL24" s="198"/>
      <c r="BM24" s="198">
        <f t="shared" si="121"/>
        <v>0</v>
      </c>
      <c r="BN24" s="192"/>
      <c r="BO24" s="192">
        <f t="shared" si="122"/>
        <v>0</v>
      </c>
      <c r="BP24" s="195"/>
      <c r="BQ24" s="195">
        <f t="shared" si="123"/>
        <v>0</v>
      </c>
      <c r="BR24" s="196"/>
      <c r="BS24" s="196">
        <f t="shared" si="124"/>
        <v>0</v>
      </c>
      <c r="BT24" s="197"/>
      <c r="BU24" s="197">
        <f t="shared" si="125"/>
        <v>0</v>
      </c>
      <c r="BV24" s="198"/>
      <c r="BW24" s="198">
        <f t="shared" si="126"/>
        <v>0</v>
      </c>
      <c r="BX24" s="195"/>
      <c r="BY24" s="195">
        <f t="shared" si="127"/>
        <v>0</v>
      </c>
      <c r="BZ24" s="196"/>
      <c r="CA24" s="196">
        <f t="shared" si="128"/>
        <v>0</v>
      </c>
      <c r="CB24" s="197"/>
      <c r="CC24" s="197">
        <f t="shared" si="129"/>
        <v>0</v>
      </c>
      <c r="CD24" s="198"/>
      <c r="CE24" s="198">
        <f t="shared" si="130"/>
        <v>0</v>
      </c>
      <c r="CF24" s="195"/>
      <c r="CG24" s="195">
        <f t="shared" si="131"/>
        <v>0</v>
      </c>
      <c r="CH24" s="196"/>
      <c r="CI24" s="196">
        <f t="shared" si="132"/>
        <v>0</v>
      </c>
      <c r="CJ24" s="197"/>
      <c r="CK24" s="197">
        <f t="shared" si="133"/>
        <v>0</v>
      </c>
      <c r="CL24" s="273">
        <f t="shared" si="134"/>
        <v>0</v>
      </c>
      <c r="CM24" s="199">
        <f t="shared" si="135"/>
        <v>0</v>
      </c>
      <c r="CN24" s="199">
        <f>J24*'1_MEX'!$F$8+'2_FACADE'!L24*'1_MEX'!$F$9+'2_FACADE'!N24*'1_MEX'!$F$10+'2_FACADE'!P24*'1_MEX'!$F$11+'2_FACADE'!R24*'1_MEX'!$F$12+'2_FACADE'!T24*'1_MEX'!$F$13+'2_FACADE'!V24*'1_MEX'!$F$14+'2_FACADE'!X24*'1_MEX'!$F$15+'2_FACADE'!Z24*'1_MEX'!$F$16+'2_FACADE'!AB24*'1_MEX'!$F$17+'2_FACADE'!AD24*'1_MEX'!$F$18+'2_FACADE'!AF24*'1_MEX'!$F$19+'2_FACADE'!AH24*'1_MEX'!$F$20+AJ24*'1_MEX'!$F$21+'2_FACADE'!AL24*'1_MEX'!$F$22+'2_FACADE'!AN24*'1_MEX'!$F$23+'2_FACADE'!AP24*'1_MEX'!$F$24+'2_FACADE'!AR24*'1_MEX'!$F$25+'2_FACADE'!AT24*'1_MEX'!$F$26+'2_FACADE'!AV24*'1_MEX'!$F$27+AX24*'1_MEX'!$F$28+AZ24*'1_MEX'!$F$29+BB24*'1_MEX'!$F$30+BD24*'1_MEX'!$F$31+BF24*'1_MEX'!$F$32+BH24*'1_MEX'!$F$33+BJ24*'1_MEX'!$F$34+BL24*'1_MEX'!$F$35+BN24*'1_MEX'!$F$36+BP24*'1_MEX'!$F$37+BR24*'1_MEX'!$F$38+BT24*'1_MEX'!$F$39+BV24*'1_MEX'!$F$40+BX24*'1_MEX'!$F$41+BZ24*'1_MEX'!$F$42+CB24*'1_MEX'!$F$43+CD24*'1_MEX'!$F$44+CF24*'1_MEX'!$F$45+CH24*'1_MEX'!$F$46+CJ24*'1_MEX'!$F$47</f>
        <v>0</v>
      </c>
      <c r="CO24" s="274">
        <f>CL24*C24</f>
        <v>0</v>
      </c>
      <c r="CP24" s="274">
        <f t="shared" si="137"/>
        <v>0</v>
      </c>
      <c r="CQ24" s="199">
        <f>CN24*C24</f>
        <v>0</v>
      </c>
      <c r="CR24" s="199">
        <f t="shared" si="139"/>
        <v>0</v>
      </c>
      <c r="CS24" s="199">
        <f>C24*($J24*'1_MEX'!B$8+$L24*'1_MEX'!B$9+$N24*'1_MEX'!B$10+$P24*'1_MEX'!B$11+$R24*'1_MEX'!B$12+$T24*'1_MEX'!B$13+$V24*'1_MEX'!B$14+$X24*'1_MEX'!B$15+$Z24*'1_MEX'!B$16+$AB24*'1_MEX'!B$17+$AD24*'1_MEX'!B$18+$AF24*'1_MEX'!B$19+$AH24*'1_MEX'!B$20+$AJ24*'1_MEX'!B$21+$AL24*'1_MEX'!B$22+$AN24*'1_MEX'!B$23+$AP24*'1_MEX'!B$24+$AR24*'1_MEX'!B$25+$AT24*'1_MEX'!B$26+$AV24*'1_MEX'!B$27+$AX24*'1_MEX'!B$28+$AZ24*'1_MEX'!B$29+$BB24*'1_MEX'!B$30+$BD24*'1_MEX'!B$31+$BF24*'1_MEX'!B$32+$BH24*'1_MEX'!B$33+$BJ24*'1_MEX'!B$34+$BL24*'1_MEX'!B$35+$BN24*'1_MEX'!B$36+$BP24*'1_MEX'!B$37+$BR24*'1_MEX'!B$38+$BT24*'1_MEX'!B$39+$BV24*'1_MEX'!B$40+$BX24*'1_MEX'!B$41+$BZ24*'1_MEX'!B$42+$CB24*'1_MEX'!B$43+$CD24*'1_MEX'!B$44+$CF24*'1_MEX'!B$45+$CH24*'1_MEX'!B$46+$CJ24*'1_MEX'!B$47)</f>
        <v>0</v>
      </c>
      <c r="CT24" s="199">
        <f>C24*($J24*'1_MEX'!C$8+$L24*'1_MEX'!C$9+$N24*'1_MEX'!C$10+$P24*'1_MEX'!C$11+$R24*'1_MEX'!C$12+$T24*'1_MEX'!C$13+$V24*'1_MEX'!C$14+$X24*'1_MEX'!C$15+$Z24*'1_MEX'!C$16+$AB24*'1_MEX'!C$17+$AD24*'1_MEX'!C$18+$AF24*'1_MEX'!C$19+$AH24*'1_MEX'!C$20+$AJ24*'1_MEX'!C$21+$AL24*'1_MEX'!C$22+$AN24*'1_MEX'!C$23+$AP24*'1_MEX'!C$24+$AR24*'1_MEX'!C$25+$AT24*'1_MEX'!C$26+$AV24*'1_MEX'!C$27+$AX24*'1_MEX'!C$28+$AZ24*'1_MEX'!C$29+$BB24*'1_MEX'!C$30+$BD24*'1_MEX'!C$31+$BF24*'1_MEX'!C$32+$BH24*'1_MEX'!C$33+$BJ24*'1_MEX'!C$34+$BL24*'1_MEX'!C$35+$BN24*'1_MEX'!C$36+$BP24*'1_MEX'!C$37+$BR24*'1_MEX'!C$38+$BT24*'1_MEX'!C$39+$BV24*'1_MEX'!C$40+$BX24*'1_MEX'!C$41+$BZ24*'1_MEX'!C$42+$CB24*'1_MEX'!C$43+$CD24*'1_MEX'!C$44+$CF24*'1_MEX'!C$45+$CH24*'1_MEX'!C$46+$CJ24*'1_MEX'!C$47)</f>
        <v>0</v>
      </c>
      <c r="CV24" s="208" t="str">
        <f>IF(OR(C24="",C24=0),"",IF(I24=0,#REF!,IF(I24=1,#REF!,IF(I24=2,#REF!,IF(I24=3,#REF!,IF(I24=4,#REF!))))))</f>
        <v/>
      </c>
      <c r="CW24" s="163" t="e">
        <f>(IF((((D24*2+F24*2)/1000)/#REF!)+((((CS24/C24)+(CT24/C24))/1000)/#REF!)+(I24*#REF!)&lt;45,"45",(((D24*2+F24*2)/1000)/#REF!)+(((((CS24/C24)+(CT24/C24)))/1000)/#REF!)+(I24*#REF!)))</f>
        <v>#REF!</v>
      </c>
      <c r="CX24" s="201">
        <f t="shared" si="140"/>
        <v>0</v>
      </c>
      <c r="CZ24" s="200">
        <f>IF(C24&lt;&gt;0,C24*((CL24*(#REF!))+(((D24/1000)+(F24/1000)*2)*#REF!)+(((CS24/1000)+(CT24/1000))*#REF!+(CS24)/1000*#REF!)/C24+(I24*#REF!)+(CL24*(#REF!))),0)</f>
        <v>0</v>
      </c>
      <c r="DB24" s="200">
        <f t="shared" si="141"/>
        <v>0</v>
      </c>
      <c r="DD24" s="200">
        <f t="shared" si="142"/>
        <v>0</v>
      </c>
      <c r="DE24" s="200"/>
      <c r="DF24" s="200">
        <f t="shared" si="143"/>
        <v>0</v>
      </c>
    </row>
    <row r="25" spans="1:110" ht="20.25" customHeight="1">
      <c r="A25" s="192">
        <v>21</v>
      </c>
      <c r="B25" s="202"/>
      <c r="C25" s="192"/>
      <c r="D25" s="203"/>
      <c r="E25" s="192">
        <f t="shared" si="105"/>
        <v>0</v>
      </c>
      <c r="F25" s="192"/>
      <c r="G25" s="192">
        <f t="shared" si="158"/>
        <v>0</v>
      </c>
      <c r="H25" s="192" t="s">
        <v>1</v>
      </c>
      <c r="I25" s="194">
        <f t="shared" si="106"/>
        <v>0</v>
      </c>
      <c r="J25" s="195"/>
      <c r="K25" s="195">
        <f t="shared" si="107"/>
        <v>0</v>
      </c>
      <c r="L25" s="196"/>
      <c r="M25" s="196">
        <f t="shared" si="108"/>
        <v>0</v>
      </c>
      <c r="N25" s="197"/>
      <c r="O25" s="197">
        <f t="shared" si="109"/>
        <v>0</v>
      </c>
      <c r="P25" s="198"/>
      <c r="Q25" s="198">
        <f t="shared" si="110"/>
        <v>0</v>
      </c>
      <c r="R25" s="192"/>
      <c r="S25" s="192">
        <f t="shared" si="144"/>
        <v>0</v>
      </c>
      <c r="T25" s="204"/>
      <c r="U25" s="195">
        <f t="shared" si="145"/>
        <v>0</v>
      </c>
      <c r="V25" s="205"/>
      <c r="W25" s="196">
        <f t="shared" si="146"/>
        <v>0</v>
      </c>
      <c r="X25" s="206"/>
      <c r="Y25" s="197">
        <f t="shared" si="147"/>
        <v>0</v>
      </c>
      <c r="Z25" s="207"/>
      <c r="AA25" s="198">
        <f t="shared" si="148"/>
        <v>0</v>
      </c>
      <c r="AB25" s="203"/>
      <c r="AC25" s="192">
        <f t="shared" si="149"/>
        <v>0</v>
      </c>
      <c r="AD25" s="204"/>
      <c r="AE25" s="195">
        <f t="shared" si="150"/>
        <v>0</v>
      </c>
      <c r="AF25" s="205"/>
      <c r="AG25" s="196">
        <f t="shared" si="151"/>
        <v>0</v>
      </c>
      <c r="AH25" s="206"/>
      <c r="AI25" s="197">
        <f t="shared" si="152"/>
        <v>0</v>
      </c>
      <c r="AJ25" s="207"/>
      <c r="AK25" s="198">
        <f t="shared" si="153"/>
        <v>0</v>
      </c>
      <c r="AL25" s="195"/>
      <c r="AM25" s="195">
        <f t="shared" si="154"/>
        <v>0</v>
      </c>
      <c r="AN25" s="205"/>
      <c r="AO25" s="196">
        <f t="shared" si="155"/>
        <v>0</v>
      </c>
      <c r="AP25" s="197"/>
      <c r="AQ25" s="197">
        <f t="shared" si="156"/>
        <v>0</v>
      </c>
      <c r="AR25" s="207"/>
      <c r="AS25" s="198">
        <f t="shared" si="111"/>
        <v>0</v>
      </c>
      <c r="AT25" s="203"/>
      <c r="AU25" s="192">
        <f t="shared" si="112"/>
        <v>0</v>
      </c>
      <c r="AV25" s="195"/>
      <c r="AW25" s="195">
        <f t="shared" si="113"/>
        <v>0</v>
      </c>
      <c r="AX25" s="196"/>
      <c r="AY25" s="196">
        <f t="shared" si="114"/>
        <v>0</v>
      </c>
      <c r="AZ25" s="197"/>
      <c r="BA25" s="197">
        <f t="shared" si="115"/>
        <v>0</v>
      </c>
      <c r="BB25" s="198"/>
      <c r="BC25" s="198">
        <f t="shared" si="116"/>
        <v>0</v>
      </c>
      <c r="BD25" s="192"/>
      <c r="BE25" s="192">
        <f t="shared" si="117"/>
        <v>0</v>
      </c>
      <c r="BF25" s="195"/>
      <c r="BG25" s="195">
        <f t="shared" si="118"/>
        <v>0</v>
      </c>
      <c r="BH25" s="196"/>
      <c r="BI25" s="196">
        <f t="shared" si="119"/>
        <v>0</v>
      </c>
      <c r="BJ25" s="197"/>
      <c r="BK25" s="197">
        <f t="shared" si="120"/>
        <v>0</v>
      </c>
      <c r="BL25" s="198"/>
      <c r="BM25" s="198">
        <f t="shared" si="121"/>
        <v>0</v>
      </c>
      <c r="BN25" s="192"/>
      <c r="BO25" s="192">
        <f t="shared" si="122"/>
        <v>0</v>
      </c>
      <c r="BP25" s="195"/>
      <c r="BQ25" s="195">
        <f t="shared" si="123"/>
        <v>0</v>
      </c>
      <c r="BR25" s="196"/>
      <c r="BS25" s="196">
        <f t="shared" si="124"/>
        <v>0</v>
      </c>
      <c r="BT25" s="197"/>
      <c r="BU25" s="197">
        <f t="shared" si="125"/>
        <v>0</v>
      </c>
      <c r="BV25" s="198"/>
      <c r="BW25" s="198">
        <f t="shared" si="126"/>
        <v>0</v>
      </c>
      <c r="BX25" s="195"/>
      <c r="BY25" s="195">
        <f t="shared" si="127"/>
        <v>0</v>
      </c>
      <c r="BZ25" s="196"/>
      <c r="CA25" s="196">
        <f t="shared" si="128"/>
        <v>0</v>
      </c>
      <c r="CB25" s="197"/>
      <c r="CC25" s="197">
        <f t="shared" si="129"/>
        <v>0</v>
      </c>
      <c r="CD25" s="198"/>
      <c r="CE25" s="198">
        <f t="shared" si="130"/>
        <v>0</v>
      </c>
      <c r="CF25" s="195"/>
      <c r="CG25" s="195">
        <f t="shared" si="131"/>
        <v>0</v>
      </c>
      <c r="CH25" s="196"/>
      <c r="CI25" s="196">
        <f t="shared" si="132"/>
        <v>0</v>
      </c>
      <c r="CJ25" s="197"/>
      <c r="CK25" s="197">
        <f t="shared" si="133"/>
        <v>0</v>
      </c>
      <c r="CL25" s="273">
        <f t="shared" si="134"/>
        <v>0</v>
      </c>
      <c r="CM25" s="199">
        <f t="shared" si="135"/>
        <v>0</v>
      </c>
      <c r="CN25" s="199">
        <f>J25*'1_MEX'!$F$8+'2_FACADE'!L25*'1_MEX'!$F$9+'2_FACADE'!N25*'1_MEX'!$F$10+'2_FACADE'!P25*'1_MEX'!$F$11+'2_FACADE'!R25*'1_MEX'!$F$12+'2_FACADE'!T25*'1_MEX'!$F$13+'2_FACADE'!V25*'1_MEX'!$F$14+'2_FACADE'!X25*'1_MEX'!$F$15+'2_FACADE'!Z25*'1_MEX'!$F$16+'2_FACADE'!AB25*'1_MEX'!$F$17+'2_FACADE'!AD25*'1_MEX'!$F$18+'2_FACADE'!AF25*'1_MEX'!$F$19+'2_FACADE'!AH25*'1_MEX'!$F$20+AJ25*'1_MEX'!$F$21+'2_FACADE'!AL25*'1_MEX'!$F$22+'2_FACADE'!AN25*'1_MEX'!$F$23+'2_FACADE'!AP25*'1_MEX'!$F$24+'2_FACADE'!AR25*'1_MEX'!$F$25+'2_FACADE'!AT25*'1_MEX'!$F$26+'2_FACADE'!AV25*'1_MEX'!$F$27+AX25*'1_MEX'!$F$28+AZ25*'1_MEX'!$F$29+BB25*'1_MEX'!$F$30+BD25*'1_MEX'!$F$31+BF25*'1_MEX'!$F$32+BH25*'1_MEX'!$F$33+BJ25*'1_MEX'!$F$34+BL25*'1_MEX'!$F$35+BN25*'1_MEX'!$F$36+BP25*'1_MEX'!$F$37+BR25*'1_MEX'!$F$38+BT25*'1_MEX'!$F$39+BV25*'1_MEX'!$F$40+BX25*'1_MEX'!$F$41+BZ25*'1_MEX'!$F$42+CB25*'1_MEX'!$F$43+CD25*'1_MEX'!$F$44+CF25*'1_MEX'!$F$45+CH25*'1_MEX'!$F$46+CJ25*'1_MEX'!$F$47</f>
        <v>0</v>
      </c>
      <c r="CO25" s="274">
        <f t="shared" ref="CO25:CO35" si="159">CL25*C25</f>
        <v>0</v>
      </c>
      <c r="CP25" s="274">
        <f t="shared" si="137"/>
        <v>0</v>
      </c>
      <c r="CQ25" s="199">
        <f t="shared" ref="CQ25:CQ35" si="160">CN25*C25</f>
        <v>0</v>
      </c>
      <c r="CR25" s="199">
        <f t="shared" si="139"/>
        <v>0</v>
      </c>
      <c r="CS25" s="199">
        <f>C25*($J25*'1_MEX'!B$8+$L25*'1_MEX'!B$9+$N25*'1_MEX'!B$10+$P25*'1_MEX'!B$11+$R25*'1_MEX'!B$12+$T25*'1_MEX'!B$13+$V25*'1_MEX'!B$14+$X25*'1_MEX'!B$15+$Z25*'1_MEX'!B$16+$AB25*'1_MEX'!B$17+$AD25*'1_MEX'!B$18+$AF25*'1_MEX'!B$19+$AH25*'1_MEX'!B$20+$AJ25*'1_MEX'!B$21+$AL25*'1_MEX'!B$22+$AN25*'1_MEX'!B$23+$AP25*'1_MEX'!B$24+$AR25*'1_MEX'!B$25+$AT25*'1_MEX'!B$26+$AV25*'1_MEX'!B$27+$AX25*'1_MEX'!B$28+$AZ25*'1_MEX'!B$29+$BB25*'1_MEX'!B$30+$BD25*'1_MEX'!B$31+$BF25*'1_MEX'!B$32+$BH25*'1_MEX'!B$33+$BJ25*'1_MEX'!B$34+$BL25*'1_MEX'!B$35+$BN25*'1_MEX'!B$36+$BP25*'1_MEX'!B$37+$BR25*'1_MEX'!B$38+$BT25*'1_MEX'!B$39+$BV25*'1_MEX'!B$40+$BX25*'1_MEX'!B$41+$BZ25*'1_MEX'!B$42+$CB25*'1_MEX'!B$43+$CD25*'1_MEX'!B$44+$CF25*'1_MEX'!B$45+$CH25*'1_MEX'!B$46+$CJ25*'1_MEX'!B$47)</f>
        <v>0</v>
      </c>
      <c r="CT25" s="199">
        <f>C25*($J25*'1_MEX'!C$8+$L25*'1_MEX'!C$9+$N25*'1_MEX'!C$10+$P25*'1_MEX'!C$11+$R25*'1_MEX'!C$12+$T25*'1_MEX'!C$13+$V25*'1_MEX'!C$14+$X25*'1_MEX'!C$15+$Z25*'1_MEX'!C$16+$AB25*'1_MEX'!C$17+$AD25*'1_MEX'!C$18+$AF25*'1_MEX'!C$19+$AH25*'1_MEX'!C$20+$AJ25*'1_MEX'!C$21+$AL25*'1_MEX'!C$22+$AN25*'1_MEX'!C$23+$AP25*'1_MEX'!C$24+$AR25*'1_MEX'!C$25+$AT25*'1_MEX'!C$26+$AV25*'1_MEX'!C$27+$AX25*'1_MEX'!C$28+$AZ25*'1_MEX'!C$29+$BB25*'1_MEX'!C$30+$BD25*'1_MEX'!C$31+$BF25*'1_MEX'!C$32+$BH25*'1_MEX'!C$33+$BJ25*'1_MEX'!C$34+$BL25*'1_MEX'!C$35+$BN25*'1_MEX'!C$36+$BP25*'1_MEX'!C$37+$BR25*'1_MEX'!C$38+$BT25*'1_MEX'!C$39+$BV25*'1_MEX'!C$40+$BX25*'1_MEX'!C$41+$BZ25*'1_MEX'!C$42+$CB25*'1_MEX'!C$43+$CD25*'1_MEX'!C$44+$CF25*'1_MEX'!C$45+$CH25*'1_MEX'!C$46+$CJ25*'1_MEX'!C$47)</f>
        <v>0</v>
      </c>
      <c r="CV25" s="208" t="str">
        <f>IF(OR(C25="",C25=0),"",IF(I25=0,#REF!,IF(I25=1,#REF!,IF(I25=2,#REF!,IF(I25=3,#REF!,IF(I25=4,#REF!))))))</f>
        <v/>
      </c>
      <c r="CW25" s="163" t="e">
        <f>(IF((((D25*2+F25*2)/1000)/#REF!)+((((CS25/C25)+(CT25/C25))/1000)/#REF!)+(I25*#REF!)&lt;45,"45",(((D25*2+F25*2)/1000)/#REF!)+(((((CS25/C25)+(CT25/C25)))/1000)/#REF!)+(I25*#REF!)))</f>
        <v>#REF!</v>
      </c>
      <c r="CX25" s="201">
        <f t="shared" si="140"/>
        <v>0</v>
      </c>
      <c r="CZ25" s="200">
        <f>IF(C25&lt;&gt;0,C25*((CL25*(#REF!))+(((D25/1000)+(F25/1000)*2)*#REF!)+(((CS25/1000)+(CT25/1000))*#REF!+(CS25)/1000*#REF!)/C25+(I25*#REF!)+(CL25*(#REF!))),0)</f>
        <v>0</v>
      </c>
      <c r="DB25" s="200">
        <f t="shared" si="141"/>
        <v>0</v>
      </c>
      <c r="DD25" s="200">
        <f t="shared" si="142"/>
        <v>0</v>
      </c>
      <c r="DE25" s="200"/>
      <c r="DF25" s="200">
        <f t="shared" si="143"/>
        <v>0</v>
      </c>
    </row>
    <row r="26" spans="1:110" ht="20.25" customHeight="1">
      <c r="A26" s="192">
        <v>22</v>
      </c>
      <c r="B26" s="202"/>
      <c r="C26" s="192"/>
      <c r="D26" s="203"/>
      <c r="E26" s="192">
        <f t="shared" si="105"/>
        <v>0</v>
      </c>
      <c r="F26" s="192"/>
      <c r="G26" s="192">
        <f t="shared" si="158"/>
        <v>0</v>
      </c>
      <c r="H26" s="192" t="s">
        <v>1</v>
      </c>
      <c r="I26" s="194">
        <f t="shared" si="106"/>
        <v>0</v>
      </c>
      <c r="J26" s="195"/>
      <c r="K26" s="195">
        <f t="shared" si="107"/>
        <v>0</v>
      </c>
      <c r="L26" s="196"/>
      <c r="M26" s="196">
        <f t="shared" si="108"/>
        <v>0</v>
      </c>
      <c r="N26" s="197"/>
      <c r="O26" s="197">
        <f t="shared" si="109"/>
        <v>0</v>
      </c>
      <c r="P26" s="198"/>
      <c r="Q26" s="198">
        <f t="shared" si="110"/>
        <v>0</v>
      </c>
      <c r="R26" s="192"/>
      <c r="S26" s="192">
        <f t="shared" si="144"/>
        <v>0</v>
      </c>
      <c r="T26" s="204"/>
      <c r="U26" s="195">
        <f t="shared" si="145"/>
        <v>0</v>
      </c>
      <c r="V26" s="205"/>
      <c r="W26" s="196">
        <f t="shared" si="146"/>
        <v>0</v>
      </c>
      <c r="X26" s="206"/>
      <c r="Y26" s="197">
        <f t="shared" si="147"/>
        <v>0</v>
      </c>
      <c r="Z26" s="207"/>
      <c r="AA26" s="198">
        <f t="shared" si="148"/>
        <v>0</v>
      </c>
      <c r="AB26" s="203"/>
      <c r="AC26" s="192">
        <f t="shared" si="149"/>
        <v>0</v>
      </c>
      <c r="AD26" s="204"/>
      <c r="AE26" s="195">
        <f t="shared" si="150"/>
        <v>0</v>
      </c>
      <c r="AF26" s="205"/>
      <c r="AG26" s="196">
        <f t="shared" si="151"/>
        <v>0</v>
      </c>
      <c r="AH26" s="206"/>
      <c r="AI26" s="197">
        <f t="shared" si="152"/>
        <v>0</v>
      </c>
      <c r="AJ26" s="207"/>
      <c r="AK26" s="198">
        <f t="shared" si="153"/>
        <v>0</v>
      </c>
      <c r="AL26" s="195"/>
      <c r="AM26" s="195">
        <f t="shared" si="154"/>
        <v>0</v>
      </c>
      <c r="AN26" s="205"/>
      <c r="AO26" s="196">
        <f t="shared" si="155"/>
        <v>0</v>
      </c>
      <c r="AP26" s="197"/>
      <c r="AQ26" s="197">
        <f t="shared" si="156"/>
        <v>0</v>
      </c>
      <c r="AR26" s="207"/>
      <c r="AS26" s="198">
        <f t="shared" si="111"/>
        <v>0</v>
      </c>
      <c r="AT26" s="203"/>
      <c r="AU26" s="192">
        <f t="shared" si="112"/>
        <v>0</v>
      </c>
      <c r="AV26" s="195"/>
      <c r="AW26" s="195">
        <f t="shared" si="113"/>
        <v>0</v>
      </c>
      <c r="AX26" s="196"/>
      <c r="AY26" s="196">
        <f t="shared" si="114"/>
        <v>0</v>
      </c>
      <c r="AZ26" s="197"/>
      <c r="BA26" s="197">
        <f t="shared" si="115"/>
        <v>0</v>
      </c>
      <c r="BB26" s="198"/>
      <c r="BC26" s="198">
        <f t="shared" si="116"/>
        <v>0</v>
      </c>
      <c r="BD26" s="192"/>
      <c r="BE26" s="192">
        <f t="shared" si="117"/>
        <v>0</v>
      </c>
      <c r="BF26" s="195"/>
      <c r="BG26" s="195">
        <f t="shared" si="118"/>
        <v>0</v>
      </c>
      <c r="BH26" s="196"/>
      <c r="BI26" s="196">
        <f t="shared" si="119"/>
        <v>0</v>
      </c>
      <c r="BJ26" s="197"/>
      <c r="BK26" s="197">
        <f t="shared" si="120"/>
        <v>0</v>
      </c>
      <c r="BL26" s="198"/>
      <c r="BM26" s="198">
        <f t="shared" si="121"/>
        <v>0</v>
      </c>
      <c r="BN26" s="192"/>
      <c r="BO26" s="192">
        <f t="shared" si="122"/>
        <v>0</v>
      </c>
      <c r="BP26" s="195"/>
      <c r="BQ26" s="195">
        <f t="shared" si="123"/>
        <v>0</v>
      </c>
      <c r="BR26" s="196"/>
      <c r="BS26" s="196">
        <f t="shared" si="124"/>
        <v>0</v>
      </c>
      <c r="BT26" s="197"/>
      <c r="BU26" s="197">
        <f t="shared" si="125"/>
        <v>0</v>
      </c>
      <c r="BV26" s="198"/>
      <c r="BW26" s="198">
        <f t="shared" si="126"/>
        <v>0</v>
      </c>
      <c r="BX26" s="195"/>
      <c r="BY26" s="195">
        <f t="shared" si="127"/>
        <v>0</v>
      </c>
      <c r="BZ26" s="196"/>
      <c r="CA26" s="196">
        <f t="shared" si="128"/>
        <v>0</v>
      </c>
      <c r="CB26" s="197"/>
      <c r="CC26" s="197">
        <f t="shared" si="129"/>
        <v>0</v>
      </c>
      <c r="CD26" s="198"/>
      <c r="CE26" s="198">
        <f t="shared" si="130"/>
        <v>0</v>
      </c>
      <c r="CF26" s="195"/>
      <c r="CG26" s="195">
        <f t="shared" si="131"/>
        <v>0</v>
      </c>
      <c r="CH26" s="196"/>
      <c r="CI26" s="196">
        <f t="shared" si="132"/>
        <v>0</v>
      </c>
      <c r="CJ26" s="197"/>
      <c r="CK26" s="197">
        <f t="shared" si="133"/>
        <v>0</v>
      </c>
      <c r="CL26" s="273">
        <f t="shared" si="134"/>
        <v>0</v>
      </c>
      <c r="CM26" s="199">
        <f t="shared" si="135"/>
        <v>0</v>
      </c>
      <c r="CN26" s="199">
        <f>J26*'1_MEX'!$F$8+'2_FACADE'!L26*'1_MEX'!$F$9+'2_FACADE'!N26*'1_MEX'!$F$10+'2_FACADE'!P26*'1_MEX'!$F$11+'2_FACADE'!R26*'1_MEX'!$F$12+'2_FACADE'!T26*'1_MEX'!$F$13+'2_FACADE'!V26*'1_MEX'!$F$14+'2_FACADE'!X26*'1_MEX'!$F$15+'2_FACADE'!Z26*'1_MEX'!$F$16+'2_FACADE'!AB26*'1_MEX'!$F$17+'2_FACADE'!AD26*'1_MEX'!$F$18+'2_FACADE'!AF26*'1_MEX'!$F$19+'2_FACADE'!AH26*'1_MEX'!$F$20+AJ26*'1_MEX'!$F$21+'2_FACADE'!AL26*'1_MEX'!$F$22+'2_FACADE'!AN26*'1_MEX'!$F$23+'2_FACADE'!AP26*'1_MEX'!$F$24+'2_FACADE'!AR26*'1_MEX'!$F$25+'2_FACADE'!AT26*'1_MEX'!$F$26+'2_FACADE'!AV26*'1_MEX'!$F$27+AX26*'1_MEX'!$F$28+AZ26*'1_MEX'!$F$29+BB26*'1_MEX'!$F$30+BD26*'1_MEX'!$F$31+BF26*'1_MEX'!$F$32+BH26*'1_MEX'!$F$33+BJ26*'1_MEX'!$F$34+BL26*'1_MEX'!$F$35+BN26*'1_MEX'!$F$36+BP26*'1_MEX'!$F$37+BR26*'1_MEX'!$F$38+BT26*'1_MEX'!$F$39+BV26*'1_MEX'!$F$40+BX26*'1_MEX'!$F$41+BZ26*'1_MEX'!$F$42+CB26*'1_MEX'!$F$43+CD26*'1_MEX'!$F$44+CF26*'1_MEX'!$F$45+CH26*'1_MEX'!$F$46+CJ26*'1_MEX'!$F$47</f>
        <v>0</v>
      </c>
      <c r="CO26" s="274">
        <f t="shared" si="159"/>
        <v>0</v>
      </c>
      <c r="CP26" s="274">
        <f t="shared" si="137"/>
        <v>0</v>
      </c>
      <c r="CQ26" s="199">
        <f t="shared" si="160"/>
        <v>0</v>
      </c>
      <c r="CR26" s="199">
        <f t="shared" si="139"/>
        <v>0</v>
      </c>
      <c r="CS26" s="199">
        <f>C26*($J26*'1_MEX'!B$8+$L26*'1_MEX'!B$9+$N26*'1_MEX'!B$10+$P26*'1_MEX'!B$11+$R26*'1_MEX'!B$12+$T26*'1_MEX'!B$13+$V26*'1_MEX'!B$14+$X26*'1_MEX'!B$15+$Z26*'1_MEX'!B$16+$AB26*'1_MEX'!B$17+$AD26*'1_MEX'!B$18+$AF26*'1_MEX'!B$19+$AH26*'1_MEX'!B$20+$AJ26*'1_MEX'!B$21+$AL26*'1_MEX'!B$22+$AN26*'1_MEX'!B$23+$AP26*'1_MEX'!B$24+$AR26*'1_MEX'!B$25+$AT26*'1_MEX'!B$26+$AV26*'1_MEX'!B$27+$AX26*'1_MEX'!B$28+$AZ26*'1_MEX'!B$29+$BB26*'1_MEX'!B$30+$BD26*'1_MEX'!B$31+$BF26*'1_MEX'!B$32+$BH26*'1_MEX'!B$33+$BJ26*'1_MEX'!B$34+$BL26*'1_MEX'!B$35+$BN26*'1_MEX'!B$36+$BP26*'1_MEX'!B$37+$BR26*'1_MEX'!B$38+$BT26*'1_MEX'!B$39+$BV26*'1_MEX'!B$40+$BX26*'1_MEX'!B$41+$BZ26*'1_MEX'!B$42+$CB26*'1_MEX'!B$43+$CD26*'1_MEX'!B$44+$CF26*'1_MEX'!B$45+$CH26*'1_MEX'!B$46+$CJ26*'1_MEX'!B$47)</f>
        <v>0</v>
      </c>
      <c r="CT26" s="199">
        <f>C26*($J26*'1_MEX'!C$8+$L26*'1_MEX'!C$9+$N26*'1_MEX'!C$10+$P26*'1_MEX'!C$11+$R26*'1_MEX'!C$12+$T26*'1_MEX'!C$13+$V26*'1_MEX'!C$14+$X26*'1_MEX'!C$15+$Z26*'1_MEX'!C$16+$AB26*'1_MEX'!C$17+$AD26*'1_MEX'!C$18+$AF26*'1_MEX'!C$19+$AH26*'1_MEX'!C$20+$AJ26*'1_MEX'!C$21+$AL26*'1_MEX'!C$22+$AN26*'1_MEX'!C$23+$AP26*'1_MEX'!C$24+$AR26*'1_MEX'!C$25+$AT26*'1_MEX'!C$26+$AV26*'1_MEX'!C$27+$AX26*'1_MEX'!C$28+$AZ26*'1_MEX'!C$29+$BB26*'1_MEX'!C$30+$BD26*'1_MEX'!C$31+$BF26*'1_MEX'!C$32+$BH26*'1_MEX'!C$33+$BJ26*'1_MEX'!C$34+$BL26*'1_MEX'!C$35+$BN26*'1_MEX'!C$36+$BP26*'1_MEX'!C$37+$BR26*'1_MEX'!C$38+$BT26*'1_MEX'!C$39+$BV26*'1_MEX'!C$40+$BX26*'1_MEX'!C$41+$BZ26*'1_MEX'!C$42+$CB26*'1_MEX'!C$43+$CD26*'1_MEX'!C$44+$CF26*'1_MEX'!C$45+$CH26*'1_MEX'!C$46+$CJ26*'1_MEX'!C$47)</f>
        <v>0</v>
      </c>
      <c r="CV26" s="208" t="str">
        <f>IF(OR(C26="",C26=0),"",IF(I26=0,#REF!,IF(I26=1,#REF!,IF(I26=2,#REF!,IF(I26=3,#REF!,IF(I26=4,#REF!))))))</f>
        <v/>
      </c>
      <c r="CW26" s="163" t="e">
        <f>(IF((((D26*2+F26*2)/1000)/#REF!)+((((CS26/C26)+(CT26/C26))/1000)/#REF!)+(I26*#REF!)&lt;45,"45",(((D26*2+F26*2)/1000)/#REF!)+(((((CS26/C26)+(CT26/C26)))/1000)/#REF!)+(I26*#REF!)))</f>
        <v>#REF!</v>
      </c>
      <c r="CX26" s="201">
        <f t="shared" si="140"/>
        <v>0</v>
      </c>
      <c r="CZ26" s="200">
        <f>IF(C26&lt;&gt;0,C26*((CL26*(#REF!))+(((D26/1000)+(F26/1000)*2)*#REF!)+(((CS26/1000)+(CT26/1000))*#REF!+(CS26)/1000*#REF!)/C26+(I26*#REF!)+(CL26*(#REF!))),0)</f>
        <v>0</v>
      </c>
      <c r="DB26" s="200">
        <f t="shared" si="141"/>
        <v>0</v>
      </c>
      <c r="DD26" s="200">
        <f t="shared" si="142"/>
        <v>0</v>
      </c>
      <c r="DE26" s="200"/>
      <c r="DF26" s="200">
        <f t="shared" si="143"/>
        <v>0</v>
      </c>
    </row>
    <row r="27" spans="1:110" ht="20.25" customHeight="1">
      <c r="A27" s="192">
        <v>23</v>
      </c>
      <c r="B27" s="202"/>
      <c r="C27" s="192"/>
      <c r="D27" s="203"/>
      <c r="E27" s="192">
        <f t="shared" si="105"/>
        <v>0</v>
      </c>
      <c r="F27" s="192"/>
      <c r="G27" s="192">
        <f t="shared" si="158"/>
        <v>0</v>
      </c>
      <c r="H27" s="192" t="s">
        <v>1</v>
      </c>
      <c r="I27" s="194">
        <f t="shared" si="106"/>
        <v>0</v>
      </c>
      <c r="J27" s="195"/>
      <c r="K27" s="195">
        <f t="shared" si="107"/>
        <v>0</v>
      </c>
      <c r="L27" s="196"/>
      <c r="M27" s="196">
        <f t="shared" si="108"/>
        <v>0</v>
      </c>
      <c r="N27" s="197"/>
      <c r="O27" s="197">
        <f t="shared" si="109"/>
        <v>0</v>
      </c>
      <c r="P27" s="198"/>
      <c r="Q27" s="198">
        <f t="shared" si="110"/>
        <v>0</v>
      </c>
      <c r="R27" s="192"/>
      <c r="S27" s="192">
        <f t="shared" si="144"/>
        <v>0</v>
      </c>
      <c r="T27" s="204"/>
      <c r="U27" s="195">
        <f t="shared" si="145"/>
        <v>0</v>
      </c>
      <c r="V27" s="205"/>
      <c r="W27" s="196">
        <f t="shared" si="146"/>
        <v>0</v>
      </c>
      <c r="X27" s="206"/>
      <c r="Y27" s="197">
        <f t="shared" si="147"/>
        <v>0</v>
      </c>
      <c r="Z27" s="207"/>
      <c r="AA27" s="198">
        <f t="shared" si="148"/>
        <v>0</v>
      </c>
      <c r="AB27" s="203"/>
      <c r="AC27" s="192">
        <f t="shared" si="149"/>
        <v>0</v>
      </c>
      <c r="AD27" s="204"/>
      <c r="AE27" s="195">
        <f t="shared" si="150"/>
        <v>0</v>
      </c>
      <c r="AF27" s="205"/>
      <c r="AG27" s="196">
        <f t="shared" si="151"/>
        <v>0</v>
      </c>
      <c r="AH27" s="206"/>
      <c r="AI27" s="197">
        <f t="shared" si="152"/>
        <v>0</v>
      </c>
      <c r="AJ27" s="207"/>
      <c r="AK27" s="198">
        <f t="shared" si="153"/>
        <v>0</v>
      </c>
      <c r="AL27" s="195"/>
      <c r="AM27" s="195">
        <f t="shared" si="154"/>
        <v>0</v>
      </c>
      <c r="AN27" s="205"/>
      <c r="AO27" s="196">
        <f t="shared" si="155"/>
        <v>0</v>
      </c>
      <c r="AP27" s="197"/>
      <c r="AQ27" s="197">
        <f t="shared" si="156"/>
        <v>0</v>
      </c>
      <c r="AR27" s="207"/>
      <c r="AS27" s="198">
        <f t="shared" si="111"/>
        <v>0</v>
      </c>
      <c r="AT27" s="203"/>
      <c r="AU27" s="192">
        <f t="shared" si="112"/>
        <v>0</v>
      </c>
      <c r="AV27" s="195"/>
      <c r="AW27" s="195">
        <f t="shared" si="113"/>
        <v>0</v>
      </c>
      <c r="AX27" s="196"/>
      <c r="AY27" s="196">
        <f t="shared" si="114"/>
        <v>0</v>
      </c>
      <c r="AZ27" s="197"/>
      <c r="BA27" s="197">
        <f t="shared" si="115"/>
        <v>0</v>
      </c>
      <c r="BB27" s="198"/>
      <c r="BC27" s="198">
        <f t="shared" si="116"/>
        <v>0</v>
      </c>
      <c r="BD27" s="192"/>
      <c r="BE27" s="192">
        <f t="shared" si="117"/>
        <v>0</v>
      </c>
      <c r="BF27" s="195"/>
      <c r="BG27" s="195">
        <f t="shared" si="118"/>
        <v>0</v>
      </c>
      <c r="BH27" s="196"/>
      <c r="BI27" s="196">
        <f t="shared" si="119"/>
        <v>0</v>
      </c>
      <c r="BJ27" s="197"/>
      <c r="BK27" s="197">
        <f t="shared" si="120"/>
        <v>0</v>
      </c>
      <c r="BL27" s="198"/>
      <c r="BM27" s="198">
        <f t="shared" si="121"/>
        <v>0</v>
      </c>
      <c r="BN27" s="192"/>
      <c r="BO27" s="192">
        <f t="shared" si="122"/>
        <v>0</v>
      </c>
      <c r="BP27" s="195"/>
      <c r="BQ27" s="195">
        <f t="shared" si="123"/>
        <v>0</v>
      </c>
      <c r="BR27" s="196"/>
      <c r="BS27" s="196">
        <f t="shared" si="124"/>
        <v>0</v>
      </c>
      <c r="BT27" s="197"/>
      <c r="BU27" s="197">
        <f t="shared" si="125"/>
        <v>0</v>
      </c>
      <c r="BV27" s="198"/>
      <c r="BW27" s="198">
        <f t="shared" si="126"/>
        <v>0</v>
      </c>
      <c r="BX27" s="195"/>
      <c r="BY27" s="195">
        <f t="shared" si="127"/>
        <v>0</v>
      </c>
      <c r="BZ27" s="196"/>
      <c r="CA27" s="196">
        <f t="shared" si="128"/>
        <v>0</v>
      </c>
      <c r="CB27" s="197"/>
      <c r="CC27" s="197">
        <f t="shared" si="129"/>
        <v>0</v>
      </c>
      <c r="CD27" s="198"/>
      <c r="CE27" s="198">
        <f t="shared" si="130"/>
        <v>0</v>
      </c>
      <c r="CF27" s="195"/>
      <c r="CG27" s="195">
        <f t="shared" si="131"/>
        <v>0</v>
      </c>
      <c r="CH27" s="196"/>
      <c r="CI27" s="196">
        <f t="shared" si="132"/>
        <v>0</v>
      </c>
      <c r="CJ27" s="197"/>
      <c r="CK27" s="197">
        <f t="shared" si="133"/>
        <v>0</v>
      </c>
      <c r="CL27" s="273">
        <f t="shared" si="134"/>
        <v>0</v>
      </c>
      <c r="CM27" s="199">
        <f t="shared" si="135"/>
        <v>0</v>
      </c>
      <c r="CN27" s="199">
        <f>J27*'1_MEX'!$F$8+'2_FACADE'!L27*'1_MEX'!$F$9+'2_FACADE'!N27*'1_MEX'!$F$10+'2_FACADE'!P27*'1_MEX'!$F$11+'2_FACADE'!R27*'1_MEX'!$F$12+'2_FACADE'!T27*'1_MEX'!$F$13+'2_FACADE'!V27*'1_MEX'!$F$14+'2_FACADE'!X27*'1_MEX'!$F$15+'2_FACADE'!Z27*'1_MEX'!$F$16+'2_FACADE'!AB27*'1_MEX'!$F$17+'2_FACADE'!AD27*'1_MEX'!$F$18+'2_FACADE'!AF27*'1_MEX'!$F$19+'2_FACADE'!AH27*'1_MEX'!$F$20+AJ27*'1_MEX'!$F$21+'2_FACADE'!AL27*'1_MEX'!$F$22+'2_FACADE'!AN27*'1_MEX'!$F$23+'2_FACADE'!AP27*'1_MEX'!$F$24+'2_FACADE'!AR27*'1_MEX'!$F$25+'2_FACADE'!AT27*'1_MEX'!$F$26+'2_FACADE'!AV27*'1_MEX'!$F$27+AX27*'1_MEX'!$F$28+AZ27*'1_MEX'!$F$29+BB27*'1_MEX'!$F$30+BD27*'1_MEX'!$F$31+BF27*'1_MEX'!$F$32+BH27*'1_MEX'!$F$33+BJ27*'1_MEX'!$F$34+BL27*'1_MEX'!$F$35+BN27*'1_MEX'!$F$36+BP27*'1_MEX'!$F$37+BR27*'1_MEX'!$F$38+BT27*'1_MEX'!$F$39+BV27*'1_MEX'!$F$40+BX27*'1_MEX'!$F$41+BZ27*'1_MEX'!$F$42+CB27*'1_MEX'!$F$43+CD27*'1_MEX'!$F$44+CF27*'1_MEX'!$F$45+CH27*'1_MEX'!$F$46+CJ27*'1_MEX'!$F$47</f>
        <v>0</v>
      </c>
      <c r="CO27" s="274">
        <f t="shared" si="159"/>
        <v>0</v>
      </c>
      <c r="CP27" s="274">
        <f t="shared" si="137"/>
        <v>0</v>
      </c>
      <c r="CQ27" s="199">
        <f t="shared" si="160"/>
        <v>0</v>
      </c>
      <c r="CR27" s="199">
        <f t="shared" si="139"/>
        <v>0</v>
      </c>
      <c r="CS27" s="199">
        <f>C27*($J27*'1_MEX'!B$8+$L27*'1_MEX'!B$9+$N27*'1_MEX'!B$10+$P27*'1_MEX'!B$11+$R27*'1_MEX'!B$12+$T27*'1_MEX'!B$13+$V27*'1_MEX'!B$14+$X27*'1_MEX'!B$15+$Z27*'1_MEX'!B$16+$AB27*'1_MEX'!B$17+$AD27*'1_MEX'!B$18+$AF27*'1_MEX'!B$19+$AH27*'1_MEX'!B$20+$AJ27*'1_MEX'!B$21+$AL27*'1_MEX'!B$22+$AN27*'1_MEX'!B$23+$AP27*'1_MEX'!B$24+$AR27*'1_MEX'!B$25+$AT27*'1_MEX'!B$26+$AV27*'1_MEX'!B$27+$AX27*'1_MEX'!B$28+$AZ27*'1_MEX'!B$29+$BB27*'1_MEX'!B$30+$BD27*'1_MEX'!B$31+$BF27*'1_MEX'!B$32+$BH27*'1_MEX'!B$33+$BJ27*'1_MEX'!B$34+$BL27*'1_MEX'!B$35+$BN27*'1_MEX'!B$36+$BP27*'1_MEX'!B$37+$BR27*'1_MEX'!B$38+$BT27*'1_MEX'!B$39+$BV27*'1_MEX'!B$40+$BX27*'1_MEX'!B$41+$BZ27*'1_MEX'!B$42+$CB27*'1_MEX'!B$43+$CD27*'1_MEX'!B$44+$CF27*'1_MEX'!B$45+$CH27*'1_MEX'!B$46+$CJ27*'1_MEX'!B$47)</f>
        <v>0</v>
      </c>
      <c r="CT27" s="199">
        <f>C27*($J27*'1_MEX'!C$8+$L27*'1_MEX'!C$9+$N27*'1_MEX'!C$10+$P27*'1_MEX'!C$11+$R27*'1_MEX'!C$12+$T27*'1_MEX'!C$13+$V27*'1_MEX'!C$14+$X27*'1_MEX'!C$15+$Z27*'1_MEX'!C$16+$AB27*'1_MEX'!C$17+$AD27*'1_MEX'!C$18+$AF27*'1_MEX'!C$19+$AH27*'1_MEX'!C$20+$AJ27*'1_MEX'!C$21+$AL27*'1_MEX'!C$22+$AN27*'1_MEX'!C$23+$AP27*'1_MEX'!C$24+$AR27*'1_MEX'!C$25+$AT27*'1_MEX'!C$26+$AV27*'1_MEX'!C$27+$AX27*'1_MEX'!C$28+$AZ27*'1_MEX'!C$29+$BB27*'1_MEX'!C$30+$BD27*'1_MEX'!C$31+$BF27*'1_MEX'!C$32+$BH27*'1_MEX'!C$33+$BJ27*'1_MEX'!C$34+$BL27*'1_MEX'!C$35+$BN27*'1_MEX'!C$36+$BP27*'1_MEX'!C$37+$BR27*'1_MEX'!C$38+$BT27*'1_MEX'!C$39+$BV27*'1_MEX'!C$40+$BX27*'1_MEX'!C$41+$BZ27*'1_MEX'!C$42+$CB27*'1_MEX'!C$43+$CD27*'1_MEX'!C$44+$CF27*'1_MEX'!C$45+$CH27*'1_MEX'!C$46+$CJ27*'1_MEX'!C$47)</f>
        <v>0</v>
      </c>
      <c r="CV27" s="208" t="str">
        <f>IF(OR(C27="",C27=0),"",IF(I27=0,#REF!,IF(I27=1,#REF!,IF(I27=2,#REF!,IF(I27=3,#REF!,IF(I27=4,#REF!))))))</f>
        <v/>
      </c>
      <c r="CW27" s="163" t="e">
        <f>(IF((((D27*2+F27*2)/1000)/#REF!)+((((CS27/C27)+(CT27/C27))/1000)/#REF!)+(I27*#REF!)&lt;45,"45",(((D27*2+F27*2)/1000)/#REF!)+(((((CS27/C27)+(CT27/C27)))/1000)/#REF!)+(I27*#REF!)))</f>
        <v>#REF!</v>
      </c>
      <c r="CX27" s="201">
        <f t="shared" si="140"/>
        <v>0</v>
      </c>
      <c r="CZ27" s="200">
        <f>IF(C27&lt;&gt;0,C27*((CL27*(#REF!))+(((D27/1000)+(F27/1000)*2)*#REF!)+(((CS27/1000)+(CT27/1000))*#REF!+(CS27)/1000*#REF!)/C27+(I27*#REF!)+(CL27*(#REF!))),0)</f>
        <v>0</v>
      </c>
      <c r="DB27" s="200">
        <f t="shared" si="141"/>
        <v>0</v>
      </c>
      <c r="DD27" s="200">
        <f t="shared" si="142"/>
        <v>0</v>
      </c>
      <c r="DE27" s="200"/>
      <c r="DF27" s="200">
        <f t="shared" si="143"/>
        <v>0</v>
      </c>
    </row>
    <row r="28" spans="1:110" ht="20.25" customHeight="1">
      <c r="A28" s="192">
        <v>24</v>
      </c>
      <c r="B28" s="202"/>
      <c r="C28" s="192"/>
      <c r="D28" s="203"/>
      <c r="E28" s="192">
        <f t="shared" si="105"/>
        <v>0</v>
      </c>
      <c r="F28" s="192"/>
      <c r="G28" s="192">
        <f t="shared" si="158"/>
        <v>0</v>
      </c>
      <c r="H28" s="192" t="s">
        <v>1</v>
      </c>
      <c r="I28" s="194">
        <f t="shared" si="106"/>
        <v>0</v>
      </c>
      <c r="J28" s="195"/>
      <c r="K28" s="195">
        <f t="shared" si="107"/>
        <v>0</v>
      </c>
      <c r="L28" s="196"/>
      <c r="M28" s="196">
        <f t="shared" si="108"/>
        <v>0</v>
      </c>
      <c r="N28" s="197"/>
      <c r="O28" s="197">
        <f t="shared" si="109"/>
        <v>0</v>
      </c>
      <c r="P28" s="198"/>
      <c r="Q28" s="198">
        <f t="shared" si="110"/>
        <v>0</v>
      </c>
      <c r="R28" s="192"/>
      <c r="S28" s="192">
        <f t="shared" si="144"/>
        <v>0</v>
      </c>
      <c r="T28" s="204"/>
      <c r="U28" s="195">
        <f t="shared" si="145"/>
        <v>0</v>
      </c>
      <c r="V28" s="205"/>
      <c r="W28" s="196">
        <f t="shared" si="146"/>
        <v>0</v>
      </c>
      <c r="X28" s="206"/>
      <c r="Y28" s="197">
        <f t="shared" si="147"/>
        <v>0</v>
      </c>
      <c r="Z28" s="207"/>
      <c r="AA28" s="198">
        <f t="shared" si="148"/>
        <v>0</v>
      </c>
      <c r="AB28" s="203"/>
      <c r="AC28" s="192">
        <f t="shared" si="149"/>
        <v>0</v>
      </c>
      <c r="AD28" s="204"/>
      <c r="AE28" s="195">
        <f t="shared" si="150"/>
        <v>0</v>
      </c>
      <c r="AF28" s="205"/>
      <c r="AG28" s="196">
        <f t="shared" si="151"/>
        <v>0</v>
      </c>
      <c r="AH28" s="206"/>
      <c r="AI28" s="197">
        <f t="shared" si="152"/>
        <v>0</v>
      </c>
      <c r="AJ28" s="207"/>
      <c r="AK28" s="198">
        <f t="shared" si="153"/>
        <v>0</v>
      </c>
      <c r="AL28" s="195"/>
      <c r="AM28" s="195">
        <f t="shared" si="154"/>
        <v>0</v>
      </c>
      <c r="AN28" s="205"/>
      <c r="AO28" s="196">
        <f t="shared" si="155"/>
        <v>0</v>
      </c>
      <c r="AP28" s="197"/>
      <c r="AQ28" s="197">
        <f t="shared" si="156"/>
        <v>0</v>
      </c>
      <c r="AR28" s="207"/>
      <c r="AS28" s="198">
        <f t="shared" si="111"/>
        <v>0</v>
      </c>
      <c r="AT28" s="203"/>
      <c r="AU28" s="192">
        <f t="shared" si="112"/>
        <v>0</v>
      </c>
      <c r="AV28" s="195"/>
      <c r="AW28" s="195">
        <f t="shared" si="113"/>
        <v>0</v>
      </c>
      <c r="AX28" s="196"/>
      <c r="AY28" s="196">
        <f t="shared" si="114"/>
        <v>0</v>
      </c>
      <c r="AZ28" s="197"/>
      <c r="BA28" s="197">
        <f t="shared" si="115"/>
        <v>0</v>
      </c>
      <c r="BB28" s="198"/>
      <c r="BC28" s="198">
        <f t="shared" si="116"/>
        <v>0</v>
      </c>
      <c r="BD28" s="192"/>
      <c r="BE28" s="192">
        <f t="shared" si="117"/>
        <v>0</v>
      </c>
      <c r="BF28" s="195"/>
      <c r="BG28" s="195">
        <f t="shared" si="118"/>
        <v>0</v>
      </c>
      <c r="BH28" s="196"/>
      <c r="BI28" s="196">
        <f t="shared" si="119"/>
        <v>0</v>
      </c>
      <c r="BJ28" s="197"/>
      <c r="BK28" s="197">
        <f t="shared" si="120"/>
        <v>0</v>
      </c>
      <c r="BL28" s="198"/>
      <c r="BM28" s="198">
        <f t="shared" si="121"/>
        <v>0</v>
      </c>
      <c r="BN28" s="192"/>
      <c r="BO28" s="192">
        <f t="shared" si="122"/>
        <v>0</v>
      </c>
      <c r="BP28" s="195"/>
      <c r="BQ28" s="195">
        <f t="shared" si="123"/>
        <v>0</v>
      </c>
      <c r="BR28" s="196"/>
      <c r="BS28" s="196">
        <f t="shared" si="124"/>
        <v>0</v>
      </c>
      <c r="BT28" s="197"/>
      <c r="BU28" s="197">
        <f t="shared" si="125"/>
        <v>0</v>
      </c>
      <c r="BV28" s="198"/>
      <c r="BW28" s="198">
        <f t="shared" si="126"/>
        <v>0</v>
      </c>
      <c r="BX28" s="195"/>
      <c r="BY28" s="195">
        <f t="shared" si="127"/>
        <v>0</v>
      </c>
      <c r="BZ28" s="196"/>
      <c r="CA28" s="196">
        <f t="shared" si="128"/>
        <v>0</v>
      </c>
      <c r="CB28" s="197"/>
      <c r="CC28" s="197">
        <f t="shared" si="129"/>
        <v>0</v>
      </c>
      <c r="CD28" s="198"/>
      <c r="CE28" s="198">
        <f t="shared" si="130"/>
        <v>0</v>
      </c>
      <c r="CF28" s="195"/>
      <c r="CG28" s="195">
        <f t="shared" si="131"/>
        <v>0</v>
      </c>
      <c r="CH28" s="196"/>
      <c r="CI28" s="196">
        <f t="shared" si="132"/>
        <v>0</v>
      </c>
      <c r="CJ28" s="197"/>
      <c r="CK28" s="197">
        <f t="shared" si="133"/>
        <v>0</v>
      </c>
      <c r="CL28" s="273">
        <f t="shared" si="134"/>
        <v>0</v>
      </c>
      <c r="CM28" s="199">
        <f t="shared" si="135"/>
        <v>0</v>
      </c>
      <c r="CN28" s="199">
        <f>J28*'1_MEX'!$F$8+'2_FACADE'!L28*'1_MEX'!$F$9+'2_FACADE'!N28*'1_MEX'!$F$10+'2_FACADE'!P28*'1_MEX'!$F$11+'2_FACADE'!R28*'1_MEX'!$F$12+'2_FACADE'!T28*'1_MEX'!$F$13+'2_FACADE'!V28*'1_MEX'!$F$14+'2_FACADE'!X28*'1_MEX'!$F$15+'2_FACADE'!Z28*'1_MEX'!$F$16+'2_FACADE'!AB28*'1_MEX'!$F$17+'2_FACADE'!AD28*'1_MEX'!$F$18+'2_FACADE'!AF28*'1_MEX'!$F$19+'2_FACADE'!AH28*'1_MEX'!$F$20+AJ28*'1_MEX'!$F$21+'2_FACADE'!AL28*'1_MEX'!$F$22+'2_FACADE'!AN28*'1_MEX'!$F$23+'2_FACADE'!AP28*'1_MEX'!$F$24+'2_FACADE'!AR28*'1_MEX'!$F$25+'2_FACADE'!AT28*'1_MEX'!$F$26+'2_FACADE'!AV28*'1_MEX'!$F$27+AX28*'1_MEX'!$F$28+AZ28*'1_MEX'!$F$29+BB28*'1_MEX'!$F$30+BD28*'1_MEX'!$F$31+BF28*'1_MEX'!$F$32+BH28*'1_MEX'!$F$33+BJ28*'1_MEX'!$F$34+BL28*'1_MEX'!$F$35+BN28*'1_MEX'!$F$36+BP28*'1_MEX'!$F$37+BR28*'1_MEX'!$F$38+BT28*'1_MEX'!$F$39+BV28*'1_MEX'!$F$40+BX28*'1_MEX'!$F$41+BZ28*'1_MEX'!$F$42+CB28*'1_MEX'!$F$43+CD28*'1_MEX'!$F$44+CF28*'1_MEX'!$F$45+CH28*'1_MEX'!$F$46+CJ28*'1_MEX'!$F$47</f>
        <v>0</v>
      </c>
      <c r="CO28" s="274">
        <f t="shared" si="159"/>
        <v>0</v>
      </c>
      <c r="CP28" s="274">
        <f t="shared" si="137"/>
        <v>0</v>
      </c>
      <c r="CQ28" s="199">
        <f t="shared" si="160"/>
        <v>0</v>
      </c>
      <c r="CR28" s="199">
        <f t="shared" si="139"/>
        <v>0</v>
      </c>
      <c r="CS28" s="199">
        <f>C28*($J28*'1_MEX'!B$8+$L28*'1_MEX'!B$9+$N28*'1_MEX'!B$10+$P28*'1_MEX'!B$11+$R28*'1_MEX'!B$12+$T28*'1_MEX'!B$13+$V28*'1_MEX'!B$14+$X28*'1_MEX'!B$15+$Z28*'1_MEX'!B$16+$AB28*'1_MEX'!B$17+$AD28*'1_MEX'!B$18+$AF28*'1_MEX'!B$19+$AH28*'1_MEX'!B$20+$AJ28*'1_MEX'!B$21+$AL28*'1_MEX'!B$22+$AN28*'1_MEX'!B$23+$AP28*'1_MEX'!B$24+$AR28*'1_MEX'!B$25+$AT28*'1_MEX'!B$26+$AV28*'1_MEX'!B$27+$AX28*'1_MEX'!B$28+$AZ28*'1_MEX'!B$29+$BB28*'1_MEX'!B$30+$BD28*'1_MEX'!B$31+$BF28*'1_MEX'!B$32+$BH28*'1_MEX'!B$33+$BJ28*'1_MEX'!B$34+$BL28*'1_MEX'!B$35+$BN28*'1_MEX'!B$36+$BP28*'1_MEX'!B$37+$BR28*'1_MEX'!B$38+$BT28*'1_MEX'!B$39+$BV28*'1_MEX'!B$40+$BX28*'1_MEX'!B$41+$BZ28*'1_MEX'!B$42+$CB28*'1_MEX'!B$43+$CD28*'1_MEX'!B$44+$CF28*'1_MEX'!B$45+$CH28*'1_MEX'!B$46+$CJ28*'1_MEX'!B$47)</f>
        <v>0</v>
      </c>
      <c r="CT28" s="199">
        <f>C28*($J28*'1_MEX'!C$8+$L28*'1_MEX'!C$9+$N28*'1_MEX'!C$10+$P28*'1_MEX'!C$11+$R28*'1_MEX'!C$12+$T28*'1_MEX'!C$13+$V28*'1_MEX'!C$14+$X28*'1_MEX'!C$15+$Z28*'1_MEX'!C$16+$AB28*'1_MEX'!C$17+$AD28*'1_MEX'!C$18+$AF28*'1_MEX'!C$19+$AH28*'1_MEX'!C$20+$AJ28*'1_MEX'!C$21+$AL28*'1_MEX'!C$22+$AN28*'1_MEX'!C$23+$AP28*'1_MEX'!C$24+$AR28*'1_MEX'!C$25+$AT28*'1_MEX'!C$26+$AV28*'1_MEX'!C$27+$AX28*'1_MEX'!C$28+$AZ28*'1_MEX'!C$29+$BB28*'1_MEX'!C$30+$BD28*'1_MEX'!C$31+$BF28*'1_MEX'!C$32+$BH28*'1_MEX'!C$33+$BJ28*'1_MEX'!C$34+$BL28*'1_MEX'!C$35+$BN28*'1_MEX'!C$36+$BP28*'1_MEX'!C$37+$BR28*'1_MEX'!C$38+$BT28*'1_MEX'!C$39+$BV28*'1_MEX'!C$40+$BX28*'1_MEX'!C$41+$BZ28*'1_MEX'!C$42+$CB28*'1_MEX'!C$43+$CD28*'1_MEX'!C$44+$CF28*'1_MEX'!C$45+$CH28*'1_MEX'!C$46+$CJ28*'1_MEX'!C$47)</f>
        <v>0</v>
      </c>
      <c r="CV28" s="208" t="str">
        <f>IF(OR(C28="",C28=0),"",IF(I28=0,#REF!,IF(I28=1,#REF!,IF(I28=2,#REF!,IF(I28=3,#REF!,IF(I28=4,#REF!))))))</f>
        <v/>
      </c>
      <c r="CW28" s="163" t="e">
        <f>(IF((((D28*2+F28*2)/1000)/#REF!)+((((CS28/C28)+(CT28/C28))/1000)/#REF!)+(I28*#REF!)&lt;45,"45",(((D28*2+F28*2)/1000)/#REF!)+(((((CS28/C28)+(CT28/C28)))/1000)/#REF!)+(I28*#REF!)))</f>
        <v>#REF!</v>
      </c>
      <c r="CX28" s="201">
        <f t="shared" si="140"/>
        <v>0</v>
      </c>
      <c r="CZ28" s="200">
        <f>IF(C28&lt;&gt;0,C28*((CL28*(#REF!))+(((D28/1000)+(F28/1000)*2)*#REF!)+(((CS28/1000)+(CT28/1000))*#REF!+(CS28)/1000*#REF!)/C28+(I28*#REF!)+(CL28*(#REF!))),0)</f>
        <v>0</v>
      </c>
      <c r="DB28" s="200">
        <f t="shared" si="141"/>
        <v>0</v>
      </c>
      <c r="DD28" s="200">
        <f t="shared" si="142"/>
        <v>0</v>
      </c>
      <c r="DE28" s="200"/>
      <c r="DF28" s="200">
        <f t="shared" si="143"/>
        <v>0</v>
      </c>
    </row>
    <row r="29" spans="1:110" ht="20.25" customHeight="1">
      <c r="A29" s="192">
        <v>25</v>
      </c>
      <c r="B29" s="202"/>
      <c r="C29" s="192"/>
      <c r="D29" s="203"/>
      <c r="E29" s="192">
        <f t="shared" si="105"/>
        <v>0</v>
      </c>
      <c r="F29" s="192"/>
      <c r="G29" s="192">
        <f t="shared" si="158"/>
        <v>0</v>
      </c>
      <c r="H29" s="192" t="s">
        <v>1</v>
      </c>
      <c r="I29" s="194">
        <f t="shared" si="106"/>
        <v>0</v>
      </c>
      <c r="J29" s="195"/>
      <c r="K29" s="195">
        <f t="shared" si="107"/>
        <v>0</v>
      </c>
      <c r="L29" s="196"/>
      <c r="M29" s="196">
        <f t="shared" si="108"/>
        <v>0</v>
      </c>
      <c r="N29" s="197"/>
      <c r="O29" s="197">
        <f t="shared" si="109"/>
        <v>0</v>
      </c>
      <c r="P29" s="198"/>
      <c r="Q29" s="198">
        <f t="shared" si="110"/>
        <v>0</v>
      </c>
      <c r="R29" s="192"/>
      <c r="S29" s="192">
        <f t="shared" si="144"/>
        <v>0</v>
      </c>
      <c r="T29" s="204"/>
      <c r="U29" s="195">
        <f t="shared" si="145"/>
        <v>0</v>
      </c>
      <c r="V29" s="205"/>
      <c r="W29" s="196">
        <f t="shared" si="146"/>
        <v>0</v>
      </c>
      <c r="X29" s="206"/>
      <c r="Y29" s="197">
        <f t="shared" si="147"/>
        <v>0</v>
      </c>
      <c r="Z29" s="207"/>
      <c r="AA29" s="198">
        <f t="shared" si="148"/>
        <v>0</v>
      </c>
      <c r="AB29" s="203"/>
      <c r="AC29" s="192">
        <f t="shared" si="149"/>
        <v>0</v>
      </c>
      <c r="AD29" s="204"/>
      <c r="AE29" s="195">
        <f t="shared" si="150"/>
        <v>0</v>
      </c>
      <c r="AF29" s="205"/>
      <c r="AG29" s="196">
        <f t="shared" si="151"/>
        <v>0</v>
      </c>
      <c r="AH29" s="206"/>
      <c r="AI29" s="197">
        <f t="shared" si="152"/>
        <v>0</v>
      </c>
      <c r="AJ29" s="207"/>
      <c r="AK29" s="198">
        <f t="shared" si="153"/>
        <v>0</v>
      </c>
      <c r="AL29" s="195"/>
      <c r="AM29" s="195">
        <f t="shared" si="154"/>
        <v>0</v>
      </c>
      <c r="AN29" s="205"/>
      <c r="AO29" s="196">
        <f t="shared" si="155"/>
        <v>0</v>
      </c>
      <c r="AP29" s="197"/>
      <c r="AQ29" s="197">
        <f t="shared" si="156"/>
        <v>0</v>
      </c>
      <c r="AR29" s="207"/>
      <c r="AS29" s="198">
        <f t="shared" si="111"/>
        <v>0</v>
      </c>
      <c r="AT29" s="203"/>
      <c r="AU29" s="192">
        <f t="shared" si="112"/>
        <v>0</v>
      </c>
      <c r="AV29" s="195"/>
      <c r="AW29" s="195">
        <f t="shared" si="113"/>
        <v>0</v>
      </c>
      <c r="AX29" s="196"/>
      <c r="AY29" s="196">
        <f t="shared" si="114"/>
        <v>0</v>
      </c>
      <c r="AZ29" s="197"/>
      <c r="BA29" s="197">
        <f t="shared" si="115"/>
        <v>0</v>
      </c>
      <c r="BB29" s="198"/>
      <c r="BC29" s="198">
        <f t="shared" si="116"/>
        <v>0</v>
      </c>
      <c r="BD29" s="192"/>
      <c r="BE29" s="192">
        <f t="shared" si="117"/>
        <v>0</v>
      </c>
      <c r="BF29" s="195"/>
      <c r="BG29" s="195">
        <f t="shared" si="118"/>
        <v>0</v>
      </c>
      <c r="BH29" s="196"/>
      <c r="BI29" s="196">
        <f t="shared" si="119"/>
        <v>0</v>
      </c>
      <c r="BJ29" s="197"/>
      <c r="BK29" s="197">
        <f t="shared" si="120"/>
        <v>0</v>
      </c>
      <c r="BL29" s="198"/>
      <c r="BM29" s="198">
        <f t="shared" si="121"/>
        <v>0</v>
      </c>
      <c r="BN29" s="192"/>
      <c r="BO29" s="192">
        <f t="shared" si="122"/>
        <v>0</v>
      </c>
      <c r="BP29" s="195"/>
      <c r="BQ29" s="195">
        <f t="shared" si="123"/>
        <v>0</v>
      </c>
      <c r="BR29" s="196"/>
      <c r="BS29" s="196">
        <f t="shared" si="124"/>
        <v>0</v>
      </c>
      <c r="BT29" s="197"/>
      <c r="BU29" s="197">
        <f t="shared" si="125"/>
        <v>0</v>
      </c>
      <c r="BV29" s="198"/>
      <c r="BW29" s="198">
        <f t="shared" si="126"/>
        <v>0</v>
      </c>
      <c r="BX29" s="195"/>
      <c r="BY29" s="195">
        <f t="shared" si="127"/>
        <v>0</v>
      </c>
      <c r="BZ29" s="196"/>
      <c r="CA29" s="196">
        <f t="shared" si="128"/>
        <v>0</v>
      </c>
      <c r="CB29" s="197"/>
      <c r="CC29" s="197">
        <f t="shared" si="129"/>
        <v>0</v>
      </c>
      <c r="CD29" s="198"/>
      <c r="CE29" s="198">
        <f t="shared" si="130"/>
        <v>0</v>
      </c>
      <c r="CF29" s="195"/>
      <c r="CG29" s="195">
        <f t="shared" si="131"/>
        <v>0</v>
      </c>
      <c r="CH29" s="196"/>
      <c r="CI29" s="196">
        <f t="shared" si="132"/>
        <v>0</v>
      </c>
      <c r="CJ29" s="197"/>
      <c r="CK29" s="197">
        <f t="shared" si="133"/>
        <v>0</v>
      </c>
      <c r="CL29" s="273">
        <f t="shared" si="134"/>
        <v>0</v>
      </c>
      <c r="CM29" s="199">
        <f t="shared" si="135"/>
        <v>0</v>
      </c>
      <c r="CN29" s="199">
        <f>J29*'1_MEX'!$F$8+'2_FACADE'!L29*'1_MEX'!$F$9+'2_FACADE'!N29*'1_MEX'!$F$10+'2_FACADE'!P29*'1_MEX'!$F$11+'2_FACADE'!R29*'1_MEX'!$F$12+'2_FACADE'!T29*'1_MEX'!$F$13+'2_FACADE'!V29*'1_MEX'!$F$14+'2_FACADE'!X29*'1_MEX'!$F$15+'2_FACADE'!Z29*'1_MEX'!$F$16+'2_FACADE'!AB29*'1_MEX'!$F$17+'2_FACADE'!AD29*'1_MEX'!$F$18+'2_FACADE'!AF29*'1_MEX'!$F$19+'2_FACADE'!AH29*'1_MEX'!$F$20+AJ29*'1_MEX'!$F$21+'2_FACADE'!AL29*'1_MEX'!$F$22+'2_FACADE'!AN29*'1_MEX'!$F$23+'2_FACADE'!AP29*'1_MEX'!$F$24+'2_FACADE'!AR29*'1_MEX'!$F$25+'2_FACADE'!AT29*'1_MEX'!$F$26+'2_FACADE'!AV29*'1_MEX'!$F$27+AX29*'1_MEX'!$F$28+AZ29*'1_MEX'!$F$29+BB29*'1_MEX'!$F$30+BD29*'1_MEX'!$F$31+BF29*'1_MEX'!$F$32+BH29*'1_MEX'!$F$33+BJ29*'1_MEX'!$F$34+BL29*'1_MEX'!$F$35+BN29*'1_MEX'!$F$36+BP29*'1_MEX'!$F$37+BR29*'1_MEX'!$F$38+BT29*'1_MEX'!$F$39+BV29*'1_MEX'!$F$40+BX29*'1_MEX'!$F$41+BZ29*'1_MEX'!$F$42+CB29*'1_MEX'!$F$43+CD29*'1_MEX'!$F$44+CF29*'1_MEX'!$F$45+CH29*'1_MEX'!$F$46+CJ29*'1_MEX'!$F$47</f>
        <v>0</v>
      </c>
      <c r="CO29" s="274">
        <f t="shared" si="159"/>
        <v>0</v>
      </c>
      <c r="CP29" s="274">
        <f t="shared" si="137"/>
        <v>0</v>
      </c>
      <c r="CQ29" s="199">
        <f t="shared" si="160"/>
        <v>0</v>
      </c>
      <c r="CR29" s="199">
        <f t="shared" si="139"/>
        <v>0</v>
      </c>
      <c r="CS29" s="199">
        <f>C29*($J29*'1_MEX'!B$8+$L29*'1_MEX'!B$9+$N29*'1_MEX'!B$10+$P29*'1_MEX'!B$11+$R29*'1_MEX'!B$12+$T29*'1_MEX'!B$13+$V29*'1_MEX'!B$14+$X29*'1_MEX'!B$15+$Z29*'1_MEX'!B$16+$AB29*'1_MEX'!B$17+$AD29*'1_MEX'!B$18+$AF29*'1_MEX'!B$19+$AH29*'1_MEX'!B$20+$AJ29*'1_MEX'!B$21+$AL29*'1_MEX'!B$22+$AN29*'1_MEX'!B$23+$AP29*'1_MEX'!B$24+$AR29*'1_MEX'!B$25+$AT29*'1_MEX'!B$26+$AV29*'1_MEX'!B$27+$AX29*'1_MEX'!B$28+$AZ29*'1_MEX'!B$29+$BB29*'1_MEX'!B$30+$BD29*'1_MEX'!B$31+$BF29*'1_MEX'!B$32+$BH29*'1_MEX'!B$33+$BJ29*'1_MEX'!B$34+$BL29*'1_MEX'!B$35+$BN29*'1_MEX'!B$36+$BP29*'1_MEX'!B$37+$BR29*'1_MEX'!B$38+$BT29*'1_MEX'!B$39+$BV29*'1_MEX'!B$40+$BX29*'1_MEX'!B$41+$BZ29*'1_MEX'!B$42+$CB29*'1_MEX'!B$43+$CD29*'1_MEX'!B$44+$CF29*'1_MEX'!B$45+$CH29*'1_MEX'!B$46+$CJ29*'1_MEX'!B$47)</f>
        <v>0</v>
      </c>
      <c r="CT29" s="199">
        <f>C29*($J29*'1_MEX'!C$8+$L29*'1_MEX'!C$9+$N29*'1_MEX'!C$10+$P29*'1_MEX'!C$11+$R29*'1_MEX'!C$12+$T29*'1_MEX'!C$13+$V29*'1_MEX'!C$14+$X29*'1_MEX'!C$15+$Z29*'1_MEX'!C$16+$AB29*'1_MEX'!C$17+$AD29*'1_MEX'!C$18+$AF29*'1_MEX'!C$19+$AH29*'1_MEX'!C$20+$AJ29*'1_MEX'!C$21+$AL29*'1_MEX'!C$22+$AN29*'1_MEX'!C$23+$AP29*'1_MEX'!C$24+$AR29*'1_MEX'!C$25+$AT29*'1_MEX'!C$26+$AV29*'1_MEX'!C$27+$AX29*'1_MEX'!C$28+$AZ29*'1_MEX'!C$29+$BB29*'1_MEX'!C$30+$BD29*'1_MEX'!C$31+$BF29*'1_MEX'!C$32+$BH29*'1_MEX'!C$33+$BJ29*'1_MEX'!C$34+$BL29*'1_MEX'!C$35+$BN29*'1_MEX'!C$36+$BP29*'1_MEX'!C$37+$BR29*'1_MEX'!C$38+$BT29*'1_MEX'!C$39+$BV29*'1_MEX'!C$40+$BX29*'1_MEX'!C$41+$BZ29*'1_MEX'!C$42+$CB29*'1_MEX'!C$43+$CD29*'1_MEX'!C$44+$CF29*'1_MEX'!C$45+$CH29*'1_MEX'!C$46+$CJ29*'1_MEX'!C$47)</f>
        <v>0</v>
      </c>
      <c r="CV29" s="208" t="str">
        <f>IF(OR(C29="",C29=0),"",IF(I29=0,#REF!,IF(I29=1,#REF!,IF(I29=2,#REF!,IF(I29=3,#REF!,IF(I29=4,#REF!))))))</f>
        <v/>
      </c>
      <c r="CW29" s="163" t="e">
        <f>(IF((((D29*2+F29*2)/1000)/#REF!)+((((CS29/C29)+(CT29/C29))/1000)/#REF!)+(I29*#REF!)&lt;45,"45",(((D29*2+F29*2)/1000)/#REF!)+(((((CS29/C29)+(CT29/C29)))/1000)/#REF!)+(I29*#REF!)))</f>
        <v>#REF!</v>
      </c>
      <c r="CX29" s="201">
        <f t="shared" si="140"/>
        <v>0</v>
      </c>
      <c r="CZ29" s="200">
        <f>IF(C29&lt;&gt;0,C29*((CL29*(#REF!))+(((D29/1000)+(F29/1000)*2)*#REF!)+(((CS29/1000)+(CT29/1000))*#REF!+(CS29)/1000*#REF!)/C29+(I29*#REF!)+(CL29*(#REF!))),0)</f>
        <v>0</v>
      </c>
      <c r="DB29" s="200">
        <f t="shared" si="141"/>
        <v>0</v>
      </c>
      <c r="DD29" s="200">
        <f t="shared" si="142"/>
        <v>0</v>
      </c>
      <c r="DE29" s="200"/>
      <c r="DF29" s="200">
        <f t="shared" si="143"/>
        <v>0</v>
      </c>
    </row>
    <row r="30" spans="1:110" ht="20.25" customHeight="1">
      <c r="A30" s="192">
        <v>26</v>
      </c>
      <c r="B30" s="202"/>
      <c r="C30" s="192"/>
      <c r="D30" s="203"/>
      <c r="E30" s="192">
        <f t="shared" si="105"/>
        <v>0</v>
      </c>
      <c r="F30" s="192"/>
      <c r="G30" s="192">
        <f t="shared" si="158"/>
        <v>0</v>
      </c>
      <c r="H30" s="192" t="s">
        <v>1</v>
      </c>
      <c r="I30" s="194">
        <f t="shared" si="106"/>
        <v>0</v>
      </c>
      <c r="J30" s="195"/>
      <c r="K30" s="195">
        <f t="shared" si="107"/>
        <v>0</v>
      </c>
      <c r="L30" s="196"/>
      <c r="M30" s="196">
        <f t="shared" si="108"/>
        <v>0</v>
      </c>
      <c r="N30" s="197"/>
      <c r="O30" s="197">
        <f t="shared" si="109"/>
        <v>0</v>
      </c>
      <c r="P30" s="198"/>
      <c r="Q30" s="198">
        <f t="shared" si="110"/>
        <v>0</v>
      </c>
      <c r="R30" s="192"/>
      <c r="S30" s="192">
        <f t="shared" si="144"/>
        <v>0</v>
      </c>
      <c r="T30" s="204"/>
      <c r="U30" s="195">
        <f t="shared" si="145"/>
        <v>0</v>
      </c>
      <c r="V30" s="205"/>
      <c r="W30" s="196">
        <f t="shared" si="146"/>
        <v>0</v>
      </c>
      <c r="X30" s="206"/>
      <c r="Y30" s="197">
        <f t="shared" si="147"/>
        <v>0</v>
      </c>
      <c r="Z30" s="207"/>
      <c r="AA30" s="198">
        <f t="shared" si="148"/>
        <v>0</v>
      </c>
      <c r="AB30" s="203"/>
      <c r="AC30" s="192">
        <f t="shared" si="149"/>
        <v>0</v>
      </c>
      <c r="AD30" s="204"/>
      <c r="AE30" s="195">
        <f t="shared" si="150"/>
        <v>0</v>
      </c>
      <c r="AF30" s="205"/>
      <c r="AG30" s="196">
        <f t="shared" si="151"/>
        <v>0</v>
      </c>
      <c r="AH30" s="206"/>
      <c r="AI30" s="197">
        <f t="shared" si="152"/>
        <v>0</v>
      </c>
      <c r="AJ30" s="207"/>
      <c r="AK30" s="198">
        <f t="shared" si="153"/>
        <v>0</v>
      </c>
      <c r="AL30" s="195"/>
      <c r="AM30" s="195">
        <f t="shared" si="154"/>
        <v>0</v>
      </c>
      <c r="AN30" s="205"/>
      <c r="AO30" s="196">
        <f t="shared" si="155"/>
        <v>0</v>
      </c>
      <c r="AP30" s="197"/>
      <c r="AQ30" s="197">
        <f t="shared" si="156"/>
        <v>0</v>
      </c>
      <c r="AR30" s="207"/>
      <c r="AS30" s="198">
        <f t="shared" si="111"/>
        <v>0</v>
      </c>
      <c r="AT30" s="203"/>
      <c r="AU30" s="192">
        <f t="shared" si="112"/>
        <v>0</v>
      </c>
      <c r="AV30" s="195"/>
      <c r="AW30" s="195">
        <f t="shared" si="113"/>
        <v>0</v>
      </c>
      <c r="AX30" s="196"/>
      <c r="AY30" s="196">
        <f t="shared" si="114"/>
        <v>0</v>
      </c>
      <c r="AZ30" s="197"/>
      <c r="BA30" s="197">
        <f t="shared" si="115"/>
        <v>0</v>
      </c>
      <c r="BB30" s="198"/>
      <c r="BC30" s="198">
        <f t="shared" si="116"/>
        <v>0</v>
      </c>
      <c r="BD30" s="192"/>
      <c r="BE30" s="192">
        <f t="shared" si="117"/>
        <v>0</v>
      </c>
      <c r="BF30" s="195"/>
      <c r="BG30" s="195">
        <f t="shared" si="118"/>
        <v>0</v>
      </c>
      <c r="BH30" s="196"/>
      <c r="BI30" s="196">
        <f t="shared" si="119"/>
        <v>0</v>
      </c>
      <c r="BJ30" s="197"/>
      <c r="BK30" s="197">
        <f t="shared" si="120"/>
        <v>0</v>
      </c>
      <c r="BL30" s="198"/>
      <c r="BM30" s="198">
        <f t="shared" si="121"/>
        <v>0</v>
      </c>
      <c r="BN30" s="192"/>
      <c r="BO30" s="192">
        <f t="shared" si="122"/>
        <v>0</v>
      </c>
      <c r="BP30" s="195"/>
      <c r="BQ30" s="195">
        <f t="shared" si="123"/>
        <v>0</v>
      </c>
      <c r="BR30" s="196"/>
      <c r="BS30" s="196">
        <f t="shared" si="124"/>
        <v>0</v>
      </c>
      <c r="BT30" s="197"/>
      <c r="BU30" s="197">
        <f t="shared" si="125"/>
        <v>0</v>
      </c>
      <c r="BV30" s="198"/>
      <c r="BW30" s="198">
        <f t="shared" si="126"/>
        <v>0</v>
      </c>
      <c r="BX30" s="195"/>
      <c r="BY30" s="195">
        <f t="shared" si="127"/>
        <v>0</v>
      </c>
      <c r="BZ30" s="196"/>
      <c r="CA30" s="196">
        <f t="shared" si="128"/>
        <v>0</v>
      </c>
      <c r="CB30" s="197"/>
      <c r="CC30" s="197">
        <f t="shared" si="129"/>
        <v>0</v>
      </c>
      <c r="CD30" s="198"/>
      <c r="CE30" s="198">
        <f t="shared" si="130"/>
        <v>0</v>
      </c>
      <c r="CF30" s="195"/>
      <c r="CG30" s="195">
        <f t="shared" si="131"/>
        <v>0</v>
      </c>
      <c r="CH30" s="196"/>
      <c r="CI30" s="196">
        <f t="shared" si="132"/>
        <v>0</v>
      </c>
      <c r="CJ30" s="197"/>
      <c r="CK30" s="197">
        <f t="shared" si="133"/>
        <v>0</v>
      </c>
      <c r="CL30" s="273">
        <f t="shared" si="134"/>
        <v>0</v>
      </c>
      <c r="CM30" s="199">
        <f t="shared" si="135"/>
        <v>0</v>
      </c>
      <c r="CN30" s="199">
        <f>J30*'1_MEX'!$F$8+'2_FACADE'!L30*'1_MEX'!$F$9+'2_FACADE'!N30*'1_MEX'!$F$10+'2_FACADE'!P30*'1_MEX'!$F$11+'2_FACADE'!R30*'1_MEX'!$F$12+'2_FACADE'!T30*'1_MEX'!$F$13+'2_FACADE'!V30*'1_MEX'!$F$14+'2_FACADE'!X30*'1_MEX'!$F$15+'2_FACADE'!Z30*'1_MEX'!$F$16+'2_FACADE'!AB30*'1_MEX'!$F$17+'2_FACADE'!AD30*'1_MEX'!$F$18+'2_FACADE'!AF30*'1_MEX'!$F$19+'2_FACADE'!AH30*'1_MEX'!$F$20+AJ30*'1_MEX'!$F$21+'2_FACADE'!AL30*'1_MEX'!$F$22+'2_FACADE'!AN30*'1_MEX'!$F$23+'2_FACADE'!AP30*'1_MEX'!$F$24+'2_FACADE'!AR30*'1_MEX'!$F$25+'2_FACADE'!AT30*'1_MEX'!$F$26+'2_FACADE'!AV30*'1_MEX'!$F$27+AX30*'1_MEX'!$F$28+AZ30*'1_MEX'!$F$29+BB30*'1_MEX'!$F$30+BD30*'1_MEX'!$F$31+BF30*'1_MEX'!$F$32+BH30*'1_MEX'!$F$33+BJ30*'1_MEX'!$F$34+BL30*'1_MEX'!$F$35+BN30*'1_MEX'!$F$36+BP30*'1_MEX'!$F$37+BR30*'1_MEX'!$F$38+BT30*'1_MEX'!$F$39+BV30*'1_MEX'!$F$40+BX30*'1_MEX'!$F$41+BZ30*'1_MEX'!$F$42+CB30*'1_MEX'!$F$43+CD30*'1_MEX'!$F$44+CF30*'1_MEX'!$F$45+CH30*'1_MEX'!$F$46+CJ30*'1_MEX'!$F$47</f>
        <v>0</v>
      </c>
      <c r="CO30" s="274">
        <f t="shared" si="159"/>
        <v>0</v>
      </c>
      <c r="CP30" s="274">
        <f t="shared" si="137"/>
        <v>0</v>
      </c>
      <c r="CQ30" s="199">
        <f t="shared" si="160"/>
        <v>0</v>
      </c>
      <c r="CR30" s="199">
        <f t="shared" si="139"/>
        <v>0</v>
      </c>
      <c r="CS30" s="199">
        <f>C30*($J30*'1_MEX'!B$8+$L30*'1_MEX'!B$9+$N30*'1_MEX'!B$10+$P30*'1_MEX'!B$11+$R30*'1_MEX'!B$12+$T30*'1_MEX'!B$13+$V30*'1_MEX'!B$14+$X30*'1_MEX'!B$15+$Z30*'1_MEX'!B$16+$AB30*'1_MEX'!B$17+$AD30*'1_MEX'!B$18+$AF30*'1_MEX'!B$19+$AH30*'1_MEX'!B$20+$AJ30*'1_MEX'!B$21+$AL30*'1_MEX'!B$22+$AN30*'1_MEX'!B$23+$AP30*'1_MEX'!B$24+$AR30*'1_MEX'!B$25+$AT30*'1_MEX'!B$26+$AV30*'1_MEX'!B$27+$AX30*'1_MEX'!B$28+$AZ30*'1_MEX'!B$29+$BB30*'1_MEX'!B$30+$BD30*'1_MEX'!B$31+$BF30*'1_MEX'!B$32+$BH30*'1_MEX'!B$33+$BJ30*'1_MEX'!B$34+$BL30*'1_MEX'!B$35+$BN30*'1_MEX'!B$36+$BP30*'1_MEX'!B$37+$BR30*'1_MEX'!B$38+$BT30*'1_MEX'!B$39+$BV30*'1_MEX'!B$40+$BX30*'1_MEX'!B$41+$BZ30*'1_MEX'!B$42+$CB30*'1_MEX'!B$43+$CD30*'1_MEX'!B$44+$CF30*'1_MEX'!B$45+$CH30*'1_MEX'!B$46+$CJ30*'1_MEX'!B$47)</f>
        <v>0</v>
      </c>
      <c r="CT30" s="199">
        <f>C30*($J30*'1_MEX'!C$8+$L30*'1_MEX'!C$9+$N30*'1_MEX'!C$10+$P30*'1_MEX'!C$11+$R30*'1_MEX'!C$12+$T30*'1_MEX'!C$13+$V30*'1_MEX'!C$14+$X30*'1_MEX'!C$15+$Z30*'1_MEX'!C$16+$AB30*'1_MEX'!C$17+$AD30*'1_MEX'!C$18+$AF30*'1_MEX'!C$19+$AH30*'1_MEX'!C$20+$AJ30*'1_MEX'!C$21+$AL30*'1_MEX'!C$22+$AN30*'1_MEX'!C$23+$AP30*'1_MEX'!C$24+$AR30*'1_MEX'!C$25+$AT30*'1_MEX'!C$26+$AV30*'1_MEX'!C$27+$AX30*'1_MEX'!C$28+$AZ30*'1_MEX'!C$29+$BB30*'1_MEX'!C$30+$BD30*'1_MEX'!C$31+$BF30*'1_MEX'!C$32+$BH30*'1_MEX'!C$33+$BJ30*'1_MEX'!C$34+$BL30*'1_MEX'!C$35+$BN30*'1_MEX'!C$36+$BP30*'1_MEX'!C$37+$BR30*'1_MEX'!C$38+$BT30*'1_MEX'!C$39+$BV30*'1_MEX'!C$40+$BX30*'1_MEX'!C$41+$BZ30*'1_MEX'!C$42+$CB30*'1_MEX'!C$43+$CD30*'1_MEX'!C$44+$CF30*'1_MEX'!C$45+$CH30*'1_MEX'!C$46+$CJ30*'1_MEX'!C$47)</f>
        <v>0</v>
      </c>
      <c r="CV30" s="208" t="str">
        <f>IF(OR(C30="",C30=0),"",IF(I30=0,#REF!,IF(I30=1,#REF!,IF(I30=2,#REF!,IF(I30=3,#REF!,IF(I30=4,#REF!))))))</f>
        <v/>
      </c>
      <c r="CW30" s="163" t="e">
        <f>(IF((((D30*2+F30*2)/1000)/#REF!)+((((CS30/C30)+(CT30/C30))/1000)/#REF!)+(I30*#REF!)&lt;45,"45",(((D30*2+F30*2)/1000)/#REF!)+(((((CS30/C30)+(CT30/C30)))/1000)/#REF!)+(I30*#REF!)))</f>
        <v>#REF!</v>
      </c>
      <c r="CX30" s="201">
        <f t="shared" si="140"/>
        <v>0</v>
      </c>
      <c r="CZ30" s="200">
        <f>IF(C30&lt;&gt;0,C30*((CL30*(#REF!))+(((D30/1000)+(F30/1000)*2)*#REF!)+(((CS30/1000)+(CT30/1000))*#REF!+(CS30)/1000*#REF!)/C30+(I30*#REF!)+(CL30*(#REF!))),0)</f>
        <v>0</v>
      </c>
      <c r="DB30" s="200">
        <f t="shared" si="141"/>
        <v>0</v>
      </c>
      <c r="DD30" s="200">
        <f t="shared" si="142"/>
        <v>0</v>
      </c>
      <c r="DE30" s="200"/>
      <c r="DF30" s="200">
        <f t="shared" si="143"/>
        <v>0</v>
      </c>
    </row>
    <row r="31" spans="1:110" ht="20.25" customHeight="1">
      <c r="A31" s="192">
        <v>27</v>
      </c>
      <c r="B31" s="202"/>
      <c r="C31" s="192"/>
      <c r="D31" s="203"/>
      <c r="E31" s="192">
        <f t="shared" si="105"/>
        <v>0</v>
      </c>
      <c r="F31" s="192"/>
      <c r="G31" s="192">
        <f t="shared" si="158"/>
        <v>0</v>
      </c>
      <c r="H31" s="192" t="s">
        <v>1</v>
      </c>
      <c r="I31" s="194">
        <f t="shared" si="106"/>
        <v>0</v>
      </c>
      <c r="J31" s="195"/>
      <c r="K31" s="195">
        <f t="shared" si="107"/>
        <v>0</v>
      </c>
      <c r="L31" s="196"/>
      <c r="M31" s="196">
        <f t="shared" si="108"/>
        <v>0</v>
      </c>
      <c r="N31" s="197"/>
      <c r="O31" s="197">
        <f t="shared" si="109"/>
        <v>0</v>
      </c>
      <c r="P31" s="198"/>
      <c r="Q31" s="198">
        <f t="shared" si="110"/>
        <v>0</v>
      </c>
      <c r="R31" s="192"/>
      <c r="S31" s="192">
        <f t="shared" si="144"/>
        <v>0</v>
      </c>
      <c r="T31" s="204"/>
      <c r="U31" s="195">
        <f t="shared" si="145"/>
        <v>0</v>
      </c>
      <c r="V31" s="205"/>
      <c r="W31" s="196">
        <f t="shared" si="146"/>
        <v>0</v>
      </c>
      <c r="X31" s="206"/>
      <c r="Y31" s="197">
        <f t="shared" si="147"/>
        <v>0</v>
      </c>
      <c r="Z31" s="207"/>
      <c r="AA31" s="198">
        <f t="shared" si="148"/>
        <v>0</v>
      </c>
      <c r="AB31" s="203"/>
      <c r="AC31" s="192">
        <f t="shared" si="149"/>
        <v>0</v>
      </c>
      <c r="AD31" s="204"/>
      <c r="AE31" s="195">
        <f t="shared" si="150"/>
        <v>0</v>
      </c>
      <c r="AF31" s="205"/>
      <c r="AG31" s="196">
        <f t="shared" si="151"/>
        <v>0</v>
      </c>
      <c r="AH31" s="206"/>
      <c r="AI31" s="197">
        <f t="shared" si="152"/>
        <v>0</v>
      </c>
      <c r="AJ31" s="207"/>
      <c r="AK31" s="198">
        <f t="shared" si="153"/>
        <v>0</v>
      </c>
      <c r="AL31" s="195"/>
      <c r="AM31" s="195">
        <f t="shared" si="154"/>
        <v>0</v>
      </c>
      <c r="AN31" s="205"/>
      <c r="AO31" s="196">
        <f t="shared" si="155"/>
        <v>0</v>
      </c>
      <c r="AP31" s="197"/>
      <c r="AQ31" s="197">
        <f t="shared" si="156"/>
        <v>0</v>
      </c>
      <c r="AR31" s="207"/>
      <c r="AS31" s="198">
        <f t="shared" si="111"/>
        <v>0</v>
      </c>
      <c r="AT31" s="203"/>
      <c r="AU31" s="192">
        <f t="shared" si="112"/>
        <v>0</v>
      </c>
      <c r="AV31" s="195"/>
      <c r="AW31" s="195">
        <f t="shared" si="113"/>
        <v>0</v>
      </c>
      <c r="AX31" s="196"/>
      <c r="AY31" s="196">
        <f t="shared" si="114"/>
        <v>0</v>
      </c>
      <c r="AZ31" s="197"/>
      <c r="BA31" s="197">
        <f t="shared" si="115"/>
        <v>0</v>
      </c>
      <c r="BB31" s="198"/>
      <c r="BC31" s="198">
        <f t="shared" si="116"/>
        <v>0</v>
      </c>
      <c r="BD31" s="192"/>
      <c r="BE31" s="192">
        <f t="shared" si="117"/>
        <v>0</v>
      </c>
      <c r="BF31" s="195"/>
      <c r="BG31" s="195">
        <f t="shared" si="118"/>
        <v>0</v>
      </c>
      <c r="BH31" s="196"/>
      <c r="BI31" s="196">
        <f t="shared" si="119"/>
        <v>0</v>
      </c>
      <c r="BJ31" s="197"/>
      <c r="BK31" s="197">
        <f t="shared" si="120"/>
        <v>0</v>
      </c>
      <c r="BL31" s="198"/>
      <c r="BM31" s="198">
        <f t="shared" si="121"/>
        <v>0</v>
      </c>
      <c r="BN31" s="192"/>
      <c r="BO31" s="192">
        <f t="shared" si="122"/>
        <v>0</v>
      </c>
      <c r="BP31" s="195"/>
      <c r="BQ31" s="195">
        <f t="shared" si="123"/>
        <v>0</v>
      </c>
      <c r="BR31" s="196"/>
      <c r="BS31" s="196">
        <f t="shared" si="124"/>
        <v>0</v>
      </c>
      <c r="BT31" s="197"/>
      <c r="BU31" s="197">
        <f t="shared" si="125"/>
        <v>0</v>
      </c>
      <c r="BV31" s="198"/>
      <c r="BW31" s="198">
        <f t="shared" si="126"/>
        <v>0</v>
      </c>
      <c r="BX31" s="195"/>
      <c r="BY31" s="195">
        <f t="shared" si="127"/>
        <v>0</v>
      </c>
      <c r="BZ31" s="196"/>
      <c r="CA31" s="196">
        <f t="shared" si="128"/>
        <v>0</v>
      </c>
      <c r="CB31" s="197"/>
      <c r="CC31" s="197">
        <f t="shared" si="129"/>
        <v>0</v>
      </c>
      <c r="CD31" s="198"/>
      <c r="CE31" s="198">
        <f t="shared" si="130"/>
        <v>0</v>
      </c>
      <c r="CF31" s="195"/>
      <c r="CG31" s="195">
        <f t="shared" si="131"/>
        <v>0</v>
      </c>
      <c r="CH31" s="196"/>
      <c r="CI31" s="196">
        <f t="shared" si="132"/>
        <v>0</v>
      </c>
      <c r="CJ31" s="197"/>
      <c r="CK31" s="197">
        <f t="shared" si="133"/>
        <v>0</v>
      </c>
      <c r="CL31" s="273">
        <f t="shared" si="134"/>
        <v>0</v>
      </c>
      <c r="CM31" s="199">
        <f t="shared" si="135"/>
        <v>0</v>
      </c>
      <c r="CN31" s="199">
        <f>J31*'1_MEX'!$F$8+'2_FACADE'!L31*'1_MEX'!$F$9+'2_FACADE'!N31*'1_MEX'!$F$10+'2_FACADE'!P31*'1_MEX'!$F$11+'2_FACADE'!R31*'1_MEX'!$F$12+'2_FACADE'!T31*'1_MEX'!$F$13+'2_FACADE'!V31*'1_MEX'!$F$14+'2_FACADE'!X31*'1_MEX'!$F$15+'2_FACADE'!Z31*'1_MEX'!$F$16+'2_FACADE'!AB31*'1_MEX'!$F$17+'2_FACADE'!AD31*'1_MEX'!$F$18+'2_FACADE'!AF31*'1_MEX'!$F$19+'2_FACADE'!AH31*'1_MEX'!$F$20+AJ31*'1_MEX'!$F$21+'2_FACADE'!AL31*'1_MEX'!$F$22+'2_FACADE'!AN31*'1_MEX'!$F$23+'2_FACADE'!AP31*'1_MEX'!$F$24+'2_FACADE'!AR31*'1_MEX'!$F$25+'2_FACADE'!AT31*'1_MEX'!$F$26+'2_FACADE'!AV31*'1_MEX'!$F$27+AX31*'1_MEX'!$F$28+AZ31*'1_MEX'!$F$29+BB31*'1_MEX'!$F$30+BD31*'1_MEX'!$F$31+BF31*'1_MEX'!$F$32+BH31*'1_MEX'!$F$33+BJ31*'1_MEX'!$F$34+BL31*'1_MEX'!$F$35+BN31*'1_MEX'!$F$36+BP31*'1_MEX'!$F$37+BR31*'1_MEX'!$F$38+BT31*'1_MEX'!$F$39+BV31*'1_MEX'!$F$40+BX31*'1_MEX'!$F$41+BZ31*'1_MEX'!$F$42+CB31*'1_MEX'!$F$43+CD31*'1_MEX'!$F$44+CF31*'1_MEX'!$F$45+CH31*'1_MEX'!$F$46+CJ31*'1_MEX'!$F$47</f>
        <v>0</v>
      </c>
      <c r="CO31" s="274">
        <f t="shared" si="159"/>
        <v>0</v>
      </c>
      <c r="CP31" s="274">
        <f t="shared" si="137"/>
        <v>0</v>
      </c>
      <c r="CQ31" s="199">
        <f t="shared" si="160"/>
        <v>0</v>
      </c>
      <c r="CR31" s="199">
        <f t="shared" si="139"/>
        <v>0</v>
      </c>
      <c r="CS31" s="199">
        <f>C31*($J31*'1_MEX'!B$8+$L31*'1_MEX'!B$9+$N31*'1_MEX'!B$10+$P31*'1_MEX'!B$11+$R31*'1_MEX'!B$12+$T31*'1_MEX'!B$13+$V31*'1_MEX'!B$14+$X31*'1_MEX'!B$15+$Z31*'1_MEX'!B$16+$AB31*'1_MEX'!B$17+$AD31*'1_MEX'!B$18+$AF31*'1_MEX'!B$19+$AH31*'1_MEX'!B$20+$AJ31*'1_MEX'!B$21+$AL31*'1_MEX'!B$22+$AN31*'1_MEX'!B$23+$AP31*'1_MEX'!B$24+$AR31*'1_MEX'!B$25+$AT31*'1_MEX'!B$26+$AV31*'1_MEX'!B$27+$AX31*'1_MEX'!B$28+$AZ31*'1_MEX'!B$29+$BB31*'1_MEX'!B$30+$BD31*'1_MEX'!B$31+$BF31*'1_MEX'!B$32+$BH31*'1_MEX'!B$33+$BJ31*'1_MEX'!B$34+$BL31*'1_MEX'!B$35+$BN31*'1_MEX'!B$36+$BP31*'1_MEX'!B$37+$BR31*'1_MEX'!B$38+$BT31*'1_MEX'!B$39+$BV31*'1_MEX'!B$40+$BX31*'1_MEX'!B$41+$BZ31*'1_MEX'!B$42+$CB31*'1_MEX'!B$43+$CD31*'1_MEX'!B$44+$CF31*'1_MEX'!B$45+$CH31*'1_MEX'!B$46+$CJ31*'1_MEX'!B$47)</f>
        <v>0</v>
      </c>
      <c r="CT31" s="199">
        <f>C31*($J31*'1_MEX'!C$8+$L31*'1_MEX'!C$9+$N31*'1_MEX'!C$10+$P31*'1_MEX'!C$11+$R31*'1_MEX'!C$12+$T31*'1_MEX'!C$13+$V31*'1_MEX'!C$14+$X31*'1_MEX'!C$15+$Z31*'1_MEX'!C$16+$AB31*'1_MEX'!C$17+$AD31*'1_MEX'!C$18+$AF31*'1_MEX'!C$19+$AH31*'1_MEX'!C$20+$AJ31*'1_MEX'!C$21+$AL31*'1_MEX'!C$22+$AN31*'1_MEX'!C$23+$AP31*'1_MEX'!C$24+$AR31*'1_MEX'!C$25+$AT31*'1_MEX'!C$26+$AV31*'1_MEX'!C$27+$AX31*'1_MEX'!C$28+$AZ31*'1_MEX'!C$29+$BB31*'1_MEX'!C$30+$BD31*'1_MEX'!C$31+$BF31*'1_MEX'!C$32+$BH31*'1_MEX'!C$33+$BJ31*'1_MEX'!C$34+$BL31*'1_MEX'!C$35+$BN31*'1_MEX'!C$36+$BP31*'1_MEX'!C$37+$BR31*'1_MEX'!C$38+$BT31*'1_MEX'!C$39+$BV31*'1_MEX'!C$40+$BX31*'1_MEX'!C$41+$BZ31*'1_MEX'!C$42+$CB31*'1_MEX'!C$43+$CD31*'1_MEX'!C$44+$CF31*'1_MEX'!C$45+$CH31*'1_MEX'!C$46+$CJ31*'1_MEX'!C$47)</f>
        <v>0</v>
      </c>
      <c r="CV31" s="208" t="str">
        <f>IF(OR(C31="",C31=0),"",IF(I31=0,#REF!,IF(I31=1,#REF!,IF(I31=2,#REF!,IF(I31=3,#REF!,IF(I31=4,#REF!))))))</f>
        <v/>
      </c>
      <c r="CW31" s="163" t="e">
        <f>(IF((((D31*2+F31*2)/1000)/#REF!)+((((CS31/C31)+(CT31/C31))/1000)/#REF!)+(I31*#REF!)&lt;45,"45",(((D31*2+F31*2)/1000)/#REF!)+(((((CS31/C31)+(CT31/C31)))/1000)/#REF!)+(I31*#REF!)))</f>
        <v>#REF!</v>
      </c>
      <c r="CX31" s="201">
        <f t="shared" si="140"/>
        <v>0</v>
      </c>
      <c r="CZ31" s="200">
        <f>IF(C31&lt;&gt;0,C31*((CL31*(#REF!))+(((D31/1000)+(F31/1000)*2)*#REF!)+(((CS31/1000)+(CT31/1000))*#REF!+(CS31)/1000*#REF!)/C31+(I31*#REF!)+(CL31*(#REF!))),0)</f>
        <v>0</v>
      </c>
      <c r="DB31" s="200">
        <f t="shared" si="141"/>
        <v>0</v>
      </c>
      <c r="DD31" s="200">
        <f t="shared" si="142"/>
        <v>0</v>
      </c>
      <c r="DE31" s="200"/>
      <c r="DF31" s="200">
        <f t="shared" si="143"/>
        <v>0</v>
      </c>
    </row>
    <row r="32" spans="1:110" ht="20.25" customHeight="1">
      <c r="A32" s="192">
        <v>28</v>
      </c>
      <c r="B32" s="202"/>
      <c r="C32" s="192"/>
      <c r="D32" s="203"/>
      <c r="E32" s="192">
        <f t="shared" si="105"/>
        <v>0</v>
      </c>
      <c r="F32" s="192"/>
      <c r="G32" s="192">
        <f t="shared" si="158"/>
        <v>0</v>
      </c>
      <c r="H32" s="192" t="s">
        <v>1</v>
      </c>
      <c r="I32" s="194">
        <f t="shared" si="106"/>
        <v>0</v>
      </c>
      <c r="J32" s="195"/>
      <c r="K32" s="195">
        <f t="shared" si="107"/>
        <v>0</v>
      </c>
      <c r="L32" s="196"/>
      <c r="M32" s="196">
        <f t="shared" si="108"/>
        <v>0</v>
      </c>
      <c r="N32" s="197"/>
      <c r="O32" s="197">
        <f t="shared" si="109"/>
        <v>0</v>
      </c>
      <c r="P32" s="198"/>
      <c r="Q32" s="198">
        <f t="shared" si="110"/>
        <v>0</v>
      </c>
      <c r="R32" s="192"/>
      <c r="S32" s="192">
        <f t="shared" si="144"/>
        <v>0</v>
      </c>
      <c r="T32" s="204"/>
      <c r="U32" s="195">
        <f t="shared" si="145"/>
        <v>0</v>
      </c>
      <c r="V32" s="205"/>
      <c r="W32" s="196">
        <f t="shared" si="146"/>
        <v>0</v>
      </c>
      <c r="X32" s="206"/>
      <c r="Y32" s="197">
        <f t="shared" si="147"/>
        <v>0</v>
      </c>
      <c r="Z32" s="207"/>
      <c r="AA32" s="198">
        <f t="shared" si="148"/>
        <v>0</v>
      </c>
      <c r="AB32" s="203"/>
      <c r="AC32" s="192">
        <f t="shared" si="149"/>
        <v>0</v>
      </c>
      <c r="AD32" s="204"/>
      <c r="AE32" s="195">
        <f t="shared" si="150"/>
        <v>0</v>
      </c>
      <c r="AF32" s="205"/>
      <c r="AG32" s="196">
        <f t="shared" si="151"/>
        <v>0</v>
      </c>
      <c r="AH32" s="206"/>
      <c r="AI32" s="197">
        <f t="shared" si="152"/>
        <v>0</v>
      </c>
      <c r="AJ32" s="207"/>
      <c r="AK32" s="198">
        <f t="shared" si="153"/>
        <v>0</v>
      </c>
      <c r="AL32" s="195"/>
      <c r="AM32" s="195">
        <f t="shared" si="154"/>
        <v>0</v>
      </c>
      <c r="AN32" s="205"/>
      <c r="AO32" s="196">
        <f t="shared" si="155"/>
        <v>0</v>
      </c>
      <c r="AP32" s="197"/>
      <c r="AQ32" s="197">
        <f t="shared" si="156"/>
        <v>0</v>
      </c>
      <c r="AR32" s="207"/>
      <c r="AS32" s="198">
        <f t="shared" si="111"/>
        <v>0</v>
      </c>
      <c r="AT32" s="203"/>
      <c r="AU32" s="192">
        <f t="shared" si="112"/>
        <v>0</v>
      </c>
      <c r="AV32" s="195"/>
      <c r="AW32" s="195">
        <f t="shared" si="113"/>
        <v>0</v>
      </c>
      <c r="AX32" s="196"/>
      <c r="AY32" s="196">
        <f t="shared" si="114"/>
        <v>0</v>
      </c>
      <c r="AZ32" s="197"/>
      <c r="BA32" s="197">
        <f t="shared" si="115"/>
        <v>0</v>
      </c>
      <c r="BB32" s="198"/>
      <c r="BC32" s="198">
        <f t="shared" si="116"/>
        <v>0</v>
      </c>
      <c r="BD32" s="192"/>
      <c r="BE32" s="192">
        <f t="shared" si="117"/>
        <v>0</v>
      </c>
      <c r="BF32" s="195"/>
      <c r="BG32" s="195">
        <f t="shared" si="118"/>
        <v>0</v>
      </c>
      <c r="BH32" s="196"/>
      <c r="BI32" s="196">
        <f t="shared" si="119"/>
        <v>0</v>
      </c>
      <c r="BJ32" s="197"/>
      <c r="BK32" s="197">
        <f t="shared" si="120"/>
        <v>0</v>
      </c>
      <c r="BL32" s="198"/>
      <c r="BM32" s="198">
        <f t="shared" si="121"/>
        <v>0</v>
      </c>
      <c r="BN32" s="192"/>
      <c r="BO32" s="192">
        <f t="shared" si="122"/>
        <v>0</v>
      </c>
      <c r="BP32" s="195"/>
      <c r="BQ32" s="195">
        <f t="shared" si="123"/>
        <v>0</v>
      </c>
      <c r="BR32" s="196"/>
      <c r="BS32" s="196">
        <f t="shared" si="124"/>
        <v>0</v>
      </c>
      <c r="BT32" s="197"/>
      <c r="BU32" s="197">
        <f t="shared" si="125"/>
        <v>0</v>
      </c>
      <c r="BV32" s="198"/>
      <c r="BW32" s="198">
        <f t="shared" si="126"/>
        <v>0</v>
      </c>
      <c r="BX32" s="195"/>
      <c r="BY32" s="195">
        <f t="shared" si="127"/>
        <v>0</v>
      </c>
      <c r="BZ32" s="196"/>
      <c r="CA32" s="196">
        <f t="shared" si="128"/>
        <v>0</v>
      </c>
      <c r="CB32" s="197"/>
      <c r="CC32" s="197">
        <f t="shared" si="129"/>
        <v>0</v>
      </c>
      <c r="CD32" s="198"/>
      <c r="CE32" s="198">
        <f t="shared" si="130"/>
        <v>0</v>
      </c>
      <c r="CF32" s="195"/>
      <c r="CG32" s="195">
        <f t="shared" si="131"/>
        <v>0</v>
      </c>
      <c r="CH32" s="196"/>
      <c r="CI32" s="196">
        <f t="shared" si="132"/>
        <v>0</v>
      </c>
      <c r="CJ32" s="197"/>
      <c r="CK32" s="197">
        <f t="shared" si="133"/>
        <v>0</v>
      </c>
      <c r="CL32" s="273">
        <f t="shared" si="134"/>
        <v>0</v>
      </c>
      <c r="CM32" s="199">
        <f t="shared" si="135"/>
        <v>0</v>
      </c>
      <c r="CN32" s="199">
        <f>J32*'1_MEX'!$F$8+'2_FACADE'!L32*'1_MEX'!$F$9+'2_FACADE'!N32*'1_MEX'!$F$10+'2_FACADE'!P32*'1_MEX'!$F$11+'2_FACADE'!R32*'1_MEX'!$F$12+'2_FACADE'!T32*'1_MEX'!$F$13+'2_FACADE'!V32*'1_MEX'!$F$14+'2_FACADE'!X32*'1_MEX'!$F$15+'2_FACADE'!Z32*'1_MEX'!$F$16+'2_FACADE'!AB32*'1_MEX'!$F$17+'2_FACADE'!AD32*'1_MEX'!$F$18+'2_FACADE'!AF32*'1_MEX'!$F$19+'2_FACADE'!AH32*'1_MEX'!$F$20+AJ32*'1_MEX'!$F$21+'2_FACADE'!AL32*'1_MEX'!$F$22+'2_FACADE'!AN32*'1_MEX'!$F$23+'2_FACADE'!AP32*'1_MEX'!$F$24+'2_FACADE'!AR32*'1_MEX'!$F$25+'2_FACADE'!AT32*'1_MEX'!$F$26+'2_FACADE'!AV32*'1_MEX'!$F$27+AX32*'1_MEX'!$F$28+AZ32*'1_MEX'!$F$29+BB32*'1_MEX'!$F$30+BD32*'1_MEX'!$F$31+BF32*'1_MEX'!$F$32+BH32*'1_MEX'!$F$33+BJ32*'1_MEX'!$F$34+BL32*'1_MEX'!$F$35+BN32*'1_MEX'!$F$36+BP32*'1_MEX'!$F$37+BR32*'1_MEX'!$F$38+BT32*'1_MEX'!$F$39+BV32*'1_MEX'!$F$40+BX32*'1_MEX'!$F$41+BZ32*'1_MEX'!$F$42+CB32*'1_MEX'!$F$43+CD32*'1_MEX'!$F$44+CF32*'1_MEX'!$F$45+CH32*'1_MEX'!$F$46+CJ32*'1_MEX'!$F$47</f>
        <v>0</v>
      </c>
      <c r="CO32" s="274">
        <f t="shared" si="159"/>
        <v>0</v>
      </c>
      <c r="CP32" s="274">
        <f t="shared" si="137"/>
        <v>0</v>
      </c>
      <c r="CQ32" s="199">
        <f t="shared" si="160"/>
        <v>0</v>
      </c>
      <c r="CR32" s="199">
        <f t="shared" si="139"/>
        <v>0</v>
      </c>
      <c r="CS32" s="199">
        <f>C32*($J32*'1_MEX'!B$8+$L32*'1_MEX'!B$9+$N32*'1_MEX'!B$10+$P32*'1_MEX'!B$11+$R32*'1_MEX'!B$12+$T32*'1_MEX'!B$13+$V32*'1_MEX'!B$14+$X32*'1_MEX'!B$15+$Z32*'1_MEX'!B$16+$AB32*'1_MEX'!B$17+$AD32*'1_MEX'!B$18+$AF32*'1_MEX'!B$19+$AH32*'1_MEX'!B$20+$AJ32*'1_MEX'!B$21+$AL32*'1_MEX'!B$22+$AN32*'1_MEX'!B$23+$AP32*'1_MEX'!B$24+$AR32*'1_MEX'!B$25+$AT32*'1_MEX'!B$26+$AV32*'1_MEX'!B$27+$AX32*'1_MEX'!B$28+$AZ32*'1_MEX'!B$29+$BB32*'1_MEX'!B$30+$BD32*'1_MEX'!B$31+$BF32*'1_MEX'!B$32+$BH32*'1_MEX'!B$33+$BJ32*'1_MEX'!B$34+$BL32*'1_MEX'!B$35+$BN32*'1_MEX'!B$36+$BP32*'1_MEX'!B$37+$BR32*'1_MEX'!B$38+$BT32*'1_MEX'!B$39+$BV32*'1_MEX'!B$40+$BX32*'1_MEX'!B$41+$BZ32*'1_MEX'!B$42+$CB32*'1_MEX'!B$43+$CD32*'1_MEX'!B$44+$CF32*'1_MEX'!B$45+$CH32*'1_MEX'!B$46+$CJ32*'1_MEX'!B$47)</f>
        <v>0</v>
      </c>
      <c r="CT32" s="199">
        <f>C32*($J32*'1_MEX'!C$8+$L32*'1_MEX'!C$9+$N32*'1_MEX'!C$10+$P32*'1_MEX'!C$11+$R32*'1_MEX'!C$12+$T32*'1_MEX'!C$13+$V32*'1_MEX'!C$14+$X32*'1_MEX'!C$15+$Z32*'1_MEX'!C$16+$AB32*'1_MEX'!C$17+$AD32*'1_MEX'!C$18+$AF32*'1_MEX'!C$19+$AH32*'1_MEX'!C$20+$AJ32*'1_MEX'!C$21+$AL32*'1_MEX'!C$22+$AN32*'1_MEX'!C$23+$AP32*'1_MEX'!C$24+$AR32*'1_MEX'!C$25+$AT32*'1_MEX'!C$26+$AV32*'1_MEX'!C$27+$AX32*'1_MEX'!C$28+$AZ32*'1_MEX'!C$29+$BB32*'1_MEX'!C$30+$BD32*'1_MEX'!C$31+$BF32*'1_MEX'!C$32+$BH32*'1_MEX'!C$33+$BJ32*'1_MEX'!C$34+$BL32*'1_MEX'!C$35+$BN32*'1_MEX'!C$36+$BP32*'1_MEX'!C$37+$BR32*'1_MEX'!C$38+$BT32*'1_MEX'!C$39+$BV32*'1_MEX'!C$40+$BX32*'1_MEX'!C$41+$BZ32*'1_MEX'!C$42+$CB32*'1_MEX'!C$43+$CD32*'1_MEX'!C$44+$CF32*'1_MEX'!C$45+$CH32*'1_MEX'!C$46+$CJ32*'1_MEX'!C$47)</f>
        <v>0</v>
      </c>
      <c r="CV32" s="208" t="str">
        <f>IF(OR(C32="",C32=0),"",IF(I32=0,#REF!,IF(I32=1,#REF!,IF(I32=2,#REF!,IF(I32=3,#REF!,IF(I32=4,#REF!))))))</f>
        <v/>
      </c>
      <c r="CW32" s="163" t="e">
        <f>(IF((((D32*2+F32*2)/1000)/#REF!)+((((CS32/C32)+(CT32/C32))/1000)/#REF!)+(I32*#REF!)&lt;45,"45",(((D32*2+F32*2)/1000)/#REF!)+(((((CS32/C32)+(CT32/C32)))/1000)/#REF!)+(I32*#REF!)))</f>
        <v>#REF!</v>
      </c>
      <c r="CX32" s="201">
        <f t="shared" si="140"/>
        <v>0</v>
      </c>
      <c r="CZ32" s="200">
        <f>IF(C32&lt;&gt;0,C32*((CL32*(#REF!))+(((D32/1000)+(F32/1000)*2)*#REF!)+(((CS32/1000)+(CT32/1000))*#REF!+(CS32)/1000*#REF!)/C32+(I32*#REF!)+(CL32*(#REF!))),0)</f>
        <v>0</v>
      </c>
      <c r="DB32" s="200">
        <f t="shared" si="141"/>
        <v>0</v>
      </c>
      <c r="DD32" s="200">
        <f t="shared" si="142"/>
        <v>0</v>
      </c>
      <c r="DE32" s="200"/>
      <c r="DF32" s="200">
        <f t="shared" si="143"/>
        <v>0</v>
      </c>
    </row>
    <row r="33" spans="1:110" ht="20.25" customHeight="1">
      <c r="A33" s="192">
        <v>29</v>
      </c>
      <c r="B33" s="202"/>
      <c r="C33" s="192"/>
      <c r="D33" s="203"/>
      <c r="E33" s="192">
        <f t="shared" si="105"/>
        <v>0</v>
      </c>
      <c r="F33" s="192"/>
      <c r="G33" s="192">
        <f t="shared" si="158"/>
        <v>0</v>
      </c>
      <c r="H33" s="192" t="s">
        <v>1</v>
      </c>
      <c r="I33" s="194">
        <f t="shared" si="106"/>
        <v>0</v>
      </c>
      <c r="J33" s="195"/>
      <c r="K33" s="195">
        <f t="shared" si="107"/>
        <v>0</v>
      </c>
      <c r="L33" s="196"/>
      <c r="M33" s="196">
        <f t="shared" si="108"/>
        <v>0</v>
      </c>
      <c r="N33" s="197"/>
      <c r="O33" s="197">
        <f t="shared" si="109"/>
        <v>0</v>
      </c>
      <c r="P33" s="198"/>
      <c r="Q33" s="198">
        <f t="shared" si="110"/>
        <v>0</v>
      </c>
      <c r="R33" s="192"/>
      <c r="S33" s="192">
        <f t="shared" si="144"/>
        <v>0</v>
      </c>
      <c r="T33" s="204"/>
      <c r="U33" s="195">
        <f t="shared" si="145"/>
        <v>0</v>
      </c>
      <c r="V33" s="205"/>
      <c r="W33" s="196">
        <f t="shared" si="146"/>
        <v>0</v>
      </c>
      <c r="X33" s="206"/>
      <c r="Y33" s="197">
        <f t="shared" si="147"/>
        <v>0</v>
      </c>
      <c r="Z33" s="207"/>
      <c r="AA33" s="198">
        <f t="shared" si="148"/>
        <v>0</v>
      </c>
      <c r="AB33" s="203"/>
      <c r="AC33" s="192">
        <f t="shared" si="149"/>
        <v>0</v>
      </c>
      <c r="AD33" s="204"/>
      <c r="AE33" s="195">
        <f t="shared" si="150"/>
        <v>0</v>
      </c>
      <c r="AF33" s="205"/>
      <c r="AG33" s="196">
        <f t="shared" si="151"/>
        <v>0</v>
      </c>
      <c r="AH33" s="206"/>
      <c r="AI33" s="197">
        <f t="shared" si="152"/>
        <v>0</v>
      </c>
      <c r="AJ33" s="207"/>
      <c r="AK33" s="198">
        <f t="shared" si="153"/>
        <v>0</v>
      </c>
      <c r="AL33" s="195"/>
      <c r="AM33" s="195">
        <f t="shared" si="154"/>
        <v>0</v>
      </c>
      <c r="AN33" s="205"/>
      <c r="AO33" s="196">
        <f t="shared" si="155"/>
        <v>0</v>
      </c>
      <c r="AP33" s="197"/>
      <c r="AQ33" s="197">
        <f t="shared" si="156"/>
        <v>0</v>
      </c>
      <c r="AR33" s="207"/>
      <c r="AS33" s="198">
        <f t="shared" si="111"/>
        <v>0</v>
      </c>
      <c r="AT33" s="203"/>
      <c r="AU33" s="192">
        <f t="shared" si="112"/>
        <v>0</v>
      </c>
      <c r="AV33" s="195"/>
      <c r="AW33" s="195">
        <f t="shared" si="113"/>
        <v>0</v>
      </c>
      <c r="AX33" s="196"/>
      <c r="AY33" s="196">
        <f t="shared" si="114"/>
        <v>0</v>
      </c>
      <c r="AZ33" s="197"/>
      <c r="BA33" s="197">
        <f t="shared" si="115"/>
        <v>0</v>
      </c>
      <c r="BB33" s="198"/>
      <c r="BC33" s="198">
        <f t="shared" si="116"/>
        <v>0</v>
      </c>
      <c r="BD33" s="192"/>
      <c r="BE33" s="192">
        <f t="shared" si="117"/>
        <v>0</v>
      </c>
      <c r="BF33" s="195"/>
      <c r="BG33" s="195">
        <f t="shared" si="118"/>
        <v>0</v>
      </c>
      <c r="BH33" s="196"/>
      <c r="BI33" s="196">
        <f t="shared" si="119"/>
        <v>0</v>
      </c>
      <c r="BJ33" s="197"/>
      <c r="BK33" s="197">
        <f t="shared" si="120"/>
        <v>0</v>
      </c>
      <c r="BL33" s="198"/>
      <c r="BM33" s="198">
        <f t="shared" si="121"/>
        <v>0</v>
      </c>
      <c r="BN33" s="192"/>
      <c r="BO33" s="192">
        <f t="shared" si="122"/>
        <v>0</v>
      </c>
      <c r="BP33" s="195"/>
      <c r="BQ33" s="195">
        <f t="shared" si="123"/>
        <v>0</v>
      </c>
      <c r="BR33" s="196"/>
      <c r="BS33" s="196">
        <f t="shared" si="124"/>
        <v>0</v>
      </c>
      <c r="BT33" s="197"/>
      <c r="BU33" s="197">
        <f t="shared" si="125"/>
        <v>0</v>
      </c>
      <c r="BV33" s="198"/>
      <c r="BW33" s="198">
        <f t="shared" si="126"/>
        <v>0</v>
      </c>
      <c r="BX33" s="195"/>
      <c r="BY33" s="195">
        <f t="shared" si="127"/>
        <v>0</v>
      </c>
      <c r="BZ33" s="196"/>
      <c r="CA33" s="196">
        <f t="shared" si="128"/>
        <v>0</v>
      </c>
      <c r="CB33" s="197"/>
      <c r="CC33" s="197">
        <f t="shared" si="129"/>
        <v>0</v>
      </c>
      <c r="CD33" s="198"/>
      <c r="CE33" s="198">
        <f t="shared" si="130"/>
        <v>0</v>
      </c>
      <c r="CF33" s="195"/>
      <c r="CG33" s="195">
        <f t="shared" si="131"/>
        <v>0</v>
      </c>
      <c r="CH33" s="196"/>
      <c r="CI33" s="196">
        <f t="shared" si="132"/>
        <v>0</v>
      </c>
      <c r="CJ33" s="197"/>
      <c r="CK33" s="197">
        <f t="shared" si="133"/>
        <v>0</v>
      </c>
      <c r="CL33" s="273">
        <f t="shared" si="134"/>
        <v>0</v>
      </c>
      <c r="CM33" s="199">
        <f t="shared" si="135"/>
        <v>0</v>
      </c>
      <c r="CN33" s="199">
        <f>J33*'1_MEX'!$F$8+'2_FACADE'!L33*'1_MEX'!$F$9+'2_FACADE'!N33*'1_MEX'!$F$10+'2_FACADE'!P33*'1_MEX'!$F$11+'2_FACADE'!R33*'1_MEX'!$F$12+'2_FACADE'!T33*'1_MEX'!$F$13+'2_FACADE'!V33*'1_MEX'!$F$14+'2_FACADE'!X33*'1_MEX'!$F$15+'2_FACADE'!Z33*'1_MEX'!$F$16+'2_FACADE'!AB33*'1_MEX'!$F$17+'2_FACADE'!AD33*'1_MEX'!$F$18+'2_FACADE'!AF33*'1_MEX'!$F$19+'2_FACADE'!AH33*'1_MEX'!$F$20+AJ33*'1_MEX'!$F$21+'2_FACADE'!AL33*'1_MEX'!$F$22+'2_FACADE'!AN33*'1_MEX'!$F$23+'2_FACADE'!AP33*'1_MEX'!$F$24+'2_FACADE'!AR33*'1_MEX'!$F$25+'2_FACADE'!AT33*'1_MEX'!$F$26+'2_FACADE'!AV33*'1_MEX'!$F$27+AX33*'1_MEX'!$F$28+AZ33*'1_MEX'!$F$29+BB33*'1_MEX'!$F$30+BD33*'1_MEX'!$F$31+BF33*'1_MEX'!$F$32+BH33*'1_MEX'!$F$33+BJ33*'1_MEX'!$F$34+BL33*'1_MEX'!$F$35+BN33*'1_MEX'!$F$36+BP33*'1_MEX'!$F$37+BR33*'1_MEX'!$F$38+BT33*'1_MEX'!$F$39+BV33*'1_MEX'!$F$40+BX33*'1_MEX'!$F$41+BZ33*'1_MEX'!$F$42+CB33*'1_MEX'!$F$43+CD33*'1_MEX'!$F$44+CF33*'1_MEX'!$F$45+CH33*'1_MEX'!$F$46+CJ33*'1_MEX'!$F$47</f>
        <v>0</v>
      </c>
      <c r="CO33" s="274">
        <f t="shared" si="159"/>
        <v>0</v>
      </c>
      <c r="CP33" s="274">
        <f t="shared" si="137"/>
        <v>0</v>
      </c>
      <c r="CQ33" s="199">
        <f t="shared" si="160"/>
        <v>0</v>
      </c>
      <c r="CR33" s="199">
        <f t="shared" si="139"/>
        <v>0</v>
      </c>
      <c r="CS33" s="199">
        <f>C33*($J33*'1_MEX'!B$8+$L33*'1_MEX'!B$9+$N33*'1_MEX'!B$10+$P33*'1_MEX'!B$11+$R33*'1_MEX'!B$12+$T33*'1_MEX'!B$13+$V33*'1_MEX'!B$14+$X33*'1_MEX'!B$15+$Z33*'1_MEX'!B$16+$AB33*'1_MEX'!B$17+$AD33*'1_MEX'!B$18+$AF33*'1_MEX'!B$19+$AH33*'1_MEX'!B$20+$AJ33*'1_MEX'!B$21+$AL33*'1_MEX'!B$22+$AN33*'1_MEX'!B$23+$AP33*'1_MEX'!B$24+$AR33*'1_MEX'!B$25+$AT33*'1_MEX'!B$26+$AV33*'1_MEX'!B$27+$AX33*'1_MEX'!B$28+$AZ33*'1_MEX'!B$29+$BB33*'1_MEX'!B$30+$BD33*'1_MEX'!B$31+$BF33*'1_MEX'!B$32+$BH33*'1_MEX'!B$33+$BJ33*'1_MEX'!B$34+$BL33*'1_MEX'!B$35+$BN33*'1_MEX'!B$36+$BP33*'1_MEX'!B$37+$BR33*'1_MEX'!B$38+$BT33*'1_MEX'!B$39+$BV33*'1_MEX'!B$40+$BX33*'1_MEX'!B$41+$BZ33*'1_MEX'!B$42+$CB33*'1_MEX'!B$43+$CD33*'1_MEX'!B$44+$CF33*'1_MEX'!B$45+$CH33*'1_MEX'!B$46+$CJ33*'1_MEX'!B$47)</f>
        <v>0</v>
      </c>
      <c r="CT33" s="199">
        <f>C33*($J33*'1_MEX'!C$8+$L33*'1_MEX'!C$9+$N33*'1_MEX'!C$10+$P33*'1_MEX'!C$11+$R33*'1_MEX'!C$12+$T33*'1_MEX'!C$13+$V33*'1_MEX'!C$14+$X33*'1_MEX'!C$15+$Z33*'1_MEX'!C$16+$AB33*'1_MEX'!C$17+$AD33*'1_MEX'!C$18+$AF33*'1_MEX'!C$19+$AH33*'1_MEX'!C$20+$AJ33*'1_MEX'!C$21+$AL33*'1_MEX'!C$22+$AN33*'1_MEX'!C$23+$AP33*'1_MEX'!C$24+$AR33*'1_MEX'!C$25+$AT33*'1_MEX'!C$26+$AV33*'1_MEX'!C$27+$AX33*'1_MEX'!C$28+$AZ33*'1_MEX'!C$29+$BB33*'1_MEX'!C$30+$BD33*'1_MEX'!C$31+$BF33*'1_MEX'!C$32+$BH33*'1_MEX'!C$33+$BJ33*'1_MEX'!C$34+$BL33*'1_MEX'!C$35+$BN33*'1_MEX'!C$36+$BP33*'1_MEX'!C$37+$BR33*'1_MEX'!C$38+$BT33*'1_MEX'!C$39+$BV33*'1_MEX'!C$40+$BX33*'1_MEX'!C$41+$BZ33*'1_MEX'!C$42+$CB33*'1_MEX'!C$43+$CD33*'1_MEX'!C$44+$CF33*'1_MEX'!C$45+$CH33*'1_MEX'!C$46+$CJ33*'1_MEX'!C$47)</f>
        <v>0</v>
      </c>
      <c r="CV33" s="208" t="str">
        <f>IF(OR(C33="",C33=0),"",IF(I33=0,#REF!,IF(I33=1,#REF!,IF(I33=2,#REF!,IF(I33=3,#REF!,IF(I33=4,#REF!))))))</f>
        <v/>
      </c>
      <c r="CW33" s="163" t="e">
        <f>(IF((((D33*2+F33*2)/1000)/#REF!)+((((CS33/C33)+(CT33/C33))/1000)/#REF!)+(I33*#REF!)&lt;45,"45",(((D33*2+F33*2)/1000)/#REF!)+(((((CS33/C33)+(CT33/C33)))/1000)/#REF!)+(I33*#REF!)))</f>
        <v>#REF!</v>
      </c>
      <c r="CX33" s="201">
        <f t="shared" si="140"/>
        <v>0</v>
      </c>
      <c r="CZ33" s="200">
        <f>IF(C33&lt;&gt;0,C33*((CL33*(#REF!))+(((D33/1000)+(F33/1000)*2)*#REF!)+(((CS33/1000)+(CT33/1000))*#REF!+(CS33)/1000*#REF!)/C33+(I33*#REF!)+(CL33*(#REF!))),0)</f>
        <v>0</v>
      </c>
      <c r="DB33" s="200">
        <f t="shared" si="141"/>
        <v>0</v>
      </c>
      <c r="DD33" s="200">
        <f t="shared" si="142"/>
        <v>0</v>
      </c>
      <c r="DE33" s="200"/>
      <c r="DF33" s="200">
        <f t="shared" si="143"/>
        <v>0</v>
      </c>
    </row>
    <row r="34" spans="1:110" ht="20.25" customHeight="1">
      <c r="A34" s="192">
        <v>30</v>
      </c>
      <c r="B34" s="202"/>
      <c r="C34" s="192"/>
      <c r="D34" s="203"/>
      <c r="E34" s="192">
        <f t="shared" si="105"/>
        <v>0</v>
      </c>
      <c r="F34" s="192"/>
      <c r="G34" s="192">
        <f t="shared" si="158"/>
        <v>0</v>
      </c>
      <c r="H34" s="192" t="s">
        <v>1</v>
      </c>
      <c r="I34" s="194">
        <f t="shared" si="106"/>
        <v>0</v>
      </c>
      <c r="J34" s="195"/>
      <c r="K34" s="195">
        <f t="shared" si="107"/>
        <v>0</v>
      </c>
      <c r="L34" s="196"/>
      <c r="M34" s="196">
        <f t="shared" si="108"/>
        <v>0</v>
      </c>
      <c r="N34" s="197"/>
      <c r="O34" s="197">
        <f t="shared" si="109"/>
        <v>0</v>
      </c>
      <c r="P34" s="198"/>
      <c r="Q34" s="198">
        <f t="shared" si="110"/>
        <v>0</v>
      </c>
      <c r="R34" s="192"/>
      <c r="S34" s="192">
        <f t="shared" si="144"/>
        <v>0</v>
      </c>
      <c r="T34" s="204"/>
      <c r="U34" s="195">
        <f t="shared" si="145"/>
        <v>0</v>
      </c>
      <c r="V34" s="205"/>
      <c r="W34" s="196">
        <f t="shared" si="146"/>
        <v>0</v>
      </c>
      <c r="X34" s="206"/>
      <c r="Y34" s="197">
        <f t="shared" si="147"/>
        <v>0</v>
      </c>
      <c r="Z34" s="207"/>
      <c r="AA34" s="198">
        <f t="shared" si="148"/>
        <v>0</v>
      </c>
      <c r="AB34" s="203"/>
      <c r="AC34" s="192">
        <f t="shared" si="149"/>
        <v>0</v>
      </c>
      <c r="AD34" s="204"/>
      <c r="AE34" s="195">
        <f t="shared" si="150"/>
        <v>0</v>
      </c>
      <c r="AF34" s="205"/>
      <c r="AG34" s="196">
        <f t="shared" si="151"/>
        <v>0</v>
      </c>
      <c r="AH34" s="206"/>
      <c r="AI34" s="197">
        <f t="shared" si="152"/>
        <v>0</v>
      </c>
      <c r="AJ34" s="207"/>
      <c r="AK34" s="198">
        <f t="shared" si="153"/>
        <v>0</v>
      </c>
      <c r="AL34" s="195"/>
      <c r="AM34" s="195">
        <f t="shared" si="154"/>
        <v>0</v>
      </c>
      <c r="AN34" s="205"/>
      <c r="AO34" s="196">
        <f t="shared" si="155"/>
        <v>0</v>
      </c>
      <c r="AP34" s="197"/>
      <c r="AQ34" s="197">
        <f t="shared" si="156"/>
        <v>0</v>
      </c>
      <c r="AR34" s="207"/>
      <c r="AS34" s="198">
        <f t="shared" si="111"/>
        <v>0</v>
      </c>
      <c r="AT34" s="203"/>
      <c r="AU34" s="192">
        <f t="shared" si="112"/>
        <v>0</v>
      </c>
      <c r="AV34" s="195"/>
      <c r="AW34" s="195">
        <f t="shared" si="113"/>
        <v>0</v>
      </c>
      <c r="AX34" s="196"/>
      <c r="AY34" s="196">
        <f t="shared" si="114"/>
        <v>0</v>
      </c>
      <c r="AZ34" s="197"/>
      <c r="BA34" s="197">
        <f t="shared" si="115"/>
        <v>0</v>
      </c>
      <c r="BB34" s="198"/>
      <c r="BC34" s="198">
        <f t="shared" si="116"/>
        <v>0</v>
      </c>
      <c r="BD34" s="192"/>
      <c r="BE34" s="192">
        <f t="shared" si="117"/>
        <v>0</v>
      </c>
      <c r="BF34" s="195"/>
      <c r="BG34" s="195">
        <f t="shared" si="118"/>
        <v>0</v>
      </c>
      <c r="BH34" s="196"/>
      <c r="BI34" s="196">
        <f t="shared" si="119"/>
        <v>0</v>
      </c>
      <c r="BJ34" s="197"/>
      <c r="BK34" s="197">
        <f t="shared" si="120"/>
        <v>0</v>
      </c>
      <c r="BL34" s="198"/>
      <c r="BM34" s="198">
        <f t="shared" si="121"/>
        <v>0</v>
      </c>
      <c r="BN34" s="192"/>
      <c r="BO34" s="192">
        <f t="shared" si="122"/>
        <v>0</v>
      </c>
      <c r="BP34" s="195"/>
      <c r="BQ34" s="195">
        <f t="shared" si="123"/>
        <v>0</v>
      </c>
      <c r="BR34" s="196"/>
      <c r="BS34" s="196">
        <f t="shared" si="124"/>
        <v>0</v>
      </c>
      <c r="BT34" s="197"/>
      <c r="BU34" s="197">
        <f t="shared" si="125"/>
        <v>0</v>
      </c>
      <c r="BV34" s="198"/>
      <c r="BW34" s="198">
        <f t="shared" si="126"/>
        <v>0</v>
      </c>
      <c r="BX34" s="195"/>
      <c r="BY34" s="195">
        <f t="shared" si="127"/>
        <v>0</v>
      </c>
      <c r="BZ34" s="196"/>
      <c r="CA34" s="196">
        <f t="shared" si="128"/>
        <v>0</v>
      </c>
      <c r="CB34" s="197"/>
      <c r="CC34" s="197">
        <f t="shared" si="129"/>
        <v>0</v>
      </c>
      <c r="CD34" s="198"/>
      <c r="CE34" s="198">
        <f t="shared" si="130"/>
        <v>0</v>
      </c>
      <c r="CF34" s="195"/>
      <c r="CG34" s="195">
        <f t="shared" si="131"/>
        <v>0</v>
      </c>
      <c r="CH34" s="196"/>
      <c r="CI34" s="196">
        <f t="shared" si="132"/>
        <v>0</v>
      </c>
      <c r="CJ34" s="197"/>
      <c r="CK34" s="197">
        <f t="shared" si="133"/>
        <v>0</v>
      </c>
      <c r="CL34" s="273">
        <f t="shared" si="134"/>
        <v>0</v>
      </c>
      <c r="CM34" s="199">
        <f t="shared" si="135"/>
        <v>0</v>
      </c>
      <c r="CN34" s="199">
        <f>J34*'1_MEX'!$F$8+'2_FACADE'!L34*'1_MEX'!$F$9+'2_FACADE'!N34*'1_MEX'!$F$10+'2_FACADE'!P34*'1_MEX'!$F$11+'2_FACADE'!R34*'1_MEX'!$F$12+'2_FACADE'!T34*'1_MEX'!$F$13+'2_FACADE'!V34*'1_MEX'!$F$14+'2_FACADE'!X34*'1_MEX'!$F$15+'2_FACADE'!Z34*'1_MEX'!$F$16+'2_FACADE'!AB34*'1_MEX'!$F$17+'2_FACADE'!AD34*'1_MEX'!$F$18+'2_FACADE'!AF34*'1_MEX'!$F$19+'2_FACADE'!AH34*'1_MEX'!$F$20+AJ34*'1_MEX'!$F$21+'2_FACADE'!AL34*'1_MEX'!$F$22+'2_FACADE'!AN34*'1_MEX'!$F$23+'2_FACADE'!AP34*'1_MEX'!$F$24+'2_FACADE'!AR34*'1_MEX'!$F$25+'2_FACADE'!AT34*'1_MEX'!$F$26+'2_FACADE'!AV34*'1_MEX'!$F$27+AX34*'1_MEX'!$F$28+AZ34*'1_MEX'!$F$29+BB34*'1_MEX'!$F$30+BD34*'1_MEX'!$F$31+BF34*'1_MEX'!$F$32+BH34*'1_MEX'!$F$33+BJ34*'1_MEX'!$F$34+BL34*'1_MEX'!$F$35+BN34*'1_MEX'!$F$36+BP34*'1_MEX'!$F$37+BR34*'1_MEX'!$F$38+BT34*'1_MEX'!$F$39+BV34*'1_MEX'!$F$40+BX34*'1_MEX'!$F$41+BZ34*'1_MEX'!$F$42+CB34*'1_MEX'!$F$43+CD34*'1_MEX'!$F$44+CF34*'1_MEX'!$F$45+CH34*'1_MEX'!$F$46+CJ34*'1_MEX'!$F$47</f>
        <v>0</v>
      </c>
      <c r="CO34" s="274">
        <f t="shared" si="159"/>
        <v>0</v>
      </c>
      <c r="CP34" s="274">
        <f t="shared" si="137"/>
        <v>0</v>
      </c>
      <c r="CQ34" s="199">
        <f t="shared" si="160"/>
        <v>0</v>
      </c>
      <c r="CR34" s="199">
        <f t="shared" si="139"/>
        <v>0</v>
      </c>
      <c r="CS34" s="199">
        <f>C34*($J34*'1_MEX'!B$8+$L34*'1_MEX'!B$9+$N34*'1_MEX'!B$10+$P34*'1_MEX'!B$11+$R34*'1_MEX'!B$12+$T34*'1_MEX'!B$13+$V34*'1_MEX'!B$14+$X34*'1_MEX'!B$15+$Z34*'1_MEX'!B$16+$AB34*'1_MEX'!B$17+$AD34*'1_MEX'!B$18+$AF34*'1_MEX'!B$19+$AH34*'1_MEX'!B$20+$AJ34*'1_MEX'!B$21+$AL34*'1_MEX'!B$22+$AN34*'1_MEX'!B$23+$AP34*'1_MEX'!B$24+$AR34*'1_MEX'!B$25+$AT34*'1_MEX'!B$26+$AV34*'1_MEX'!B$27+$AX34*'1_MEX'!B$28+$AZ34*'1_MEX'!B$29+$BB34*'1_MEX'!B$30+$BD34*'1_MEX'!B$31+$BF34*'1_MEX'!B$32+$BH34*'1_MEX'!B$33+$BJ34*'1_MEX'!B$34+$BL34*'1_MEX'!B$35+$BN34*'1_MEX'!B$36+$BP34*'1_MEX'!B$37+$BR34*'1_MEX'!B$38+$BT34*'1_MEX'!B$39+$BV34*'1_MEX'!B$40+$BX34*'1_MEX'!B$41+$BZ34*'1_MEX'!B$42+$CB34*'1_MEX'!B$43+$CD34*'1_MEX'!B$44+$CF34*'1_MEX'!B$45+$CH34*'1_MEX'!B$46+$CJ34*'1_MEX'!B$47)</f>
        <v>0</v>
      </c>
      <c r="CT34" s="199">
        <f>C34*($J34*'1_MEX'!C$8+$L34*'1_MEX'!C$9+$N34*'1_MEX'!C$10+$P34*'1_MEX'!C$11+$R34*'1_MEX'!C$12+$T34*'1_MEX'!C$13+$V34*'1_MEX'!C$14+$X34*'1_MEX'!C$15+$Z34*'1_MEX'!C$16+$AB34*'1_MEX'!C$17+$AD34*'1_MEX'!C$18+$AF34*'1_MEX'!C$19+$AH34*'1_MEX'!C$20+$AJ34*'1_MEX'!C$21+$AL34*'1_MEX'!C$22+$AN34*'1_MEX'!C$23+$AP34*'1_MEX'!C$24+$AR34*'1_MEX'!C$25+$AT34*'1_MEX'!C$26+$AV34*'1_MEX'!C$27+$AX34*'1_MEX'!C$28+$AZ34*'1_MEX'!C$29+$BB34*'1_MEX'!C$30+$BD34*'1_MEX'!C$31+$BF34*'1_MEX'!C$32+$BH34*'1_MEX'!C$33+$BJ34*'1_MEX'!C$34+$BL34*'1_MEX'!C$35+$BN34*'1_MEX'!C$36+$BP34*'1_MEX'!C$37+$BR34*'1_MEX'!C$38+$BT34*'1_MEX'!C$39+$BV34*'1_MEX'!C$40+$BX34*'1_MEX'!C$41+$BZ34*'1_MEX'!C$42+$CB34*'1_MEX'!C$43+$CD34*'1_MEX'!C$44+$CF34*'1_MEX'!C$45+$CH34*'1_MEX'!C$46+$CJ34*'1_MEX'!C$47)</f>
        <v>0</v>
      </c>
      <c r="CV34" s="208" t="str">
        <f>IF(OR(C34="",C34=0),"",IF(I34=0,#REF!,IF(I34=1,#REF!,IF(I34=2,#REF!,IF(I34=3,#REF!,IF(I34=4,#REF!))))))</f>
        <v/>
      </c>
      <c r="CW34" s="163" t="e">
        <f>(IF((((D34*2+F34*2)/1000)/#REF!)+((((CS34/C34)+(CT34/C34))/1000)/#REF!)+(I34*#REF!)&lt;45,"45",(((D34*2+F34*2)/1000)/#REF!)+(((((CS34/C34)+(CT34/C34)))/1000)/#REF!)+(I34*#REF!)))</f>
        <v>#REF!</v>
      </c>
      <c r="CX34" s="201">
        <f t="shared" si="140"/>
        <v>0</v>
      </c>
      <c r="CZ34" s="200">
        <f>IF(C34&lt;&gt;0,C34*((CL34*(#REF!))+(((D34/1000)+(F34/1000)*2)*#REF!)+(((CS34/1000)+(CT34/1000))*#REF!+(CS34)/1000*#REF!)/C34+(I34*#REF!)+(CL34*(#REF!))),0)</f>
        <v>0</v>
      </c>
      <c r="DB34" s="200">
        <f t="shared" si="141"/>
        <v>0</v>
      </c>
      <c r="DD34" s="200">
        <f t="shared" si="142"/>
        <v>0</v>
      </c>
      <c r="DE34" s="200"/>
      <c r="DF34" s="200">
        <f t="shared" si="143"/>
        <v>0</v>
      </c>
    </row>
    <row r="35" spans="1:110" ht="20.25" customHeight="1" thickBot="1">
      <c r="A35" s="192"/>
      <c r="B35" s="202"/>
      <c r="C35" s="203"/>
      <c r="D35" s="203"/>
      <c r="E35" s="192">
        <f t="shared" si="105"/>
        <v>0</v>
      </c>
      <c r="F35" s="203"/>
      <c r="G35" s="192">
        <f t="shared" si="158"/>
        <v>0</v>
      </c>
      <c r="H35" s="192" t="s">
        <v>1</v>
      </c>
      <c r="I35" s="194">
        <f t="shared" si="106"/>
        <v>0</v>
      </c>
      <c r="J35" s="195"/>
      <c r="K35" s="195">
        <f t="shared" si="107"/>
        <v>0</v>
      </c>
      <c r="L35" s="205"/>
      <c r="M35" s="196">
        <f t="shared" si="108"/>
        <v>0</v>
      </c>
      <c r="N35" s="206"/>
      <c r="O35" s="197">
        <f t="shared" si="109"/>
        <v>0</v>
      </c>
      <c r="P35" s="207"/>
      <c r="Q35" s="198">
        <f t="shared" si="110"/>
        <v>0</v>
      </c>
      <c r="R35" s="203"/>
      <c r="S35" s="192">
        <f t="shared" si="144"/>
        <v>0</v>
      </c>
      <c r="T35" s="204"/>
      <c r="U35" s="195">
        <f t="shared" si="145"/>
        <v>0</v>
      </c>
      <c r="V35" s="205"/>
      <c r="W35" s="196">
        <f t="shared" si="146"/>
        <v>0</v>
      </c>
      <c r="X35" s="206"/>
      <c r="Y35" s="197">
        <f t="shared" si="147"/>
        <v>0</v>
      </c>
      <c r="Z35" s="207"/>
      <c r="AA35" s="198">
        <f t="shared" si="148"/>
        <v>0</v>
      </c>
      <c r="AB35" s="203"/>
      <c r="AC35" s="192">
        <f t="shared" si="149"/>
        <v>0</v>
      </c>
      <c r="AD35" s="204"/>
      <c r="AE35" s="195">
        <f t="shared" si="150"/>
        <v>0</v>
      </c>
      <c r="AF35" s="205"/>
      <c r="AG35" s="196">
        <f t="shared" si="151"/>
        <v>0</v>
      </c>
      <c r="AH35" s="206"/>
      <c r="AI35" s="197">
        <f t="shared" si="152"/>
        <v>0</v>
      </c>
      <c r="AJ35" s="207"/>
      <c r="AK35" s="198">
        <f t="shared" si="153"/>
        <v>0</v>
      </c>
      <c r="AL35" s="195"/>
      <c r="AM35" s="195">
        <f t="shared" si="154"/>
        <v>0</v>
      </c>
      <c r="AN35" s="205"/>
      <c r="AO35" s="196">
        <f t="shared" si="155"/>
        <v>0</v>
      </c>
      <c r="AP35" s="197"/>
      <c r="AQ35" s="197">
        <f t="shared" si="156"/>
        <v>0</v>
      </c>
      <c r="AR35" s="207"/>
      <c r="AS35" s="198">
        <f t="shared" si="111"/>
        <v>0</v>
      </c>
      <c r="AT35" s="203"/>
      <c r="AU35" s="192">
        <f t="shared" si="112"/>
        <v>0</v>
      </c>
      <c r="AV35" s="195"/>
      <c r="AW35" s="195">
        <f t="shared" si="113"/>
        <v>0</v>
      </c>
      <c r="AX35" s="205"/>
      <c r="AY35" s="196">
        <f t="shared" si="114"/>
        <v>0</v>
      </c>
      <c r="AZ35" s="206"/>
      <c r="BA35" s="197">
        <f t="shared" si="115"/>
        <v>0</v>
      </c>
      <c r="BB35" s="207"/>
      <c r="BC35" s="198">
        <f t="shared" si="116"/>
        <v>0</v>
      </c>
      <c r="BD35" s="192"/>
      <c r="BE35" s="192">
        <f t="shared" si="117"/>
        <v>0</v>
      </c>
      <c r="BF35" s="195"/>
      <c r="BG35" s="195">
        <f t="shared" si="118"/>
        <v>0</v>
      </c>
      <c r="BH35" s="196"/>
      <c r="BI35" s="196">
        <f t="shared" si="119"/>
        <v>0</v>
      </c>
      <c r="BJ35" s="197"/>
      <c r="BK35" s="197">
        <f t="shared" si="120"/>
        <v>0</v>
      </c>
      <c r="BL35" s="198"/>
      <c r="BM35" s="198">
        <f t="shared" si="121"/>
        <v>0</v>
      </c>
      <c r="BN35" s="192"/>
      <c r="BO35" s="192">
        <f t="shared" si="122"/>
        <v>0</v>
      </c>
      <c r="BP35" s="195"/>
      <c r="BQ35" s="195">
        <f t="shared" si="123"/>
        <v>0</v>
      </c>
      <c r="BR35" s="196"/>
      <c r="BS35" s="196">
        <f t="shared" si="124"/>
        <v>0</v>
      </c>
      <c r="BT35" s="197"/>
      <c r="BU35" s="197">
        <f t="shared" si="125"/>
        <v>0</v>
      </c>
      <c r="BV35" s="198"/>
      <c r="BW35" s="198">
        <f t="shared" si="126"/>
        <v>0</v>
      </c>
      <c r="BX35" s="195"/>
      <c r="BY35" s="195">
        <f t="shared" si="127"/>
        <v>0</v>
      </c>
      <c r="BZ35" s="196"/>
      <c r="CA35" s="196">
        <f t="shared" si="128"/>
        <v>0</v>
      </c>
      <c r="CB35" s="197"/>
      <c r="CC35" s="197">
        <f t="shared" si="129"/>
        <v>0</v>
      </c>
      <c r="CD35" s="198"/>
      <c r="CE35" s="198">
        <f t="shared" si="130"/>
        <v>0</v>
      </c>
      <c r="CF35" s="195"/>
      <c r="CG35" s="195">
        <f t="shared" si="131"/>
        <v>0</v>
      </c>
      <c r="CH35" s="196"/>
      <c r="CI35" s="196">
        <f t="shared" si="132"/>
        <v>0</v>
      </c>
      <c r="CJ35" s="197"/>
      <c r="CK35" s="197">
        <f t="shared" si="133"/>
        <v>0</v>
      </c>
      <c r="CL35" s="273">
        <f t="shared" si="134"/>
        <v>0</v>
      </c>
      <c r="CM35" s="199">
        <f t="shared" si="135"/>
        <v>0</v>
      </c>
      <c r="CN35" s="199">
        <f>J35*'1_MEX'!$F$8+'2_FACADE'!L35*'1_MEX'!$F$9+'2_FACADE'!N35*'1_MEX'!$F$10+'2_FACADE'!P35*'1_MEX'!$F$11+'2_FACADE'!R35*'1_MEX'!$F$12+'2_FACADE'!T35*'1_MEX'!$F$13+'2_FACADE'!V35*'1_MEX'!$F$14+'2_FACADE'!X35*'1_MEX'!$F$15+'2_FACADE'!Z35*'1_MEX'!$F$16+'2_FACADE'!AB35*'1_MEX'!$F$17+'2_FACADE'!AD35*'1_MEX'!$F$18+'2_FACADE'!AF35*'1_MEX'!$F$19+'2_FACADE'!AH35*'1_MEX'!$F$20+AJ35*'1_MEX'!$F$21+'2_FACADE'!AL35*'1_MEX'!$F$22+'2_FACADE'!AN35*'1_MEX'!$F$23+'2_FACADE'!AP35*'1_MEX'!$F$24+'2_FACADE'!AR35*'1_MEX'!$F$25+'2_FACADE'!AT35*'1_MEX'!$F$26+'2_FACADE'!AV35*'1_MEX'!$F$27+AX35*'1_MEX'!$F$28+AZ35*'1_MEX'!$F$29+BB35*'1_MEX'!$F$30+BD35*'1_MEX'!$F$31+BF35*'1_MEX'!$F$32+BH35*'1_MEX'!$F$33+BJ35*'1_MEX'!$F$34+BL35*'1_MEX'!$F$35+BN35*'1_MEX'!$F$36+BP35*'1_MEX'!$F$37+BR35*'1_MEX'!$F$38+BT35*'1_MEX'!$F$39+BV35*'1_MEX'!$F$40+BX35*'1_MEX'!$F$41+BZ35*'1_MEX'!$F$42+CB35*'1_MEX'!$F$43+CD35*'1_MEX'!$F$44+CF35*'1_MEX'!$F$45+CH35*'1_MEX'!$F$46+CJ35*'1_MEX'!$F$47</f>
        <v>0</v>
      </c>
      <c r="CO35" s="274">
        <f t="shared" si="159"/>
        <v>0</v>
      </c>
      <c r="CP35" s="274">
        <f t="shared" si="137"/>
        <v>0</v>
      </c>
      <c r="CQ35" s="199">
        <f t="shared" si="160"/>
        <v>0</v>
      </c>
      <c r="CR35" s="199">
        <f t="shared" si="139"/>
        <v>0</v>
      </c>
      <c r="CS35" s="199">
        <f>C35*($J35*'1_MEX'!B$8+$L35*'1_MEX'!B$9+$N35*'1_MEX'!B$10+$P35*'1_MEX'!B$11+$R35*'1_MEX'!B$12+$T35*'1_MEX'!B$13+$V35*'1_MEX'!B$14+$X35*'1_MEX'!B$15+$Z35*'1_MEX'!B$16+$AB35*'1_MEX'!B$17+$AD35*'1_MEX'!B$18+$AF35*'1_MEX'!B$19+$AH35*'1_MEX'!B$20+$AJ35*'1_MEX'!B$21+$AL35*'1_MEX'!B$22+$AN35*'1_MEX'!B$23+$AP35*'1_MEX'!B$24+$AR35*'1_MEX'!B$25+$AT35*'1_MEX'!B$26+$AV35*'1_MEX'!B$27+$AX35*'1_MEX'!B$28+$AZ35*'1_MEX'!B$29+$BB35*'1_MEX'!B$30+$BD35*'1_MEX'!B$31+$BF35*'1_MEX'!B$32+$BH35*'1_MEX'!B$33+$BJ35*'1_MEX'!B$34+$BL35*'1_MEX'!B$35+$BN35*'1_MEX'!B$36+$BP35*'1_MEX'!B$37+$BR35*'1_MEX'!B$38+$BT35*'1_MEX'!B$39+$BV35*'1_MEX'!B$40+$BX35*'1_MEX'!B$41+$BZ35*'1_MEX'!B$42+$CB35*'1_MEX'!B$43+$CD35*'1_MEX'!B$44+$CF35*'1_MEX'!B$45+$CH35*'1_MEX'!B$46+$CJ35*'1_MEX'!B$47)</f>
        <v>0</v>
      </c>
      <c r="CT35" s="199">
        <f>C35*($J35*'1_MEX'!C$8+$L35*'1_MEX'!C$9+$N35*'1_MEX'!C$10+$P35*'1_MEX'!C$11+$R35*'1_MEX'!C$12+$T35*'1_MEX'!C$13+$V35*'1_MEX'!C$14+$X35*'1_MEX'!C$15+$Z35*'1_MEX'!C$16+$AB35*'1_MEX'!C$17+$AD35*'1_MEX'!C$18+$AF35*'1_MEX'!C$19+$AH35*'1_MEX'!C$20+$AJ35*'1_MEX'!C$21+$AL35*'1_MEX'!C$22+$AN35*'1_MEX'!C$23+$AP35*'1_MEX'!C$24+$AR35*'1_MEX'!C$25+$AT35*'1_MEX'!C$26+$AV35*'1_MEX'!C$27+$AX35*'1_MEX'!C$28+$AZ35*'1_MEX'!C$29+$BB35*'1_MEX'!C$30+$BD35*'1_MEX'!C$31+$BF35*'1_MEX'!C$32+$BH35*'1_MEX'!C$33+$BJ35*'1_MEX'!C$34+$BL35*'1_MEX'!C$35+$BN35*'1_MEX'!C$36+$BP35*'1_MEX'!C$37+$BR35*'1_MEX'!C$38+$BT35*'1_MEX'!C$39+$BV35*'1_MEX'!C$40+$BX35*'1_MEX'!C$41+$BZ35*'1_MEX'!C$42+$CB35*'1_MEX'!C$43+$CD35*'1_MEX'!C$44+$CF35*'1_MEX'!C$45+$CH35*'1_MEX'!C$46+$CJ35*'1_MEX'!C$47)</f>
        <v>0</v>
      </c>
      <c r="CV35" s="208" t="str">
        <f>IF(OR(C35="",C35=0),"",IF(I35=0,#REF!,IF(I35=1,#REF!,IF(I35=2,#REF!,IF(I35=3,#REF!,IF(I35=4,#REF!))))))</f>
        <v/>
      </c>
      <c r="CW35" s="163" t="e">
        <f>(IF((((D35*2+F35*2)/1000)/#REF!)+((((CS35/C35)+(CT35/C35))/1000)/#REF!)+(I35*#REF!)&lt;45,"45",(((D35*2+F35*2)/1000)/#REF!)+(((((CS35/C35)+(CT35/C35)))/1000)/#REF!)+(I35*#REF!)))</f>
        <v>#REF!</v>
      </c>
      <c r="CX35" s="201">
        <f t="shared" si="140"/>
        <v>0</v>
      </c>
      <c r="CZ35" s="200">
        <f>IF(C35&lt;&gt;0,C35*((CL35*(#REF!))+(((D35/1000)+(F35/1000)*2)*#REF!)+(((CS35/1000)+(CT35/1000))*#REF!+(CS35)/1000*#REF!)/C35+(I35*#REF!)+(CL35*(#REF!))),0)</f>
        <v>0</v>
      </c>
      <c r="DB35" s="200">
        <f t="shared" si="141"/>
        <v>0</v>
      </c>
      <c r="DD35" s="200">
        <f t="shared" si="142"/>
        <v>0</v>
      </c>
      <c r="DE35" s="200"/>
      <c r="DF35" s="200">
        <f t="shared" si="143"/>
        <v>0</v>
      </c>
    </row>
    <row r="36" spans="1:110" ht="18.600000000000001" thickBot="1">
      <c r="B36" s="209" t="e">
        <f>A3</f>
        <v>#REF!</v>
      </c>
      <c r="C36" s="210">
        <f>SUM(C5:C35)</f>
        <v>0</v>
      </c>
      <c r="D36" s="211">
        <f>C39*1000</f>
        <v>0</v>
      </c>
      <c r="E36" s="211">
        <f>SUM(E5:E35)</f>
        <v>0</v>
      </c>
      <c r="F36" s="212">
        <f>C40*1000</f>
        <v>0</v>
      </c>
      <c r="G36" s="213">
        <f>SUM(G5:G35)</f>
        <v>0</v>
      </c>
      <c r="I36" s="214">
        <f>SUM(J36:CJ36)</f>
        <v>0</v>
      </c>
      <c r="J36" s="215">
        <f>SUM(K5:K35)</f>
        <v>0</v>
      </c>
      <c r="K36" s="215"/>
      <c r="L36" s="216">
        <f>SUM(M5:M35)</f>
        <v>0</v>
      </c>
      <c r="M36" s="216"/>
      <c r="N36" s="217">
        <f>SUM(O5:O35)</f>
        <v>0</v>
      </c>
      <c r="O36" s="217"/>
      <c r="P36" s="218">
        <f>SUM(Q5:Q35)</f>
        <v>0</v>
      </c>
      <c r="Q36" s="218"/>
      <c r="R36" s="219">
        <f>SUM(S5:S35)</f>
        <v>0</v>
      </c>
      <c r="S36" s="219"/>
      <c r="T36" s="215">
        <f>SUM(U5:U35)</f>
        <v>0</v>
      </c>
      <c r="U36" s="215"/>
      <c r="V36" s="216">
        <f>SUM(W5:W35)</f>
        <v>0</v>
      </c>
      <c r="W36" s="216"/>
      <c r="X36" s="217">
        <f>SUM(Y5:Y35)</f>
        <v>0</v>
      </c>
      <c r="Y36" s="217"/>
      <c r="Z36" s="218">
        <f>SUM(AA5:AA35)</f>
        <v>0</v>
      </c>
      <c r="AA36" s="218"/>
      <c r="AB36" s="219">
        <f>SUM(AC5:AC35)</f>
        <v>0</v>
      </c>
      <c r="AC36" s="219"/>
      <c r="AD36" s="215">
        <f>SUM(AE5:AE35)</f>
        <v>0</v>
      </c>
      <c r="AE36" s="215"/>
      <c r="AF36" s="216">
        <f>SUM(AG5:AG35)</f>
        <v>0</v>
      </c>
      <c r="AG36" s="216"/>
      <c r="AH36" s="217">
        <f>SUM(AI5:AI35)</f>
        <v>0</v>
      </c>
      <c r="AI36" s="217"/>
      <c r="AJ36" s="218">
        <f>SUM(AK5:AK35)</f>
        <v>0</v>
      </c>
      <c r="AK36" s="218"/>
      <c r="AL36" s="215">
        <f>SUM(AM5:AM35)</f>
        <v>0</v>
      </c>
      <c r="AM36" s="215"/>
      <c r="AN36" s="216">
        <f>SUM(AO5:AO35)</f>
        <v>0</v>
      </c>
      <c r="AO36" s="216"/>
      <c r="AP36" s="217">
        <f>SUM(AQ5:AQ35)</f>
        <v>0</v>
      </c>
      <c r="AQ36" s="217"/>
      <c r="AR36" s="218">
        <f>SUM(AS5:AS35)</f>
        <v>0</v>
      </c>
      <c r="AS36" s="218"/>
      <c r="AT36" s="219">
        <f>SUM(AU5:AU35)</f>
        <v>0</v>
      </c>
      <c r="AU36" s="219"/>
      <c r="AV36" s="219">
        <f>SUM(AW5:AW35)</f>
        <v>0</v>
      </c>
      <c r="AW36" s="215"/>
      <c r="AX36" s="216">
        <f>SUM(AY5:AY35)</f>
        <v>0</v>
      </c>
      <c r="AY36" s="216"/>
      <c r="AZ36" s="217">
        <f>SUM(BA5:BA35)</f>
        <v>0</v>
      </c>
      <c r="BA36" s="217"/>
      <c r="BB36" s="218">
        <f>SUM(BC5:BC35)</f>
        <v>0</v>
      </c>
      <c r="BC36" s="218"/>
      <c r="BD36" s="219">
        <f>SUM(BE5:BE35)</f>
        <v>0</v>
      </c>
      <c r="BE36" s="219"/>
      <c r="BF36" s="215">
        <f>SUM(BG5:BG35)</f>
        <v>0</v>
      </c>
      <c r="BG36" s="215"/>
      <c r="BH36" s="216">
        <f>SUM(BI5:BI35)</f>
        <v>0</v>
      </c>
      <c r="BI36" s="216"/>
      <c r="BJ36" s="217">
        <f>SUM(BK5:BK35)</f>
        <v>0</v>
      </c>
      <c r="BK36" s="217"/>
      <c r="BL36" s="218">
        <f>SUM(BM5:BM35)</f>
        <v>0</v>
      </c>
      <c r="BM36" s="218"/>
      <c r="BN36" s="219">
        <f>SUM(BO5:BO35)</f>
        <v>0</v>
      </c>
      <c r="BO36" s="219"/>
      <c r="BP36" s="215">
        <f>SUM(BQ5:BQ35)</f>
        <v>0</v>
      </c>
      <c r="BQ36" s="215"/>
      <c r="BR36" s="216">
        <f>SUM(BS5:BS35)</f>
        <v>0</v>
      </c>
      <c r="BS36" s="216"/>
      <c r="BT36" s="217">
        <f>SUM(BU5:BU35)</f>
        <v>0</v>
      </c>
      <c r="BU36" s="217"/>
      <c r="BV36" s="218">
        <f>SUM(BW5:BW35)</f>
        <v>0</v>
      </c>
      <c r="BW36" s="218"/>
      <c r="BX36" s="215">
        <f>SUM(BY5:BY35)</f>
        <v>0</v>
      </c>
      <c r="BY36" s="215"/>
      <c r="BZ36" s="216">
        <f>SUM(CA5:CA35)</f>
        <v>0</v>
      </c>
      <c r="CA36" s="216"/>
      <c r="CB36" s="217">
        <f>SUM(CC5:CC35)</f>
        <v>0</v>
      </c>
      <c r="CC36" s="217"/>
      <c r="CD36" s="218">
        <f>SUM(CE5:CE35)</f>
        <v>0</v>
      </c>
      <c r="CE36" s="218"/>
      <c r="CF36" s="195">
        <f>SUM(CG5:CG35)</f>
        <v>0</v>
      </c>
      <c r="CG36" s="195"/>
      <c r="CH36" s="196">
        <f>SUM(CI5:CI35)</f>
        <v>0</v>
      </c>
      <c r="CI36" s="196"/>
      <c r="CJ36" s="197">
        <f>SUM(CK5:CK35)</f>
        <v>0</v>
      </c>
      <c r="CK36" s="197"/>
      <c r="CO36" s="220">
        <f>ROUNDUP(SUM(CO5:CO35),2)</f>
        <v>0</v>
      </c>
      <c r="CP36" s="221">
        <f>ROUNDUP(SUM(CP5:CP35),2)</f>
        <v>0</v>
      </c>
      <c r="CQ36" s="222">
        <f>ROUNDUP(SUM(CQ5:CQ35),2)</f>
        <v>0</v>
      </c>
      <c r="CR36" s="223">
        <f>SUM(CR5:CR35)</f>
        <v>0</v>
      </c>
      <c r="CS36" s="223">
        <f>SUM(CS5:CS35)</f>
        <v>0</v>
      </c>
      <c r="CT36" s="223">
        <f>SUM(CT5:CT35)</f>
        <v>0</v>
      </c>
      <c r="CV36" s="224">
        <f>IF(nb_pnx_Panobloc=0,0,(SUMPRODUCT(C5:C35,CV5:CV35))/nb_pnx_Panobloc)</f>
        <v>0</v>
      </c>
      <c r="CX36" s="225">
        <f>SUM(CX5:CX35)</f>
        <v>0</v>
      </c>
      <c r="CZ36" s="225">
        <f>SUM(CZ5:CZ35)</f>
        <v>0</v>
      </c>
      <c r="DB36" s="225">
        <f>SUM(DB5:DB35)</f>
        <v>0</v>
      </c>
      <c r="DD36" s="225">
        <f>SUM(DD5:DD35)</f>
        <v>0</v>
      </c>
      <c r="DE36" s="225">
        <f>SUM(DE5:DE35)</f>
        <v>0</v>
      </c>
      <c r="DF36" s="225">
        <f>SUM(DF5:DF35)</f>
        <v>0</v>
      </c>
    </row>
    <row r="37" spans="1:110">
      <c r="D37" s="192" t="s">
        <v>132</v>
      </c>
      <c r="E37" s="192"/>
      <c r="F37" s="192" t="s">
        <v>132</v>
      </c>
      <c r="G37" s="154"/>
      <c r="CV37" s="153" t="e">
        <f>(CV6*C6+CV7*C7)/nb_pnx_Panobloc</f>
        <v>#VALUE!</v>
      </c>
    </row>
    <row r="38" spans="1:110" ht="18">
      <c r="B38" s="226" t="s">
        <v>133</v>
      </c>
      <c r="C38" s="227">
        <f>IF(C36&gt;0,CQ36/CO36,0)</f>
        <v>0</v>
      </c>
      <c r="D38" s="228"/>
      <c r="E38" s="228"/>
    </row>
    <row r="39" spans="1:110" ht="18">
      <c r="B39" s="226" t="s">
        <v>134</v>
      </c>
      <c r="C39" s="275">
        <f>IF(C36&gt;0,C42/C36,0)</f>
        <v>0</v>
      </c>
      <c r="D39" s="228" t="s">
        <v>34</v>
      </c>
      <c r="E39" s="228"/>
    </row>
    <row r="40" spans="1:110" ht="18">
      <c r="B40" s="226" t="s">
        <v>135</v>
      </c>
      <c r="C40" s="275">
        <f>IF(C36&gt;0,C43/C36,0)</f>
        <v>0</v>
      </c>
      <c r="D40" s="228" t="s">
        <v>34</v>
      </c>
      <c r="E40" s="228"/>
    </row>
    <row r="41" spans="1:110" ht="18">
      <c r="B41" s="226" t="s">
        <v>136</v>
      </c>
      <c r="C41" s="275">
        <f>IF(C36&gt;0,CO36/C36,0)</f>
        <v>0</v>
      </c>
      <c r="D41" s="228" t="s">
        <v>28</v>
      </c>
      <c r="E41" s="228"/>
    </row>
    <row r="42" spans="1:110" ht="18">
      <c r="B42" s="226" t="s">
        <v>137</v>
      </c>
      <c r="C42" s="275">
        <f>E36</f>
        <v>0</v>
      </c>
      <c r="D42" s="228" t="s">
        <v>34</v>
      </c>
      <c r="E42" s="228"/>
      <c r="I42" s="229"/>
    </row>
    <row r="43" spans="1:110" ht="18">
      <c r="B43" s="226" t="s">
        <v>138</v>
      </c>
      <c r="C43" s="275">
        <f>G36</f>
        <v>0</v>
      </c>
      <c r="D43" s="228" t="s">
        <v>34</v>
      </c>
      <c r="E43" s="228"/>
    </row>
    <row r="44" spans="1:110" ht="18">
      <c r="B44" s="226" t="s">
        <v>139</v>
      </c>
      <c r="C44" s="230">
        <f>MAX(D5:D35)</f>
        <v>0</v>
      </c>
      <c r="D44" s="228" t="s">
        <v>31</v>
      </c>
      <c r="E44" s="228"/>
    </row>
    <row r="45" spans="1:110" ht="18">
      <c r="B45" s="226" t="s">
        <v>140</v>
      </c>
      <c r="C45" s="230">
        <f>MAX(F5:F35)</f>
        <v>0</v>
      </c>
      <c r="D45" s="228" t="s">
        <v>31</v>
      </c>
      <c r="E45" s="228"/>
    </row>
    <row r="46" spans="1:110" ht="18">
      <c r="B46" s="226"/>
      <c r="C46" s="230"/>
      <c r="D46" s="228"/>
      <c r="E46" s="228"/>
    </row>
    <row r="47" spans="1:110" ht="18">
      <c r="B47" s="226" t="s">
        <v>141</v>
      </c>
      <c r="C47" s="230"/>
      <c r="D47" s="228" t="s">
        <v>2</v>
      </c>
      <c r="E47" s="228"/>
    </row>
    <row r="50" spans="1:112" ht="18">
      <c r="B50" s="226"/>
      <c r="C50" s="230"/>
      <c r="D50" s="228"/>
    </row>
    <row r="51" spans="1:112" ht="24" thickBot="1">
      <c r="A51" s="231" t="s">
        <v>167</v>
      </c>
      <c r="B51" s="232"/>
      <c r="C51" s="232"/>
      <c r="D51" s="232"/>
      <c r="E51" s="232"/>
      <c r="F51" s="232"/>
    </row>
    <row r="52" spans="1:112" ht="55.95" customHeight="1" thickBot="1">
      <c r="A52" s="183" t="s">
        <v>108</v>
      </c>
      <c r="B52" s="184" t="s">
        <v>109</v>
      </c>
      <c r="C52" s="185" t="s">
        <v>110</v>
      </c>
      <c r="D52" s="184" t="s">
        <v>111</v>
      </c>
      <c r="E52" s="186" t="s">
        <v>112</v>
      </c>
      <c r="F52" s="184" t="s">
        <v>113</v>
      </c>
      <c r="G52" s="186" t="s">
        <v>114</v>
      </c>
      <c r="H52" s="187" t="s">
        <v>115</v>
      </c>
      <c r="I52" s="186" t="s">
        <v>116</v>
      </c>
      <c r="J52" s="353" t="str">
        <f>J3</f>
        <v>F1</v>
      </c>
      <c r="K52" s="353">
        <f t="shared" ref="K52:BV52" si="161">K3</f>
        <v>0</v>
      </c>
      <c r="L52" s="349" t="str">
        <f t="shared" si="161"/>
        <v>F2</v>
      </c>
      <c r="M52" s="349">
        <f t="shared" si="161"/>
        <v>0</v>
      </c>
      <c r="N52" s="350" t="str">
        <f t="shared" si="161"/>
        <v>F3</v>
      </c>
      <c r="O52" s="350">
        <f t="shared" si="161"/>
        <v>0</v>
      </c>
      <c r="P52" s="351" t="str">
        <f t="shared" si="161"/>
        <v>F4</v>
      </c>
      <c r="Q52" s="351">
        <f t="shared" si="161"/>
        <v>0</v>
      </c>
      <c r="R52" s="352" t="str">
        <f t="shared" si="161"/>
        <v>F5</v>
      </c>
      <c r="S52" s="352">
        <f t="shared" si="161"/>
        <v>0</v>
      </c>
      <c r="T52" s="353" t="str">
        <f t="shared" si="161"/>
        <v>F6</v>
      </c>
      <c r="U52" s="353">
        <f t="shared" si="161"/>
        <v>0</v>
      </c>
      <c r="V52" s="349" t="str">
        <f t="shared" si="161"/>
        <v>F7</v>
      </c>
      <c r="W52" s="349">
        <f t="shared" si="161"/>
        <v>0</v>
      </c>
      <c r="X52" s="350" t="str">
        <f t="shared" si="161"/>
        <v>F8</v>
      </c>
      <c r="Y52" s="350">
        <f t="shared" si="161"/>
        <v>0</v>
      </c>
      <c r="Z52" s="351" t="str">
        <f t="shared" si="161"/>
        <v>F9</v>
      </c>
      <c r="AA52" s="351">
        <f t="shared" si="161"/>
        <v>0</v>
      </c>
      <c r="AB52" s="352" t="str">
        <f t="shared" si="161"/>
        <v>F10</v>
      </c>
      <c r="AC52" s="345">
        <f t="shared" si="161"/>
        <v>0</v>
      </c>
      <c r="AD52" s="353" t="str">
        <f t="shared" si="161"/>
        <v>F11</v>
      </c>
      <c r="AE52" s="346">
        <f t="shared" si="161"/>
        <v>0</v>
      </c>
      <c r="AF52" s="349" t="str">
        <f t="shared" si="161"/>
        <v>F12</v>
      </c>
      <c r="AG52" s="347">
        <f t="shared" si="161"/>
        <v>0</v>
      </c>
      <c r="AH52" s="350" t="str">
        <f t="shared" si="161"/>
        <v>F13</v>
      </c>
      <c r="AI52" s="355">
        <f t="shared" si="161"/>
        <v>0</v>
      </c>
      <c r="AJ52" s="356" t="str">
        <f>AJ3</f>
        <v>F14</v>
      </c>
      <c r="AK52" s="348">
        <f t="shared" si="161"/>
        <v>0</v>
      </c>
      <c r="AL52" s="353" t="str">
        <f t="shared" si="161"/>
        <v>F15</v>
      </c>
      <c r="AM52" s="346">
        <f t="shared" si="161"/>
        <v>0</v>
      </c>
      <c r="AN52" s="349" t="str">
        <f t="shared" si="161"/>
        <v>F16</v>
      </c>
      <c r="AO52" s="349">
        <f t="shared" si="161"/>
        <v>0</v>
      </c>
      <c r="AP52" s="350" t="str">
        <f t="shared" si="161"/>
        <v>F17</v>
      </c>
      <c r="AQ52" s="350">
        <f t="shared" si="161"/>
        <v>0</v>
      </c>
      <c r="AR52" s="351" t="str">
        <f t="shared" si="161"/>
        <v>F18</v>
      </c>
      <c r="AS52" s="351">
        <f t="shared" si="161"/>
        <v>0</v>
      </c>
      <c r="AT52" s="352" t="str">
        <f t="shared" si="161"/>
        <v>F19</v>
      </c>
      <c r="AU52" s="352">
        <f t="shared" si="161"/>
        <v>0</v>
      </c>
      <c r="AV52" s="353" t="str">
        <f t="shared" si="161"/>
        <v>F20</v>
      </c>
      <c r="AW52" s="353">
        <f t="shared" si="161"/>
        <v>0</v>
      </c>
      <c r="AX52" s="349" t="str">
        <f t="shared" si="161"/>
        <v>F21</v>
      </c>
      <c r="AY52" s="349">
        <f t="shared" si="161"/>
        <v>0</v>
      </c>
      <c r="AZ52" s="350" t="str">
        <f t="shared" si="161"/>
        <v>F22</v>
      </c>
      <c r="BA52" s="350">
        <f t="shared" si="161"/>
        <v>0</v>
      </c>
      <c r="BB52" s="351" t="str">
        <f t="shared" si="161"/>
        <v>F23</v>
      </c>
      <c r="BC52" s="351">
        <f t="shared" si="161"/>
        <v>0</v>
      </c>
      <c r="BD52" s="352" t="str">
        <f t="shared" si="161"/>
        <v>F24</v>
      </c>
      <c r="BE52" s="352">
        <f t="shared" si="161"/>
        <v>0</v>
      </c>
      <c r="BF52" s="353" t="str">
        <f t="shared" si="161"/>
        <v>F25</v>
      </c>
      <c r="BG52" s="353">
        <f t="shared" si="161"/>
        <v>0</v>
      </c>
      <c r="BH52" s="349">
        <f t="shared" si="161"/>
        <v>0</v>
      </c>
      <c r="BI52" s="349">
        <f t="shared" si="161"/>
        <v>0</v>
      </c>
      <c r="BJ52" s="350">
        <f t="shared" si="161"/>
        <v>0</v>
      </c>
      <c r="BK52" s="350">
        <f t="shared" si="161"/>
        <v>0</v>
      </c>
      <c r="BL52" s="351">
        <f t="shared" si="161"/>
        <v>0</v>
      </c>
      <c r="BM52" s="351">
        <f t="shared" si="161"/>
        <v>0</v>
      </c>
      <c r="BN52" s="352">
        <f t="shared" si="161"/>
        <v>0</v>
      </c>
      <c r="BO52" s="352">
        <f t="shared" si="161"/>
        <v>0</v>
      </c>
      <c r="BP52" s="353">
        <f t="shared" si="161"/>
        <v>0</v>
      </c>
      <c r="BQ52" s="353">
        <f t="shared" si="161"/>
        <v>0</v>
      </c>
      <c r="BR52" s="349">
        <f t="shared" si="161"/>
        <v>0</v>
      </c>
      <c r="BS52" s="349">
        <f t="shared" si="161"/>
        <v>0</v>
      </c>
      <c r="BT52" s="350">
        <f t="shared" si="161"/>
        <v>0</v>
      </c>
      <c r="BU52" s="355">
        <f t="shared" si="161"/>
        <v>0</v>
      </c>
      <c r="BV52" s="356">
        <f t="shared" si="161"/>
        <v>0</v>
      </c>
      <c r="BW52" s="354">
        <f t="shared" ref="BW52:CJ52" si="162">BW3</f>
        <v>0</v>
      </c>
      <c r="BX52" s="353">
        <f t="shared" si="162"/>
        <v>0</v>
      </c>
      <c r="BY52" s="353">
        <f t="shared" si="162"/>
        <v>0</v>
      </c>
      <c r="BZ52" s="349">
        <f t="shared" si="162"/>
        <v>0</v>
      </c>
      <c r="CA52" s="349">
        <f t="shared" si="162"/>
        <v>0</v>
      </c>
      <c r="CB52" s="350">
        <f t="shared" si="162"/>
        <v>0</v>
      </c>
      <c r="CC52" s="350">
        <f t="shared" si="162"/>
        <v>0</v>
      </c>
      <c r="CD52" s="351">
        <f t="shared" si="162"/>
        <v>0</v>
      </c>
      <c r="CE52" s="351">
        <f t="shared" si="162"/>
        <v>0</v>
      </c>
      <c r="CF52" s="353">
        <f t="shared" si="162"/>
        <v>0</v>
      </c>
      <c r="CG52" s="353">
        <f t="shared" si="162"/>
        <v>0</v>
      </c>
      <c r="CH52" s="349">
        <f t="shared" si="162"/>
        <v>0</v>
      </c>
      <c r="CI52" s="349">
        <f t="shared" si="162"/>
        <v>0</v>
      </c>
      <c r="CJ52" s="350">
        <f t="shared" si="162"/>
        <v>0</v>
      </c>
      <c r="CK52" s="350"/>
      <c r="CL52" s="184" t="s">
        <v>117</v>
      </c>
      <c r="CM52" s="186" t="s">
        <v>118</v>
      </c>
      <c r="CN52" s="184" t="s">
        <v>119</v>
      </c>
      <c r="CO52" s="188" t="s">
        <v>120</v>
      </c>
      <c r="CP52" s="189" t="s">
        <v>121</v>
      </c>
      <c r="CQ52" s="186" t="s">
        <v>122</v>
      </c>
      <c r="CR52" s="190" t="s">
        <v>123</v>
      </c>
      <c r="CS52" s="190" t="s">
        <v>142</v>
      </c>
      <c r="CT52" s="190" t="s">
        <v>143</v>
      </c>
      <c r="DD52" s="191" t="s">
        <v>129</v>
      </c>
      <c r="DE52" s="191" t="s">
        <v>130</v>
      </c>
      <c r="DF52" s="191" t="s">
        <v>131</v>
      </c>
      <c r="DH52" s="234" t="s">
        <v>144</v>
      </c>
    </row>
    <row r="53" spans="1:112" ht="24" customHeight="1">
      <c r="A53" s="192">
        <v>1</v>
      </c>
      <c r="B53" s="315"/>
      <c r="C53" s="192"/>
      <c r="D53" s="203"/>
      <c r="E53" s="276">
        <f t="shared" ref="E53:E78" si="163">C53*D53/1000</f>
        <v>0</v>
      </c>
      <c r="F53" s="192"/>
      <c r="G53" s="192">
        <f t="shared" ref="G53:G78" si="164">F53*C53/1000</f>
        <v>0</v>
      </c>
      <c r="H53" s="192" t="s">
        <v>1</v>
      </c>
      <c r="I53" s="194">
        <v>0</v>
      </c>
      <c r="J53" s="195"/>
      <c r="K53" s="195">
        <f t="shared" ref="K53:K78" si="165">J53*C53</f>
        <v>0</v>
      </c>
      <c r="L53" s="196"/>
      <c r="M53" s="196">
        <f t="shared" ref="M53:M78" si="166">L53*C53</f>
        <v>0</v>
      </c>
      <c r="N53" s="197"/>
      <c r="O53" s="197">
        <f t="shared" ref="O53:O78" si="167">N53*C53</f>
        <v>0</v>
      </c>
      <c r="P53" s="198"/>
      <c r="Q53" s="198">
        <f t="shared" ref="Q53:Q78" si="168">P53*C53</f>
        <v>0</v>
      </c>
      <c r="R53" s="192"/>
      <c r="S53" s="192">
        <f>R53*C53</f>
        <v>0</v>
      </c>
      <c r="T53" s="195"/>
      <c r="U53" s="195">
        <f>T53*C53</f>
        <v>0</v>
      </c>
      <c r="V53" s="196"/>
      <c r="W53" s="196">
        <f>V53*C53</f>
        <v>0</v>
      </c>
      <c r="X53" s="197"/>
      <c r="Y53" s="197">
        <f>X53*C53</f>
        <v>0</v>
      </c>
      <c r="Z53" s="198"/>
      <c r="AA53" s="198">
        <f>Z53*C53</f>
        <v>0</v>
      </c>
      <c r="AB53" s="192"/>
      <c r="AC53" s="192">
        <f>AB53*C53</f>
        <v>0</v>
      </c>
      <c r="AD53" s="195"/>
      <c r="AE53" s="195">
        <f>AD53*C53</f>
        <v>0</v>
      </c>
      <c r="AF53" s="196"/>
      <c r="AG53" s="196">
        <f>AF53*C53</f>
        <v>0</v>
      </c>
      <c r="AH53" s="197"/>
      <c r="AI53" s="197">
        <f>AH53*C53</f>
        <v>0</v>
      </c>
      <c r="AJ53" s="198"/>
      <c r="AK53" s="198">
        <f>AJ53*C53</f>
        <v>0</v>
      </c>
      <c r="AL53" s="195"/>
      <c r="AM53" s="195">
        <f>AL53*C53</f>
        <v>0</v>
      </c>
      <c r="AN53" s="196"/>
      <c r="AO53" s="196">
        <f>AN53*C53</f>
        <v>0</v>
      </c>
      <c r="AP53" s="197"/>
      <c r="AQ53" s="197">
        <f>AP53*C53</f>
        <v>0</v>
      </c>
      <c r="AR53" s="198"/>
      <c r="AS53" s="198">
        <f>AR53*AD53</f>
        <v>0</v>
      </c>
      <c r="AT53" s="192"/>
      <c r="AU53" s="192">
        <f>AT53*C53</f>
        <v>0</v>
      </c>
      <c r="AV53" s="195"/>
      <c r="AW53" s="195">
        <f>AV53*C53</f>
        <v>0</v>
      </c>
      <c r="AX53" s="196"/>
      <c r="AY53" s="196">
        <f>AX53*C53</f>
        <v>0</v>
      </c>
      <c r="AZ53" s="197"/>
      <c r="BA53" s="197">
        <f>AZ53*C53</f>
        <v>0</v>
      </c>
      <c r="BB53" s="198"/>
      <c r="BC53" s="198">
        <f>BB53*C53</f>
        <v>0</v>
      </c>
      <c r="BD53" s="192"/>
      <c r="BE53" s="192">
        <f>BD53*C53</f>
        <v>0</v>
      </c>
      <c r="BF53" s="195"/>
      <c r="BG53" s="195">
        <f>BF53*C53</f>
        <v>0</v>
      </c>
      <c r="BH53" s="196"/>
      <c r="BI53" s="196">
        <f>BH53*C53</f>
        <v>0</v>
      </c>
      <c r="BJ53" s="197"/>
      <c r="BK53" s="197">
        <f>BJ53*C53</f>
        <v>0</v>
      </c>
      <c r="BL53" s="198"/>
      <c r="BM53" s="198">
        <f>BL53*C53</f>
        <v>0</v>
      </c>
      <c r="BN53" s="192"/>
      <c r="BO53" s="192">
        <f>BN53*C53</f>
        <v>0</v>
      </c>
      <c r="BP53" s="195"/>
      <c r="BQ53" s="195">
        <f>BP53*C53</f>
        <v>0</v>
      </c>
      <c r="BR53" s="196"/>
      <c r="BS53" s="196">
        <f>BR53*C53</f>
        <v>0</v>
      </c>
      <c r="BT53" s="197"/>
      <c r="BU53" s="197">
        <f>BT53*C53</f>
        <v>0</v>
      </c>
      <c r="BV53" s="198"/>
      <c r="BW53" s="198">
        <f>BV53*C53</f>
        <v>0</v>
      </c>
      <c r="BX53" s="195"/>
      <c r="BY53" s="195">
        <f>BX53*C53</f>
        <v>0</v>
      </c>
      <c r="BZ53" s="196"/>
      <c r="CA53" s="196">
        <f>BZ53*C53</f>
        <v>0</v>
      </c>
      <c r="CB53" s="197"/>
      <c r="CC53" s="197">
        <f>CB53*C53</f>
        <v>0</v>
      </c>
      <c r="CD53" s="198"/>
      <c r="CE53" s="198">
        <f>CD53*C53</f>
        <v>0</v>
      </c>
      <c r="CF53" s="192"/>
      <c r="CG53" s="192">
        <f>CF53*C53</f>
        <v>0</v>
      </c>
      <c r="CH53" s="195"/>
      <c r="CI53" s="195">
        <f>CH53*C53</f>
        <v>0</v>
      </c>
      <c r="CJ53" s="195"/>
      <c r="CK53" s="195">
        <f>CJ53*C53</f>
        <v>0</v>
      </c>
      <c r="CL53" s="273">
        <f>F53*D53/1000000</f>
        <v>0</v>
      </c>
      <c r="CM53" s="199">
        <f>CL53-CN53</f>
        <v>0</v>
      </c>
      <c r="CN53" s="199">
        <f>J53*'1_MEX'!$F$8+'2_FACADE'!L53*'1_MEX'!$F$9+'2_FACADE'!N53*'1_MEX'!$F$10+'2_FACADE'!P53*'1_MEX'!$F$11+'2_FACADE'!R53*'1_MEX'!$F$12+'2_FACADE'!T53*'1_MEX'!$F$13+'2_FACADE'!V53*'1_MEX'!$F$14+'2_FACADE'!X53*'1_MEX'!$F$15+'2_FACADE'!Z53*'1_MEX'!$F$16+'2_FACADE'!AB53*'1_MEX'!$F$17+'2_FACADE'!AD53*'1_MEX'!$F$18+'2_FACADE'!AF53*'1_MEX'!$F$19+'2_FACADE'!AH53*'1_MEX'!$F$20+AJ53*'1_MEX'!$F$21+'2_FACADE'!AL53*'1_MEX'!$F$22+'2_FACADE'!AN53*'1_MEX'!$F$23+'2_FACADE'!AP53*'1_MEX'!$F$24+'2_FACADE'!AR53*'1_MEX'!$F$25+'2_FACADE'!AT53*'1_MEX'!$F$26+'2_FACADE'!AV53*'1_MEX'!$F$27+AX53*'1_MEX'!$F$28+AZ53*'1_MEX'!$F$29+BB53*'1_MEX'!$F$30+BD53*'1_MEX'!$F$31+BF53*'1_MEX'!$F$32+BH53*'1_MEX'!$F$33+BJ53*'1_MEX'!$F$34+BL53*'1_MEX'!$F$35+BN53*'1_MEX'!$F$36+BP53*'1_MEX'!$F$37+BR53*'1_MEX'!$F$38+BT53*'1_MEX'!$F$39+BV53*'1_MEX'!$F$40+BX53*'1_MEX'!$F$41+BZ53*'1_MEX'!$F$42+CB53*'1_MEX'!$F$43+CD53*'1_MEX'!$F$44+CF53*'1_MEX'!$F$45+CH53*'1_MEX'!$F$46+CJ53*'1_MEX'!$F$47</f>
        <v>0</v>
      </c>
      <c r="CO53" s="274">
        <f t="shared" ref="CO53:CO78" si="169">CL53*C53</f>
        <v>0</v>
      </c>
      <c r="CP53" s="274">
        <f t="shared" ref="CP53:CP78" si="170">CM53*C53</f>
        <v>0</v>
      </c>
      <c r="CQ53" s="199">
        <f t="shared" ref="CQ53:CQ78" si="171">CN53*C53</f>
        <v>0</v>
      </c>
      <c r="CR53" s="199">
        <f t="shared" ref="CR53:CR78" si="172">I53*C53</f>
        <v>0</v>
      </c>
      <c r="CS53" s="199">
        <f>C53*($J53*'1_MEX'!B$8+$L53*'1_MEX'!B$9+$N53*'1_MEX'!B$10+$P53*'1_MEX'!B$11+$R53*'1_MEX'!B$12+$T53*'1_MEX'!B$13+$V53*'1_MEX'!B$14+$X53*'1_MEX'!B$15+$Z53*'1_MEX'!B$16+$AB53*'1_MEX'!B$17+$AD53*'1_MEX'!B$18+$AF53*'1_MEX'!B$19+$AH53*'1_MEX'!B$20+$AJ53*'1_MEX'!B$21+$AL53*'1_MEX'!B$22+$AN53*'1_MEX'!B$23+$AP53*'1_MEX'!B$24+$AR53*'1_MEX'!B$25+$AT53*'1_MEX'!B$26+$AV53*'1_MEX'!B$27+$AX53*'1_MEX'!B$28+$AZ53*'1_MEX'!B$29+$BB53*'1_MEX'!B$30+$BD53*'1_MEX'!B$31+$BF53*'1_MEX'!B$32+$BH53*'1_MEX'!B$33+$BJ53*'1_MEX'!B$34+$BL53*'1_MEX'!B$35+$BN53*'1_MEX'!B$36+$BP53*'1_MEX'!B$37+$BR53*'1_MEX'!B$38+$BT53*'1_MEX'!B$39+$BV53*'1_MEX'!B$40+$BX53*'1_MEX'!B$41+$BZ53*'1_MEX'!B$42+$CB53*'1_MEX'!B$43+$CD53*'1_MEX'!B$44+$CF53*'1_MEX'!B$45+$CH53*'1_MEX'!B$46+$CJ53*'1_MEX'!B$47)</f>
        <v>0</v>
      </c>
      <c r="CT53" s="199">
        <f>C53*($J53*'1_MEX'!C$8+$L53*'1_MEX'!C$9+$N53*'1_MEX'!C$10+$P53*'1_MEX'!C$11+$R53*'1_MEX'!C$12+$T53*'1_MEX'!C$13+$V53*'1_MEX'!C$14+$X53*'1_MEX'!C$15+$Z53*'1_MEX'!C$16+$AB53*'1_MEX'!C$17+$AD53*'1_MEX'!C$18+$AF53*'1_MEX'!C$19+$AH53*'1_MEX'!C$20+$AJ53*'1_MEX'!C$21+$AL53*'1_MEX'!C$22+$AN53*'1_MEX'!C$23+$AP53*'1_MEX'!C$24+$AR53*'1_MEX'!C$25+$AT53*'1_MEX'!C$26+$AV53*'1_MEX'!C$27+$AX53*'1_MEX'!C$28+$AZ53*'1_MEX'!C$29+$BB53*'1_MEX'!C$30+$BD53*'1_MEX'!C$31+$BF53*'1_MEX'!C$32+$BH53*'1_MEX'!C$33+$BJ53*'1_MEX'!C$34+$BL53*'1_MEX'!C$35+$BN53*'1_MEX'!C$36+$BP53*'1_MEX'!C$37+$BR53*'1_MEX'!C$38+$BT53*'1_MEX'!C$39+$BV53*'1_MEX'!C$40+$BX53*'1_MEX'!C$41+$BZ53*'1_MEX'!C$42+$CB53*'1_MEX'!C$43+$CD53*'1_MEX'!C$44+$CF53*'1_MEX'!C$45+$CH53*'1_MEX'!C$46+$CJ53*'1_MEX'!C$47)</f>
        <v>0</v>
      </c>
      <c r="DD53" s="200">
        <f t="shared" ref="DD53:DD78" si="173">CP53</f>
        <v>0</v>
      </c>
      <c r="DE53" s="200"/>
      <c r="DF53" s="200">
        <f t="shared" ref="DF53:DF78" si="174">CP53-DD53-DE53</f>
        <v>0</v>
      </c>
      <c r="DH53" s="235">
        <f t="shared" ref="DH53:DH78" si="175">IF(F53&gt;2800,C53*D53,0)</f>
        <v>0</v>
      </c>
    </row>
    <row r="54" spans="1:112" ht="24" customHeight="1">
      <c r="A54" s="192">
        <v>2</v>
      </c>
      <c r="B54" s="315"/>
      <c r="C54" s="316"/>
      <c r="D54" s="317"/>
      <c r="E54" s="276">
        <f t="shared" si="163"/>
        <v>0</v>
      </c>
      <c r="F54" s="276"/>
      <c r="G54" s="192">
        <f t="shared" si="164"/>
        <v>0</v>
      </c>
      <c r="H54" s="192" t="s">
        <v>1</v>
      </c>
      <c r="I54" s="194">
        <f t="shared" ref="I54:I78" si="176">AJ54+AH54+AF54+AD54+AB54+Z54+X54+V54+T54+R54+P54+N54+L54+J54+AL54+AN54+AP54+AR54+AT54+AV54</f>
        <v>0</v>
      </c>
      <c r="J54" s="195"/>
      <c r="K54" s="195">
        <f t="shared" si="165"/>
        <v>0</v>
      </c>
      <c r="L54" s="196"/>
      <c r="M54" s="196">
        <f t="shared" si="166"/>
        <v>0</v>
      </c>
      <c r="N54" s="197"/>
      <c r="O54" s="197">
        <f t="shared" si="167"/>
        <v>0</v>
      </c>
      <c r="P54" s="198"/>
      <c r="Q54" s="198">
        <f t="shared" si="168"/>
        <v>0</v>
      </c>
      <c r="R54" s="192"/>
      <c r="S54" s="192">
        <f>R54*C54</f>
        <v>0</v>
      </c>
      <c r="T54" s="204"/>
      <c r="U54" s="195">
        <f>T54*C54</f>
        <v>0</v>
      </c>
      <c r="V54" s="205"/>
      <c r="W54" s="196">
        <f>V54*C54</f>
        <v>0</v>
      </c>
      <c r="X54" s="206"/>
      <c r="Y54" s="197">
        <f>X54*C54</f>
        <v>0</v>
      </c>
      <c r="Z54" s="207"/>
      <c r="AA54" s="198">
        <f>Z54*C54</f>
        <v>0</v>
      </c>
      <c r="AB54" s="203"/>
      <c r="AC54" s="192">
        <f>AB54*C54</f>
        <v>0</v>
      </c>
      <c r="AD54" s="204"/>
      <c r="AE54" s="195">
        <f>AD54*C54</f>
        <v>0</v>
      </c>
      <c r="AF54" s="205"/>
      <c r="AG54" s="196">
        <f>AF54*C54</f>
        <v>0</v>
      </c>
      <c r="AH54" s="206"/>
      <c r="AI54" s="197">
        <f>AH54*C54</f>
        <v>0</v>
      </c>
      <c r="AJ54" s="207"/>
      <c r="AK54" s="198">
        <f>AJ54*C54</f>
        <v>0</v>
      </c>
      <c r="AL54" s="195"/>
      <c r="AM54" s="195">
        <f>AL54*C54</f>
        <v>0</v>
      </c>
      <c r="AN54" s="205"/>
      <c r="AO54" s="196">
        <f>AN54*C54</f>
        <v>0</v>
      </c>
      <c r="AP54" s="197"/>
      <c r="AQ54" s="197">
        <f>AP54*C54</f>
        <v>0</v>
      </c>
      <c r="AR54" s="207"/>
      <c r="AS54" s="198">
        <f>AR54*C54</f>
        <v>0</v>
      </c>
      <c r="AT54" s="203"/>
      <c r="AU54" s="192">
        <f>AT54*C54</f>
        <v>0</v>
      </c>
      <c r="AV54" s="195"/>
      <c r="AW54" s="195">
        <f t="shared" ref="AW54:AW78" si="177">AV54*C54</f>
        <v>0</v>
      </c>
      <c r="AX54" s="196"/>
      <c r="AY54" s="196">
        <f t="shared" ref="AY54:AY78" si="178">AX54*C54</f>
        <v>0</v>
      </c>
      <c r="AZ54" s="197"/>
      <c r="BA54" s="197">
        <f t="shared" ref="BA54:BA78" si="179">AZ54*AO54</f>
        <v>0</v>
      </c>
      <c r="BB54" s="198"/>
      <c r="BC54" s="198">
        <f t="shared" ref="BC54:BC78" si="180">BB54*C54</f>
        <v>0</v>
      </c>
      <c r="BD54" s="192"/>
      <c r="BE54" s="192">
        <f t="shared" ref="BE54:BE78" si="181">BD54*C54</f>
        <v>0</v>
      </c>
      <c r="BF54" s="204"/>
      <c r="BG54" s="195">
        <f t="shared" ref="BG54:BG78" si="182">BF54*C54</f>
        <v>0</v>
      </c>
      <c r="BH54" s="205"/>
      <c r="BI54" s="196">
        <f t="shared" ref="BI54:BI78" si="183">BH54*C54</f>
        <v>0</v>
      </c>
      <c r="BJ54" s="206"/>
      <c r="BK54" s="197">
        <f t="shared" ref="BK54:BK78" si="184">BJ54*C54</f>
        <v>0</v>
      </c>
      <c r="BL54" s="207"/>
      <c r="BM54" s="198">
        <f t="shared" ref="BM54:BM78" si="185">BL54*C54</f>
        <v>0</v>
      </c>
      <c r="BN54" s="203"/>
      <c r="BO54" s="192">
        <f t="shared" ref="BO54:BO78" si="186">BN54*C54</f>
        <v>0</v>
      </c>
      <c r="BP54" s="204"/>
      <c r="BQ54" s="195">
        <f t="shared" ref="BQ54:BQ78" si="187">BP54*C54</f>
        <v>0</v>
      </c>
      <c r="BR54" s="205"/>
      <c r="BS54" s="196">
        <f t="shared" ref="BS54:BS78" si="188">BR54*C54</f>
        <v>0</v>
      </c>
      <c r="BT54" s="206"/>
      <c r="BU54" s="197">
        <f t="shared" ref="BU54:BU78" si="189">BT54*C54</f>
        <v>0</v>
      </c>
      <c r="BV54" s="207"/>
      <c r="BW54" s="198">
        <f t="shared" ref="BW54:BW78" si="190">BV54*C54</f>
        <v>0</v>
      </c>
      <c r="BX54" s="195"/>
      <c r="BY54" s="195">
        <f t="shared" ref="BY54:BY78" si="191">BX54*C54</f>
        <v>0</v>
      </c>
      <c r="BZ54" s="205"/>
      <c r="CA54" s="196">
        <f t="shared" ref="CA54:CA78" si="192">BZ54*C54</f>
        <v>0</v>
      </c>
      <c r="CB54" s="197"/>
      <c r="CC54" s="197">
        <f t="shared" ref="CC54:CC78" si="193">CB54*C54</f>
        <v>0</v>
      </c>
      <c r="CD54" s="207"/>
      <c r="CE54" s="198">
        <f t="shared" ref="CE54:CE78" si="194">CD54*C54</f>
        <v>0</v>
      </c>
      <c r="CF54" s="203"/>
      <c r="CG54" s="192">
        <f t="shared" ref="CG54:CG78" si="195">CF54*C54</f>
        <v>0</v>
      </c>
      <c r="CH54" s="195"/>
      <c r="CI54" s="195">
        <f t="shared" ref="CI54:CI78" si="196">CH54*C54</f>
        <v>0</v>
      </c>
      <c r="CJ54" s="195"/>
      <c r="CK54" s="195">
        <f t="shared" ref="CK54:CK78" si="197">CJ54*C54</f>
        <v>0</v>
      </c>
      <c r="CL54" s="273">
        <f t="shared" ref="CL54:CL78" si="198">F54*D54/1000000</f>
        <v>0</v>
      </c>
      <c r="CM54" s="199">
        <f t="shared" ref="CM54:CM78" si="199">CL54-CN54</f>
        <v>0</v>
      </c>
      <c r="CN54" s="199">
        <f>J54*'1_MEX'!$F$8+'2_FACADE'!L54*'1_MEX'!$F$9+'2_FACADE'!N54*'1_MEX'!$F$10+'2_FACADE'!P54*'1_MEX'!$F$11+'2_FACADE'!R54*'1_MEX'!$F$12+'2_FACADE'!T54*'1_MEX'!$F$13+'2_FACADE'!V54*'1_MEX'!$F$14+'2_FACADE'!X54*'1_MEX'!$F$15+'2_FACADE'!Z54*'1_MEX'!$F$16+'2_FACADE'!AB54*'1_MEX'!$F$17+'2_FACADE'!AD54*'1_MEX'!$F$18+'2_FACADE'!AF54*'1_MEX'!$F$19+'2_FACADE'!AH54*'1_MEX'!$F$20+AJ54*'1_MEX'!$F$21+'2_FACADE'!AL54*'1_MEX'!$F$22+'2_FACADE'!AN54*'1_MEX'!$F$23+'2_FACADE'!AP54*'1_MEX'!$F$24+'2_FACADE'!AR54*'1_MEX'!$F$25+'2_FACADE'!AT54*'1_MEX'!$F$26+'2_FACADE'!AV54*'1_MEX'!$F$27+AX54*'1_MEX'!$F$28+AZ54*'1_MEX'!$F$29+BB54*'1_MEX'!$F$30+BD54*'1_MEX'!$F$31+BF54*'1_MEX'!$F$32+BH54*'1_MEX'!$F$33+BJ54*'1_MEX'!$F$34+BL54*'1_MEX'!$F$35+BN54*'1_MEX'!$F$36+BP54*'1_MEX'!$F$37+BR54*'1_MEX'!$F$38+BT54*'1_MEX'!$F$39+BV54*'1_MEX'!$F$40+BX54*'1_MEX'!$F$41+BZ54*'1_MEX'!$F$42+CB54*'1_MEX'!$F$43+CD54*'1_MEX'!$F$44+CF54*'1_MEX'!$F$45+CH54*'1_MEX'!$F$46+CJ54*'1_MEX'!$F$47</f>
        <v>0</v>
      </c>
      <c r="CO54" s="274">
        <f t="shared" si="169"/>
        <v>0</v>
      </c>
      <c r="CP54" s="274">
        <f t="shared" si="170"/>
        <v>0</v>
      </c>
      <c r="CQ54" s="199">
        <f t="shared" si="171"/>
        <v>0</v>
      </c>
      <c r="CR54" s="199">
        <f t="shared" si="172"/>
        <v>0</v>
      </c>
      <c r="CS54" s="199">
        <f>C54*($J54*'1_MEX'!B$8+$L54*'1_MEX'!B$9+$N54*'1_MEX'!B$10+$P54*'1_MEX'!B$11+$R54*'1_MEX'!B$12+$T54*'1_MEX'!B$13+$V54*'1_MEX'!B$14+$X54*'1_MEX'!B$15+$Z54*'1_MEX'!B$16+$AB54*'1_MEX'!B$17+$AD54*'1_MEX'!B$18+$AF54*'1_MEX'!B$19+$AH54*'1_MEX'!B$20+$AJ54*'1_MEX'!B$21+$AL54*'1_MEX'!B$22+$AN54*'1_MEX'!B$23+$AP54*'1_MEX'!B$24+$AR54*'1_MEX'!B$25+$AT54*'1_MEX'!B$26+$AV54*'1_MEX'!B$27+$AX54*'1_MEX'!B$28+$AZ54*'1_MEX'!B$29+$BB54*'1_MEX'!B$30+$BD54*'1_MEX'!B$31+$BF54*'1_MEX'!B$32+$BH54*'1_MEX'!B$33+$BJ54*'1_MEX'!B$34+$BL54*'1_MEX'!B$35+$BN54*'1_MEX'!B$36+$BP54*'1_MEX'!B$37+$BR54*'1_MEX'!B$38+$BT54*'1_MEX'!B$39+$BV54*'1_MEX'!B$40+$BX54*'1_MEX'!B$41+$BZ54*'1_MEX'!B$42+$CB54*'1_MEX'!B$43+$CD54*'1_MEX'!B$44+$CF54*'1_MEX'!B$45+$CH54*'1_MEX'!B$46+$CJ54*'1_MEX'!B$47)</f>
        <v>0</v>
      </c>
      <c r="CT54" s="199">
        <f>C54*($J54*'1_MEX'!C$8+$L54*'1_MEX'!C$9+$N54*'1_MEX'!C$10+$P54*'1_MEX'!C$11+$R54*'1_MEX'!C$12+$T54*'1_MEX'!C$13+$V54*'1_MEX'!C$14+$X54*'1_MEX'!C$15+$Z54*'1_MEX'!C$16+$AB54*'1_MEX'!C$17+$AD54*'1_MEX'!C$18+$AF54*'1_MEX'!C$19+$AH54*'1_MEX'!C$20+$AJ54*'1_MEX'!C$21+$AL54*'1_MEX'!C$22+$AN54*'1_MEX'!C$23+$AP54*'1_MEX'!C$24+$AR54*'1_MEX'!C$25+$AT54*'1_MEX'!C$26+$AV54*'1_MEX'!C$27+$AX54*'1_MEX'!C$28+$AZ54*'1_MEX'!C$29+$BB54*'1_MEX'!C$30+$BD54*'1_MEX'!C$31+$BF54*'1_MEX'!C$32+$BH54*'1_MEX'!C$33+$BJ54*'1_MEX'!C$34+$BL54*'1_MEX'!C$35+$BN54*'1_MEX'!C$36+$BP54*'1_MEX'!C$37+$BR54*'1_MEX'!C$38+$BT54*'1_MEX'!C$39+$BV54*'1_MEX'!C$40+$BX54*'1_MEX'!C$41+$BZ54*'1_MEX'!C$42+$CB54*'1_MEX'!C$43+$CD54*'1_MEX'!C$44+$CF54*'1_MEX'!C$45+$CH54*'1_MEX'!C$46+$CJ54*'1_MEX'!C$47)</f>
        <v>0</v>
      </c>
      <c r="DD54" s="200">
        <f t="shared" si="173"/>
        <v>0</v>
      </c>
      <c r="DE54" s="200"/>
      <c r="DF54" s="200">
        <f t="shared" si="174"/>
        <v>0</v>
      </c>
      <c r="DH54" s="235">
        <f t="shared" si="175"/>
        <v>0</v>
      </c>
    </row>
    <row r="55" spans="1:112" ht="24" customHeight="1">
      <c r="A55" s="192">
        <v>3</v>
      </c>
      <c r="B55" s="315"/>
      <c r="C55" s="316"/>
      <c r="D55" s="318"/>
      <c r="E55" s="276">
        <f t="shared" si="163"/>
        <v>0</v>
      </c>
      <c r="F55" s="276"/>
      <c r="G55" s="192">
        <f t="shared" si="164"/>
        <v>0</v>
      </c>
      <c r="H55" s="192" t="s">
        <v>1</v>
      </c>
      <c r="I55" s="194">
        <f t="shared" si="176"/>
        <v>0</v>
      </c>
      <c r="J55" s="195"/>
      <c r="K55" s="195">
        <f t="shared" si="165"/>
        <v>0</v>
      </c>
      <c r="L55" s="196"/>
      <c r="M55" s="196">
        <f t="shared" si="166"/>
        <v>0</v>
      </c>
      <c r="N55" s="197"/>
      <c r="O55" s="197">
        <f t="shared" si="167"/>
        <v>0</v>
      </c>
      <c r="P55" s="198"/>
      <c r="Q55" s="198">
        <f t="shared" si="168"/>
        <v>0</v>
      </c>
      <c r="R55" s="192"/>
      <c r="S55" s="192">
        <f>R55*C55</f>
        <v>0</v>
      </c>
      <c r="T55" s="204"/>
      <c r="U55" s="195">
        <f>T55*C55</f>
        <v>0</v>
      </c>
      <c r="V55" s="205"/>
      <c r="W55" s="196">
        <f>V55*C55</f>
        <v>0</v>
      </c>
      <c r="X55" s="206"/>
      <c r="Y55" s="197">
        <f>X55*C55</f>
        <v>0</v>
      </c>
      <c r="Z55" s="207"/>
      <c r="AA55" s="198">
        <f>Z55*C55</f>
        <v>0</v>
      </c>
      <c r="AB55" s="203"/>
      <c r="AC55" s="192">
        <f>AB55*C55</f>
        <v>0</v>
      </c>
      <c r="AD55" s="204"/>
      <c r="AE55" s="195">
        <f>AD55*C55</f>
        <v>0</v>
      </c>
      <c r="AF55" s="205"/>
      <c r="AG55" s="196">
        <f>AF55*C55</f>
        <v>0</v>
      </c>
      <c r="AH55" s="206"/>
      <c r="AI55" s="197">
        <f>AH55*C55</f>
        <v>0</v>
      </c>
      <c r="AJ55" s="207"/>
      <c r="AK55" s="198">
        <f>AJ55*C55</f>
        <v>0</v>
      </c>
      <c r="AL55" s="195"/>
      <c r="AM55" s="195">
        <f>AL55*C55</f>
        <v>0</v>
      </c>
      <c r="AN55" s="205"/>
      <c r="AO55" s="196">
        <f>AN55*C55</f>
        <v>0</v>
      </c>
      <c r="AP55" s="197"/>
      <c r="AQ55" s="197">
        <f>AP55*C55</f>
        <v>0</v>
      </c>
      <c r="AR55" s="207"/>
      <c r="AS55" s="198">
        <f>AR55*C55</f>
        <v>0</v>
      </c>
      <c r="AT55" s="203"/>
      <c r="AU55" s="192">
        <f>AT55*C55</f>
        <v>0</v>
      </c>
      <c r="AV55" s="195"/>
      <c r="AW55" s="195">
        <f t="shared" si="177"/>
        <v>0</v>
      </c>
      <c r="AX55" s="196"/>
      <c r="AY55" s="196">
        <f t="shared" si="178"/>
        <v>0</v>
      </c>
      <c r="AZ55" s="197"/>
      <c r="BA55" s="197">
        <f t="shared" si="179"/>
        <v>0</v>
      </c>
      <c r="BB55" s="198"/>
      <c r="BC55" s="198">
        <f t="shared" si="180"/>
        <v>0</v>
      </c>
      <c r="BD55" s="192"/>
      <c r="BE55" s="192">
        <f t="shared" si="181"/>
        <v>0</v>
      </c>
      <c r="BF55" s="204"/>
      <c r="BG55" s="195">
        <f t="shared" si="182"/>
        <v>0</v>
      </c>
      <c r="BH55" s="205"/>
      <c r="BI55" s="196">
        <f t="shared" si="183"/>
        <v>0</v>
      </c>
      <c r="BJ55" s="206"/>
      <c r="BK55" s="197">
        <f t="shared" si="184"/>
        <v>0</v>
      </c>
      <c r="BL55" s="207"/>
      <c r="BM55" s="198">
        <f t="shared" si="185"/>
        <v>0</v>
      </c>
      <c r="BN55" s="203"/>
      <c r="BO55" s="192">
        <f t="shared" si="186"/>
        <v>0</v>
      </c>
      <c r="BP55" s="204"/>
      <c r="BQ55" s="195">
        <f t="shared" si="187"/>
        <v>0</v>
      </c>
      <c r="BR55" s="205"/>
      <c r="BS55" s="196">
        <f t="shared" si="188"/>
        <v>0</v>
      </c>
      <c r="BT55" s="206"/>
      <c r="BU55" s="197">
        <f t="shared" si="189"/>
        <v>0</v>
      </c>
      <c r="BV55" s="207"/>
      <c r="BW55" s="198">
        <f t="shared" si="190"/>
        <v>0</v>
      </c>
      <c r="BX55" s="195"/>
      <c r="BY55" s="195">
        <f t="shared" si="191"/>
        <v>0</v>
      </c>
      <c r="BZ55" s="205"/>
      <c r="CA55" s="196">
        <f t="shared" si="192"/>
        <v>0</v>
      </c>
      <c r="CB55" s="197"/>
      <c r="CC55" s="197">
        <f t="shared" si="193"/>
        <v>0</v>
      </c>
      <c r="CD55" s="207"/>
      <c r="CE55" s="198">
        <f t="shared" si="194"/>
        <v>0</v>
      </c>
      <c r="CF55" s="203"/>
      <c r="CG55" s="192">
        <f t="shared" si="195"/>
        <v>0</v>
      </c>
      <c r="CH55" s="195"/>
      <c r="CI55" s="195">
        <f t="shared" si="196"/>
        <v>0</v>
      </c>
      <c r="CJ55" s="195"/>
      <c r="CK55" s="195">
        <f t="shared" si="197"/>
        <v>0</v>
      </c>
      <c r="CL55" s="273">
        <f t="shared" si="198"/>
        <v>0</v>
      </c>
      <c r="CM55" s="199">
        <f t="shared" si="199"/>
        <v>0</v>
      </c>
      <c r="CN55" s="199">
        <f>J55*'1_MEX'!$F$8+'2_FACADE'!L55*'1_MEX'!$F$9+'2_FACADE'!N55*'1_MEX'!$F$10+'2_FACADE'!P55*'1_MEX'!$F$11+'2_FACADE'!R55*'1_MEX'!$F$12+'2_FACADE'!T55*'1_MEX'!$F$13+'2_FACADE'!V55*'1_MEX'!$F$14+'2_FACADE'!X55*'1_MEX'!$F$15+'2_FACADE'!Z55*'1_MEX'!$F$16+'2_FACADE'!AB55*'1_MEX'!$F$17+'2_FACADE'!AD55*'1_MEX'!$F$18+'2_FACADE'!AF55*'1_MEX'!$F$19+'2_FACADE'!AH55*'1_MEX'!$F$20+AJ55*'1_MEX'!$F$21+'2_FACADE'!AL55*'1_MEX'!$F$22+'2_FACADE'!AN55*'1_MEX'!$F$23+'2_FACADE'!AP55*'1_MEX'!$F$24+'2_FACADE'!AR55*'1_MEX'!$F$25+'2_FACADE'!AT55*'1_MEX'!$F$26+'2_FACADE'!AV55*'1_MEX'!$F$27+AX55*'1_MEX'!$F$28+AZ55*'1_MEX'!$F$29+BB55*'1_MEX'!$F$30+BD55*'1_MEX'!$F$31+BF55*'1_MEX'!$F$32+BH55*'1_MEX'!$F$33+BJ55*'1_MEX'!$F$34+BL55*'1_MEX'!$F$35+BN55*'1_MEX'!$F$36+BP55*'1_MEX'!$F$37+BR55*'1_MEX'!$F$38+BT55*'1_MEX'!$F$39+BV55*'1_MEX'!$F$40+BX55*'1_MEX'!$F$41+BZ55*'1_MEX'!$F$42+CB55*'1_MEX'!$F$43+CD55*'1_MEX'!$F$44+CF55*'1_MEX'!$F$45+CH55*'1_MEX'!$F$46+CJ55*'1_MEX'!$F$47</f>
        <v>0</v>
      </c>
      <c r="CO55" s="274">
        <f t="shared" si="169"/>
        <v>0</v>
      </c>
      <c r="CP55" s="274">
        <f t="shared" si="170"/>
        <v>0</v>
      </c>
      <c r="CQ55" s="199">
        <f t="shared" si="171"/>
        <v>0</v>
      </c>
      <c r="CR55" s="199">
        <f t="shared" si="172"/>
        <v>0</v>
      </c>
      <c r="CS55" s="199">
        <f>C55*($J55*'1_MEX'!B$8+$L55*'1_MEX'!B$9+$N55*'1_MEX'!B$10+$P55*'1_MEX'!B$11+$R55*'1_MEX'!B$12+$T55*'1_MEX'!B$13+$V55*'1_MEX'!B$14+$X55*'1_MEX'!B$15+$Z55*'1_MEX'!B$16+$AB55*'1_MEX'!B$17+$AD55*'1_MEX'!B$18+$AF55*'1_MEX'!B$19+$AH55*'1_MEX'!B$20+$AJ55*'1_MEX'!B$21+$AL55*'1_MEX'!B$22+$AN55*'1_MEX'!B$23+$AP55*'1_MEX'!B$24+$AR55*'1_MEX'!B$25+$AT55*'1_MEX'!B$26+$AV55*'1_MEX'!B$27+$AX55*'1_MEX'!B$28+$AZ55*'1_MEX'!B$29+$BB55*'1_MEX'!B$30+$BD55*'1_MEX'!B$31+$BF55*'1_MEX'!B$32+$BH55*'1_MEX'!B$33+$BJ55*'1_MEX'!B$34+$BL55*'1_MEX'!B$35+$BN55*'1_MEX'!B$36+$BP55*'1_MEX'!B$37+$BR55*'1_MEX'!B$38+$BT55*'1_MEX'!B$39+$BV55*'1_MEX'!B$40+$BX55*'1_MEX'!B$41+$BZ55*'1_MEX'!B$42+$CB55*'1_MEX'!B$43+$CD55*'1_MEX'!B$44+$CF55*'1_MEX'!B$45+$CH55*'1_MEX'!B$46+$CJ55*'1_MEX'!B$47)</f>
        <v>0</v>
      </c>
      <c r="CT55" s="199">
        <f>C55*($J55*'1_MEX'!C$8+$L55*'1_MEX'!C$9+$N55*'1_MEX'!C$10+$P55*'1_MEX'!C$11+$R55*'1_MEX'!C$12+$T55*'1_MEX'!C$13+$V55*'1_MEX'!C$14+$X55*'1_MEX'!C$15+$Z55*'1_MEX'!C$16+$AB55*'1_MEX'!C$17+$AD55*'1_MEX'!C$18+$AF55*'1_MEX'!C$19+$AH55*'1_MEX'!C$20+$AJ55*'1_MEX'!C$21+$AL55*'1_MEX'!C$22+$AN55*'1_MEX'!C$23+$AP55*'1_MEX'!C$24+$AR55*'1_MEX'!C$25+$AT55*'1_MEX'!C$26+$AV55*'1_MEX'!C$27+$AX55*'1_MEX'!C$28+$AZ55*'1_MEX'!C$29+$BB55*'1_MEX'!C$30+$BD55*'1_MEX'!C$31+$BF55*'1_MEX'!C$32+$BH55*'1_MEX'!C$33+$BJ55*'1_MEX'!C$34+$BL55*'1_MEX'!C$35+$BN55*'1_MEX'!C$36+$BP55*'1_MEX'!C$37+$BR55*'1_MEX'!C$38+$BT55*'1_MEX'!C$39+$BV55*'1_MEX'!C$40+$BX55*'1_MEX'!C$41+$BZ55*'1_MEX'!C$42+$CB55*'1_MEX'!C$43+$CD55*'1_MEX'!C$44+$CF55*'1_MEX'!C$45+$CH55*'1_MEX'!C$46+$CJ55*'1_MEX'!C$47)</f>
        <v>0</v>
      </c>
      <c r="DD55" s="200">
        <f t="shared" si="173"/>
        <v>0</v>
      </c>
      <c r="DE55" s="200"/>
      <c r="DF55" s="200">
        <f t="shared" si="174"/>
        <v>0</v>
      </c>
      <c r="DH55" s="235">
        <f t="shared" si="175"/>
        <v>0</v>
      </c>
    </row>
    <row r="56" spans="1:112" ht="24" customHeight="1">
      <c r="A56" s="192">
        <v>4</v>
      </c>
      <c r="B56" s="315"/>
      <c r="C56" s="316"/>
      <c r="D56" s="318"/>
      <c r="E56" s="276">
        <f t="shared" si="163"/>
        <v>0</v>
      </c>
      <c r="F56" s="276"/>
      <c r="G56" s="192">
        <f t="shared" si="164"/>
        <v>0</v>
      </c>
      <c r="H56" s="192" t="s">
        <v>1</v>
      </c>
      <c r="I56" s="194">
        <f t="shared" si="176"/>
        <v>0</v>
      </c>
      <c r="J56" s="195"/>
      <c r="K56" s="195">
        <f t="shared" si="165"/>
        <v>0</v>
      </c>
      <c r="L56" s="196"/>
      <c r="M56" s="196">
        <f t="shared" si="166"/>
        <v>0</v>
      </c>
      <c r="N56" s="197"/>
      <c r="O56" s="197">
        <f t="shared" si="167"/>
        <v>0</v>
      </c>
      <c r="P56" s="198"/>
      <c r="Q56" s="198">
        <f t="shared" si="168"/>
        <v>0</v>
      </c>
      <c r="R56" s="192"/>
      <c r="S56" s="192">
        <f t="shared" ref="S56:S78" si="200">R56*C56</f>
        <v>0</v>
      </c>
      <c r="T56" s="204"/>
      <c r="U56" s="195">
        <f t="shared" ref="U56:U78" si="201">T56*C56</f>
        <v>0</v>
      </c>
      <c r="V56" s="205"/>
      <c r="W56" s="196">
        <f t="shared" ref="W56:W78" si="202">V56*C56</f>
        <v>0</v>
      </c>
      <c r="X56" s="206"/>
      <c r="Y56" s="197">
        <f t="shared" ref="Y56:Y78" si="203">X56*C56</f>
        <v>0</v>
      </c>
      <c r="Z56" s="207"/>
      <c r="AA56" s="198">
        <f t="shared" ref="AA56:AA78" si="204">Z56*C56</f>
        <v>0</v>
      </c>
      <c r="AB56" s="203"/>
      <c r="AC56" s="192">
        <f t="shared" ref="AC56:AC78" si="205">AB56*C56</f>
        <v>0</v>
      </c>
      <c r="AD56" s="204"/>
      <c r="AE56" s="195">
        <f t="shared" ref="AE56:AE78" si="206">AD56*C56</f>
        <v>0</v>
      </c>
      <c r="AF56" s="205"/>
      <c r="AG56" s="196">
        <f t="shared" ref="AG56:AG78" si="207">AF56*C56</f>
        <v>0</v>
      </c>
      <c r="AH56" s="206"/>
      <c r="AI56" s="197">
        <f t="shared" ref="AI56:AI78" si="208">AH56*C56</f>
        <v>0</v>
      </c>
      <c r="AJ56" s="207"/>
      <c r="AK56" s="198">
        <f t="shared" ref="AK56:AK78" si="209">AJ56*C56</f>
        <v>0</v>
      </c>
      <c r="AL56" s="195"/>
      <c r="AM56" s="195">
        <f t="shared" ref="AM56:AM78" si="210">AL56*C56</f>
        <v>0</v>
      </c>
      <c r="AN56" s="205"/>
      <c r="AO56" s="196">
        <f t="shared" ref="AO56:AO78" si="211">AN56*C56</f>
        <v>0</v>
      </c>
      <c r="AP56" s="197"/>
      <c r="AQ56" s="197">
        <f t="shared" ref="AQ56:AQ78" si="212">AP56*C56</f>
        <v>0</v>
      </c>
      <c r="AR56" s="207"/>
      <c r="AS56" s="198">
        <f t="shared" ref="AS56:AS78" si="213">AR56*C56</f>
        <v>0</v>
      </c>
      <c r="AT56" s="203"/>
      <c r="AU56" s="192">
        <f t="shared" ref="AU56:AU78" si="214">AT56*C56</f>
        <v>0</v>
      </c>
      <c r="AV56" s="195"/>
      <c r="AW56" s="195">
        <f t="shared" si="177"/>
        <v>0</v>
      </c>
      <c r="AX56" s="196"/>
      <c r="AY56" s="196">
        <f t="shared" si="178"/>
        <v>0</v>
      </c>
      <c r="AZ56" s="197"/>
      <c r="BA56" s="197">
        <f t="shared" si="179"/>
        <v>0</v>
      </c>
      <c r="BB56" s="198"/>
      <c r="BC56" s="198">
        <f t="shared" si="180"/>
        <v>0</v>
      </c>
      <c r="BD56" s="192"/>
      <c r="BE56" s="192">
        <f t="shared" si="181"/>
        <v>0</v>
      </c>
      <c r="BF56" s="204"/>
      <c r="BG56" s="195">
        <f t="shared" si="182"/>
        <v>0</v>
      </c>
      <c r="BH56" s="205"/>
      <c r="BI56" s="196">
        <f t="shared" si="183"/>
        <v>0</v>
      </c>
      <c r="BJ56" s="206"/>
      <c r="BK56" s="197">
        <f t="shared" si="184"/>
        <v>0</v>
      </c>
      <c r="BL56" s="207"/>
      <c r="BM56" s="198">
        <f t="shared" si="185"/>
        <v>0</v>
      </c>
      <c r="BN56" s="203"/>
      <c r="BO56" s="192">
        <f t="shared" si="186"/>
        <v>0</v>
      </c>
      <c r="BP56" s="204"/>
      <c r="BQ56" s="195">
        <f t="shared" si="187"/>
        <v>0</v>
      </c>
      <c r="BR56" s="205"/>
      <c r="BS56" s="196">
        <f t="shared" si="188"/>
        <v>0</v>
      </c>
      <c r="BT56" s="206"/>
      <c r="BU56" s="197">
        <f t="shared" si="189"/>
        <v>0</v>
      </c>
      <c r="BV56" s="207"/>
      <c r="BW56" s="198">
        <f t="shared" si="190"/>
        <v>0</v>
      </c>
      <c r="BX56" s="195"/>
      <c r="BY56" s="195">
        <f t="shared" si="191"/>
        <v>0</v>
      </c>
      <c r="BZ56" s="205"/>
      <c r="CA56" s="196">
        <f t="shared" si="192"/>
        <v>0</v>
      </c>
      <c r="CB56" s="197"/>
      <c r="CC56" s="197">
        <f t="shared" si="193"/>
        <v>0</v>
      </c>
      <c r="CD56" s="207"/>
      <c r="CE56" s="198">
        <f t="shared" si="194"/>
        <v>0</v>
      </c>
      <c r="CF56" s="203"/>
      <c r="CG56" s="192">
        <f t="shared" si="195"/>
        <v>0</v>
      </c>
      <c r="CH56" s="195"/>
      <c r="CI56" s="195">
        <f t="shared" si="196"/>
        <v>0</v>
      </c>
      <c r="CJ56" s="195"/>
      <c r="CK56" s="195">
        <f t="shared" si="197"/>
        <v>0</v>
      </c>
      <c r="CL56" s="273">
        <f t="shared" si="198"/>
        <v>0</v>
      </c>
      <c r="CM56" s="199">
        <f t="shared" si="199"/>
        <v>0</v>
      </c>
      <c r="CN56" s="199">
        <f>J56*'1_MEX'!$F$8+'2_FACADE'!L56*'1_MEX'!$F$9+'2_FACADE'!N56*'1_MEX'!$F$10+'2_FACADE'!P56*'1_MEX'!$F$11+'2_FACADE'!R56*'1_MEX'!$F$12+'2_FACADE'!T56*'1_MEX'!$F$13+'2_FACADE'!V56*'1_MEX'!$F$14+'2_FACADE'!X56*'1_MEX'!$F$15+'2_FACADE'!Z56*'1_MEX'!$F$16+'2_FACADE'!AB56*'1_MEX'!$F$17+'2_FACADE'!AD56*'1_MEX'!$F$18+'2_FACADE'!AF56*'1_MEX'!$F$19+'2_FACADE'!AH56*'1_MEX'!$F$20+AJ56*'1_MEX'!$F$21+'2_FACADE'!AL56*'1_MEX'!$F$22+'2_FACADE'!AN56*'1_MEX'!$F$23+'2_FACADE'!AP56*'1_MEX'!$F$24+'2_FACADE'!AR56*'1_MEX'!$F$25+'2_FACADE'!AT56*'1_MEX'!$F$26+'2_FACADE'!AV56*'1_MEX'!$F$27+AX56*'1_MEX'!$F$28+AZ56*'1_MEX'!$F$29+BB56*'1_MEX'!$F$30+BD56*'1_MEX'!$F$31+BF56*'1_MEX'!$F$32+BH56*'1_MEX'!$F$33+BJ56*'1_MEX'!$F$34+BL56*'1_MEX'!$F$35+BN56*'1_MEX'!$F$36+BP56*'1_MEX'!$F$37+BR56*'1_MEX'!$F$38+BT56*'1_MEX'!$F$39+BV56*'1_MEX'!$F$40+BX56*'1_MEX'!$F$41+BZ56*'1_MEX'!$F$42+CB56*'1_MEX'!$F$43+CD56*'1_MEX'!$F$44+CF56*'1_MEX'!$F$45+CH56*'1_MEX'!$F$46+CJ56*'1_MEX'!$F$47</f>
        <v>0</v>
      </c>
      <c r="CO56" s="274">
        <f t="shared" si="169"/>
        <v>0</v>
      </c>
      <c r="CP56" s="274">
        <f t="shared" si="170"/>
        <v>0</v>
      </c>
      <c r="CQ56" s="199">
        <f t="shared" si="171"/>
        <v>0</v>
      </c>
      <c r="CR56" s="199">
        <f t="shared" si="172"/>
        <v>0</v>
      </c>
      <c r="CS56" s="199">
        <f>C56*($J56*'1_MEX'!B$8+$L56*'1_MEX'!B$9+$N56*'1_MEX'!B$10+$P56*'1_MEX'!B$11+$R56*'1_MEX'!B$12+$T56*'1_MEX'!B$13+$V56*'1_MEX'!B$14+$X56*'1_MEX'!B$15+$Z56*'1_MEX'!B$16+$AB56*'1_MEX'!B$17+$AD56*'1_MEX'!B$18+$AF56*'1_MEX'!B$19+$AH56*'1_MEX'!B$20+$AJ56*'1_MEX'!B$21+$AL56*'1_MEX'!B$22+$AN56*'1_MEX'!B$23+$AP56*'1_MEX'!B$24+$AR56*'1_MEX'!B$25+$AT56*'1_MEX'!B$26+$AV56*'1_MEX'!B$27+$AX56*'1_MEX'!B$28+$AZ56*'1_MEX'!B$29+$BB56*'1_MEX'!B$30+$BD56*'1_MEX'!B$31+$BF56*'1_MEX'!B$32+$BH56*'1_MEX'!B$33+$BJ56*'1_MEX'!B$34+$BL56*'1_MEX'!B$35+$BN56*'1_MEX'!B$36+$BP56*'1_MEX'!B$37+$BR56*'1_MEX'!B$38+$BT56*'1_MEX'!B$39+$BV56*'1_MEX'!B$40+$BX56*'1_MEX'!B$41+$BZ56*'1_MEX'!B$42+$CB56*'1_MEX'!B$43+$CD56*'1_MEX'!B$44+$CF56*'1_MEX'!B$45+$CH56*'1_MEX'!B$46+$CJ56*'1_MEX'!B$47)</f>
        <v>0</v>
      </c>
      <c r="CT56" s="199">
        <f>C56*($J56*'1_MEX'!C$8+$L56*'1_MEX'!C$9+$N56*'1_MEX'!C$10+$P56*'1_MEX'!C$11+$R56*'1_MEX'!C$12+$T56*'1_MEX'!C$13+$V56*'1_MEX'!C$14+$X56*'1_MEX'!C$15+$Z56*'1_MEX'!C$16+$AB56*'1_MEX'!C$17+$AD56*'1_MEX'!C$18+$AF56*'1_MEX'!C$19+$AH56*'1_MEX'!C$20+$AJ56*'1_MEX'!C$21+$AL56*'1_MEX'!C$22+$AN56*'1_MEX'!C$23+$AP56*'1_MEX'!C$24+$AR56*'1_MEX'!C$25+$AT56*'1_MEX'!C$26+$AV56*'1_MEX'!C$27+$AX56*'1_MEX'!C$28+$AZ56*'1_MEX'!C$29+$BB56*'1_MEX'!C$30+$BD56*'1_MEX'!C$31+$BF56*'1_MEX'!C$32+$BH56*'1_MEX'!C$33+$BJ56*'1_MEX'!C$34+$BL56*'1_MEX'!C$35+$BN56*'1_MEX'!C$36+$BP56*'1_MEX'!C$37+$BR56*'1_MEX'!C$38+$BT56*'1_MEX'!C$39+$BV56*'1_MEX'!C$40+$BX56*'1_MEX'!C$41+$BZ56*'1_MEX'!C$42+$CB56*'1_MEX'!C$43+$CD56*'1_MEX'!C$44+$CF56*'1_MEX'!C$45+$CH56*'1_MEX'!C$46+$CJ56*'1_MEX'!C$47)</f>
        <v>0</v>
      </c>
      <c r="DD56" s="200">
        <f t="shared" si="173"/>
        <v>0</v>
      </c>
      <c r="DE56" s="200"/>
      <c r="DF56" s="200">
        <f t="shared" si="174"/>
        <v>0</v>
      </c>
      <c r="DH56" s="235">
        <f t="shared" si="175"/>
        <v>0</v>
      </c>
    </row>
    <row r="57" spans="1:112" ht="24" customHeight="1">
      <c r="A57" s="192">
        <v>5</v>
      </c>
      <c r="B57" s="315"/>
      <c r="C57" s="316"/>
      <c r="D57" s="318"/>
      <c r="E57" s="276">
        <f t="shared" si="163"/>
        <v>0</v>
      </c>
      <c r="F57" s="276"/>
      <c r="G57" s="192">
        <f t="shared" si="164"/>
        <v>0</v>
      </c>
      <c r="H57" s="192" t="s">
        <v>1</v>
      </c>
      <c r="I57" s="194">
        <f t="shared" si="176"/>
        <v>0</v>
      </c>
      <c r="J57" s="195"/>
      <c r="K57" s="195">
        <f t="shared" si="165"/>
        <v>0</v>
      </c>
      <c r="L57" s="196"/>
      <c r="M57" s="196">
        <f t="shared" si="166"/>
        <v>0</v>
      </c>
      <c r="N57" s="197"/>
      <c r="O57" s="197">
        <f t="shared" si="167"/>
        <v>0</v>
      </c>
      <c r="P57" s="198"/>
      <c r="Q57" s="198">
        <f t="shared" si="168"/>
        <v>0</v>
      </c>
      <c r="R57" s="192"/>
      <c r="S57" s="192">
        <f t="shared" si="200"/>
        <v>0</v>
      </c>
      <c r="T57" s="204"/>
      <c r="U57" s="195">
        <f t="shared" si="201"/>
        <v>0</v>
      </c>
      <c r="V57" s="205"/>
      <c r="W57" s="196">
        <f t="shared" si="202"/>
        <v>0</v>
      </c>
      <c r="X57" s="206"/>
      <c r="Y57" s="197">
        <f t="shared" si="203"/>
        <v>0</v>
      </c>
      <c r="Z57" s="207"/>
      <c r="AA57" s="198">
        <f t="shared" si="204"/>
        <v>0</v>
      </c>
      <c r="AB57" s="203"/>
      <c r="AC57" s="192">
        <f t="shared" si="205"/>
        <v>0</v>
      </c>
      <c r="AD57" s="204"/>
      <c r="AE57" s="195">
        <f t="shared" si="206"/>
        <v>0</v>
      </c>
      <c r="AF57" s="205"/>
      <c r="AG57" s="196">
        <f t="shared" si="207"/>
        <v>0</v>
      </c>
      <c r="AH57" s="206"/>
      <c r="AI57" s="197">
        <f t="shared" si="208"/>
        <v>0</v>
      </c>
      <c r="AJ57" s="207"/>
      <c r="AK57" s="198">
        <f t="shared" si="209"/>
        <v>0</v>
      </c>
      <c r="AL57" s="195"/>
      <c r="AM57" s="195">
        <f t="shared" si="210"/>
        <v>0</v>
      </c>
      <c r="AN57" s="205"/>
      <c r="AO57" s="196">
        <f t="shared" si="211"/>
        <v>0</v>
      </c>
      <c r="AP57" s="197"/>
      <c r="AQ57" s="197">
        <f t="shared" si="212"/>
        <v>0</v>
      </c>
      <c r="AR57" s="207"/>
      <c r="AS57" s="198">
        <f t="shared" si="213"/>
        <v>0</v>
      </c>
      <c r="AT57" s="203"/>
      <c r="AU57" s="192">
        <f t="shared" si="214"/>
        <v>0</v>
      </c>
      <c r="AV57" s="195"/>
      <c r="AW57" s="195">
        <f t="shared" si="177"/>
        <v>0</v>
      </c>
      <c r="AX57" s="196"/>
      <c r="AY57" s="196">
        <f t="shared" si="178"/>
        <v>0</v>
      </c>
      <c r="AZ57" s="197"/>
      <c r="BA57" s="197">
        <f t="shared" si="179"/>
        <v>0</v>
      </c>
      <c r="BB57" s="198"/>
      <c r="BC57" s="198">
        <f t="shared" si="180"/>
        <v>0</v>
      </c>
      <c r="BD57" s="192"/>
      <c r="BE57" s="192">
        <f t="shared" si="181"/>
        <v>0</v>
      </c>
      <c r="BF57" s="204"/>
      <c r="BG57" s="195">
        <f t="shared" si="182"/>
        <v>0</v>
      </c>
      <c r="BH57" s="205"/>
      <c r="BI57" s="196">
        <f t="shared" si="183"/>
        <v>0</v>
      </c>
      <c r="BJ57" s="206"/>
      <c r="BK57" s="197">
        <f t="shared" si="184"/>
        <v>0</v>
      </c>
      <c r="BL57" s="207"/>
      <c r="BM57" s="198">
        <f t="shared" si="185"/>
        <v>0</v>
      </c>
      <c r="BN57" s="203"/>
      <c r="BO57" s="192">
        <f t="shared" si="186"/>
        <v>0</v>
      </c>
      <c r="BP57" s="204"/>
      <c r="BQ57" s="195">
        <f t="shared" si="187"/>
        <v>0</v>
      </c>
      <c r="BR57" s="205"/>
      <c r="BS57" s="196">
        <f t="shared" si="188"/>
        <v>0</v>
      </c>
      <c r="BT57" s="206"/>
      <c r="BU57" s="197">
        <f t="shared" si="189"/>
        <v>0</v>
      </c>
      <c r="BV57" s="207"/>
      <c r="BW57" s="198">
        <f t="shared" si="190"/>
        <v>0</v>
      </c>
      <c r="BX57" s="195"/>
      <c r="BY57" s="195">
        <f t="shared" si="191"/>
        <v>0</v>
      </c>
      <c r="BZ57" s="205"/>
      <c r="CA57" s="196">
        <f t="shared" si="192"/>
        <v>0</v>
      </c>
      <c r="CB57" s="197"/>
      <c r="CC57" s="197">
        <f t="shared" si="193"/>
        <v>0</v>
      </c>
      <c r="CD57" s="207"/>
      <c r="CE57" s="198">
        <f t="shared" si="194"/>
        <v>0</v>
      </c>
      <c r="CF57" s="203"/>
      <c r="CG57" s="192">
        <f t="shared" si="195"/>
        <v>0</v>
      </c>
      <c r="CH57" s="195"/>
      <c r="CI57" s="195">
        <f t="shared" si="196"/>
        <v>0</v>
      </c>
      <c r="CJ57" s="195"/>
      <c r="CK57" s="195">
        <f t="shared" si="197"/>
        <v>0</v>
      </c>
      <c r="CL57" s="273">
        <f t="shared" si="198"/>
        <v>0</v>
      </c>
      <c r="CM57" s="199">
        <f t="shared" si="199"/>
        <v>0</v>
      </c>
      <c r="CN57" s="199">
        <f>J57*'1_MEX'!$F$8+'2_FACADE'!L57*'1_MEX'!$F$9+'2_FACADE'!N57*'1_MEX'!$F$10+'2_FACADE'!P57*'1_MEX'!$F$11+'2_FACADE'!R57*'1_MEX'!$F$12+'2_FACADE'!T57*'1_MEX'!$F$13+'2_FACADE'!V57*'1_MEX'!$F$14+'2_FACADE'!X57*'1_MEX'!$F$15+'2_FACADE'!Z57*'1_MEX'!$F$16+'2_FACADE'!AB57*'1_MEX'!$F$17+'2_FACADE'!AD57*'1_MEX'!$F$18+'2_FACADE'!AF57*'1_MEX'!$F$19+'2_FACADE'!AH57*'1_MEX'!$F$20+AJ57*'1_MEX'!$F$21+'2_FACADE'!AL57*'1_MEX'!$F$22+'2_FACADE'!AN57*'1_MEX'!$F$23+'2_FACADE'!AP57*'1_MEX'!$F$24+'2_FACADE'!AR57*'1_MEX'!$F$25+'2_FACADE'!AT57*'1_MEX'!$F$26+'2_FACADE'!AV57*'1_MEX'!$F$27+AX57*'1_MEX'!$F$28+AZ57*'1_MEX'!$F$29+BB57*'1_MEX'!$F$30+BD57*'1_MEX'!$F$31+BF57*'1_MEX'!$F$32+BH57*'1_MEX'!$F$33+BJ57*'1_MEX'!$F$34+BL57*'1_MEX'!$F$35+BN57*'1_MEX'!$F$36+BP57*'1_MEX'!$F$37+BR57*'1_MEX'!$F$38+BT57*'1_MEX'!$F$39+BV57*'1_MEX'!$F$40+BX57*'1_MEX'!$F$41+BZ57*'1_MEX'!$F$42+CB57*'1_MEX'!$F$43+CD57*'1_MEX'!$F$44+CF57*'1_MEX'!$F$45+CH57*'1_MEX'!$F$46+CJ57*'1_MEX'!$F$47</f>
        <v>0</v>
      </c>
      <c r="CO57" s="274">
        <f t="shared" si="169"/>
        <v>0</v>
      </c>
      <c r="CP57" s="274">
        <f t="shared" si="170"/>
        <v>0</v>
      </c>
      <c r="CQ57" s="199">
        <f t="shared" si="171"/>
        <v>0</v>
      </c>
      <c r="CR57" s="199">
        <f t="shared" si="172"/>
        <v>0</v>
      </c>
      <c r="CS57" s="199">
        <f>C57*($J57*'1_MEX'!B$8+$L57*'1_MEX'!B$9+$N57*'1_MEX'!B$10+$P57*'1_MEX'!B$11+$R57*'1_MEX'!B$12+$T57*'1_MEX'!B$13+$V57*'1_MEX'!B$14+$X57*'1_MEX'!B$15+$Z57*'1_MEX'!B$16+$AB57*'1_MEX'!B$17+$AD57*'1_MEX'!B$18+$AF57*'1_MEX'!B$19+$AH57*'1_MEX'!B$20+$AJ57*'1_MEX'!B$21+$AL57*'1_MEX'!B$22+$AN57*'1_MEX'!B$23+$AP57*'1_MEX'!B$24+$AR57*'1_MEX'!B$25+$AT57*'1_MEX'!B$26+$AV57*'1_MEX'!B$27+$AX57*'1_MEX'!B$28+$AZ57*'1_MEX'!B$29+$BB57*'1_MEX'!B$30+$BD57*'1_MEX'!B$31+$BF57*'1_MEX'!B$32+$BH57*'1_MEX'!B$33+$BJ57*'1_MEX'!B$34+$BL57*'1_MEX'!B$35+$BN57*'1_MEX'!B$36+$BP57*'1_MEX'!B$37+$BR57*'1_MEX'!B$38+$BT57*'1_MEX'!B$39+$BV57*'1_MEX'!B$40+$BX57*'1_MEX'!B$41+$BZ57*'1_MEX'!B$42+$CB57*'1_MEX'!B$43+$CD57*'1_MEX'!B$44+$CF57*'1_MEX'!B$45+$CH57*'1_MEX'!B$46+$CJ57*'1_MEX'!B$47)</f>
        <v>0</v>
      </c>
      <c r="CT57" s="199">
        <f>C57*($J57*'1_MEX'!C$8+$L57*'1_MEX'!C$9+$N57*'1_MEX'!C$10+$P57*'1_MEX'!C$11+$R57*'1_MEX'!C$12+$T57*'1_MEX'!C$13+$V57*'1_MEX'!C$14+$X57*'1_MEX'!C$15+$Z57*'1_MEX'!C$16+$AB57*'1_MEX'!C$17+$AD57*'1_MEX'!C$18+$AF57*'1_MEX'!C$19+$AH57*'1_MEX'!C$20+$AJ57*'1_MEX'!C$21+$AL57*'1_MEX'!C$22+$AN57*'1_MEX'!C$23+$AP57*'1_MEX'!C$24+$AR57*'1_MEX'!C$25+$AT57*'1_MEX'!C$26+$AV57*'1_MEX'!C$27+$AX57*'1_MEX'!C$28+$AZ57*'1_MEX'!C$29+$BB57*'1_MEX'!C$30+$BD57*'1_MEX'!C$31+$BF57*'1_MEX'!C$32+$BH57*'1_MEX'!C$33+$BJ57*'1_MEX'!C$34+$BL57*'1_MEX'!C$35+$BN57*'1_MEX'!C$36+$BP57*'1_MEX'!C$37+$BR57*'1_MEX'!C$38+$BT57*'1_MEX'!C$39+$BV57*'1_MEX'!C$40+$BX57*'1_MEX'!C$41+$BZ57*'1_MEX'!C$42+$CB57*'1_MEX'!C$43+$CD57*'1_MEX'!C$44+$CF57*'1_MEX'!C$45+$CH57*'1_MEX'!C$46+$CJ57*'1_MEX'!C$47)</f>
        <v>0</v>
      </c>
      <c r="DD57" s="200">
        <f t="shared" si="173"/>
        <v>0</v>
      </c>
      <c r="DE57" s="200"/>
      <c r="DF57" s="200">
        <f t="shared" si="174"/>
        <v>0</v>
      </c>
      <c r="DH57" s="235">
        <f t="shared" si="175"/>
        <v>0</v>
      </c>
    </row>
    <row r="58" spans="1:112" ht="24" customHeight="1">
      <c r="A58" s="192">
        <v>6</v>
      </c>
      <c r="B58" s="315"/>
      <c r="C58" s="316"/>
      <c r="D58" s="318"/>
      <c r="E58" s="276">
        <f t="shared" si="163"/>
        <v>0</v>
      </c>
      <c r="F58" s="276"/>
      <c r="G58" s="192">
        <f t="shared" si="164"/>
        <v>0</v>
      </c>
      <c r="H58" s="192" t="s">
        <v>1</v>
      </c>
      <c r="I58" s="194">
        <f t="shared" si="176"/>
        <v>0</v>
      </c>
      <c r="J58" s="195"/>
      <c r="K58" s="195">
        <f t="shared" si="165"/>
        <v>0</v>
      </c>
      <c r="L58" s="196"/>
      <c r="M58" s="196">
        <f t="shared" si="166"/>
        <v>0</v>
      </c>
      <c r="N58" s="197"/>
      <c r="O58" s="197">
        <f t="shared" si="167"/>
        <v>0</v>
      </c>
      <c r="P58" s="198"/>
      <c r="Q58" s="198">
        <f t="shared" si="168"/>
        <v>0</v>
      </c>
      <c r="R58" s="192"/>
      <c r="S58" s="192">
        <f t="shared" si="200"/>
        <v>0</v>
      </c>
      <c r="T58" s="204"/>
      <c r="U58" s="195">
        <f t="shared" si="201"/>
        <v>0</v>
      </c>
      <c r="V58" s="205"/>
      <c r="W58" s="196">
        <f t="shared" si="202"/>
        <v>0</v>
      </c>
      <c r="X58" s="206"/>
      <c r="Y58" s="197">
        <f t="shared" si="203"/>
        <v>0</v>
      </c>
      <c r="Z58" s="207"/>
      <c r="AA58" s="198">
        <f t="shared" si="204"/>
        <v>0</v>
      </c>
      <c r="AB58" s="203"/>
      <c r="AC58" s="192">
        <f t="shared" si="205"/>
        <v>0</v>
      </c>
      <c r="AD58" s="204"/>
      <c r="AE58" s="195">
        <f t="shared" si="206"/>
        <v>0</v>
      </c>
      <c r="AF58" s="205"/>
      <c r="AG58" s="196">
        <f t="shared" si="207"/>
        <v>0</v>
      </c>
      <c r="AH58" s="206"/>
      <c r="AI58" s="197">
        <f t="shared" si="208"/>
        <v>0</v>
      </c>
      <c r="AJ58" s="207"/>
      <c r="AK58" s="198">
        <f t="shared" si="209"/>
        <v>0</v>
      </c>
      <c r="AL58" s="195"/>
      <c r="AM58" s="195">
        <f t="shared" si="210"/>
        <v>0</v>
      </c>
      <c r="AN58" s="205"/>
      <c r="AO58" s="196">
        <f t="shared" si="211"/>
        <v>0</v>
      </c>
      <c r="AP58" s="197"/>
      <c r="AQ58" s="197">
        <f t="shared" si="212"/>
        <v>0</v>
      </c>
      <c r="AR58" s="207"/>
      <c r="AS58" s="198">
        <f t="shared" si="213"/>
        <v>0</v>
      </c>
      <c r="AT58" s="203"/>
      <c r="AU58" s="192">
        <f t="shared" si="214"/>
        <v>0</v>
      </c>
      <c r="AV58" s="195"/>
      <c r="AW58" s="195">
        <f t="shared" si="177"/>
        <v>0</v>
      </c>
      <c r="AX58" s="196"/>
      <c r="AY58" s="196">
        <f t="shared" si="178"/>
        <v>0</v>
      </c>
      <c r="AZ58" s="197"/>
      <c r="BA58" s="197">
        <f t="shared" si="179"/>
        <v>0</v>
      </c>
      <c r="BB58" s="198"/>
      <c r="BC58" s="198">
        <f t="shared" si="180"/>
        <v>0</v>
      </c>
      <c r="BD58" s="192"/>
      <c r="BE58" s="192">
        <f t="shared" si="181"/>
        <v>0</v>
      </c>
      <c r="BF58" s="204"/>
      <c r="BG58" s="195">
        <f t="shared" si="182"/>
        <v>0</v>
      </c>
      <c r="BH58" s="205"/>
      <c r="BI58" s="196">
        <f t="shared" si="183"/>
        <v>0</v>
      </c>
      <c r="BJ58" s="206"/>
      <c r="BK58" s="197">
        <f t="shared" si="184"/>
        <v>0</v>
      </c>
      <c r="BL58" s="207"/>
      <c r="BM58" s="198">
        <f t="shared" si="185"/>
        <v>0</v>
      </c>
      <c r="BN58" s="203"/>
      <c r="BO58" s="192">
        <f t="shared" si="186"/>
        <v>0</v>
      </c>
      <c r="BP58" s="204"/>
      <c r="BQ58" s="195">
        <f t="shared" si="187"/>
        <v>0</v>
      </c>
      <c r="BR58" s="205"/>
      <c r="BS58" s="196">
        <f t="shared" si="188"/>
        <v>0</v>
      </c>
      <c r="BT58" s="206"/>
      <c r="BU58" s="197">
        <f t="shared" si="189"/>
        <v>0</v>
      </c>
      <c r="BV58" s="207"/>
      <c r="BW58" s="198">
        <f t="shared" si="190"/>
        <v>0</v>
      </c>
      <c r="BX58" s="195"/>
      <c r="BY58" s="195">
        <f t="shared" si="191"/>
        <v>0</v>
      </c>
      <c r="BZ58" s="205"/>
      <c r="CA58" s="196">
        <f t="shared" si="192"/>
        <v>0</v>
      </c>
      <c r="CB58" s="197"/>
      <c r="CC58" s="197">
        <f t="shared" si="193"/>
        <v>0</v>
      </c>
      <c r="CD58" s="207"/>
      <c r="CE58" s="198">
        <f t="shared" si="194"/>
        <v>0</v>
      </c>
      <c r="CF58" s="203"/>
      <c r="CG58" s="192">
        <f t="shared" si="195"/>
        <v>0</v>
      </c>
      <c r="CH58" s="195"/>
      <c r="CI58" s="195">
        <f t="shared" si="196"/>
        <v>0</v>
      </c>
      <c r="CJ58" s="195"/>
      <c r="CK58" s="195">
        <f t="shared" si="197"/>
        <v>0</v>
      </c>
      <c r="CL58" s="273">
        <f t="shared" si="198"/>
        <v>0</v>
      </c>
      <c r="CM58" s="199">
        <f t="shared" si="199"/>
        <v>0</v>
      </c>
      <c r="CN58" s="199">
        <f>J58*'1_MEX'!$F$8+'2_FACADE'!L58*'1_MEX'!$F$9+'2_FACADE'!N58*'1_MEX'!$F$10+'2_FACADE'!P58*'1_MEX'!$F$11+'2_FACADE'!R58*'1_MEX'!$F$12+'2_FACADE'!T58*'1_MEX'!$F$13+'2_FACADE'!V58*'1_MEX'!$F$14+'2_FACADE'!X58*'1_MEX'!$F$15+'2_FACADE'!Z58*'1_MEX'!$F$16+'2_FACADE'!AB58*'1_MEX'!$F$17+'2_FACADE'!AD58*'1_MEX'!$F$18+'2_FACADE'!AF58*'1_MEX'!$F$19+'2_FACADE'!AH58*'1_MEX'!$F$20+AJ58*'1_MEX'!$F$21+'2_FACADE'!AL58*'1_MEX'!$F$22+'2_FACADE'!AN58*'1_MEX'!$F$23+'2_FACADE'!AP58*'1_MEX'!$F$24+'2_FACADE'!AR58*'1_MEX'!$F$25+'2_FACADE'!AT58*'1_MEX'!$F$26+'2_FACADE'!AV58*'1_MEX'!$F$27+AX58*'1_MEX'!$F$28+AZ58*'1_MEX'!$F$29+BB58*'1_MEX'!$F$30+BD58*'1_MEX'!$F$31+BF58*'1_MEX'!$F$32+BH58*'1_MEX'!$F$33+BJ58*'1_MEX'!$F$34+BL58*'1_MEX'!$F$35+BN58*'1_MEX'!$F$36+BP58*'1_MEX'!$F$37+BR58*'1_MEX'!$F$38+BT58*'1_MEX'!$F$39+BV58*'1_MEX'!$F$40+BX58*'1_MEX'!$F$41+BZ58*'1_MEX'!$F$42+CB58*'1_MEX'!$F$43+CD58*'1_MEX'!$F$44+CF58*'1_MEX'!$F$45+CH58*'1_MEX'!$F$46+CJ58*'1_MEX'!$F$47</f>
        <v>0</v>
      </c>
      <c r="CO58" s="274">
        <f t="shared" si="169"/>
        <v>0</v>
      </c>
      <c r="CP58" s="274">
        <f t="shared" si="170"/>
        <v>0</v>
      </c>
      <c r="CQ58" s="199">
        <f t="shared" si="171"/>
        <v>0</v>
      </c>
      <c r="CR58" s="199">
        <f t="shared" si="172"/>
        <v>0</v>
      </c>
      <c r="CS58" s="199">
        <f>C58*($J58*'1_MEX'!B$8+$L58*'1_MEX'!B$9+$N58*'1_MEX'!B$10+$P58*'1_MEX'!B$11+$R58*'1_MEX'!B$12+$T58*'1_MEX'!B$13+$V58*'1_MEX'!B$14+$X58*'1_MEX'!B$15+$Z58*'1_MEX'!B$16+$AB58*'1_MEX'!B$17+$AD58*'1_MEX'!B$18+$AF58*'1_MEX'!B$19+$AH58*'1_MEX'!B$20+$AJ58*'1_MEX'!B$21+$AL58*'1_MEX'!B$22+$AN58*'1_MEX'!B$23+$AP58*'1_MEX'!B$24+$AR58*'1_MEX'!B$25+$AT58*'1_MEX'!B$26+$AV58*'1_MEX'!B$27+$AX58*'1_MEX'!B$28+$AZ58*'1_MEX'!B$29+$BB58*'1_MEX'!B$30+$BD58*'1_MEX'!B$31+$BF58*'1_MEX'!B$32+$BH58*'1_MEX'!B$33+$BJ58*'1_MEX'!B$34+$BL58*'1_MEX'!B$35+$BN58*'1_MEX'!B$36+$BP58*'1_MEX'!B$37+$BR58*'1_MEX'!B$38+$BT58*'1_MEX'!B$39+$BV58*'1_MEX'!B$40+$BX58*'1_MEX'!B$41+$BZ58*'1_MEX'!B$42+$CB58*'1_MEX'!B$43+$CD58*'1_MEX'!B$44+$CF58*'1_MEX'!B$45+$CH58*'1_MEX'!B$46+$CJ58*'1_MEX'!B$47)</f>
        <v>0</v>
      </c>
      <c r="CT58" s="199">
        <f>C58*($J58*'1_MEX'!C$8+$L58*'1_MEX'!C$9+$N58*'1_MEX'!C$10+$P58*'1_MEX'!C$11+$R58*'1_MEX'!C$12+$T58*'1_MEX'!C$13+$V58*'1_MEX'!C$14+$X58*'1_MEX'!C$15+$Z58*'1_MEX'!C$16+$AB58*'1_MEX'!C$17+$AD58*'1_MEX'!C$18+$AF58*'1_MEX'!C$19+$AH58*'1_MEX'!C$20+$AJ58*'1_MEX'!C$21+$AL58*'1_MEX'!C$22+$AN58*'1_MEX'!C$23+$AP58*'1_MEX'!C$24+$AR58*'1_MEX'!C$25+$AT58*'1_MEX'!C$26+$AV58*'1_MEX'!C$27+$AX58*'1_MEX'!C$28+$AZ58*'1_MEX'!C$29+$BB58*'1_MEX'!C$30+$BD58*'1_MEX'!C$31+$BF58*'1_MEX'!C$32+$BH58*'1_MEX'!C$33+$BJ58*'1_MEX'!C$34+$BL58*'1_MEX'!C$35+$BN58*'1_MEX'!C$36+$BP58*'1_MEX'!C$37+$BR58*'1_MEX'!C$38+$BT58*'1_MEX'!C$39+$BV58*'1_MEX'!C$40+$BX58*'1_MEX'!C$41+$BZ58*'1_MEX'!C$42+$CB58*'1_MEX'!C$43+$CD58*'1_MEX'!C$44+$CF58*'1_MEX'!C$45+$CH58*'1_MEX'!C$46+$CJ58*'1_MEX'!C$47)</f>
        <v>0</v>
      </c>
      <c r="DD58" s="200">
        <f t="shared" si="173"/>
        <v>0</v>
      </c>
      <c r="DE58" s="200"/>
      <c r="DF58" s="200">
        <f t="shared" si="174"/>
        <v>0</v>
      </c>
      <c r="DH58" s="235">
        <f t="shared" si="175"/>
        <v>0</v>
      </c>
    </row>
    <row r="59" spans="1:112" ht="24" customHeight="1">
      <c r="A59" s="192">
        <v>7</v>
      </c>
      <c r="B59" s="315"/>
      <c r="C59" s="316"/>
      <c r="D59" s="318"/>
      <c r="E59" s="276">
        <f t="shared" si="163"/>
        <v>0</v>
      </c>
      <c r="F59" s="276"/>
      <c r="G59" s="192">
        <f t="shared" si="164"/>
        <v>0</v>
      </c>
      <c r="H59" s="192" t="s">
        <v>1</v>
      </c>
      <c r="I59" s="194">
        <f t="shared" si="176"/>
        <v>0</v>
      </c>
      <c r="J59" s="195"/>
      <c r="K59" s="195">
        <f t="shared" si="165"/>
        <v>0</v>
      </c>
      <c r="L59" s="196"/>
      <c r="M59" s="196">
        <f t="shared" si="166"/>
        <v>0</v>
      </c>
      <c r="N59" s="197"/>
      <c r="O59" s="197">
        <f t="shared" si="167"/>
        <v>0</v>
      </c>
      <c r="P59" s="198"/>
      <c r="Q59" s="198">
        <f t="shared" si="168"/>
        <v>0</v>
      </c>
      <c r="R59" s="192"/>
      <c r="S59" s="192">
        <f t="shared" si="200"/>
        <v>0</v>
      </c>
      <c r="T59" s="204"/>
      <c r="U59" s="195">
        <f t="shared" si="201"/>
        <v>0</v>
      </c>
      <c r="V59" s="205"/>
      <c r="W59" s="196">
        <f t="shared" si="202"/>
        <v>0</v>
      </c>
      <c r="X59" s="206"/>
      <c r="Y59" s="197">
        <f t="shared" si="203"/>
        <v>0</v>
      </c>
      <c r="Z59" s="207"/>
      <c r="AA59" s="198">
        <f t="shared" si="204"/>
        <v>0</v>
      </c>
      <c r="AB59" s="203"/>
      <c r="AC59" s="192">
        <f t="shared" si="205"/>
        <v>0</v>
      </c>
      <c r="AD59" s="204"/>
      <c r="AE59" s="195">
        <f t="shared" si="206"/>
        <v>0</v>
      </c>
      <c r="AF59" s="205"/>
      <c r="AG59" s="196">
        <f t="shared" si="207"/>
        <v>0</v>
      </c>
      <c r="AH59" s="206"/>
      <c r="AI59" s="197">
        <f t="shared" si="208"/>
        <v>0</v>
      </c>
      <c r="AJ59" s="207"/>
      <c r="AK59" s="198">
        <f t="shared" si="209"/>
        <v>0</v>
      </c>
      <c r="AL59" s="195"/>
      <c r="AM59" s="195">
        <f t="shared" si="210"/>
        <v>0</v>
      </c>
      <c r="AN59" s="205"/>
      <c r="AO59" s="196">
        <f t="shared" si="211"/>
        <v>0</v>
      </c>
      <c r="AP59" s="197"/>
      <c r="AQ59" s="197">
        <f t="shared" si="212"/>
        <v>0</v>
      </c>
      <c r="AR59" s="207"/>
      <c r="AS59" s="198">
        <f t="shared" si="213"/>
        <v>0</v>
      </c>
      <c r="AT59" s="203"/>
      <c r="AU59" s="192">
        <f t="shared" si="214"/>
        <v>0</v>
      </c>
      <c r="AV59" s="195"/>
      <c r="AW59" s="195">
        <f t="shared" si="177"/>
        <v>0</v>
      </c>
      <c r="AX59" s="196"/>
      <c r="AY59" s="196">
        <f t="shared" si="178"/>
        <v>0</v>
      </c>
      <c r="AZ59" s="197"/>
      <c r="BA59" s="197">
        <f t="shared" si="179"/>
        <v>0</v>
      </c>
      <c r="BB59" s="198"/>
      <c r="BC59" s="198">
        <f t="shared" si="180"/>
        <v>0</v>
      </c>
      <c r="BD59" s="192"/>
      <c r="BE59" s="192">
        <f t="shared" si="181"/>
        <v>0</v>
      </c>
      <c r="BF59" s="204"/>
      <c r="BG59" s="195">
        <f t="shared" si="182"/>
        <v>0</v>
      </c>
      <c r="BH59" s="205"/>
      <c r="BI59" s="196">
        <f t="shared" si="183"/>
        <v>0</v>
      </c>
      <c r="BJ59" s="206"/>
      <c r="BK59" s="197">
        <f t="shared" si="184"/>
        <v>0</v>
      </c>
      <c r="BL59" s="207"/>
      <c r="BM59" s="198">
        <f t="shared" si="185"/>
        <v>0</v>
      </c>
      <c r="BN59" s="203"/>
      <c r="BO59" s="192">
        <f t="shared" si="186"/>
        <v>0</v>
      </c>
      <c r="BP59" s="204"/>
      <c r="BQ59" s="195">
        <f t="shared" si="187"/>
        <v>0</v>
      </c>
      <c r="BR59" s="205"/>
      <c r="BS59" s="196">
        <f t="shared" si="188"/>
        <v>0</v>
      </c>
      <c r="BT59" s="206"/>
      <c r="BU59" s="197">
        <f t="shared" si="189"/>
        <v>0</v>
      </c>
      <c r="BV59" s="207"/>
      <c r="BW59" s="198">
        <f t="shared" si="190"/>
        <v>0</v>
      </c>
      <c r="BX59" s="195"/>
      <c r="BY59" s="195">
        <f t="shared" si="191"/>
        <v>0</v>
      </c>
      <c r="BZ59" s="205"/>
      <c r="CA59" s="196">
        <f t="shared" si="192"/>
        <v>0</v>
      </c>
      <c r="CB59" s="197"/>
      <c r="CC59" s="197">
        <f t="shared" si="193"/>
        <v>0</v>
      </c>
      <c r="CD59" s="207"/>
      <c r="CE59" s="198">
        <f t="shared" si="194"/>
        <v>0</v>
      </c>
      <c r="CF59" s="203"/>
      <c r="CG59" s="192">
        <f t="shared" si="195"/>
        <v>0</v>
      </c>
      <c r="CH59" s="195"/>
      <c r="CI59" s="195">
        <f t="shared" si="196"/>
        <v>0</v>
      </c>
      <c r="CJ59" s="195"/>
      <c r="CK59" s="195">
        <f t="shared" si="197"/>
        <v>0</v>
      </c>
      <c r="CL59" s="273">
        <f t="shared" si="198"/>
        <v>0</v>
      </c>
      <c r="CM59" s="199">
        <f t="shared" si="199"/>
        <v>0</v>
      </c>
      <c r="CN59" s="199">
        <f>J59*'1_MEX'!$F$8+'2_FACADE'!L59*'1_MEX'!$F$9+'2_FACADE'!N59*'1_MEX'!$F$10+'2_FACADE'!P59*'1_MEX'!$F$11+'2_FACADE'!R59*'1_MEX'!$F$12+'2_FACADE'!T59*'1_MEX'!$F$13+'2_FACADE'!V59*'1_MEX'!$F$14+'2_FACADE'!X59*'1_MEX'!$F$15+'2_FACADE'!Z59*'1_MEX'!$F$16+'2_FACADE'!AB59*'1_MEX'!$F$17+'2_FACADE'!AD59*'1_MEX'!$F$18+'2_FACADE'!AF59*'1_MEX'!$F$19+'2_FACADE'!AH59*'1_MEX'!$F$20+AJ59*'1_MEX'!$F$21+'2_FACADE'!AL59*'1_MEX'!$F$22+'2_FACADE'!AN59*'1_MEX'!$F$23+'2_FACADE'!AP59*'1_MEX'!$F$24+'2_FACADE'!AR59*'1_MEX'!$F$25+'2_FACADE'!AT59*'1_MEX'!$F$26+'2_FACADE'!AV59*'1_MEX'!$F$27+AX59*'1_MEX'!$F$28+AZ59*'1_MEX'!$F$29+BB59*'1_MEX'!$F$30+BD59*'1_MEX'!$F$31+BF59*'1_MEX'!$F$32+BH59*'1_MEX'!$F$33+BJ59*'1_MEX'!$F$34+BL59*'1_MEX'!$F$35+BN59*'1_MEX'!$F$36+BP59*'1_MEX'!$F$37+BR59*'1_MEX'!$F$38+BT59*'1_MEX'!$F$39+BV59*'1_MEX'!$F$40+BX59*'1_MEX'!$F$41+BZ59*'1_MEX'!$F$42+CB59*'1_MEX'!$F$43+CD59*'1_MEX'!$F$44+CF59*'1_MEX'!$F$45+CH59*'1_MEX'!$F$46+CJ59*'1_MEX'!$F$47</f>
        <v>0</v>
      </c>
      <c r="CO59" s="274">
        <f t="shared" si="169"/>
        <v>0</v>
      </c>
      <c r="CP59" s="274">
        <f t="shared" si="170"/>
        <v>0</v>
      </c>
      <c r="CQ59" s="199">
        <f t="shared" si="171"/>
        <v>0</v>
      </c>
      <c r="CR59" s="199">
        <f t="shared" si="172"/>
        <v>0</v>
      </c>
      <c r="CS59" s="199">
        <f>C59*($J59*'1_MEX'!B$8+$L59*'1_MEX'!B$9+$N59*'1_MEX'!B$10+$P59*'1_MEX'!B$11+$R59*'1_MEX'!B$12+$T59*'1_MEX'!B$13+$V59*'1_MEX'!B$14+$X59*'1_MEX'!B$15+$Z59*'1_MEX'!B$16+$AB59*'1_MEX'!B$17+$AD59*'1_MEX'!B$18+$AF59*'1_MEX'!B$19+$AH59*'1_MEX'!B$20+$AJ59*'1_MEX'!B$21+$AL59*'1_MEX'!B$22+$AN59*'1_MEX'!B$23+$AP59*'1_MEX'!B$24+$AR59*'1_MEX'!B$25+$AT59*'1_MEX'!B$26+$AV59*'1_MEX'!B$27+$AX59*'1_MEX'!B$28+$AZ59*'1_MEX'!B$29+$BB59*'1_MEX'!B$30+$BD59*'1_MEX'!B$31+$BF59*'1_MEX'!B$32+$BH59*'1_MEX'!B$33+$BJ59*'1_MEX'!B$34+$BL59*'1_MEX'!B$35+$BN59*'1_MEX'!B$36+$BP59*'1_MEX'!B$37+$BR59*'1_MEX'!B$38+$BT59*'1_MEX'!B$39+$BV59*'1_MEX'!B$40+$BX59*'1_MEX'!B$41+$BZ59*'1_MEX'!B$42+$CB59*'1_MEX'!B$43+$CD59*'1_MEX'!B$44+$CF59*'1_MEX'!B$45+$CH59*'1_MEX'!B$46+$CJ59*'1_MEX'!B$47)</f>
        <v>0</v>
      </c>
      <c r="CT59" s="199">
        <f>C59*($J59*'1_MEX'!C$8+$L59*'1_MEX'!C$9+$N59*'1_MEX'!C$10+$P59*'1_MEX'!C$11+$R59*'1_MEX'!C$12+$T59*'1_MEX'!C$13+$V59*'1_MEX'!C$14+$X59*'1_MEX'!C$15+$Z59*'1_MEX'!C$16+$AB59*'1_MEX'!C$17+$AD59*'1_MEX'!C$18+$AF59*'1_MEX'!C$19+$AH59*'1_MEX'!C$20+$AJ59*'1_MEX'!C$21+$AL59*'1_MEX'!C$22+$AN59*'1_MEX'!C$23+$AP59*'1_MEX'!C$24+$AR59*'1_MEX'!C$25+$AT59*'1_MEX'!C$26+$AV59*'1_MEX'!C$27+$AX59*'1_MEX'!C$28+$AZ59*'1_MEX'!C$29+$BB59*'1_MEX'!C$30+$BD59*'1_MEX'!C$31+$BF59*'1_MEX'!C$32+$BH59*'1_MEX'!C$33+$BJ59*'1_MEX'!C$34+$BL59*'1_MEX'!C$35+$BN59*'1_MEX'!C$36+$BP59*'1_MEX'!C$37+$BR59*'1_MEX'!C$38+$BT59*'1_MEX'!C$39+$BV59*'1_MEX'!C$40+$BX59*'1_MEX'!C$41+$BZ59*'1_MEX'!C$42+$CB59*'1_MEX'!C$43+$CD59*'1_MEX'!C$44+$CF59*'1_MEX'!C$45+$CH59*'1_MEX'!C$46+$CJ59*'1_MEX'!C$47)</f>
        <v>0</v>
      </c>
      <c r="DD59" s="200">
        <f t="shared" si="173"/>
        <v>0</v>
      </c>
      <c r="DE59" s="200"/>
      <c r="DF59" s="200">
        <f t="shared" si="174"/>
        <v>0</v>
      </c>
      <c r="DH59" s="235">
        <f t="shared" si="175"/>
        <v>0</v>
      </c>
    </row>
    <row r="60" spans="1:112" ht="24" customHeight="1">
      <c r="A60" s="192">
        <v>8</v>
      </c>
      <c r="B60" s="315"/>
      <c r="C60" s="316"/>
      <c r="D60" s="318"/>
      <c r="E60" s="276">
        <f t="shared" si="163"/>
        <v>0</v>
      </c>
      <c r="F60" s="276"/>
      <c r="G60" s="192">
        <f t="shared" si="164"/>
        <v>0</v>
      </c>
      <c r="H60" s="192" t="s">
        <v>1</v>
      </c>
      <c r="I60" s="194">
        <f t="shared" si="176"/>
        <v>0</v>
      </c>
      <c r="J60" s="195"/>
      <c r="K60" s="195">
        <f t="shared" si="165"/>
        <v>0</v>
      </c>
      <c r="L60" s="196"/>
      <c r="M60" s="196">
        <f t="shared" si="166"/>
        <v>0</v>
      </c>
      <c r="N60" s="197"/>
      <c r="O60" s="197">
        <f t="shared" si="167"/>
        <v>0</v>
      </c>
      <c r="P60" s="198"/>
      <c r="Q60" s="198">
        <f t="shared" si="168"/>
        <v>0</v>
      </c>
      <c r="R60" s="192"/>
      <c r="S60" s="192">
        <f t="shared" si="200"/>
        <v>0</v>
      </c>
      <c r="T60" s="204"/>
      <c r="U60" s="195">
        <f t="shared" si="201"/>
        <v>0</v>
      </c>
      <c r="V60" s="205"/>
      <c r="W60" s="196">
        <f t="shared" si="202"/>
        <v>0</v>
      </c>
      <c r="X60" s="206"/>
      <c r="Y60" s="197">
        <f t="shared" si="203"/>
        <v>0</v>
      </c>
      <c r="Z60" s="207"/>
      <c r="AA60" s="198">
        <f t="shared" si="204"/>
        <v>0</v>
      </c>
      <c r="AB60" s="203"/>
      <c r="AC60" s="192">
        <f t="shared" si="205"/>
        <v>0</v>
      </c>
      <c r="AD60" s="204"/>
      <c r="AE60" s="195">
        <f t="shared" si="206"/>
        <v>0</v>
      </c>
      <c r="AF60" s="205"/>
      <c r="AG60" s="196">
        <f t="shared" si="207"/>
        <v>0</v>
      </c>
      <c r="AH60" s="206"/>
      <c r="AI60" s="197">
        <f t="shared" si="208"/>
        <v>0</v>
      </c>
      <c r="AJ60" s="207"/>
      <c r="AK60" s="198">
        <f t="shared" si="209"/>
        <v>0</v>
      </c>
      <c r="AL60" s="195"/>
      <c r="AM60" s="195">
        <f t="shared" si="210"/>
        <v>0</v>
      </c>
      <c r="AN60" s="205"/>
      <c r="AO60" s="196">
        <f t="shared" si="211"/>
        <v>0</v>
      </c>
      <c r="AP60" s="197"/>
      <c r="AQ60" s="197">
        <f t="shared" si="212"/>
        <v>0</v>
      </c>
      <c r="AR60" s="207"/>
      <c r="AS60" s="198">
        <f t="shared" si="213"/>
        <v>0</v>
      </c>
      <c r="AT60" s="203"/>
      <c r="AU60" s="192">
        <f t="shared" si="214"/>
        <v>0</v>
      </c>
      <c r="AV60" s="195"/>
      <c r="AW60" s="195">
        <f t="shared" si="177"/>
        <v>0</v>
      </c>
      <c r="AX60" s="196"/>
      <c r="AY60" s="196">
        <f t="shared" si="178"/>
        <v>0</v>
      </c>
      <c r="AZ60" s="197"/>
      <c r="BA60" s="197">
        <f t="shared" si="179"/>
        <v>0</v>
      </c>
      <c r="BB60" s="198"/>
      <c r="BC60" s="198">
        <f t="shared" si="180"/>
        <v>0</v>
      </c>
      <c r="BD60" s="192"/>
      <c r="BE60" s="192">
        <f t="shared" si="181"/>
        <v>0</v>
      </c>
      <c r="BF60" s="204"/>
      <c r="BG60" s="195">
        <f t="shared" si="182"/>
        <v>0</v>
      </c>
      <c r="BH60" s="205"/>
      <c r="BI60" s="196">
        <f t="shared" si="183"/>
        <v>0</v>
      </c>
      <c r="BJ60" s="206"/>
      <c r="BK60" s="197">
        <f t="shared" si="184"/>
        <v>0</v>
      </c>
      <c r="BL60" s="207"/>
      <c r="BM60" s="198">
        <f t="shared" si="185"/>
        <v>0</v>
      </c>
      <c r="BN60" s="203"/>
      <c r="BO60" s="192">
        <f t="shared" si="186"/>
        <v>0</v>
      </c>
      <c r="BP60" s="204"/>
      <c r="BQ60" s="195">
        <f t="shared" si="187"/>
        <v>0</v>
      </c>
      <c r="BR60" s="205"/>
      <c r="BS60" s="196">
        <f t="shared" si="188"/>
        <v>0</v>
      </c>
      <c r="BT60" s="206"/>
      <c r="BU60" s="197">
        <f t="shared" si="189"/>
        <v>0</v>
      </c>
      <c r="BV60" s="207"/>
      <c r="BW60" s="198">
        <f t="shared" si="190"/>
        <v>0</v>
      </c>
      <c r="BX60" s="195"/>
      <c r="BY60" s="195">
        <f t="shared" si="191"/>
        <v>0</v>
      </c>
      <c r="BZ60" s="205"/>
      <c r="CA60" s="196">
        <f t="shared" si="192"/>
        <v>0</v>
      </c>
      <c r="CB60" s="197"/>
      <c r="CC60" s="197">
        <f t="shared" si="193"/>
        <v>0</v>
      </c>
      <c r="CD60" s="207"/>
      <c r="CE60" s="198">
        <f t="shared" si="194"/>
        <v>0</v>
      </c>
      <c r="CF60" s="203"/>
      <c r="CG60" s="192">
        <f t="shared" si="195"/>
        <v>0</v>
      </c>
      <c r="CH60" s="195"/>
      <c r="CI60" s="195">
        <f t="shared" si="196"/>
        <v>0</v>
      </c>
      <c r="CJ60" s="195"/>
      <c r="CK60" s="195">
        <f t="shared" si="197"/>
        <v>0</v>
      </c>
      <c r="CL60" s="273">
        <f t="shared" si="198"/>
        <v>0</v>
      </c>
      <c r="CM60" s="199">
        <f t="shared" si="199"/>
        <v>0</v>
      </c>
      <c r="CN60" s="199">
        <f>J60*'1_MEX'!$F$8+'2_FACADE'!L60*'1_MEX'!$F$9+'2_FACADE'!N60*'1_MEX'!$F$10+'2_FACADE'!P60*'1_MEX'!$F$11+'2_FACADE'!R60*'1_MEX'!$F$12+'2_FACADE'!T60*'1_MEX'!$F$13+'2_FACADE'!V60*'1_MEX'!$F$14+'2_FACADE'!X60*'1_MEX'!$F$15+'2_FACADE'!Z60*'1_MEX'!$F$16+'2_FACADE'!AB60*'1_MEX'!$F$17+'2_FACADE'!AD60*'1_MEX'!$F$18+'2_FACADE'!AF60*'1_MEX'!$F$19+'2_FACADE'!AH60*'1_MEX'!$F$20+AJ60*'1_MEX'!$F$21+'2_FACADE'!AL60*'1_MEX'!$F$22+'2_FACADE'!AN60*'1_MEX'!$F$23+'2_FACADE'!AP60*'1_MEX'!$F$24+'2_FACADE'!AR60*'1_MEX'!$F$25+'2_FACADE'!AT60*'1_MEX'!$F$26+'2_FACADE'!AV60*'1_MEX'!$F$27+AX60*'1_MEX'!$F$28+AZ60*'1_MEX'!$F$29+BB60*'1_MEX'!$F$30+BD60*'1_MEX'!$F$31+BF60*'1_MEX'!$F$32+BH60*'1_MEX'!$F$33+BJ60*'1_MEX'!$F$34+BL60*'1_MEX'!$F$35+BN60*'1_MEX'!$F$36+BP60*'1_MEX'!$F$37+BR60*'1_MEX'!$F$38+BT60*'1_MEX'!$F$39+BV60*'1_MEX'!$F$40+BX60*'1_MEX'!$F$41+BZ60*'1_MEX'!$F$42+CB60*'1_MEX'!$F$43+CD60*'1_MEX'!$F$44+CF60*'1_MEX'!$F$45+CH60*'1_MEX'!$F$46+CJ60*'1_MEX'!$F$47</f>
        <v>0</v>
      </c>
      <c r="CO60" s="274">
        <f t="shared" si="169"/>
        <v>0</v>
      </c>
      <c r="CP60" s="274">
        <f t="shared" si="170"/>
        <v>0</v>
      </c>
      <c r="CQ60" s="199">
        <f t="shared" si="171"/>
        <v>0</v>
      </c>
      <c r="CR60" s="199">
        <f t="shared" si="172"/>
        <v>0</v>
      </c>
      <c r="CS60" s="199">
        <f>C60*($J60*'1_MEX'!B$8+$L60*'1_MEX'!B$9+$N60*'1_MEX'!B$10+$P60*'1_MEX'!B$11+$R60*'1_MEX'!B$12+$T60*'1_MEX'!B$13+$V60*'1_MEX'!B$14+$X60*'1_MEX'!B$15+$Z60*'1_MEX'!B$16+$AB60*'1_MEX'!B$17+$AD60*'1_MEX'!B$18+$AF60*'1_MEX'!B$19+$AH60*'1_MEX'!B$20+$AJ60*'1_MEX'!B$21+$AL60*'1_MEX'!B$22+$AN60*'1_MEX'!B$23+$AP60*'1_MEX'!B$24+$AR60*'1_MEX'!B$25+$AT60*'1_MEX'!B$26+$AV60*'1_MEX'!B$27+$AX60*'1_MEX'!B$28+$AZ60*'1_MEX'!B$29+$BB60*'1_MEX'!B$30+$BD60*'1_MEX'!B$31+$BF60*'1_MEX'!B$32+$BH60*'1_MEX'!B$33+$BJ60*'1_MEX'!B$34+$BL60*'1_MEX'!B$35+$BN60*'1_MEX'!B$36+$BP60*'1_MEX'!B$37+$BR60*'1_MEX'!B$38+$BT60*'1_MEX'!B$39+$BV60*'1_MEX'!B$40+$BX60*'1_MEX'!B$41+$BZ60*'1_MEX'!B$42+$CB60*'1_MEX'!B$43+$CD60*'1_MEX'!B$44+$CF60*'1_MEX'!B$45+$CH60*'1_MEX'!B$46+$CJ60*'1_MEX'!B$47)</f>
        <v>0</v>
      </c>
      <c r="CT60" s="199">
        <f>C60*($J60*'1_MEX'!C$8+$L60*'1_MEX'!C$9+$N60*'1_MEX'!C$10+$P60*'1_MEX'!C$11+$R60*'1_MEX'!C$12+$T60*'1_MEX'!C$13+$V60*'1_MEX'!C$14+$X60*'1_MEX'!C$15+$Z60*'1_MEX'!C$16+$AB60*'1_MEX'!C$17+$AD60*'1_MEX'!C$18+$AF60*'1_MEX'!C$19+$AH60*'1_MEX'!C$20+$AJ60*'1_MEX'!C$21+$AL60*'1_MEX'!C$22+$AN60*'1_MEX'!C$23+$AP60*'1_MEX'!C$24+$AR60*'1_MEX'!C$25+$AT60*'1_MEX'!C$26+$AV60*'1_MEX'!C$27+$AX60*'1_MEX'!C$28+$AZ60*'1_MEX'!C$29+$BB60*'1_MEX'!C$30+$BD60*'1_MEX'!C$31+$BF60*'1_MEX'!C$32+$BH60*'1_MEX'!C$33+$BJ60*'1_MEX'!C$34+$BL60*'1_MEX'!C$35+$BN60*'1_MEX'!C$36+$BP60*'1_MEX'!C$37+$BR60*'1_MEX'!C$38+$BT60*'1_MEX'!C$39+$BV60*'1_MEX'!C$40+$BX60*'1_MEX'!C$41+$BZ60*'1_MEX'!C$42+$CB60*'1_MEX'!C$43+$CD60*'1_MEX'!C$44+$CF60*'1_MEX'!C$45+$CH60*'1_MEX'!C$46+$CJ60*'1_MEX'!C$47)</f>
        <v>0</v>
      </c>
      <c r="DD60" s="200">
        <f t="shared" si="173"/>
        <v>0</v>
      </c>
      <c r="DE60" s="200"/>
      <c r="DF60" s="200">
        <f t="shared" si="174"/>
        <v>0</v>
      </c>
      <c r="DH60" s="235">
        <f t="shared" si="175"/>
        <v>0</v>
      </c>
    </row>
    <row r="61" spans="1:112" ht="24" customHeight="1">
      <c r="A61" s="192">
        <v>9</v>
      </c>
      <c r="B61" s="315"/>
      <c r="C61" s="316"/>
      <c r="D61" s="318"/>
      <c r="E61" s="276">
        <f t="shared" si="163"/>
        <v>0</v>
      </c>
      <c r="F61" s="276"/>
      <c r="G61" s="192">
        <f t="shared" si="164"/>
        <v>0</v>
      </c>
      <c r="H61" s="192" t="s">
        <v>1</v>
      </c>
      <c r="I61" s="194">
        <f t="shared" si="176"/>
        <v>0</v>
      </c>
      <c r="J61" s="195"/>
      <c r="K61" s="195">
        <f t="shared" si="165"/>
        <v>0</v>
      </c>
      <c r="L61" s="196"/>
      <c r="M61" s="196">
        <f t="shared" si="166"/>
        <v>0</v>
      </c>
      <c r="N61" s="197"/>
      <c r="O61" s="197">
        <f t="shared" si="167"/>
        <v>0</v>
      </c>
      <c r="P61" s="198"/>
      <c r="Q61" s="198">
        <f t="shared" si="168"/>
        <v>0</v>
      </c>
      <c r="R61" s="192"/>
      <c r="S61" s="192">
        <f t="shared" si="200"/>
        <v>0</v>
      </c>
      <c r="T61" s="204"/>
      <c r="U61" s="195">
        <f t="shared" si="201"/>
        <v>0</v>
      </c>
      <c r="V61" s="205"/>
      <c r="W61" s="196">
        <f t="shared" si="202"/>
        <v>0</v>
      </c>
      <c r="X61" s="206"/>
      <c r="Y61" s="197">
        <f t="shared" si="203"/>
        <v>0</v>
      </c>
      <c r="Z61" s="207"/>
      <c r="AA61" s="198">
        <f t="shared" si="204"/>
        <v>0</v>
      </c>
      <c r="AB61" s="203"/>
      <c r="AC61" s="192">
        <f t="shared" si="205"/>
        <v>0</v>
      </c>
      <c r="AD61" s="204"/>
      <c r="AE61" s="195">
        <f t="shared" si="206"/>
        <v>0</v>
      </c>
      <c r="AF61" s="205"/>
      <c r="AG61" s="196">
        <f t="shared" si="207"/>
        <v>0</v>
      </c>
      <c r="AH61" s="206"/>
      <c r="AI61" s="197">
        <f t="shared" si="208"/>
        <v>0</v>
      </c>
      <c r="AJ61" s="207"/>
      <c r="AK61" s="198">
        <f t="shared" si="209"/>
        <v>0</v>
      </c>
      <c r="AL61" s="195"/>
      <c r="AM61" s="195">
        <f t="shared" si="210"/>
        <v>0</v>
      </c>
      <c r="AN61" s="205"/>
      <c r="AO61" s="196">
        <f t="shared" si="211"/>
        <v>0</v>
      </c>
      <c r="AP61" s="197"/>
      <c r="AQ61" s="197">
        <f t="shared" si="212"/>
        <v>0</v>
      </c>
      <c r="AR61" s="207"/>
      <c r="AS61" s="198">
        <f t="shared" si="213"/>
        <v>0</v>
      </c>
      <c r="AT61" s="203"/>
      <c r="AU61" s="192">
        <f t="shared" si="214"/>
        <v>0</v>
      </c>
      <c r="AV61" s="195"/>
      <c r="AW61" s="195">
        <f t="shared" si="177"/>
        <v>0</v>
      </c>
      <c r="AX61" s="196"/>
      <c r="AY61" s="196">
        <f t="shared" si="178"/>
        <v>0</v>
      </c>
      <c r="AZ61" s="197"/>
      <c r="BA61" s="197">
        <f t="shared" si="179"/>
        <v>0</v>
      </c>
      <c r="BB61" s="198"/>
      <c r="BC61" s="198">
        <f t="shared" si="180"/>
        <v>0</v>
      </c>
      <c r="BD61" s="192"/>
      <c r="BE61" s="192">
        <f t="shared" si="181"/>
        <v>0</v>
      </c>
      <c r="BF61" s="204"/>
      <c r="BG61" s="195">
        <f t="shared" si="182"/>
        <v>0</v>
      </c>
      <c r="BH61" s="205"/>
      <c r="BI61" s="196">
        <f t="shared" si="183"/>
        <v>0</v>
      </c>
      <c r="BJ61" s="206"/>
      <c r="BK61" s="197">
        <f t="shared" si="184"/>
        <v>0</v>
      </c>
      <c r="BL61" s="207"/>
      <c r="BM61" s="198">
        <f t="shared" si="185"/>
        <v>0</v>
      </c>
      <c r="BN61" s="203"/>
      <c r="BO61" s="192">
        <f t="shared" si="186"/>
        <v>0</v>
      </c>
      <c r="BP61" s="204"/>
      <c r="BQ61" s="195">
        <f t="shared" si="187"/>
        <v>0</v>
      </c>
      <c r="BR61" s="205"/>
      <c r="BS61" s="196">
        <f t="shared" si="188"/>
        <v>0</v>
      </c>
      <c r="BT61" s="206"/>
      <c r="BU61" s="197">
        <f t="shared" si="189"/>
        <v>0</v>
      </c>
      <c r="BV61" s="207"/>
      <c r="BW61" s="198">
        <f t="shared" si="190"/>
        <v>0</v>
      </c>
      <c r="BX61" s="195"/>
      <c r="BY61" s="195">
        <f t="shared" si="191"/>
        <v>0</v>
      </c>
      <c r="BZ61" s="205"/>
      <c r="CA61" s="196">
        <f t="shared" si="192"/>
        <v>0</v>
      </c>
      <c r="CB61" s="197"/>
      <c r="CC61" s="197">
        <f t="shared" si="193"/>
        <v>0</v>
      </c>
      <c r="CD61" s="207"/>
      <c r="CE61" s="198">
        <f t="shared" si="194"/>
        <v>0</v>
      </c>
      <c r="CF61" s="203"/>
      <c r="CG61" s="192">
        <f t="shared" si="195"/>
        <v>0</v>
      </c>
      <c r="CH61" s="195"/>
      <c r="CI61" s="195">
        <f t="shared" si="196"/>
        <v>0</v>
      </c>
      <c r="CJ61" s="195"/>
      <c r="CK61" s="195">
        <f t="shared" si="197"/>
        <v>0</v>
      </c>
      <c r="CL61" s="273">
        <f t="shared" si="198"/>
        <v>0</v>
      </c>
      <c r="CM61" s="199">
        <f t="shared" si="199"/>
        <v>0</v>
      </c>
      <c r="CN61" s="199">
        <f>J61*'1_MEX'!$F$8+'2_FACADE'!L61*'1_MEX'!$F$9+'2_FACADE'!N61*'1_MEX'!$F$10+'2_FACADE'!P61*'1_MEX'!$F$11+'2_FACADE'!R61*'1_MEX'!$F$12+'2_FACADE'!T61*'1_MEX'!$F$13+'2_FACADE'!V61*'1_MEX'!$F$14+'2_FACADE'!X61*'1_MEX'!$F$15+'2_FACADE'!Z61*'1_MEX'!$F$16+'2_FACADE'!AB61*'1_MEX'!$F$17+'2_FACADE'!AD61*'1_MEX'!$F$18+'2_FACADE'!AF61*'1_MEX'!$F$19+'2_FACADE'!AH61*'1_MEX'!$F$20+AJ61*'1_MEX'!$F$21+'2_FACADE'!AL61*'1_MEX'!$F$22+'2_FACADE'!AN61*'1_MEX'!$F$23+'2_FACADE'!AP61*'1_MEX'!$F$24+'2_FACADE'!AR61*'1_MEX'!$F$25+'2_FACADE'!AT61*'1_MEX'!$F$26+'2_FACADE'!AV61*'1_MEX'!$F$27+AX61*'1_MEX'!$F$28+AZ61*'1_MEX'!$F$29+BB61*'1_MEX'!$F$30+BD61*'1_MEX'!$F$31+BF61*'1_MEX'!$F$32+BH61*'1_MEX'!$F$33+BJ61*'1_MEX'!$F$34+BL61*'1_MEX'!$F$35+BN61*'1_MEX'!$F$36+BP61*'1_MEX'!$F$37+BR61*'1_MEX'!$F$38+BT61*'1_MEX'!$F$39+BV61*'1_MEX'!$F$40+BX61*'1_MEX'!$F$41+BZ61*'1_MEX'!$F$42+CB61*'1_MEX'!$F$43+CD61*'1_MEX'!$F$44+CF61*'1_MEX'!$F$45+CH61*'1_MEX'!$F$46+CJ61*'1_MEX'!$F$47</f>
        <v>0</v>
      </c>
      <c r="CO61" s="274">
        <f t="shared" si="169"/>
        <v>0</v>
      </c>
      <c r="CP61" s="274">
        <f t="shared" si="170"/>
        <v>0</v>
      </c>
      <c r="CQ61" s="199">
        <f t="shared" si="171"/>
        <v>0</v>
      </c>
      <c r="CR61" s="199">
        <f t="shared" si="172"/>
        <v>0</v>
      </c>
      <c r="CS61" s="199">
        <f>C61*($J61*'1_MEX'!B$8+$L61*'1_MEX'!B$9+$N61*'1_MEX'!B$10+$P61*'1_MEX'!B$11+$R61*'1_MEX'!B$12+$T61*'1_MEX'!B$13+$V61*'1_MEX'!B$14+$X61*'1_MEX'!B$15+$Z61*'1_MEX'!B$16+$AB61*'1_MEX'!B$17+$AD61*'1_MEX'!B$18+$AF61*'1_MEX'!B$19+$AH61*'1_MEX'!B$20+$AJ61*'1_MEX'!B$21+$AL61*'1_MEX'!B$22+$AN61*'1_MEX'!B$23+$AP61*'1_MEX'!B$24+$AR61*'1_MEX'!B$25+$AT61*'1_MEX'!B$26+$AV61*'1_MEX'!B$27+$AX61*'1_MEX'!B$28+$AZ61*'1_MEX'!B$29+$BB61*'1_MEX'!B$30+$BD61*'1_MEX'!B$31+$BF61*'1_MEX'!B$32+$BH61*'1_MEX'!B$33+$BJ61*'1_MEX'!B$34+$BL61*'1_MEX'!B$35+$BN61*'1_MEX'!B$36+$BP61*'1_MEX'!B$37+$BR61*'1_MEX'!B$38+$BT61*'1_MEX'!B$39+$BV61*'1_MEX'!B$40+$BX61*'1_MEX'!B$41+$BZ61*'1_MEX'!B$42+$CB61*'1_MEX'!B$43+$CD61*'1_MEX'!B$44+$CF61*'1_MEX'!B$45+$CH61*'1_MEX'!B$46+$CJ61*'1_MEX'!B$47)</f>
        <v>0</v>
      </c>
      <c r="CT61" s="199">
        <f>C61*($J61*'1_MEX'!C$8+$L61*'1_MEX'!C$9+$N61*'1_MEX'!C$10+$P61*'1_MEX'!C$11+$R61*'1_MEX'!C$12+$T61*'1_MEX'!C$13+$V61*'1_MEX'!C$14+$X61*'1_MEX'!C$15+$Z61*'1_MEX'!C$16+$AB61*'1_MEX'!C$17+$AD61*'1_MEX'!C$18+$AF61*'1_MEX'!C$19+$AH61*'1_MEX'!C$20+$AJ61*'1_MEX'!C$21+$AL61*'1_MEX'!C$22+$AN61*'1_MEX'!C$23+$AP61*'1_MEX'!C$24+$AR61*'1_MEX'!C$25+$AT61*'1_MEX'!C$26+$AV61*'1_MEX'!C$27+$AX61*'1_MEX'!C$28+$AZ61*'1_MEX'!C$29+$BB61*'1_MEX'!C$30+$BD61*'1_MEX'!C$31+$BF61*'1_MEX'!C$32+$BH61*'1_MEX'!C$33+$BJ61*'1_MEX'!C$34+$BL61*'1_MEX'!C$35+$BN61*'1_MEX'!C$36+$BP61*'1_MEX'!C$37+$BR61*'1_MEX'!C$38+$BT61*'1_MEX'!C$39+$BV61*'1_MEX'!C$40+$BX61*'1_MEX'!C$41+$BZ61*'1_MEX'!C$42+$CB61*'1_MEX'!C$43+$CD61*'1_MEX'!C$44+$CF61*'1_MEX'!C$45+$CH61*'1_MEX'!C$46+$CJ61*'1_MEX'!C$47)</f>
        <v>0</v>
      </c>
      <c r="DD61" s="200">
        <f t="shared" si="173"/>
        <v>0</v>
      </c>
      <c r="DE61" s="200"/>
      <c r="DF61" s="200">
        <f t="shared" si="174"/>
        <v>0</v>
      </c>
      <c r="DH61" s="235">
        <f t="shared" si="175"/>
        <v>0</v>
      </c>
    </row>
    <row r="62" spans="1:112" ht="24" customHeight="1">
      <c r="A62" s="192">
        <v>10</v>
      </c>
      <c r="B62" s="315"/>
      <c r="C62" s="316"/>
      <c r="D62" s="318"/>
      <c r="E62" s="276">
        <f t="shared" si="163"/>
        <v>0</v>
      </c>
      <c r="F62" s="276"/>
      <c r="G62" s="192">
        <f t="shared" si="164"/>
        <v>0</v>
      </c>
      <c r="H62" s="192" t="s">
        <v>1</v>
      </c>
      <c r="I62" s="194">
        <f t="shared" si="176"/>
        <v>0</v>
      </c>
      <c r="J62" s="195"/>
      <c r="K62" s="195">
        <f t="shared" si="165"/>
        <v>0</v>
      </c>
      <c r="L62" s="196"/>
      <c r="M62" s="196">
        <f t="shared" si="166"/>
        <v>0</v>
      </c>
      <c r="N62" s="197"/>
      <c r="O62" s="197">
        <f t="shared" si="167"/>
        <v>0</v>
      </c>
      <c r="P62" s="198"/>
      <c r="Q62" s="198">
        <f t="shared" si="168"/>
        <v>0</v>
      </c>
      <c r="R62" s="192"/>
      <c r="S62" s="192">
        <f t="shared" si="200"/>
        <v>0</v>
      </c>
      <c r="T62" s="204"/>
      <c r="U62" s="195">
        <f t="shared" si="201"/>
        <v>0</v>
      </c>
      <c r="V62" s="205"/>
      <c r="W62" s="196">
        <f t="shared" si="202"/>
        <v>0</v>
      </c>
      <c r="X62" s="206"/>
      <c r="Y62" s="197">
        <f t="shared" si="203"/>
        <v>0</v>
      </c>
      <c r="Z62" s="207"/>
      <c r="AA62" s="198">
        <f t="shared" si="204"/>
        <v>0</v>
      </c>
      <c r="AB62" s="203"/>
      <c r="AC62" s="192">
        <f t="shared" si="205"/>
        <v>0</v>
      </c>
      <c r="AD62" s="204"/>
      <c r="AE62" s="195">
        <f t="shared" si="206"/>
        <v>0</v>
      </c>
      <c r="AF62" s="205"/>
      <c r="AG62" s="196">
        <f t="shared" si="207"/>
        <v>0</v>
      </c>
      <c r="AH62" s="206"/>
      <c r="AI62" s="197">
        <f t="shared" si="208"/>
        <v>0</v>
      </c>
      <c r="AJ62" s="207"/>
      <c r="AK62" s="198">
        <f t="shared" si="209"/>
        <v>0</v>
      </c>
      <c r="AL62" s="195"/>
      <c r="AM62" s="195">
        <f t="shared" si="210"/>
        <v>0</v>
      </c>
      <c r="AN62" s="205"/>
      <c r="AO62" s="196">
        <f t="shared" si="211"/>
        <v>0</v>
      </c>
      <c r="AP62" s="197"/>
      <c r="AQ62" s="197">
        <f t="shared" si="212"/>
        <v>0</v>
      </c>
      <c r="AR62" s="207"/>
      <c r="AS62" s="198">
        <f t="shared" si="213"/>
        <v>0</v>
      </c>
      <c r="AT62" s="203"/>
      <c r="AU62" s="192">
        <f t="shared" si="214"/>
        <v>0</v>
      </c>
      <c r="AV62" s="195"/>
      <c r="AW62" s="195">
        <f t="shared" si="177"/>
        <v>0</v>
      </c>
      <c r="AX62" s="196"/>
      <c r="AY62" s="196">
        <f t="shared" si="178"/>
        <v>0</v>
      </c>
      <c r="AZ62" s="197"/>
      <c r="BA62" s="197">
        <f t="shared" si="179"/>
        <v>0</v>
      </c>
      <c r="BB62" s="198"/>
      <c r="BC62" s="198">
        <f t="shared" si="180"/>
        <v>0</v>
      </c>
      <c r="BD62" s="192"/>
      <c r="BE62" s="192">
        <f t="shared" si="181"/>
        <v>0</v>
      </c>
      <c r="BF62" s="204"/>
      <c r="BG62" s="195">
        <f t="shared" si="182"/>
        <v>0</v>
      </c>
      <c r="BH62" s="205"/>
      <c r="BI62" s="196">
        <f t="shared" si="183"/>
        <v>0</v>
      </c>
      <c r="BJ62" s="206"/>
      <c r="BK62" s="197">
        <f t="shared" si="184"/>
        <v>0</v>
      </c>
      <c r="BL62" s="207"/>
      <c r="BM62" s="198">
        <f t="shared" si="185"/>
        <v>0</v>
      </c>
      <c r="BN62" s="203"/>
      <c r="BO62" s="192">
        <f t="shared" si="186"/>
        <v>0</v>
      </c>
      <c r="BP62" s="204"/>
      <c r="BQ62" s="195">
        <f t="shared" si="187"/>
        <v>0</v>
      </c>
      <c r="BR62" s="205"/>
      <c r="BS62" s="196">
        <f t="shared" si="188"/>
        <v>0</v>
      </c>
      <c r="BT62" s="206"/>
      <c r="BU62" s="197">
        <f t="shared" si="189"/>
        <v>0</v>
      </c>
      <c r="BV62" s="207"/>
      <c r="BW62" s="198">
        <f t="shared" si="190"/>
        <v>0</v>
      </c>
      <c r="BX62" s="195"/>
      <c r="BY62" s="195">
        <f t="shared" si="191"/>
        <v>0</v>
      </c>
      <c r="BZ62" s="205"/>
      <c r="CA62" s="196">
        <f t="shared" si="192"/>
        <v>0</v>
      </c>
      <c r="CB62" s="197"/>
      <c r="CC62" s="197">
        <f t="shared" si="193"/>
        <v>0</v>
      </c>
      <c r="CD62" s="207"/>
      <c r="CE62" s="198">
        <f t="shared" si="194"/>
        <v>0</v>
      </c>
      <c r="CF62" s="203"/>
      <c r="CG62" s="192">
        <f t="shared" si="195"/>
        <v>0</v>
      </c>
      <c r="CH62" s="195"/>
      <c r="CI62" s="195">
        <f t="shared" si="196"/>
        <v>0</v>
      </c>
      <c r="CJ62" s="195"/>
      <c r="CK62" s="195">
        <f t="shared" si="197"/>
        <v>0</v>
      </c>
      <c r="CL62" s="273">
        <f t="shared" si="198"/>
        <v>0</v>
      </c>
      <c r="CM62" s="199">
        <f t="shared" si="199"/>
        <v>0</v>
      </c>
      <c r="CN62" s="199">
        <f>J62*'1_MEX'!$F$8+'2_FACADE'!L62*'1_MEX'!$F$9+'2_FACADE'!N62*'1_MEX'!$F$10+'2_FACADE'!P62*'1_MEX'!$F$11+'2_FACADE'!R62*'1_MEX'!$F$12+'2_FACADE'!T62*'1_MEX'!$F$13+'2_FACADE'!V62*'1_MEX'!$F$14+'2_FACADE'!X62*'1_MEX'!$F$15+'2_FACADE'!Z62*'1_MEX'!$F$16+'2_FACADE'!AB62*'1_MEX'!$F$17+'2_FACADE'!AD62*'1_MEX'!$F$18+'2_FACADE'!AF62*'1_MEX'!$F$19+'2_FACADE'!AH62*'1_MEX'!$F$20+AJ62*'1_MEX'!$F$21+'2_FACADE'!AL62*'1_MEX'!$F$22+'2_FACADE'!AN62*'1_MEX'!$F$23+'2_FACADE'!AP62*'1_MEX'!$F$24+'2_FACADE'!AR62*'1_MEX'!$F$25+'2_FACADE'!AT62*'1_MEX'!$F$26+'2_FACADE'!AV62*'1_MEX'!$F$27+AX62*'1_MEX'!$F$28+AZ62*'1_MEX'!$F$29+BB62*'1_MEX'!$F$30+BD62*'1_MEX'!$F$31+BF62*'1_MEX'!$F$32+BH62*'1_MEX'!$F$33+BJ62*'1_MEX'!$F$34+BL62*'1_MEX'!$F$35+BN62*'1_MEX'!$F$36+BP62*'1_MEX'!$F$37+BR62*'1_MEX'!$F$38+BT62*'1_MEX'!$F$39+BV62*'1_MEX'!$F$40+BX62*'1_MEX'!$F$41+BZ62*'1_MEX'!$F$42+CB62*'1_MEX'!$F$43+CD62*'1_MEX'!$F$44+CF62*'1_MEX'!$F$45+CH62*'1_MEX'!$F$46+CJ62*'1_MEX'!$F$47</f>
        <v>0</v>
      </c>
      <c r="CO62" s="274">
        <f t="shared" si="169"/>
        <v>0</v>
      </c>
      <c r="CP62" s="274">
        <f t="shared" si="170"/>
        <v>0</v>
      </c>
      <c r="CQ62" s="199">
        <f t="shared" si="171"/>
        <v>0</v>
      </c>
      <c r="CR62" s="199">
        <f t="shared" si="172"/>
        <v>0</v>
      </c>
      <c r="CS62" s="199">
        <f>C62*($J62*'1_MEX'!B$8+$L62*'1_MEX'!B$9+$N62*'1_MEX'!B$10+$P62*'1_MEX'!B$11+$R62*'1_MEX'!B$12+$T62*'1_MEX'!B$13+$V62*'1_MEX'!B$14+$X62*'1_MEX'!B$15+$Z62*'1_MEX'!B$16+$AB62*'1_MEX'!B$17+$AD62*'1_MEX'!B$18+$AF62*'1_MEX'!B$19+$AH62*'1_MEX'!B$20+$AJ62*'1_MEX'!B$21+$AL62*'1_MEX'!B$22+$AN62*'1_MEX'!B$23+$AP62*'1_MEX'!B$24+$AR62*'1_MEX'!B$25+$AT62*'1_MEX'!B$26+$AV62*'1_MEX'!B$27+$AX62*'1_MEX'!B$28+$AZ62*'1_MEX'!B$29+$BB62*'1_MEX'!B$30+$BD62*'1_MEX'!B$31+$BF62*'1_MEX'!B$32+$BH62*'1_MEX'!B$33+$BJ62*'1_MEX'!B$34+$BL62*'1_MEX'!B$35+$BN62*'1_MEX'!B$36+$BP62*'1_MEX'!B$37+$BR62*'1_MEX'!B$38+$BT62*'1_MEX'!B$39+$BV62*'1_MEX'!B$40+$BX62*'1_MEX'!B$41+$BZ62*'1_MEX'!B$42+$CB62*'1_MEX'!B$43+$CD62*'1_MEX'!B$44+$CF62*'1_MEX'!B$45+$CH62*'1_MEX'!B$46+$CJ62*'1_MEX'!B$47)</f>
        <v>0</v>
      </c>
      <c r="CT62" s="199">
        <f>C62*($J62*'1_MEX'!C$8+$L62*'1_MEX'!C$9+$N62*'1_MEX'!C$10+$P62*'1_MEX'!C$11+$R62*'1_MEX'!C$12+$T62*'1_MEX'!C$13+$V62*'1_MEX'!C$14+$X62*'1_MEX'!C$15+$Z62*'1_MEX'!C$16+$AB62*'1_MEX'!C$17+$AD62*'1_MEX'!C$18+$AF62*'1_MEX'!C$19+$AH62*'1_MEX'!C$20+$AJ62*'1_MEX'!C$21+$AL62*'1_MEX'!C$22+$AN62*'1_MEX'!C$23+$AP62*'1_MEX'!C$24+$AR62*'1_MEX'!C$25+$AT62*'1_MEX'!C$26+$AV62*'1_MEX'!C$27+$AX62*'1_MEX'!C$28+$AZ62*'1_MEX'!C$29+$BB62*'1_MEX'!C$30+$BD62*'1_MEX'!C$31+$BF62*'1_MEX'!C$32+$BH62*'1_MEX'!C$33+$BJ62*'1_MEX'!C$34+$BL62*'1_MEX'!C$35+$BN62*'1_MEX'!C$36+$BP62*'1_MEX'!C$37+$BR62*'1_MEX'!C$38+$BT62*'1_MEX'!C$39+$BV62*'1_MEX'!C$40+$BX62*'1_MEX'!C$41+$BZ62*'1_MEX'!C$42+$CB62*'1_MEX'!C$43+$CD62*'1_MEX'!C$44+$CF62*'1_MEX'!C$45+$CH62*'1_MEX'!C$46+$CJ62*'1_MEX'!C$47)</f>
        <v>0</v>
      </c>
      <c r="DD62" s="200">
        <f t="shared" si="173"/>
        <v>0</v>
      </c>
      <c r="DE62" s="200"/>
      <c r="DF62" s="200">
        <f t="shared" si="174"/>
        <v>0</v>
      </c>
      <c r="DH62" s="235">
        <f t="shared" si="175"/>
        <v>0</v>
      </c>
    </row>
    <row r="63" spans="1:112" ht="24" customHeight="1">
      <c r="A63" s="192">
        <v>11</v>
      </c>
      <c r="B63" s="315"/>
      <c r="C63" s="316"/>
      <c r="D63" s="318"/>
      <c r="E63" s="276">
        <f t="shared" si="163"/>
        <v>0</v>
      </c>
      <c r="F63" s="276"/>
      <c r="G63" s="192">
        <f t="shared" si="164"/>
        <v>0</v>
      </c>
      <c r="H63" s="192" t="s">
        <v>1</v>
      </c>
      <c r="I63" s="194">
        <f t="shared" si="176"/>
        <v>0</v>
      </c>
      <c r="J63" s="195"/>
      <c r="K63" s="195">
        <f t="shared" si="165"/>
        <v>0</v>
      </c>
      <c r="L63" s="196"/>
      <c r="M63" s="196">
        <f t="shared" si="166"/>
        <v>0</v>
      </c>
      <c r="N63" s="197"/>
      <c r="O63" s="197">
        <f t="shared" si="167"/>
        <v>0</v>
      </c>
      <c r="P63" s="198"/>
      <c r="Q63" s="198">
        <f t="shared" si="168"/>
        <v>0</v>
      </c>
      <c r="R63" s="192"/>
      <c r="S63" s="192">
        <f t="shared" si="200"/>
        <v>0</v>
      </c>
      <c r="T63" s="204"/>
      <c r="U63" s="195">
        <f t="shared" si="201"/>
        <v>0</v>
      </c>
      <c r="V63" s="205"/>
      <c r="W63" s="196">
        <f t="shared" si="202"/>
        <v>0</v>
      </c>
      <c r="X63" s="206"/>
      <c r="Y63" s="197">
        <f t="shared" si="203"/>
        <v>0</v>
      </c>
      <c r="Z63" s="207"/>
      <c r="AA63" s="198">
        <f t="shared" si="204"/>
        <v>0</v>
      </c>
      <c r="AB63" s="203"/>
      <c r="AC63" s="192">
        <f t="shared" si="205"/>
        <v>0</v>
      </c>
      <c r="AD63" s="204"/>
      <c r="AE63" s="195">
        <f t="shared" si="206"/>
        <v>0</v>
      </c>
      <c r="AF63" s="205"/>
      <c r="AG63" s="196">
        <f t="shared" si="207"/>
        <v>0</v>
      </c>
      <c r="AH63" s="206"/>
      <c r="AI63" s="197">
        <f t="shared" si="208"/>
        <v>0</v>
      </c>
      <c r="AJ63" s="207"/>
      <c r="AK63" s="198">
        <f t="shared" si="209"/>
        <v>0</v>
      </c>
      <c r="AL63" s="195"/>
      <c r="AM63" s="195">
        <f t="shared" si="210"/>
        <v>0</v>
      </c>
      <c r="AN63" s="205"/>
      <c r="AO63" s="196">
        <f t="shared" si="211"/>
        <v>0</v>
      </c>
      <c r="AP63" s="197"/>
      <c r="AQ63" s="197">
        <f t="shared" si="212"/>
        <v>0</v>
      </c>
      <c r="AR63" s="207"/>
      <c r="AS63" s="198">
        <f t="shared" si="213"/>
        <v>0</v>
      </c>
      <c r="AT63" s="203"/>
      <c r="AU63" s="192">
        <f t="shared" si="214"/>
        <v>0</v>
      </c>
      <c r="AV63" s="195"/>
      <c r="AW63" s="195">
        <f t="shared" si="177"/>
        <v>0</v>
      </c>
      <c r="AX63" s="196"/>
      <c r="AY63" s="196">
        <f t="shared" si="178"/>
        <v>0</v>
      </c>
      <c r="AZ63" s="197"/>
      <c r="BA63" s="197">
        <f t="shared" si="179"/>
        <v>0</v>
      </c>
      <c r="BB63" s="198"/>
      <c r="BC63" s="198">
        <f t="shared" si="180"/>
        <v>0</v>
      </c>
      <c r="BD63" s="192"/>
      <c r="BE63" s="192">
        <f t="shared" si="181"/>
        <v>0</v>
      </c>
      <c r="BF63" s="204"/>
      <c r="BG63" s="195">
        <f t="shared" si="182"/>
        <v>0</v>
      </c>
      <c r="BH63" s="205"/>
      <c r="BI63" s="196">
        <f t="shared" si="183"/>
        <v>0</v>
      </c>
      <c r="BJ63" s="206"/>
      <c r="BK63" s="197">
        <f t="shared" si="184"/>
        <v>0</v>
      </c>
      <c r="BL63" s="207"/>
      <c r="BM63" s="198">
        <f t="shared" si="185"/>
        <v>0</v>
      </c>
      <c r="BN63" s="203"/>
      <c r="BO63" s="192">
        <f t="shared" si="186"/>
        <v>0</v>
      </c>
      <c r="BP63" s="204"/>
      <c r="BQ63" s="195">
        <f t="shared" si="187"/>
        <v>0</v>
      </c>
      <c r="BR63" s="205"/>
      <c r="BS63" s="196">
        <f t="shared" si="188"/>
        <v>0</v>
      </c>
      <c r="BT63" s="206"/>
      <c r="BU63" s="197">
        <f t="shared" si="189"/>
        <v>0</v>
      </c>
      <c r="BV63" s="207"/>
      <c r="BW63" s="198">
        <f t="shared" si="190"/>
        <v>0</v>
      </c>
      <c r="BX63" s="195"/>
      <c r="BY63" s="195">
        <f t="shared" si="191"/>
        <v>0</v>
      </c>
      <c r="BZ63" s="205"/>
      <c r="CA63" s="196">
        <f t="shared" si="192"/>
        <v>0</v>
      </c>
      <c r="CB63" s="197"/>
      <c r="CC63" s="197">
        <f t="shared" si="193"/>
        <v>0</v>
      </c>
      <c r="CD63" s="207"/>
      <c r="CE63" s="198">
        <f t="shared" si="194"/>
        <v>0</v>
      </c>
      <c r="CF63" s="203"/>
      <c r="CG63" s="192">
        <f t="shared" si="195"/>
        <v>0</v>
      </c>
      <c r="CH63" s="195"/>
      <c r="CI63" s="195">
        <f t="shared" si="196"/>
        <v>0</v>
      </c>
      <c r="CJ63" s="195"/>
      <c r="CK63" s="195">
        <f t="shared" si="197"/>
        <v>0</v>
      </c>
      <c r="CL63" s="273">
        <f t="shared" si="198"/>
        <v>0</v>
      </c>
      <c r="CM63" s="199">
        <f t="shared" si="199"/>
        <v>0</v>
      </c>
      <c r="CN63" s="199">
        <f>J63*'1_MEX'!$F$8+'2_FACADE'!L63*'1_MEX'!$F$9+'2_FACADE'!N63*'1_MEX'!$F$10+'2_FACADE'!P63*'1_MEX'!$F$11+'2_FACADE'!R63*'1_MEX'!$F$12+'2_FACADE'!T63*'1_MEX'!$F$13+'2_FACADE'!V63*'1_MEX'!$F$14+'2_FACADE'!X63*'1_MEX'!$F$15+'2_FACADE'!Z63*'1_MEX'!$F$16+'2_FACADE'!AB63*'1_MEX'!$F$17+'2_FACADE'!AD63*'1_MEX'!$F$18+'2_FACADE'!AF63*'1_MEX'!$F$19+'2_FACADE'!AH63*'1_MEX'!$F$20+AJ63*'1_MEX'!$F$21+'2_FACADE'!AL63*'1_MEX'!$F$22+'2_FACADE'!AN63*'1_MEX'!$F$23+'2_FACADE'!AP63*'1_MEX'!$F$24+'2_FACADE'!AR63*'1_MEX'!$F$25+'2_FACADE'!AT63*'1_MEX'!$F$26+'2_FACADE'!AV63*'1_MEX'!$F$27+AX63*'1_MEX'!$F$28+AZ63*'1_MEX'!$F$29+BB63*'1_MEX'!$F$30+BD63*'1_MEX'!$F$31+BF63*'1_MEX'!$F$32+BH63*'1_MEX'!$F$33+BJ63*'1_MEX'!$F$34+BL63*'1_MEX'!$F$35+BN63*'1_MEX'!$F$36+BP63*'1_MEX'!$F$37+BR63*'1_MEX'!$F$38+BT63*'1_MEX'!$F$39+BV63*'1_MEX'!$F$40+BX63*'1_MEX'!$F$41+BZ63*'1_MEX'!$F$42+CB63*'1_MEX'!$F$43+CD63*'1_MEX'!$F$44+CF63*'1_MEX'!$F$45+CH63*'1_MEX'!$F$46+CJ63*'1_MEX'!$F$47</f>
        <v>0</v>
      </c>
      <c r="CO63" s="274">
        <f t="shared" si="169"/>
        <v>0</v>
      </c>
      <c r="CP63" s="274">
        <f t="shared" si="170"/>
        <v>0</v>
      </c>
      <c r="CQ63" s="199">
        <f t="shared" si="171"/>
        <v>0</v>
      </c>
      <c r="CR63" s="199">
        <f t="shared" si="172"/>
        <v>0</v>
      </c>
      <c r="CS63" s="199">
        <f>C63*($J63*'1_MEX'!B$8+$L63*'1_MEX'!B$9+$N63*'1_MEX'!B$10+$P63*'1_MEX'!B$11+$R63*'1_MEX'!B$12+$T63*'1_MEX'!B$13+$V63*'1_MEX'!B$14+$X63*'1_MEX'!B$15+$Z63*'1_MEX'!B$16+$AB63*'1_MEX'!B$17+$AD63*'1_MEX'!B$18+$AF63*'1_MEX'!B$19+$AH63*'1_MEX'!B$20+$AJ63*'1_MEX'!B$21+$AL63*'1_MEX'!B$22+$AN63*'1_MEX'!B$23+$AP63*'1_MEX'!B$24+$AR63*'1_MEX'!B$25+$AT63*'1_MEX'!B$26+$AV63*'1_MEX'!B$27+$AX63*'1_MEX'!B$28+$AZ63*'1_MEX'!B$29+$BB63*'1_MEX'!B$30+$BD63*'1_MEX'!B$31+$BF63*'1_MEX'!B$32+$BH63*'1_MEX'!B$33+$BJ63*'1_MEX'!B$34+$BL63*'1_MEX'!B$35+$BN63*'1_MEX'!B$36+$BP63*'1_MEX'!B$37+$BR63*'1_MEX'!B$38+$BT63*'1_MEX'!B$39+$BV63*'1_MEX'!B$40+$BX63*'1_MEX'!B$41+$BZ63*'1_MEX'!B$42+$CB63*'1_MEX'!B$43+$CD63*'1_MEX'!B$44+$CF63*'1_MEX'!B$45+$CH63*'1_MEX'!B$46+$CJ63*'1_MEX'!B$47)</f>
        <v>0</v>
      </c>
      <c r="CT63" s="199">
        <f>C63*($J63*'1_MEX'!C$8+$L63*'1_MEX'!C$9+$N63*'1_MEX'!C$10+$P63*'1_MEX'!C$11+$R63*'1_MEX'!C$12+$T63*'1_MEX'!C$13+$V63*'1_MEX'!C$14+$X63*'1_MEX'!C$15+$Z63*'1_MEX'!C$16+$AB63*'1_MEX'!C$17+$AD63*'1_MEX'!C$18+$AF63*'1_MEX'!C$19+$AH63*'1_MEX'!C$20+$AJ63*'1_MEX'!C$21+$AL63*'1_MEX'!C$22+$AN63*'1_MEX'!C$23+$AP63*'1_MEX'!C$24+$AR63*'1_MEX'!C$25+$AT63*'1_MEX'!C$26+$AV63*'1_MEX'!C$27+$AX63*'1_MEX'!C$28+$AZ63*'1_MEX'!C$29+$BB63*'1_MEX'!C$30+$BD63*'1_MEX'!C$31+$BF63*'1_MEX'!C$32+$BH63*'1_MEX'!C$33+$BJ63*'1_MEX'!C$34+$BL63*'1_MEX'!C$35+$BN63*'1_MEX'!C$36+$BP63*'1_MEX'!C$37+$BR63*'1_MEX'!C$38+$BT63*'1_MEX'!C$39+$BV63*'1_MEX'!C$40+$BX63*'1_MEX'!C$41+$BZ63*'1_MEX'!C$42+$CB63*'1_MEX'!C$43+$CD63*'1_MEX'!C$44+$CF63*'1_MEX'!C$45+$CH63*'1_MEX'!C$46+$CJ63*'1_MEX'!C$47)</f>
        <v>0</v>
      </c>
      <c r="DD63" s="200">
        <f t="shared" si="173"/>
        <v>0</v>
      </c>
      <c r="DE63" s="200"/>
      <c r="DF63" s="200">
        <f t="shared" si="174"/>
        <v>0</v>
      </c>
      <c r="DH63" s="235">
        <f t="shared" si="175"/>
        <v>0</v>
      </c>
    </row>
    <row r="64" spans="1:112" ht="24" customHeight="1">
      <c r="A64" s="192">
        <v>12</v>
      </c>
      <c r="B64" s="315"/>
      <c r="C64" s="316"/>
      <c r="D64" s="318"/>
      <c r="E64" s="276">
        <f t="shared" si="163"/>
        <v>0</v>
      </c>
      <c r="F64" s="276"/>
      <c r="G64" s="192">
        <f t="shared" si="164"/>
        <v>0</v>
      </c>
      <c r="H64" s="192" t="s">
        <v>1</v>
      </c>
      <c r="I64" s="194">
        <f t="shared" si="176"/>
        <v>0</v>
      </c>
      <c r="J64" s="195"/>
      <c r="K64" s="195">
        <f t="shared" si="165"/>
        <v>0</v>
      </c>
      <c r="L64" s="196"/>
      <c r="M64" s="196">
        <f t="shared" si="166"/>
        <v>0</v>
      </c>
      <c r="N64" s="197"/>
      <c r="O64" s="197">
        <f t="shared" si="167"/>
        <v>0</v>
      </c>
      <c r="P64" s="198"/>
      <c r="Q64" s="198">
        <f t="shared" si="168"/>
        <v>0</v>
      </c>
      <c r="R64" s="192"/>
      <c r="S64" s="192">
        <f t="shared" si="200"/>
        <v>0</v>
      </c>
      <c r="T64" s="204"/>
      <c r="U64" s="195">
        <f t="shared" si="201"/>
        <v>0</v>
      </c>
      <c r="V64" s="205"/>
      <c r="W64" s="196">
        <f t="shared" si="202"/>
        <v>0</v>
      </c>
      <c r="X64" s="206"/>
      <c r="Y64" s="197">
        <f t="shared" si="203"/>
        <v>0</v>
      </c>
      <c r="Z64" s="207"/>
      <c r="AA64" s="198">
        <f t="shared" si="204"/>
        <v>0</v>
      </c>
      <c r="AB64" s="203"/>
      <c r="AC64" s="192">
        <f t="shared" si="205"/>
        <v>0</v>
      </c>
      <c r="AD64" s="204"/>
      <c r="AE64" s="195">
        <f t="shared" si="206"/>
        <v>0</v>
      </c>
      <c r="AF64" s="205"/>
      <c r="AG64" s="196">
        <f t="shared" si="207"/>
        <v>0</v>
      </c>
      <c r="AH64" s="206"/>
      <c r="AI64" s="197">
        <f t="shared" si="208"/>
        <v>0</v>
      </c>
      <c r="AJ64" s="207"/>
      <c r="AK64" s="198">
        <f t="shared" si="209"/>
        <v>0</v>
      </c>
      <c r="AL64" s="195"/>
      <c r="AM64" s="195">
        <f t="shared" si="210"/>
        <v>0</v>
      </c>
      <c r="AN64" s="205"/>
      <c r="AO64" s="196">
        <f t="shared" si="211"/>
        <v>0</v>
      </c>
      <c r="AP64" s="197"/>
      <c r="AQ64" s="197">
        <f t="shared" si="212"/>
        <v>0</v>
      </c>
      <c r="AR64" s="207"/>
      <c r="AS64" s="198">
        <f t="shared" si="213"/>
        <v>0</v>
      </c>
      <c r="AT64" s="203"/>
      <c r="AU64" s="192">
        <f t="shared" si="214"/>
        <v>0</v>
      </c>
      <c r="AV64" s="195"/>
      <c r="AW64" s="195">
        <f t="shared" si="177"/>
        <v>0</v>
      </c>
      <c r="AX64" s="196"/>
      <c r="AY64" s="196">
        <f t="shared" si="178"/>
        <v>0</v>
      </c>
      <c r="AZ64" s="197"/>
      <c r="BA64" s="197">
        <f t="shared" si="179"/>
        <v>0</v>
      </c>
      <c r="BB64" s="198"/>
      <c r="BC64" s="198">
        <f t="shared" si="180"/>
        <v>0</v>
      </c>
      <c r="BD64" s="192"/>
      <c r="BE64" s="192">
        <f t="shared" si="181"/>
        <v>0</v>
      </c>
      <c r="BF64" s="204"/>
      <c r="BG64" s="195">
        <f t="shared" si="182"/>
        <v>0</v>
      </c>
      <c r="BH64" s="205"/>
      <c r="BI64" s="196">
        <f t="shared" si="183"/>
        <v>0</v>
      </c>
      <c r="BJ64" s="206"/>
      <c r="BK64" s="197">
        <f t="shared" si="184"/>
        <v>0</v>
      </c>
      <c r="BL64" s="207"/>
      <c r="BM64" s="198">
        <f t="shared" si="185"/>
        <v>0</v>
      </c>
      <c r="BN64" s="203"/>
      <c r="BO64" s="192">
        <f t="shared" si="186"/>
        <v>0</v>
      </c>
      <c r="BP64" s="204"/>
      <c r="BQ64" s="195">
        <f t="shared" si="187"/>
        <v>0</v>
      </c>
      <c r="BR64" s="205"/>
      <c r="BS64" s="196">
        <f t="shared" si="188"/>
        <v>0</v>
      </c>
      <c r="BT64" s="206"/>
      <c r="BU64" s="197">
        <f t="shared" si="189"/>
        <v>0</v>
      </c>
      <c r="BV64" s="207"/>
      <c r="BW64" s="198">
        <f t="shared" si="190"/>
        <v>0</v>
      </c>
      <c r="BX64" s="195"/>
      <c r="BY64" s="195">
        <f t="shared" si="191"/>
        <v>0</v>
      </c>
      <c r="BZ64" s="205"/>
      <c r="CA64" s="196">
        <f t="shared" si="192"/>
        <v>0</v>
      </c>
      <c r="CB64" s="197"/>
      <c r="CC64" s="197">
        <f t="shared" si="193"/>
        <v>0</v>
      </c>
      <c r="CD64" s="207"/>
      <c r="CE64" s="198">
        <f t="shared" si="194"/>
        <v>0</v>
      </c>
      <c r="CF64" s="203"/>
      <c r="CG64" s="192">
        <f t="shared" si="195"/>
        <v>0</v>
      </c>
      <c r="CH64" s="195"/>
      <c r="CI64" s="195">
        <f t="shared" si="196"/>
        <v>0</v>
      </c>
      <c r="CJ64" s="195"/>
      <c r="CK64" s="195">
        <f t="shared" si="197"/>
        <v>0</v>
      </c>
      <c r="CL64" s="273">
        <f t="shared" si="198"/>
        <v>0</v>
      </c>
      <c r="CM64" s="199">
        <f t="shared" si="199"/>
        <v>0</v>
      </c>
      <c r="CN64" s="199">
        <f>J64*'1_MEX'!$F$8+'2_FACADE'!L64*'1_MEX'!$F$9+'2_FACADE'!N64*'1_MEX'!$F$10+'2_FACADE'!P64*'1_MEX'!$F$11+'2_FACADE'!R64*'1_MEX'!$F$12+'2_FACADE'!T64*'1_MEX'!$F$13+'2_FACADE'!V64*'1_MEX'!$F$14+'2_FACADE'!X64*'1_MEX'!$F$15+'2_FACADE'!Z64*'1_MEX'!$F$16+'2_FACADE'!AB64*'1_MEX'!$F$17+'2_FACADE'!AD64*'1_MEX'!$F$18+'2_FACADE'!AF64*'1_MEX'!$F$19+'2_FACADE'!AH64*'1_MEX'!$F$20+AJ64*'1_MEX'!$F$21+'2_FACADE'!AL64*'1_MEX'!$F$22+'2_FACADE'!AN64*'1_MEX'!$F$23+'2_FACADE'!AP64*'1_MEX'!$F$24+'2_FACADE'!AR64*'1_MEX'!$F$25+'2_FACADE'!AT64*'1_MEX'!$F$26+'2_FACADE'!AV64*'1_MEX'!$F$27+AX64*'1_MEX'!$F$28+AZ64*'1_MEX'!$F$29+BB64*'1_MEX'!$F$30+BD64*'1_MEX'!$F$31+BF64*'1_MEX'!$F$32+BH64*'1_MEX'!$F$33+BJ64*'1_MEX'!$F$34+BL64*'1_MEX'!$F$35+BN64*'1_MEX'!$F$36+BP64*'1_MEX'!$F$37+BR64*'1_MEX'!$F$38+BT64*'1_MEX'!$F$39+BV64*'1_MEX'!$F$40+BX64*'1_MEX'!$F$41+BZ64*'1_MEX'!$F$42+CB64*'1_MEX'!$F$43+CD64*'1_MEX'!$F$44+CF64*'1_MEX'!$F$45+CH64*'1_MEX'!$F$46+CJ64*'1_MEX'!$F$47</f>
        <v>0</v>
      </c>
      <c r="CO64" s="274">
        <f t="shared" si="169"/>
        <v>0</v>
      </c>
      <c r="CP64" s="274">
        <f t="shared" si="170"/>
        <v>0</v>
      </c>
      <c r="CQ64" s="199">
        <f t="shared" si="171"/>
        <v>0</v>
      </c>
      <c r="CR64" s="199">
        <f t="shared" si="172"/>
        <v>0</v>
      </c>
      <c r="CS64" s="199">
        <f>C64*($J64*'1_MEX'!B$8+$L64*'1_MEX'!B$9+$N64*'1_MEX'!B$10+$P64*'1_MEX'!B$11+$R64*'1_MEX'!B$12+$T64*'1_MEX'!B$13+$V64*'1_MEX'!B$14+$X64*'1_MEX'!B$15+$Z64*'1_MEX'!B$16+$AB64*'1_MEX'!B$17+$AD64*'1_MEX'!B$18+$AF64*'1_MEX'!B$19+$AH64*'1_MEX'!B$20+$AJ64*'1_MEX'!B$21+$AL64*'1_MEX'!B$22+$AN64*'1_MEX'!B$23+$AP64*'1_MEX'!B$24+$AR64*'1_MEX'!B$25+$AT64*'1_MEX'!B$26+$AV64*'1_MEX'!B$27+$AX64*'1_MEX'!B$28+$AZ64*'1_MEX'!B$29+$BB64*'1_MEX'!B$30+$BD64*'1_MEX'!B$31+$BF64*'1_MEX'!B$32+$BH64*'1_MEX'!B$33+$BJ64*'1_MEX'!B$34+$BL64*'1_MEX'!B$35+$BN64*'1_MEX'!B$36+$BP64*'1_MEX'!B$37+$BR64*'1_MEX'!B$38+$BT64*'1_MEX'!B$39+$BV64*'1_MEX'!B$40+$BX64*'1_MEX'!B$41+$BZ64*'1_MEX'!B$42+$CB64*'1_MEX'!B$43+$CD64*'1_MEX'!B$44+$CF64*'1_MEX'!B$45+$CH64*'1_MEX'!B$46+$CJ64*'1_MEX'!B$47)</f>
        <v>0</v>
      </c>
      <c r="CT64" s="199">
        <f>C64*($J64*'1_MEX'!C$8+$L64*'1_MEX'!C$9+$N64*'1_MEX'!C$10+$P64*'1_MEX'!C$11+$R64*'1_MEX'!C$12+$T64*'1_MEX'!C$13+$V64*'1_MEX'!C$14+$X64*'1_MEX'!C$15+$Z64*'1_MEX'!C$16+$AB64*'1_MEX'!C$17+$AD64*'1_MEX'!C$18+$AF64*'1_MEX'!C$19+$AH64*'1_MEX'!C$20+$AJ64*'1_MEX'!C$21+$AL64*'1_MEX'!C$22+$AN64*'1_MEX'!C$23+$AP64*'1_MEX'!C$24+$AR64*'1_MEX'!C$25+$AT64*'1_MEX'!C$26+$AV64*'1_MEX'!C$27+$AX64*'1_MEX'!C$28+$AZ64*'1_MEX'!C$29+$BB64*'1_MEX'!C$30+$BD64*'1_MEX'!C$31+$BF64*'1_MEX'!C$32+$BH64*'1_MEX'!C$33+$BJ64*'1_MEX'!C$34+$BL64*'1_MEX'!C$35+$BN64*'1_MEX'!C$36+$BP64*'1_MEX'!C$37+$BR64*'1_MEX'!C$38+$BT64*'1_MEX'!C$39+$BV64*'1_MEX'!C$40+$BX64*'1_MEX'!C$41+$BZ64*'1_MEX'!C$42+$CB64*'1_MEX'!C$43+$CD64*'1_MEX'!C$44+$CF64*'1_MEX'!C$45+$CH64*'1_MEX'!C$46+$CJ64*'1_MEX'!C$47)</f>
        <v>0</v>
      </c>
      <c r="DD64" s="200">
        <f t="shared" si="173"/>
        <v>0</v>
      </c>
      <c r="DE64" s="200"/>
      <c r="DF64" s="200">
        <f t="shared" si="174"/>
        <v>0</v>
      </c>
      <c r="DH64" s="235">
        <f t="shared" si="175"/>
        <v>0</v>
      </c>
    </row>
    <row r="65" spans="1:112" ht="24" customHeight="1">
      <c r="A65" s="192">
        <v>13</v>
      </c>
      <c r="B65" s="315"/>
      <c r="C65" s="316"/>
      <c r="D65" s="318"/>
      <c r="E65" s="276">
        <f t="shared" si="163"/>
        <v>0</v>
      </c>
      <c r="F65" s="276"/>
      <c r="G65" s="192">
        <f t="shared" si="164"/>
        <v>0</v>
      </c>
      <c r="H65" s="192" t="s">
        <v>1</v>
      </c>
      <c r="I65" s="194">
        <f t="shared" si="176"/>
        <v>0</v>
      </c>
      <c r="J65" s="195"/>
      <c r="K65" s="195">
        <f t="shared" si="165"/>
        <v>0</v>
      </c>
      <c r="L65" s="196"/>
      <c r="M65" s="196">
        <f t="shared" si="166"/>
        <v>0</v>
      </c>
      <c r="N65" s="197"/>
      <c r="O65" s="197">
        <f t="shared" si="167"/>
        <v>0</v>
      </c>
      <c r="P65" s="198"/>
      <c r="Q65" s="198">
        <f t="shared" si="168"/>
        <v>0</v>
      </c>
      <c r="R65" s="192"/>
      <c r="S65" s="192">
        <f t="shared" si="200"/>
        <v>0</v>
      </c>
      <c r="T65" s="204"/>
      <c r="U65" s="195">
        <f t="shared" si="201"/>
        <v>0</v>
      </c>
      <c r="V65" s="205"/>
      <c r="W65" s="196">
        <f t="shared" si="202"/>
        <v>0</v>
      </c>
      <c r="X65" s="206"/>
      <c r="Y65" s="197">
        <f t="shared" si="203"/>
        <v>0</v>
      </c>
      <c r="Z65" s="207"/>
      <c r="AA65" s="198">
        <f t="shared" si="204"/>
        <v>0</v>
      </c>
      <c r="AB65" s="203"/>
      <c r="AC65" s="192">
        <f t="shared" si="205"/>
        <v>0</v>
      </c>
      <c r="AD65" s="204"/>
      <c r="AE65" s="195">
        <f t="shared" si="206"/>
        <v>0</v>
      </c>
      <c r="AF65" s="205"/>
      <c r="AG65" s="196">
        <f t="shared" si="207"/>
        <v>0</v>
      </c>
      <c r="AH65" s="206"/>
      <c r="AI65" s="197">
        <f t="shared" si="208"/>
        <v>0</v>
      </c>
      <c r="AJ65" s="207"/>
      <c r="AK65" s="198">
        <f t="shared" si="209"/>
        <v>0</v>
      </c>
      <c r="AL65" s="195"/>
      <c r="AM65" s="195">
        <f t="shared" si="210"/>
        <v>0</v>
      </c>
      <c r="AN65" s="205"/>
      <c r="AO65" s="196">
        <f t="shared" si="211"/>
        <v>0</v>
      </c>
      <c r="AP65" s="197"/>
      <c r="AQ65" s="197">
        <f t="shared" si="212"/>
        <v>0</v>
      </c>
      <c r="AR65" s="207"/>
      <c r="AS65" s="198">
        <f t="shared" si="213"/>
        <v>0</v>
      </c>
      <c r="AT65" s="203"/>
      <c r="AU65" s="192">
        <f t="shared" si="214"/>
        <v>0</v>
      </c>
      <c r="AV65" s="195"/>
      <c r="AW65" s="195">
        <f t="shared" si="177"/>
        <v>0</v>
      </c>
      <c r="AX65" s="196"/>
      <c r="AY65" s="196">
        <f t="shared" si="178"/>
        <v>0</v>
      </c>
      <c r="AZ65" s="197"/>
      <c r="BA65" s="197">
        <f t="shared" si="179"/>
        <v>0</v>
      </c>
      <c r="BB65" s="198"/>
      <c r="BC65" s="198">
        <f t="shared" si="180"/>
        <v>0</v>
      </c>
      <c r="BD65" s="192"/>
      <c r="BE65" s="192">
        <f t="shared" si="181"/>
        <v>0</v>
      </c>
      <c r="BF65" s="204"/>
      <c r="BG65" s="195">
        <f t="shared" si="182"/>
        <v>0</v>
      </c>
      <c r="BH65" s="205"/>
      <c r="BI65" s="196">
        <f t="shared" si="183"/>
        <v>0</v>
      </c>
      <c r="BJ65" s="206"/>
      <c r="BK65" s="197">
        <f t="shared" si="184"/>
        <v>0</v>
      </c>
      <c r="BL65" s="207"/>
      <c r="BM65" s="198">
        <f t="shared" si="185"/>
        <v>0</v>
      </c>
      <c r="BN65" s="203"/>
      <c r="BO65" s="192">
        <f t="shared" si="186"/>
        <v>0</v>
      </c>
      <c r="BP65" s="204"/>
      <c r="BQ65" s="195">
        <f t="shared" si="187"/>
        <v>0</v>
      </c>
      <c r="BR65" s="205"/>
      <c r="BS65" s="196">
        <f t="shared" si="188"/>
        <v>0</v>
      </c>
      <c r="BT65" s="206"/>
      <c r="BU65" s="197">
        <f t="shared" si="189"/>
        <v>0</v>
      </c>
      <c r="BV65" s="207"/>
      <c r="BW65" s="198">
        <f t="shared" si="190"/>
        <v>0</v>
      </c>
      <c r="BX65" s="195"/>
      <c r="BY65" s="195">
        <f t="shared" si="191"/>
        <v>0</v>
      </c>
      <c r="BZ65" s="205"/>
      <c r="CA65" s="196">
        <f t="shared" si="192"/>
        <v>0</v>
      </c>
      <c r="CB65" s="197"/>
      <c r="CC65" s="197">
        <f t="shared" si="193"/>
        <v>0</v>
      </c>
      <c r="CD65" s="207"/>
      <c r="CE65" s="198">
        <f t="shared" si="194"/>
        <v>0</v>
      </c>
      <c r="CF65" s="203"/>
      <c r="CG65" s="192">
        <f t="shared" si="195"/>
        <v>0</v>
      </c>
      <c r="CH65" s="195"/>
      <c r="CI65" s="195">
        <f t="shared" si="196"/>
        <v>0</v>
      </c>
      <c r="CJ65" s="195"/>
      <c r="CK65" s="195">
        <f t="shared" si="197"/>
        <v>0</v>
      </c>
      <c r="CL65" s="273">
        <f t="shared" si="198"/>
        <v>0</v>
      </c>
      <c r="CM65" s="199">
        <f t="shared" si="199"/>
        <v>0</v>
      </c>
      <c r="CN65" s="199">
        <f>J65*'1_MEX'!$F$8+'2_FACADE'!L65*'1_MEX'!$F$9+'2_FACADE'!N65*'1_MEX'!$F$10+'2_FACADE'!P65*'1_MEX'!$F$11+'2_FACADE'!R65*'1_MEX'!$F$12+'2_FACADE'!T65*'1_MEX'!$F$13+'2_FACADE'!V65*'1_MEX'!$F$14+'2_FACADE'!X65*'1_MEX'!$F$15+'2_FACADE'!Z65*'1_MEX'!$F$16+'2_FACADE'!AB65*'1_MEX'!$F$17+'2_FACADE'!AD65*'1_MEX'!$F$18+'2_FACADE'!AF65*'1_MEX'!$F$19+'2_FACADE'!AH65*'1_MEX'!$F$20+AJ65*'1_MEX'!$F$21+'2_FACADE'!AL65*'1_MEX'!$F$22+'2_FACADE'!AN65*'1_MEX'!$F$23+'2_FACADE'!AP65*'1_MEX'!$F$24+'2_FACADE'!AR65*'1_MEX'!$F$25+'2_FACADE'!AT65*'1_MEX'!$F$26+'2_FACADE'!AV65*'1_MEX'!$F$27+AX65*'1_MEX'!$F$28+AZ65*'1_MEX'!$F$29+BB65*'1_MEX'!$F$30+BD65*'1_MEX'!$F$31+BF65*'1_MEX'!$F$32+BH65*'1_MEX'!$F$33+BJ65*'1_MEX'!$F$34+BL65*'1_MEX'!$F$35+BN65*'1_MEX'!$F$36+BP65*'1_MEX'!$F$37+BR65*'1_MEX'!$F$38+BT65*'1_MEX'!$F$39+BV65*'1_MEX'!$F$40+BX65*'1_MEX'!$F$41+BZ65*'1_MEX'!$F$42+CB65*'1_MEX'!$F$43+CD65*'1_MEX'!$F$44+CF65*'1_MEX'!$F$45+CH65*'1_MEX'!$F$46+CJ65*'1_MEX'!$F$47</f>
        <v>0</v>
      </c>
      <c r="CO65" s="274">
        <f t="shared" si="169"/>
        <v>0</v>
      </c>
      <c r="CP65" s="274">
        <f t="shared" si="170"/>
        <v>0</v>
      </c>
      <c r="CQ65" s="199">
        <f t="shared" si="171"/>
        <v>0</v>
      </c>
      <c r="CR65" s="199">
        <f t="shared" si="172"/>
        <v>0</v>
      </c>
      <c r="CS65" s="199">
        <f>C65*($J65*'1_MEX'!B$8+$L65*'1_MEX'!B$9+$N65*'1_MEX'!B$10+$P65*'1_MEX'!B$11+$R65*'1_MEX'!B$12+$T65*'1_MEX'!B$13+$V65*'1_MEX'!B$14+$X65*'1_MEX'!B$15+$Z65*'1_MEX'!B$16+$AB65*'1_MEX'!B$17+$AD65*'1_MEX'!B$18+$AF65*'1_MEX'!B$19+$AH65*'1_MEX'!B$20+$AJ65*'1_MEX'!B$21+$AL65*'1_MEX'!B$22+$AN65*'1_MEX'!B$23+$AP65*'1_MEX'!B$24+$AR65*'1_MEX'!B$25+$AT65*'1_MEX'!B$26+$AV65*'1_MEX'!B$27+$AX65*'1_MEX'!B$28+$AZ65*'1_MEX'!B$29+$BB65*'1_MEX'!B$30+$BD65*'1_MEX'!B$31+$BF65*'1_MEX'!B$32+$BH65*'1_MEX'!B$33+$BJ65*'1_MEX'!B$34+$BL65*'1_MEX'!B$35+$BN65*'1_MEX'!B$36+$BP65*'1_MEX'!B$37+$BR65*'1_MEX'!B$38+$BT65*'1_MEX'!B$39+$BV65*'1_MEX'!B$40+$BX65*'1_MEX'!B$41+$BZ65*'1_MEX'!B$42+$CB65*'1_MEX'!B$43+$CD65*'1_MEX'!B$44+$CF65*'1_MEX'!B$45+$CH65*'1_MEX'!B$46+$CJ65*'1_MEX'!B$47)</f>
        <v>0</v>
      </c>
      <c r="CT65" s="199">
        <f>C65*($J65*'1_MEX'!C$8+$L65*'1_MEX'!C$9+$N65*'1_MEX'!C$10+$P65*'1_MEX'!C$11+$R65*'1_MEX'!C$12+$T65*'1_MEX'!C$13+$V65*'1_MEX'!C$14+$X65*'1_MEX'!C$15+$Z65*'1_MEX'!C$16+$AB65*'1_MEX'!C$17+$AD65*'1_MEX'!C$18+$AF65*'1_MEX'!C$19+$AH65*'1_MEX'!C$20+$AJ65*'1_MEX'!C$21+$AL65*'1_MEX'!C$22+$AN65*'1_MEX'!C$23+$AP65*'1_MEX'!C$24+$AR65*'1_MEX'!C$25+$AT65*'1_MEX'!C$26+$AV65*'1_MEX'!C$27+$AX65*'1_MEX'!C$28+$AZ65*'1_MEX'!C$29+$BB65*'1_MEX'!C$30+$BD65*'1_MEX'!C$31+$BF65*'1_MEX'!C$32+$BH65*'1_MEX'!C$33+$BJ65*'1_MEX'!C$34+$BL65*'1_MEX'!C$35+$BN65*'1_MEX'!C$36+$BP65*'1_MEX'!C$37+$BR65*'1_MEX'!C$38+$BT65*'1_MEX'!C$39+$BV65*'1_MEX'!C$40+$BX65*'1_MEX'!C$41+$BZ65*'1_MEX'!C$42+$CB65*'1_MEX'!C$43+$CD65*'1_MEX'!C$44+$CF65*'1_MEX'!C$45+$CH65*'1_MEX'!C$46+$CJ65*'1_MEX'!C$47)</f>
        <v>0</v>
      </c>
      <c r="DD65" s="200">
        <f t="shared" si="173"/>
        <v>0</v>
      </c>
      <c r="DE65" s="200"/>
      <c r="DF65" s="200">
        <f t="shared" si="174"/>
        <v>0</v>
      </c>
      <c r="DH65" s="235">
        <f t="shared" si="175"/>
        <v>0</v>
      </c>
    </row>
    <row r="66" spans="1:112" ht="24" customHeight="1">
      <c r="A66" s="192">
        <v>14</v>
      </c>
      <c r="B66" s="315"/>
      <c r="C66" s="316"/>
      <c r="D66" s="318"/>
      <c r="E66" s="276">
        <f t="shared" si="163"/>
        <v>0</v>
      </c>
      <c r="F66" s="276"/>
      <c r="G66" s="192">
        <f t="shared" si="164"/>
        <v>0</v>
      </c>
      <c r="H66" s="192" t="s">
        <v>1</v>
      </c>
      <c r="I66" s="194">
        <f t="shared" si="176"/>
        <v>0</v>
      </c>
      <c r="J66" s="195"/>
      <c r="K66" s="195">
        <f t="shared" si="165"/>
        <v>0</v>
      </c>
      <c r="L66" s="196"/>
      <c r="M66" s="196">
        <f t="shared" si="166"/>
        <v>0</v>
      </c>
      <c r="N66" s="197"/>
      <c r="O66" s="197">
        <f t="shared" si="167"/>
        <v>0</v>
      </c>
      <c r="P66" s="198"/>
      <c r="Q66" s="198">
        <f t="shared" si="168"/>
        <v>0</v>
      </c>
      <c r="R66" s="192"/>
      <c r="S66" s="192">
        <f t="shared" si="200"/>
        <v>0</v>
      </c>
      <c r="T66" s="204"/>
      <c r="U66" s="195">
        <f t="shared" si="201"/>
        <v>0</v>
      </c>
      <c r="V66" s="205"/>
      <c r="W66" s="196">
        <f t="shared" si="202"/>
        <v>0</v>
      </c>
      <c r="X66" s="206"/>
      <c r="Y66" s="197">
        <f t="shared" si="203"/>
        <v>0</v>
      </c>
      <c r="Z66" s="207"/>
      <c r="AA66" s="198">
        <f t="shared" si="204"/>
        <v>0</v>
      </c>
      <c r="AB66" s="203"/>
      <c r="AC66" s="192">
        <f t="shared" si="205"/>
        <v>0</v>
      </c>
      <c r="AD66" s="204"/>
      <c r="AE66" s="195">
        <f t="shared" si="206"/>
        <v>0</v>
      </c>
      <c r="AF66" s="205"/>
      <c r="AG66" s="196">
        <f t="shared" si="207"/>
        <v>0</v>
      </c>
      <c r="AH66" s="206"/>
      <c r="AI66" s="197">
        <f t="shared" si="208"/>
        <v>0</v>
      </c>
      <c r="AJ66" s="207"/>
      <c r="AK66" s="198">
        <f t="shared" si="209"/>
        <v>0</v>
      </c>
      <c r="AL66" s="195"/>
      <c r="AM66" s="195">
        <f t="shared" si="210"/>
        <v>0</v>
      </c>
      <c r="AN66" s="205"/>
      <c r="AO66" s="196">
        <f t="shared" si="211"/>
        <v>0</v>
      </c>
      <c r="AP66" s="197"/>
      <c r="AQ66" s="197">
        <f t="shared" si="212"/>
        <v>0</v>
      </c>
      <c r="AR66" s="207"/>
      <c r="AS66" s="198">
        <f t="shared" si="213"/>
        <v>0</v>
      </c>
      <c r="AT66" s="203"/>
      <c r="AU66" s="192">
        <f t="shared" si="214"/>
        <v>0</v>
      </c>
      <c r="AV66" s="195"/>
      <c r="AW66" s="195">
        <f t="shared" si="177"/>
        <v>0</v>
      </c>
      <c r="AX66" s="196"/>
      <c r="AY66" s="196">
        <f t="shared" si="178"/>
        <v>0</v>
      </c>
      <c r="AZ66" s="197"/>
      <c r="BA66" s="197">
        <f t="shared" si="179"/>
        <v>0</v>
      </c>
      <c r="BB66" s="198"/>
      <c r="BC66" s="198">
        <f t="shared" si="180"/>
        <v>0</v>
      </c>
      <c r="BD66" s="192"/>
      <c r="BE66" s="192">
        <f t="shared" si="181"/>
        <v>0</v>
      </c>
      <c r="BF66" s="204"/>
      <c r="BG66" s="195">
        <f t="shared" si="182"/>
        <v>0</v>
      </c>
      <c r="BH66" s="205"/>
      <c r="BI66" s="196">
        <f t="shared" si="183"/>
        <v>0</v>
      </c>
      <c r="BJ66" s="206"/>
      <c r="BK66" s="197">
        <f t="shared" si="184"/>
        <v>0</v>
      </c>
      <c r="BL66" s="207"/>
      <c r="BM66" s="198">
        <f t="shared" si="185"/>
        <v>0</v>
      </c>
      <c r="BN66" s="203"/>
      <c r="BO66" s="192">
        <f t="shared" si="186"/>
        <v>0</v>
      </c>
      <c r="BP66" s="204"/>
      <c r="BQ66" s="195">
        <f t="shared" si="187"/>
        <v>0</v>
      </c>
      <c r="BR66" s="205"/>
      <c r="BS66" s="196">
        <f t="shared" si="188"/>
        <v>0</v>
      </c>
      <c r="BT66" s="206"/>
      <c r="BU66" s="197">
        <f t="shared" si="189"/>
        <v>0</v>
      </c>
      <c r="BV66" s="207"/>
      <c r="BW66" s="198">
        <f t="shared" si="190"/>
        <v>0</v>
      </c>
      <c r="BX66" s="195"/>
      <c r="BY66" s="195">
        <f t="shared" si="191"/>
        <v>0</v>
      </c>
      <c r="BZ66" s="205"/>
      <c r="CA66" s="196">
        <f t="shared" si="192"/>
        <v>0</v>
      </c>
      <c r="CB66" s="197"/>
      <c r="CC66" s="197">
        <f t="shared" si="193"/>
        <v>0</v>
      </c>
      <c r="CD66" s="207"/>
      <c r="CE66" s="198">
        <f t="shared" si="194"/>
        <v>0</v>
      </c>
      <c r="CF66" s="203"/>
      <c r="CG66" s="192">
        <f t="shared" si="195"/>
        <v>0</v>
      </c>
      <c r="CH66" s="195"/>
      <c r="CI66" s="195">
        <f t="shared" si="196"/>
        <v>0</v>
      </c>
      <c r="CJ66" s="195"/>
      <c r="CK66" s="195">
        <f t="shared" si="197"/>
        <v>0</v>
      </c>
      <c r="CL66" s="273">
        <f t="shared" si="198"/>
        <v>0</v>
      </c>
      <c r="CM66" s="199">
        <f t="shared" si="199"/>
        <v>0</v>
      </c>
      <c r="CN66" s="199">
        <f>J66*'1_MEX'!$F$8+'2_FACADE'!L66*'1_MEX'!$F$9+'2_FACADE'!N66*'1_MEX'!$F$10+'2_FACADE'!P66*'1_MEX'!$F$11+'2_FACADE'!R66*'1_MEX'!$F$12+'2_FACADE'!T66*'1_MEX'!$F$13+'2_FACADE'!V66*'1_MEX'!$F$14+'2_FACADE'!X66*'1_MEX'!$F$15+'2_FACADE'!Z66*'1_MEX'!$F$16+'2_FACADE'!AB66*'1_MEX'!$F$17+'2_FACADE'!AD66*'1_MEX'!$F$18+'2_FACADE'!AF66*'1_MEX'!$F$19+'2_FACADE'!AH66*'1_MEX'!$F$20+AJ66*'1_MEX'!$F$21+'2_FACADE'!AL66*'1_MEX'!$F$22+'2_FACADE'!AN66*'1_MEX'!$F$23+'2_FACADE'!AP66*'1_MEX'!$F$24+'2_FACADE'!AR66*'1_MEX'!$F$25+'2_FACADE'!AT66*'1_MEX'!$F$26+'2_FACADE'!AV66*'1_MEX'!$F$27+AX66*'1_MEX'!$F$28+AZ66*'1_MEX'!$F$29+BB66*'1_MEX'!$F$30+BD66*'1_MEX'!$F$31+BF66*'1_MEX'!$F$32+BH66*'1_MEX'!$F$33+BJ66*'1_MEX'!$F$34+BL66*'1_MEX'!$F$35+BN66*'1_MEX'!$F$36+BP66*'1_MEX'!$F$37+BR66*'1_MEX'!$F$38+BT66*'1_MEX'!$F$39+BV66*'1_MEX'!$F$40+BX66*'1_MEX'!$F$41+BZ66*'1_MEX'!$F$42+CB66*'1_MEX'!$F$43+CD66*'1_MEX'!$F$44+CF66*'1_MEX'!$F$45+CH66*'1_MEX'!$F$46+CJ66*'1_MEX'!$F$47</f>
        <v>0</v>
      </c>
      <c r="CO66" s="274">
        <f t="shared" si="169"/>
        <v>0</v>
      </c>
      <c r="CP66" s="274">
        <f t="shared" si="170"/>
        <v>0</v>
      </c>
      <c r="CQ66" s="199">
        <f t="shared" si="171"/>
        <v>0</v>
      </c>
      <c r="CR66" s="199">
        <f t="shared" si="172"/>
        <v>0</v>
      </c>
      <c r="CS66" s="199">
        <f>C66*($J66*'1_MEX'!B$8+$L66*'1_MEX'!B$9+$N66*'1_MEX'!B$10+$P66*'1_MEX'!B$11+$R66*'1_MEX'!B$12+$T66*'1_MEX'!B$13+$V66*'1_MEX'!B$14+$X66*'1_MEX'!B$15+$Z66*'1_MEX'!B$16+$AB66*'1_MEX'!B$17+$AD66*'1_MEX'!B$18+$AF66*'1_MEX'!B$19+$AH66*'1_MEX'!B$20+$AJ66*'1_MEX'!B$21+$AL66*'1_MEX'!B$22+$AN66*'1_MEX'!B$23+$AP66*'1_MEX'!B$24+$AR66*'1_MEX'!B$25+$AT66*'1_MEX'!B$26+$AV66*'1_MEX'!B$27+$AX66*'1_MEX'!B$28+$AZ66*'1_MEX'!B$29+$BB66*'1_MEX'!B$30+$BD66*'1_MEX'!B$31+$BF66*'1_MEX'!B$32+$BH66*'1_MEX'!B$33+$BJ66*'1_MEX'!B$34+$BL66*'1_MEX'!B$35+$BN66*'1_MEX'!B$36+$BP66*'1_MEX'!B$37+$BR66*'1_MEX'!B$38+$BT66*'1_MEX'!B$39+$BV66*'1_MEX'!B$40+$BX66*'1_MEX'!B$41+$BZ66*'1_MEX'!B$42+$CB66*'1_MEX'!B$43+$CD66*'1_MEX'!B$44+$CF66*'1_MEX'!B$45+$CH66*'1_MEX'!B$46+$CJ66*'1_MEX'!B$47)</f>
        <v>0</v>
      </c>
      <c r="CT66" s="199">
        <f>C66*($J66*'1_MEX'!C$8+$L66*'1_MEX'!C$9+$N66*'1_MEX'!C$10+$P66*'1_MEX'!C$11+$R66*'1_MEX'!C$12+$T66*'1_MEX'!C$13+$V66*'1_MEX'!C$14+$X66*'1_MEX'!C$15+$Z66*'1_MEX'!C$16+$AB66*'1_MEX'!C$17+$AD66*'1_MEX'!C$18+$AF66*'1_MEX'!C$19+$AH66*'1_MEX'!C$20+$AJ66*'1_MEX'!C$21+$AL66*'1_MEX'!C$22+$AN66*'1_MEX'!C$23+$AP66*'1_MEX'!C$24+$AR66*'1_MEX'!C$25+$AT66*'1_MEX'!C$26+$AV66*'1_MEX'!C$27+$AX66*'1_MEX'!C$28+$AZ66*'1_MEX'!C$29+$BB66*'1_MEX'!C$30+$BD66*'1_MEX'!C$31+$BF66*'1_MEX'!C$32+$BH66*'1_MEX'!C$33+$BJ66*'1_MEX'!C$34+$BL66*'1_MEX'!C$35+$BN66*'1_MEX'!C$36+$BP66*'1_MEX'!C$37+$BR66*'1_MEX'!C$38+$BT66*'1_MEX'!C$39+$BV66*'1_MEX'!C$40+$BX66*'1_MEX'!C$41+$BZ66*'1_MEX'!C$42+$CB66*'1_MEX'!C$43+$CD66*'1_MEX'!C$44+$CF66*'1_MEX'!C$45+$CH66*'1_MEX'!C$46+$CJ66*'1_MEX'!C$47)</f>
        <v>0</v>
      </c>
      <c r="DD66" s="200">
        <f t="shared" si="173"/>
        <v>0</v>
      </c>
      <c r="DE66" s="200"/>
      <c r="DF66" s="200">
        <f t="shared" si="174"/>
        <v>0</v>
      </c>
      <c r="DH66" s="235">
        <f t="shared" si="175"/>
        <v>0</v>
      </c>
    </row>
    <row r="67" spans="1:112" ht="24" customHeight="1">
      <c r="A67" s="192">
        <v>15</v>
      </c>
      <c r="B67" s="315"/>
      <c r="C67" s="316"/>
      <c r="D67" s="318"/>
      <c r="E67" s="276">
        <f t="shared" si="163"/>
        <v>0</v>
      </c>
      <c r="F67" s="276"/>
      <c r="G67" s="192">
        <f t="shared" si="164"/>
        <v>0</v>
      </c>
      <c r="H67" s="192" t="s">
        <v>1</v>
      </c>
      <c r="I67" s="194">
        <f t="shared" si="176"/>
        <v>0</v>
      </c>
      <c r="J67" s="195"/>
      <c r="K67" s="195">
        <f t="shared" si="165"/>
        <v>0</v>
      </c>
      <c r="L67" s="196"/>
      <c r="M67" s="196">
        <f t="shared" si="166"/>
        <v>0</v>
      </c>
      <c r="N67" s="197"/>
      <c r="O67" s="197">
        <f t="shared" si="167"/>
        <v>0</v>
      </c>
      <c r="P67" s="198"/>
      <c r="Q67" s="198">
        <f t="shared" si="168"/>
        <v>0</v>
      </c>
      <c r="R67" s="192"/>
      <c r="S67" s="192">
        <f t="shared" si="200"/>
        <v>0</v>
      </c>
      <c r="T67" s="204"/>
      <c r="U67" s="195">
        <f t="shared" si="201"/>
        <v>0</v>
      </c>
      <c r="V67" s="205"/>
      <c r="W67" s="196">
        <f t="shared" si="202"/>
        <v>0</v>
      </c>
      <c r="X67" s="206"/>
      <c r="Y67" s="197">
        <f t="shared" si="203"/>
        <v>0</v>
      </c>
      <c r="Z67" s="207"/>
      <c r="AA67" s="198">
        <f t="shared" si="204"/>
        <v>0</v>
      </c>
      <c r="AB67" s="203"/>
      <c r="AC67" s="192">
        <f t="shared" si="205"/>
        <v>0</v>
      </c>
      <c r="AD67" s="204"/>
      <c r="AE67" s="195">
        <f t="shared" si="206"/>
        <v>0</v>
      </c>
      <c r="AF67" s="205"/>
      <c r="AG67" s="196">
        <f t="shared" si="207"/>
        <v>0</v>
      </c>
      <c r="AH67" s="206"/>
      <c r="AI67" s="197">
        <f t="shared" si="208"/>
        <v>0</v>
      </c>
      <c r="AJ67" s="207"/>
      <c r="AK67" s="198">
        <f t="shared" si="209"/>
        <v>0</v>
      </c>
      <c r="AL67" s="195"/>
      <c r="AM67" s="195">
        <f t="shared" si="210"/>
        <v>0</v>
      </c>
      <c r="AN67" s="205"/>
      <c r="AO67" s="196">
        <f t="shared" si="211"/>
        <v>0</v>
      </c>
      <c r="AP67" s="197"/>
      <c r="AQ67" s="197">
        <f t="shared" si="212"/>
        <v>0</v>
      </c>
      <c r="AR67" s="207"/>
      <c r="AS67" s="198">
        <f t="shared" si="213"/>
        <v>0</v>
      </c>
      <c r="AT67" s="203"/>
      <c r="AU67" s="192">
        <f t="shared" si="214"/>
        <v>0</v>
      </c>
      <c r="AV67" s="195"/>
      <c r="AW67" s="195">
        <f t="shared" si="177"/>
        <v>0</v>
      </c>
      <c r="AX67" s="196"/>
      <c r="AY67" s="196">
        <f t="shared" si="178"/>
        <v>0</v>
      </c>
      <c r="AZ67" s="197"/>
      <c r="BA67" s="197">
        <f t="shared" si="179"/>
        <v>0</v>
      </c>
      <c r="BB67" s="198"/>
      <c r="BC67" s="198">
        <f t="shared" si="180"/>
        <v>0</v>
      </c>
      <c r="BD67" s="192"/>
      <c r="BE67" s="192">
        <f t="shared" si="181"/>
        <v>0</v>
      </c>
      <c r="BF67" s="204"/>
      <c r="BG67" s="195">
        <f t="shared" si="182"/>
        <v>0</v>
      </c>
      <c r="BH67" s="205"/>
      <c r="BI67" s="196">
        <f t="shared" si="183"/>
        <v>0</v>
      </c>
      <c r="BJ67" s="206"/>
      <c r="BK67" s="197">
        <f t="shared" si="184"/>
        <v>0</v>
      </c>
      <c r="BL67" s="207"/>
      <c r="BM67" s="198">
        <f t="shared" si="185"/>
        <v>0</v>
      </c>
      <c r="BN67" s="203"/>
      <c r="BO67" s="192">
        <f t="shared" si="186"/>
        <v>0</v>
      </c>
      <c r="BP67" s="204"/>
      <c r="BQ67" s="195">
        <f t="shared" si="187"/>
        <v>0</v>
      </c>
      <c r="BR67" s="205"/>
      <c r="BS67" s="196">
        <f t="shared" si="188"/>
        <v>0</v>
      </c>
      <c r="BT67" s="206"/>
      <c r="BU67" s="197">
        <f t="shared" si="189"/>
        <v>0</v>
      </c>
      <c r="BV67" s="207"/>
      <c r="BW67" s="198">
        <f t="shared" si="190"/>
        <v>0</v>
      </c>
      <c r="BX67" s="195"/>
      <c r="BY67" s="195">
        <f t="shared" si="191"/>
        <v>0</v>
      </c>
      <c r="BZ67" s="205"/>
      <c r="CA67" s="196">
        <f t="shared" si="192"/>
        <v>0</v>
      </c>
      <c r="CB67" s="197"/>
      <c r="CC67" s="197">
        <f t="shared" si="193"/>
        <v>0</v>
      </c>
      <c r="CD67" s="207"/>
      <c r="CE67" s="198">
        <f t="shared" si="194"/>
        <v>0</v>
      </c>
      <c r="CF67" s="203"/>
      <c r="CG67" s="192">
        <f t="shared" si="195"/>
        <v>0</v>
      </c>
      <c r="CH67" s="195"/>
      <c r="CI67" s="195">
        <f t="shared" si="196"/>
        <v>0</v>
      </c>
      <c r="CJ67" s="195"/>
      <c r="CK67" s="195">
        <f t="shared" si="197"/>
        <v>0</v>
      </c>
      <c r="CL67" s="273">
        <f t="shared" si="198"/>
        <v>0</v>
      </c>
      <c r="CM67" s="199">
        <f t="shared" si="199"/>
        <v>0</v>
      </c>
      <c r="CN67" s="199">
        <f>J67*'1_MEX'!$F$8+'2_FACADE'!L67*'1_MEX'!$F$9+'2_FACADE'!N67*'1_MEX'!$F$10+'2_FACADE'!P67*'1_MEX'!$F$11+'2_FACADE'!R67*'1_MEX'!$F$12+'2_FACADE'!T67*'1_MEX'!$F$13+'2_FACADE'!V67*'1_MEX'!$F$14+'2_FACADE'!X67*'1_MEX'!$F$15+'2_FACADE'!Z67*'1_MEX'!$F$16+'2_FACADE'!AB67*'1_MEX'!$F$17+'2_FACADE'!AD67*'1_MEX'!$F$18+'2_FACADE'!AF67*'1_MEX'!$F$19+'2_FACADE'!AH67*'1_MEX'!$F$20+AJ67*'1_MEX'!$F$21+'2_FACADE'!AL67*'1_MEX'!$F$22+'2_FACADE'!AN67*'1_MEX'!$F$23+'2_FACADE'!AP67*'1_MEX'!$F$24+'2_FACADE'!AR67*'1_MEX'!$F$25+'2_FACADE'!AT67*'1_MEX'!$F$26+'2_FACADE'!AV67*'1_MEX'!$F$27+AX67*'1_MEX'!$F$28+AZ67*'1_MEX'!$F$29+BB67*'1_MEX'!$F$30+BD67*'1_MEX'!$F$31+BF67*'1_MEX'!$F$32+BH67*'1_MEX'!$F$33+BJ67*'1_MEX'!$F$34+BL67*'1_MEX'!$F$35+BN67*'1_MEX'!$F$36+BP67*'1_MEX'!$F$37+BR67*'1_MEX'!$F$38+BT67*'1_MEX'!$F$39+BV67*'1_MEX'!$F$40+BX67*'1_MEX'!$F$41+BZ67*'1_MEX'!$F$42+CB67*'1_MEX'!$F$43+CD67*'1_MEX'!$F$44+CF67*'1_MEX'!$F$45+CH67*'1_MEX'!$F$46+CJ67*'1_MEX'!$F$47</f>
        <v>0</v>
      </c>
      <c r="CO67" s="274">
        <f t="shared" si="169"/>
        <v>0</v>
      </c>
      <c r="CP67" s="274">
        <f t="shared" si="170"/>
        <v>0</v>
      </c>
      <c r="CQ67" s="199">
        <f t="shared" si="171"/>
        <v>0</v>
      </c>
      <c r="CR67" s="199">
        <f t="shared" si="172"/>
        <v>0</v>
      </c>
      <c r="CS67" s="199">
        <f>C67*($J67*'1_MEX'!B$8+$L67*'1_MEX'!B$9+$N67*'1_MEX'!B$10+$P67*'1_MEX'!B$11+$R67*'1_MEX'!B$12+$T67*'1_MEX'!B$13+$V67*'1_MEX'!B$14+$X67*'1_MEX'!B$15+$Z67*'1_MEX'!B$16+$AB67*'1_MEX'!B$17+$AD67*'1_MEX'!B$18+$AF67*'1_MEX'!B$19+$AH67*'1_MEX'!B$20+$AJ67*'1_MEX'!B$21+$AL67*'1_MEX'!B$22+$AN67*'1_MEX'!B$23+$AP67*'1_MEX'!B$24+$AR67*'1_MEX'!B$25+$AT67*'1_MEX'!B$26+$AV67*'1_MEX'!B$27+$AX67*'1_MEX'!B$28+$AZ67*'1_MEX'!B$29+$BB67*'1_MEX'!B$30+$BD67*'1_MEX'!B$31+$BF67*'1_MEX'!B$32+$BH67*'1_MEX'!B$33+$BJ67*'1_MEX'!B$34+$BL67*'1_MEX'!B$35+$BN67*'1_MEX'!B$36+$BP67*'1_MEX'!B$37+$BR67*'1_MEX'!B$38+$BT67*'1_MEX'!B$39+$BV67*'1_MEX'!B$40+$BX67*'1_MEX'!B$41+$BZ67*'1_MEX'!B$42+$CB67*'1_MEX'!B$43+$CD67*'1_MEX'!B$44+$CF67*'1_MEX'!B$45+$CH67*'1_MEX'!B$46+$CJ67*'1_MEX'!B$47)</f>
        <v>0</v>
      </c>
      <c r="CT67" s="199">
        <f>C67*($J67*'1_MEX'!C$8+$L67*'1_MEX'!C$9+$N67*'1_MEX'!C$10+$P67*'1_MEX'!C$11+$R67*'1_MEX'!C$12+$T67*'1_MEX'!C$13+$V67*'1_MEX'!C$14+$X67*'1_MEX'!C$15+$Z67*'1_MEX'!C$16+$AB67*'1_MEX'!C$17+$AD67*'1_MEX'!C$18+$AF67*'1_MEX'!C$19+$AH67*'1_MEX'!C$20+$AJ67*'1_MEX'!C$21+$AL67*'1_MEX'!C$22+$AN67*'1_MEX'!C$23+$AP67*'1_MEX'!C$24+$AR67*'1_MEX'!C$25+$AT67*'1_MEX'!C$26+$AV67*'1_MEX'!C$27+$AX67*'1_MEX'!C$28+$AZ67*'1_MEX'!C$29+$BB67*'1_MEX'!C$30+$BD67*'1_MEX'!C$31+$BF67*'1_MEX'!C$32+$BH67*'1_MEX'!C$33+$BJ67*'1_MEX'!C$34+$BL67*'1_MEX'!C$35+$BN67*'1_MEX'!C$36+$BP67*'1_MEX'!C$37+$BR67*'1_MEX'!C$38+$BT67*'1_MEX'!C$39+$BV67*'1_MEX'!C$40+$BX67*'1_MEX'!C$41+$BZ67*'1_MEX'!C$42+$CB67*'1_MEX'!C$43+$CD67*'1_MEX'!C$44+$CF67*'1_MEX'!C$45+$CH67*'1_MEX'!C$46+$CJ67*'1_MEX'!C$47)</f>
        <v>0</v>
      </c>
      <c r="DD67" s="200">
        <f t="shared" si="173"/>
        <v>0</v>
      </c>
      <c r="DE67" s="200"/>
      <c r="DF67" s="200">
        <f t="shared" si="174"/>
        <v>0</v>
      </c>
      <c r="DH67" s="235">
        <f t="shared" si="175"/>
        <v>0</v>
      </c>
    </row>
    <row r="68" spans="1:112" ht="24" customHeight="1">
      <c r="A68" s="192">
        <v>16</v>
      </c>
      <c r="B68" s="315"/>
      <c r="C68" s="316"/>
      <c r="D68" s="318"/>
      <c r="E68" s="276">
        <f t="shared" si="163"/>
        <v>0</v>
      </c>
      <c r="F68" s="276"/>
      <c r="G68" s="192">
        <f t="shared" si="164"/>
        <v>0</v>
      </c>
      <c r="H68" s="192" t="s">
        <v>1</v>
      </c>
      <c r="I68" s="194">
        <f t="shared" si="176"/>
        <v>0</v>
      </c>
      <c r="J68" s="195"/>
      <c r="K68" s="195">
        <f t="shared" si="165"/>
        <v>0</v>
      </c>
      <c r="L68" s="196"/>
      <c r="M68" s="196">
        <f t="shared" si="166"/>
        <v>0</v>
      </c>
      <c r="N68" s="197"/>
      <c r="O68" s="197">
        <f t="shared" si="167"/>
        <v>0</v>
      </c>
      <c r="P68" s="198"/>
      <c r="Q68" s="198">
        <f t="shared" si="168"/>
        <v>0</v>
      </c>
      <c r="R68" s="192"/>
      <c r="S68" s="192">
        <f t="shared" si="200"/>
        <v>0</v>
      </c>
      <c r="T68" s="204"/>
      <c r="U68" s="195">
        <f t="shared" si="201"/>
        <v>0</v>
      </c>
      <c r="V68" s="205"/>
      <c r="W68" s="196">
        <f t="shared" si="202"/>
        <v>0</v>
      </c>
      <c r="X68" s="206"/>
      <c r="Y68" s="197">
        <f t="shared" si="203"/>
        <v>0</v>
      </c>
      <c r="Z68" s="207"/>
      <c r="AA68" s="198">
        <f t="shared" si="204"/>
        <v>0</v>
      </c>
      <c r="AB68" s="203"/>
      <c r="AC68" s="192">
        <f t="shared" si="205"/>
        <v>0</v>
      </c>
      <c r="AD68" s="204"/>
      <c r="AE68" s="195">
        <f t="shared" si="206"/>
        <v>0</v>
      </c>
      <c r="AF68" s="205"/>
      <c r="AG68" s="196">
        <f t="shared" si="207"/>
        <v>0</v>
      </c>
      <c r="AH68" s="206"/>
      <c r="AI68" s="197">
        <f t="shared" si="208"/>
        <v>0</v>
      </c>
      <c r="AJ68" s="207"/>
      <c r="AK68" s="198">
        <f t="shared" si="209"/>
        <v>0</v>
      </c>
      <c r="AL68" s="195"/>
      <c r="AM68" s="195">
        <f t="shared" si="210"/>
        <v>0</v>
      </c>
      <c r="AN68" s="205"/>
      <c r="AO68" s="196">
        <f t="shared" si="211"/>
        <v>0</v>
      </c>
      <c r="AP68" s="197"/>
      <c r="AQ68" s="197">
        <f t="shared" si="212"/>
        <v>0</v>
      </c>
      <c r="AR68" s="207"/>
      <c r="AS68" s="198">
        <f t="shared" si="213"/>
        <v>0</v>
      </c>
      <c r="AT68" s="203"/>
      <c r="AU68" s="192">
        <f t="shared" si="214"/>
        <v>0</v>
      </c>
      <c r="AV68" s="195"/>
      <c r="AW68" s="195">
        <f t="shared" si="177"/>
        <v>0</v>
      </c>
      <c r="AX68" s="196"/>
      <c r="AY68" s="196">
        <f t="shared" si="178"/>
        <v>0</v>
      </c>
      <c r="AZ68" s="197"/>
      <c r="BA68" s="197">
        <f t="shared" si="179"/>
        <v>0</v>
      </c>
      <c r="BB68" s="198"/>
      <c r="BC68" s="198">
        <f t="shared" si="180"/>
        <v>0</v>
      </c>
      <c r="BD68" s="192"/>
      <c r="BE68" s="192">
        <f t="shared" si="181"/>
        <v>0</v>
      </c>
      <c r="BF68" s="204"/>
      <c r="BG68" s="195">
        <f t="shared" si="182"/>
        <v>0</v>
      </c>
      <c r="BH68" s="205"/>
      <c r="BI68" s="196">
        <f t="shared" si="183"/>
        <v>0</v>
      </c>
      <c r="BJ68" s="206"/>
      <c r="BK68" s="197">
        <f t="shared" si="184"/>
        <v>0</v>
      </c>
      <c r="BL68" s="207"/>
      <c r="BM68" s="198">
        <f t="shared" si="185"/>
        <v>0</v>
      </c>
      <c r="BN68" s="203"/>
      <c r="BO68" s="192">
        <f t="shared" si="186"/>
        <v>0</v>
      </c>
      <c r="BP68" s="204"/>
      <c r="BQ68" s="195">
        <f t="shared" si="187"/>
        <v>0</v>
      </c>
      <c r="BR68" s="205"/>
      <c r="BS68" s="196">
        <f t="shared" si="188"/>
        <v>0</v>
      </c>
      <c r="BT68" s="206"/>
      <c r="BU68" s="197">
        <f t="shared" si="189"/>
        <v>0</v>
      </c>
      <c r="BV68" s="207"/>
      <c r="BW68" s="198">
        <f t="shared" si="190"/>
        <v>0</v>
      </c>
      <c r="BX68" s="195"/>
      <c r="BY68" s="195">
        <f t="shared" si="191"/>
        <v>0</v>
      </c>
      <c r="BZ68" s="205"/>
      <c r="CA68" s="196">
        <f t="shared" si="192"/>
        <v>0</v>
      </c>
      <c r="CB68" s="197"/>
      <c r="CC68" s="197">
        <f t="shared" si="193"/>
        <v>0</v>
      </c>
      <c r="CD68" s="207"/>
      <c r="CE68" s="198">
        <f t="shared" si="194"/>
        <v>0</v>
      </c>
      <c r="CF68" s="203"/>
      <c r="CG68" s="192">
        <f t="shared" si="195"/>
        <v>0</v>
      </c>
      <c r="CH68" s="195"/>
      <c r="CI68" s="195">
        <f t="shared" si="196"/>
        <v>0</v>
      </c>
      <c r="CJ68" s="195"/>
      <c r="CK68" s="195">
        <f t="shared" si="197"/>
        <v>0</v>
      </c>
      <c r="CL68" s="273">
        <f t="shared" si="198"/>
        <v>0</v>
      </c>
      <c r="CM68" s="199">
        <f t="shared" si="199"/>
        <v>0</v>
      </c>
      <c r="CN68" s="199">
        <f>J68*'1_MEX'!$F$8+'2_FACADE'!L68*'1_MEX'!$F$9+'2_FACADE'!N68*'1_MEX'!$F$10+'2_FACADE'!P68*'1_MEX'!$F$11+'2_FACADE'!R68*'1_MEX'!$F$12+'2_FACADE'!T68*'1_MEX'!$F$13+'2_FACADE'!V68*'1_MEX'!$F$14+'2_FACADE'!X68*'1_MEX'!$F$15+'2_FACADE'!Z68*'1_MEX'!$F$16+'2_FACADE'!AB68*'1_MEX'!$F$17+'2_FACADE'!AD68*'1_MEX'!$F$18+'2_FACADE'!AF68*'1_MEX'!$F$19+'2_FACADE'!AH68*'1_MEX'!$F$20+AJ68*'1_MEX'!$F$21+'2_FACADE'!AL68*'1_MEX'!$F$22+'2_FACADE'!AN68*'1_MEX'!$F$23+'2_FACADE'!AP68*'1_MEX'!$F$24+'2_FACADE'!AR68*'1_MEX'!$F$25+'2_FACADE'!AT68*'1_MEX'!$F$26+'2_FACADE'!AV68*'1_MEX'!$F$27+AX68*'1_MEX'!$F$28+AZ68*'1_MEX'!$F$29+BB68*'1_MEX'!$F$30+BD68*'1_MEX'!$F$31+BF68*'1_MEX'!$F$32+BH68*'1_MEX'!$F$33+BJ68*'1_MEX'!$F$34+BL68*'1_MEX'!$F$35+BN68*'1_MEX'!$F$36+BP68*'1_MEX'!$F$37+BR68*'1_MEX'!$F$38+BT68*'1_MEX'!$F$39+BV68*'1_MEX'!$F$40+BX68*'1_MEX'!$F$41+BZ68*'1_MEX'!$F$42+CB68*'1_MEX'!$F$43+CD68*'1_MEX'!$F$44+CF68*'1_MEX'!$F$45+CH68*'1_MEX'!$F$46+CJ68*'1_MEX'!$F$47</f>
        <v>0</v>
      </c>
      <c r="CO68" s="274">
        <f t="shared" si="169"/>
        <v>0</v>
      </c>
      <c r="CP68" s="274">
        <f t="shared" si="170"/>
        <v>0</v>
      </c>
      <c r="CQ68" s="199">
        <f t="shared" si="171"/>
        <v>0</v>
      </c>
      <c r="CR68" s="199">
        <f t="shared" si="172"/>
        <v>0</v>
      </c>
      <c r="CS68" s="199">
        <f>C68*($J68*'1_MEX'!B$8+$L68*'1_MEX'!B$9+$N68*'1_MEX'!B$10+$P68*'1_MEX'!B$11+$R68*'1_MEX'!B$12+$T68*'1_MEX'!B$13+$V68*'1_MEX'!B$14+$X68*'1_MEX'!B$15+$Z68*'1_MEX'!B$16+$AB68*'1_MEX'!B$17+$AD68*'1_MEX'!B$18+$AF68*'1_MEX'!B$19+$AH68*'1_MEX'!B$20+$AJ68*'1_MEX'!B$21+$AL68*'1_MEX'!B$22+$AN68*'1_MEX'!B$23+$AP68*'1_MEX'!B$24+$AR68*'1_MEX'!B$25+$AT68*'1_MEX'!B$26+$AV68*'1_MEX'!B$27+$AX68*'1_MEX'!B$28+$AZ68*'1_MEX'!B$29+$BB68*'1_MEX'!B$30+$BD68*'1_MEX'!B$31+$BF68*'1_MEX'!B$32+$BH68*'1_MEX'!B$33+$BJ68*'1_MEX'!B$34+$BL68*'1_MEX'!B$35+$BN68*'1_MEX'!B$36+$BP68*'1_MEX'!B$37+$BR68*'1_MEX'!B$38+$BT68*'1_MEX'!B$39+$BV68*'1_MEX'!B$40+$BX68*'1_MEX'!B$41+$BZ68*'1_MEX'!B$42+$CB68*'1_MEX'!B$43+$CD68*'1_MEX'!B$44+$CF68*'1_MEX'!B$45+$CH68*'1_MEX'!B$46+$CJ68*'1_MEX'!B$47)</f>
        <v>0</v>
      </c>
      <c r="CT68" s="199">
        <f>C68*($J68*'1_MEX'!C$8+$L68*'1_MEX'!C$9+$N68*'1_MEX'!C$10+$P68*'1_MEX'!C$11+$R68*'1_MEX'!C$12+$T68*'1_MEX'!C$13+$V68*'1_MEX'!C$14+$X68*'1_MEX'!C$15+$Z68*'1_MEX'!C$16+$AB68*'1_MEX'!C$17+$AD68*'1_MEX'!C$18+$AF68*'1_MEX'!C$19+$AH68*'1_MEX'!C$20+$AJ68*'1_MEX'!C$21+$AL68*'1_MEX'!C$22+$AN68*'1_MEX'!C$23+$AP68*'1_MEX'!C$24+$AR68*'1_MEX'!C$25+$AT68*'1_MEX'!C$26+$AV68*'1_MEX'!C$27+$AX68*'1_MEX'!C$28+$AZ68*'1_MEX'!C$29+$BB68*'1_MEX'!C$30+$BD68*'1_MEX'!C$31+$BF68*'1_MEX'!C$32+$BH68*'1_MEX'!C$33+$BJ68*'1_MEX'!C$34+$BL68*'1_MEX'!C$35+$BN68*'1_MEX'!C$36+$BP68*'1_MEX'!C$37+$BR68*'1_MEX'!C$38+$BT68*'1_MEX'!C$39+$BV68*'1_MEX'!C$40+$BX68*'1_MEX'!C$41+$BZ68*'1_MEX'!C$42+$CB68*'1_MEX'!C$43+$CD68*'1_MEX'!C$44+$CF68*'1_MEX'!C$45+$CH68*'1_MEX'!C$46+$CJ68*'1_MEX'!C$47)</f>
        <v>0</v>
      </c>
      <c r="DD68" s="200">
        <f t="shared" si="173"/>
        <v>0</v>
      </c>
      <c r="DE68" s="200"/>
      <c r="DF68" s="200">
        <f t="shared" si="174"/>
        <v>0</v>
      </c>
      <c r="DH68" s="235">
        <f t="shared" si="175"/>
        <v>0</v>
      </c>
    </row>
    <row r="69" spans="1:112" ht="24" customHeight="1">
      <c r="A69" s="192">
        <v>17</v>
      </c>
      <c r="B69" s="315"/>
      <c r="C69" s="316"/>
      <c r="D69" s="318"/>
      <c r="E69" s="276">
        <f t="shared" si="163"/>
        <v>0</v>
      </c>
      <c r="F69" s="276"/>
      <c r="G69" s="192">
        <f t="shared" si="164"/>
        <v>0</v>
      </c>
      <c r="H69" s="192" t="s">
        <v>1</v>
      </c>
      <c r="I69" s="194">
        <f t="shared" si="176"/>
        <v>0</v>
      </c>
      <c r="J69" s="195"/>
      <c r="K69" s="195">
        <f t="shared" si="165"/>
        <v>0</v>
      </c>
      <c r="L69" s="196"/>
      <c r="M69" s="196">
        <f t="shared" si="166"/>
        <v>0</v>
      </c>
      <c r="N69" s="197"/>
      <c r="O69" s="197">
        <f t="shared" si="167"/>
        <v>0</v>
      </c>
      <c r="P69" s="198"/>
      <c r="Q69" s="198">
        <f t="shared" si="168"/>
        <v>0</v>
      </c>
      <c r="R69" s="192"/>
      <c r="S69" s="192">
        <f t="shared" si="200"/>
        <v>0</v>
      </c>
      <c r="T69" s="204"/>
      <c r="U69" s="195">
        <f t="shared" si="201"/>
        <v>0</v>
      </c>
      <c r="V69" s="205"/>
      <c r="W69" s="196">
        <f t="shared" si="202"/>
        <v>0</v>
      </c>
      <c r="X69" s="206"/>
      <c r="Y69" s="197">
        <f t="shared" si="203"/>
        <v>0</v>
      </c>
      <c r="Z69" s="207"/>
      <c r="AA69" s="198">
        <f t="shared" si="204"/>
        <v>0</v>
      </c>
      <c r="AB69" s="203"/>
      <c r="AC69" s="192">
        <f t="shared" si="205"/>
        <v>0</v>
      </c>
      <c r="AD69" s="204"/>
      <c r="AE69" s="195">
        <f t="shared" si="206"/>
        <v>0</v>
      </c>
      <c r="AF69" s="205"/>
      <c r="AG69" s="196">
        <f t="shared" si="207"/>
        <v>0</v>
      </c>
      <c r="AH69" s="206"/>
      <c r="AI69" s="197">
        <f t="shared" si="208"/>
        <v>0</v>
      </c>
      <c r="AJ69" s="207"/>
      <c r="AK69" s="198">
        <f t="shared" si="209"/>
        <v>0</v>
      </c>
      <c r="AL69" s="195"/>
      <c r="AM69" s="195">
        <f t="shared" si="210"/>
        <v>0</v>
      </c>
      <c r="AN69" s="205"/>
      <c r="AO69" s="196">
        <f t="shared" si="211"/>
        <v>0</v>
      </c>
      <c r="AP69" s="197"/>
      <c r="AQ69" s="197">
        <f t="shared" si="212"/>
        <v>0</v>
      </c>
      <c r="AR69" s="207"/>
      <c r="AS69" s="198">
        <f t="shared" si="213"/>
        <v>0</v>
      </c>
      <c r="AT69" s="203"/>
      <c r="AU69" s="192">
        <f t="shared" si="214"/>
        <v>0</v>
      </c>
      <c r="AV69" s="195"/>
      <c r="AW69" s="195">
        <f t="shared" si="177"/>
        <v>0</v>
      </c>
      <c r="AX69" s="196"/>
      <c r="AY69" s="196">
        <f t="shared" si="178"/>
        <v>0</v>
      </c>
      <c r="AZ69" s="197"/>
      <c r="BA69" s="197">
        <f t="shared" si="179"/>
        <v>0</v>
      </c>
      <c r="BB69" s="198"/>
      <c r="BC69" s="198">
        <f t="shared" si="180"/>
        <v>0</v>
      </c>
      <c r="BD69" s="192"/>
      <c r="BE69" s="192">
        <f t="shared" si="181"/>
        <v>0</v>
      </c>
      <c r="BF69" s="204"/>
      <c r="BG69" s="195">
        <f t="shared" si="182"/>
        <v>0</v>
      </c>
      <c r="BH69" s="205"/>
      <c r="BI69" s="196">
        <f t="shared" si="183"/>
        <v>0</v>
      </c>
      <c r="BJ69" s="206"/>
      <c r="BK69" s="197">
        <f t="shared" si="184"/>
        <v>0</v>
      </c>
      <c r="BL69" s="207"/>
      <c r="BM69" s="198">
        <f t="shared" si="185"/>
        <v>0</v>
      </c>
      <c r="BN69" s="203"/>
      <c r="BO69" s="192">
        <f t="shared" si="186"/>
        <v>0</v>
      </c>
      <c r="BP69" s="204"/>
      <c r="BQ69" s="195">
        <f t="shared" si="187"/>
        <v>0</v>
      </c>
      <c r="BR69" s="205"/>
      <c r="BS69" s="196">
        <f t="shared" si="188"/>
        <v>0</v>
      </c>
      <c r="BT69" s="206"/>
      <c r="BU69" s="197">
        <f t="shared" si="189"/>
        <v>0</v>
      </c>
      <c r="BV69" s="207"/>
      <c r="BW69" s="198">
        <f t="shared" si="190"/>
        <v>0</v>
      </c>
      <c r="BX69" s="195"/>
      <c r="BY69" s="195">
        <f t="shared" si="191"/>
        <v>0</v>
      </c>
      <c r="BZ69" s="205"/>
      <c r="CA69" s="196">
        <f t="shared" si="192"/>
        <v>0</v>
      </c>
      <c r="CB69" s="197"/>
      <c r="CC69" s="197">
        <f t="shared" si="193"/>
        <v>0</v>
      </c>
      <c r="CD69" s="207"/>
      <c r="CE69" s="198">
        <f t="shared" si="194"/>
        <v>0</v>
      </c>
      <c r="CF69" s="203"/>
      <c r="CG69" s="192">
        <f t="shared" si="195"/>
        <v>0</v>
      </c>
      <c r="CH69" s="195"/>
      <c r="CI69" s="195">
        <f t="shared" si="196"/>
        <v>0</v>
      </c>
      <c r="CJ69" s="195"/>
      <c r="CK69" s="195">
        <f t="shared" si="197"/>
        <v>0</v>
      </c>
      <c r="CL69" s="273">
        <f t="shared" si="198"/>
        <v>0</v>
      </c>
      <c r="CM69" s="199">
        <f t="shared" si="199"/>
        <v>0</v>
      </c>
      <c r="CN69" s="199">
        <f>J69*'1_MEX'!$F$8+'2_FACADE'!L69*'1_MEX'!$F$9+'2_FACADE'!N69*'1_MEX'!$F$10+'2_FACADE'!P69*'1_MEX'!$F$11+'2_FACADE'!R69*'1_MEX'!$F$12+'2_FACADE'!T69*'1_MEX'!$F$13+'2_FACADE'!V69*'1_MEX'!$F$14+'2_FACADE'!X69*'1_MEX'!$F$15+'2_FACADE'!Z69*'1_MEX'!$F$16+'2_FACADE'!AB69*'1_MEX'!$F$17+'2_FACADE'!AD69*'1_MEX'!$F$18+'2_FACADE'!AF69*'1_MEX'!$F$19+'2_FACADE'!AH69*'1_MEX'!$F$20+AJ69*'1_MEX'!$F$21+'2_FACADE'!AL69*'1_MEX'!$F$22+'2_FACADE'!AN69*'1_MEX'!$F$23+'2_FACADE'!AP69*'1_MEX'!$F$24+'2_FACADE'!AR69*'1_MEX'!$F$25+'2_FACADE'!AT69*'1_MEX'!$F$26+'2_FACADE'!AV69*'1_MEX'!$F$27+AX69*'1_MEX'!$F$28+AZ69*'1_MEX'!$F$29+BB69*'1_MEX'!$F$30+BD69*'1_MEX'!$F$31+BF69*'1_MEX'!$F$32+BH69*'1_MEX'!$F$33+BJ69*'1_MEX'!$F$34+BL69*'1_MEX'!$F$35+BN69*'1_MEX'!$F$36+BP69*'1_MEX'!$F$37+BR69*'1_MEX'!$F$38+BT69*'1_MEX'!$F$39+BV69*'1_MEX'!$F$40+BX69*'1_MEX'!$F$41+BZ69*'1_MEX'!$F$42+CB69*'1_MEX'!$F$43+CD69*'1_MEX'!$F$44+CF69*'1_MEX'!$F$45+CH69*'1_MEX'!$F$46+CJ69*'1_MEX'!$F$47</f>
        <v>0</v>
      </c>
      <c r="CO69" s="274">
        <f t="shared" si="169"/>
        <v>0</v>
      </c>
      <c r="CP69" s="274">
        <f t="shared" si="170"/>
        <v>0</v>
      </c>
      <c r="CQ69" s="199">
        <f t="shared" si="171"/>
        <v>0</v>
      </c>
      <c r="CR69" s="199">
        <f t="shared" si="172"/>
        <v>0</v>
      </c>
      <c r="CS69" s="199">
        <f>C69*($J69*'1_MEX'!B$8+$L69*'1_MEX'!B$9+$N69*'1_MEX'!B$10+$P69*'1_MEX'!B$11+$R69*'1_MEX'!B$12+$T69*'1_MEX'!B$13+$V69*'1_MEX'!B$14+$X69*'1_MEX'!B$15+$Z69*'1_MEX'!B$16+$AB69*'1_MEX'!B$17+$AD69*'1_MEX'!B$18+$AF69*'1_MEX'!B$19+$AH69*'1_MEX'!B$20+$AJ69*'1_MEX'!B$21+$AL69*'1_MEX'!B$22+$AN69*'1_MEX'!B$23+$AP69*'1_MEX'!B$24+$AR69*'1_MEX'!B$25+$AT69*'1_MEX'!B$26+$AV69*'1_MEX'!B$27+$AX69*'1_MEX'!B$28+$AZ69*'1_MEX'!B$29+$BB69*'1_MEX'!B$30+$BD69*'1_MEX'!B$31+$BF69*'1_MEX'!B$32+$BH69*'1_MEX'!B$33+$BJ69*'1_MEX'!B$34+$BL69*'1_MEX'!B$35+$BN69*'1_MEX'!B$36+$BP69*'1_MEX'!B$37+$BR69*'1_MEX'!B$38+$BT69*'1_MEX'!B$39+$BV69*'1_MEX'!B$40+$BX69*'1_MEX'!B$41+$BZ69*'1_MEX'!B$42+$CB69*'1_MEX'!B$43+$CD69*'1_MEX'!B$44+$CF69*'1_MEX'!B$45+$CH69*'1_MEX'!B$46+$CJ69*'1_MEX'!B$47)</f>
        <v>0</v>
      </c>
      <c r="CT69" s="199">
        <f>C69*($J69*'1_MEX'!C$8+$L69*'1_MEX'!C$9+$N69*'1_MEX'!C$10+$P69*'1_MEX'!C$11+$R69*'1_MEX'!C$12+$T69*'1_MEX'!C$13+$V69*'1_MEX'!C$14+$X69*'1_MEX'!C$15+$Z69*'1_MEX'!C$16+$AB69*'1_MEX'!C$17+$AD69*'1_MEX'!C$18+$AF69*'1_MEX'!C$19+$AH69*'1_MEX'!C$20+$AJ69*'1_MEX'!C$21+$AL69*'1_MEX'!C$22+$AN69*'1_MEX'!C$23+$AP69*'1_MEX'!C$24+$AR69*'1_MEX'!C$25+$AT69*'1_MEX'!C$26+$AV69*'1_MEX'!C$27+$AX69*'1_MEX'!C$28+$AZ69*'1_MEX'!C$29+$BB69*'1_MEX'!C$30+$BD69*'1_MEX'!C$31+$BF69*'1_MEX'!C$32+$BH69*'1_MEX'!C$33+$BJ69*'1_MEX'!C$34+$BL69*'1_MEX'!C$35+$BN69*'1_MEX'!C$36+$BP69*'1_MEX'!C$37+$BR69*'1_MEX'!C$38+$BT69*'1_MEX'!C$39+$BV69*'1_MEX'!C$40+$BX69*'1_MEX'!C$41+$BZ69*'1_MEX'!C$42+$CB69*'1_MEX'!C$43+$CD69*'1_MEX'!C$44+$CF69*'1_MEX'!C$45+$CH69*'1_MEX'!C$46+$CJ69*'1_MEX'!C$47)</f>
        <v>0</v>
      </c>
      <c r="DD69" s="200">
        <f t="shared" si="173"/>
        <v>0</v>
      </c>
      <c r="DE69" s="200"/>
      <c r="DF69" s="200">
        <f t="shared" si="174"/>
        <v>0</v>
      </c>
      <c r="DH69" s="235">
        <f t="shared" si="175"/>
        <v>0</v>
      </c>
    </row>
    <row r="70" spans="1:112" ht="24" customHeight="1">
      <c r="A70" s="192">
        <v>18</v>
      </c>
      <c r="B70" s="315"/>
      <c r="C70" s="316"/>
      <c r="D70" s="318"/>
      <c r="E70" s="276">
        <f t="shared" si="163"/>
        <v>0</v>
      </c>
      <c r="F70" s="276"/>
      <c r="G70" s="192">
        <f t="shared" si="164"/>
        <v>0</v>
      </c>
      <c r="H70" s="192" t="s">
        <v>1</v>
      </c>
      <c r="I70" s="194">
        <f t="shared" si="176"/>
        <v>0</v>
      </c>
      <c r="J70" s="195"/>
      <c r="K70" s="195">
        <f t="shared" si="165"/>
        <v>0</v>
      </c>
      <c r="L70" s="196"/>
      <c r="M70" s="196">
        <f t="shared" si="166"/>
        <v>0</v>
      </c>
      <c r="N70" s="197"/>
      <c r="O70" s="197">
        <f t="shared" si="167"/>
        <v>0</v>
      </c>
      <c r="P70" s="198"/>
      <c r="Q70" s="198">
        <f t="shared" si="168"/>
        <v>0</v>
      </c>
      <c r="R70" s="192"/>
      <c r="S70" s="192">
        <f t="shared" si="200"/>
        <v>0</v>
      </c>
      <c r="T70" s="204"/>
      <c r="U70" s="195">
        <f t="shared" si="201"/>
        <v>0</v>
      </c>
      <c r="V70" s="205"/>
      <c r="W70" s="196">
        <f t="shared" si="202"/>
        <v>0</v>
      </c>
      <c r="X70" s="206"/>
      <c r="Y70" s="197">
        <f t="shared" si="203"/>
        <v>0</v>
      </c>
      <c r="Z70" s="207"/>
      <c r="AA70" s="198">
        <f t="shared" si="204"/>
        <v>0</v>
      </c>
      <c r="AB70" s="203"/>
      <c r="AC70" s="192">
        <f t="shared" si="205"/>
        <v>0</v>
      </c>
      <c r="AD70" s="204"/>
      <c r="AE70" s="195">
        <f t="shared" si="206"/>
        <v>0</v>
      </c>
      <c r="AF70" s="205"/>
      <c r="AG70" s="196">
        <f t="shared" si="207"/>
        <v>0</v>
      </c>
      <c r="AH70" s="206"/>
      <c r="AI70" s="197">
        <f t="shared" si="208"/>
        <v>0</v>
      </c>
      <c r="AJ70" s="207"/>
      <c r="AK70" s="198">
        <f t="shared" si="209"/>
        <v>0</v>
      </c>
      <c r="AL70" s="195"/>
      <c r="AM70" s="195">
        <f t="shared" si="210"/>
        <v>0</v>
      </c>
      <c r="AN70" s="205"/>
      <c r="AO70" s="196">
        <f t="shared" si="211"/>
        <v>0</v>
      </c>
      <c r="AP70" s="197"/>
      <c r="AQ70" s="197">
        <f t="shared" si="212"/>
        <v>0</v>
      </c>
      <c r="AR70" s="207"/>
      <c r="AS70" s="198">
        <f t="shared" si="213"/>
        <v>0</v>
      </c>
      <c r="AT70" s="203"/>
      <c r="AU70" s="192">
        <f t="shared" si="214"/>
        <v>0</v>
      </c>
      <c r="AV70" s="195"/>
      <c r="AW70" s="195">
        <f t="shared" si="177"/>
        <v>0</v>
      </c>
      <c r="AX70" s="196"/>
      <c r="AY70" s="196">
        <f t="shared" si="178"/>
        <v>0</v>
      </c>
      <c r="AZ70" s="197"/>
      <c r="BA70" s="197">
        <f t="shared" si="179"/>
        <v>0</v>
      </c>
      <c r="BB70" s="198"/>
      <c r="BC70" s="198">
        <f t="shared" si="180"/>
        <v>0</v>
      </c>
      <c r="BD70" s="192"/>
      <c r="BE70" s="192">
        <f t="shared" si="181"/>
        <v>0</v>
      </c>
      <c r="BF70" s="204"/>
      <c r="BG70" s="195">
        <f t="shared" si="182"/>
        <v>0</v>
      </c>
      <c r="BH70" s="205"/>
      <c r="BI70" s="196">
        <f t="shared" si="183"/>
        <v>0</v>
      </c>
      <c r="BJ70" s="206"/>
      <c r="BK70" s="197">
        <f t="shared" si="184"/>
        <v>0</v>
      </c>
      <c r="BL70" s="207"/>
      <c r="BM70" s="198">
        <f t="shared" si="185"/>
        <v>0</v>
      </c>
      <c r="BN70" s="203"/>
      <c r="BO70" s="192">
        <f t="shared" si="186"/>
        <v>0</v>
      </c>
      <c r="BP70" s="204"/>
      <c r="BQ70" s="195">
        <f t="shared" si="187"/>
        <v>0</v>
      </c>
      <c r="BR70" s="205"/>
      <c r="BS70" s="196">
        <f t="shared" si="188"/>
        <v>0</v>
      </c>
      <c r="BT70" s="206"/>
      <c r="BU70" s="197">
        <f t="shared" si="189"/>
        <v>0</v>
      </c>
      <c r="BV70" s="207"/>
      <c r="BW70" s="198">
        <f t="shared" si="190"/>
        <v>0</v>
      </c>
      <c r="BX70" s="195"/>
      <c r="BY70" s="195">
        <f t="shared" si="191"/>
        <v>0</v>
      </c>
      <c r="BZ70" s="205"/>
      <c r="CA70" s="196">
        <f t="shared" si="192"/>
        <v>0</v>
      </c>
      <c r="CB70" s="197"/>
      <c r="CC70" s="197">
        <f t="shared" si="193"/>
        <v>0</v>
      </c>
      <c r="CD70" s="207"/>
      <c r="CE70" s="198">
        <f t="shared" si="194"/>
        <v>0</v>
      </c>
      <c r="CF70" s="203"/>
      <c r="CG70" s="192">
        <f t="shared" si="195"/>
        <v>0</v>
      </c>
      <c r="CH70" s="195"/>
      <c r="CI70" s="195">
        <f t="shared" si="196"/>
        <v>0</v>
      </c>
      <c r="CJ70" s="195"/>
      <c r="CK70" s="195">
        <f t="shared" si="197"/>
        <v>0</v>
      </c>
      <c r="CL70" s="273">
        <f t="shared" si="198"/>
        <v>0</v>
      </c>
      <c r="CM70" s="199">
        <f t="shared" si="199"/>
        <v>0</v>
      </c>
      <c r="CN70" s="199">
        <f>J70*'1_MEX'!$F$8+'2_FACADE'!L70*'1_MEX'!$F$9+'2_FACADE'!N70*'1_MEX'!$F$10+'2_FACADE'!P70*'1_MEX'!$F$11+'2_FACADE'!R70*'1_MEX'!$F$12+'2_FACADE'!T70*'1_MEX'!$F$13+'2_FACADE'!V70*'1_MEX'!$F$14+'2_FACADE'!X70*'1_MEX'!$F$15+'2_FACADE'!Z70*'1_MEX'!$F$16+'2_FACADE'!AB70*'1_MEX'!$F$17+'2_FACADE'!AD70*'1_MEX'!$F$18+'2_FACADE'!AF70*'1_MEX'!$F$19+'2_FACADE'!AH70*'1_MEX'!$F$20+AJ70*'1_MEX'!$F$21+'2_FACADE'!AL70*'1_MEX'!$F$22+'2_FACADE'!AN70*'1_MEX'!$F$23+'2_FACADE'!AP70*'1_MEX'!$F$24+'2_FACADE'!AR70*'1_MEX'!$F$25+'2_FACADE'!AT70*'1_MEX'!$F$26+'2_FACADE'!AV70*'1_MEX'!$F$27+AX70*'1_MEX'!$F$28+AZ70*'1_MEX'!$F$29+BB70*'1_MEX'!$F$30+BD70*'1_MEX'!$F$31+BF70*'1_MEX'!$F$32+BH70*'1_MEX'!$F$33+BJ70*'1_MEX'!$F$34+BL70*'1_MEX'!$F$35+BN70*'1_MEX'!$F$36+BP70*'1_MEX'!$F$37+BR70*'1_MEX'!$F$38+BT70*'1_MEX'!$F$39+BV70*'1_MEX'!$F$40+BX70*'1_MEX'!$F$41+BZ70*'1_MEX'!$F$42+CB70*'1_MEX'!$F$43+CD70*'1_MEX'!$F$44+CF70*'1_MEX'!$F$45+CH70*'1_MEX'!$F$46+CJ70*'1_MEX'!$F$47</f>
        <v>0</v>
      </c>
      <c r="CO70" s="274">
        <f t="shared" si="169"/>
        <v>0</v>
      </c>
      <c r="CP70" s="274">
        <f t="shared" si="170"/>
        <v>0</v>
      </c>
      <c r="CQ70" s="199">
        <f t="shared" si="171"/>
        <v>0</v>
      </c>
      <c r="CR70" s="199">
        <f t="shared" si="172"/>
        <v>0</v>
      </c>
      <c r="CS70" s="199">
        <f>C70*($J70*'1_MEX'!B$8+$L70*'1_MEX'!B$9+$N70*'1_MEX'!B$10+$P70*'1_MEX'!B$11+$R70*'1_MEX'!B$12+$T70*'1_MEX'!B$13+$V70*'1_MEX'!B$14+$X70*'1_MEX'!B$15+$Z70*'1_MEX'!B$16+$AB70*'1_MEX'!B$17+$AD70*'1_MEX'!B$18+$AF70*'1_MEX'!B$19+$AH70*'1_MEX'!B$20+$AJ70*'1_MEX'!B$21+$AL70*'1_MEX'!B$22+$AN70*'1_MEX'!B$23+$AP70*'1_MEX'!B$24+$AR70*'1_MEX'!B$25+$AT70*'1_MEX'!B$26+$AV70*'1_MEX'!B$27+$AX70*'1_MEX'!B$28+$AZ70*'1_MEX'!B$29+$BB70*'1_MEX'!B$30+$BD70*'1_MEX'!B$31+$BF70*'1_MEX'!B$32+$BH70*'1_MEX'!B$33+$BJ70*'1_MEX'!B$34+$BL70*'1_MEX'!B$35+$BN70*'1_MEX'!B$36+$BP70*'1_MEX'!B$37+$BR70*'1_MEX'!B$38+$BT70*'1_MEX'!B$39+$BV70*'1_MEX'!B$40+$BX70*'1_MEX'!B$41+$BZ70*'1_MEX'!B$42+$CB70*'1_MEX'!B$43+$CD70*'1_MEX'!B$44+$CF70*'1_MEX'!B$45+$CH70*'1_MEX'!B$46+$CJ70*'1_MEX'!B$47)</f>
        <v>0</v>
      </c>
      <c r="CT70" s="199">
        <f>C70*($J70*'1_MEX'!C$8+$L70*'1_MEX'!C$9+$N70*'1_MEX'!C$10+$P70*'1_MEX'!C$11+$R70*'1_MEX'!C$12+$T70*'1_MEX'!C$13+$V70*'1_MEX'!C$14+$X70*'1_MEX'!C$15+$Z70*'1_MEX'!C$16+$AB70*'1_MEX'!C$17+$AD70*'1_MEX'!C$18+$AF70*'1_MEX'!C$19+$AH70*'1_MEX'!C$20+$AJ70*'1_MEX'!C$21+$AL70*'1_MEX'!C$22+$AN70*'1_MEX'!C$23+$AP70*'1_MEX'!C$24+$AR70*'1_MEX'!C$25+$AT70*'1_MEX'!C$26+$AV70*'1_MEX'!C$27+$AX70*'1_MEX'!C$28+$AZ70*'1_MEX'!C$29+$BB70*'1_MEX'!C$30+$BD70*'1_MEX'!C$31+$BF70*'1_MEX'!C$32+$BH70*'1_MEX'!C$33+$BJ70*'1_MEX'!C$34+$BL70*'1_MEX'!C$35+$BN70*'1_MEX'!C$36+$BP70*'1_MEX'!C$37+$BR70*'1_MEX'!C$38+$BT70*'1_MEX'!C$39+$BV70*'1_MEX'!C$40+$BX70*'1_MEX'!C$41+$BZ70*'1_MEX'!C$42+$CB70*'1_MEX'!C$43+$CD70*'1_MEX'!C$44+$CF70*'1_MEX'!C$45+$CH70*'1_MEX'!C$46+$CJ70*'1_MEX'!C$47)</f>
        <v>0</v>
      </c>
      <c r="DD70" s="200">
        <f t="shared" si="173"/>
        <v>0</v>
      </c>
      <c r="DE70" s="200"/>
      <c r="DF70" s="200">
        <f t="shared" si="174"/>
        <v>0</v>
      </c>
      <c r="DH70" s="235">
        <f t="shared" si="175"/>
        <v>0</v>
      </c>
    </row>
    <row r="71" spans="1:112" ht="24" customHeight="1">
      <c r="A71" s="192">
        <v>19</v>
      </c>
      <c r="B71" s="315"/>
      <c r="C71" s="316"/>
      <c r="D71" s="318"/>
      <c r="E71" s="276">
        <f t="shared" si="163"/>
        <v>0</v>
      </c>
      <c r="F71" s="276"/>
      <c r="G71" s="192">
        <f t="shared" si="164"/>
        <v>0</v>
      </c>
      <c r="H71" s="192" t="s">
        <v>1</v>
      </c>
      <c r="I71" s="194">
        <f t="shared" si="176"/>
        <v>0</v>
      </c>
      <c r="J71" s="195"/>
      <c r="K71" s="195">
        <f t="shared" si="165"/>
        <v>0</v>
      </c>
      <c r="L71" s="196"/>
      <c r="M71" s="196">
        <f t="shared" si="166"/>
        <v>0</v>
      </c>
      <c r="N71" s="197"/>
      <c r="O71" s="197">
        <f t="shared" si="167"/>
        <v>0</v>
      </c>
      <c r="P71" s="198"/>
      <c r="Q71" s="198">
        <f t="shared" si="168"/>
        <v>0</v>
      </c>
      <c r="R71" s="192"/>
      <c r="S71" s="192">
        <f t="shared" si="200"/>
        <v>0</v>
      </c>
      <c r="T71" s="204"/>
      <c r="U71" s="195">
        <f t="shared" si="201"/>
        <v>0</v>
      </c>
      <c r="V71" s="205"/>
      <c r="W71" s="196">
        <f t="shared" si="202"/>
        <v>0</v>
      </c>
      <c r="X71" s="206"/>
      <c r="Y71" s="197">
        <f t="shared" si="203"/>
        <v>0</v>
      </c>
      <c r="Z71" s="207"/>
      <c r="AA71" s="198">
        <f t="shared" si="204"/>
        <v>0</v>
      </c>
      <c r="AB71" s="203"/>
      <c r="AC71" s="192">
        <f t="shared" si="205"/>
        <v>0</v>
      </c>
      <c r="AD71" s="204"/>
      <c r="AE71" s="195">
        <f t="shared" si="206"/>
        <v>0</v>
      </c>
      <c r="AF71" s="205"/>
      <c r="AG71" s="196">
        <f t="shared" si="207"/>
        <v>0</v>
      </c>
      <c r="AH71" s="206"/>
      <c r="AI71" s="197">
        <f t="shared" si="208"/>
        <v>0</v>
      </c>
      <c r="AJ71" s="207"/>
      <c r="AK71" s="198">
        <f t="shared" si="209"/>
        <v>0</v>
      </c>
      <c r="AL71" s="195"/>
      <c r="AM71" s="195">
        <f t="shared" si="210"/>
        <v>0</v>
      </c>
      <c r="AN71" s="205"/>
      <c r="AO71" s="196">
        <f t="shared" si="211"/>
        <v>0</v>
      </c>
      <c r="AP71" s="197"/>
      <c r="AQ71" s="197">
        <f t="shared" si="212"/>
        <v>0</v>
      </c>
      <c r="AR71" s="207"/>
      <c r="AS71" s="198">
        <f t="shared" si="213"/>
        <v>0</v>
      </c>
      <c r="AT71" s="203"/>
      <c r="AU71" s="192">
        <f t="shared" si="214"/>
        <v>0</v>
      </c>
      <c r="AV71" s="195"/>
      <c r="AW71" s="195">
        <f t="shared" si="177"/>
        <v>0</v>
      </c>
      <c r="AX71" s="196"/>
      <c r="AY71" s="196">
        <f t="shared" si="178"/>
        <v>0</v>
      </c>
      <c r="AZ71" s="197"/>
      <c r="BA71" s="197">
        <f t="shared" si="179"/>
        <v>0</v>
      </c>
      <c r="BB71" s="198"/>
      <c r="BC71" s="198">
        <f t="shared" si="180"/>
        <v>0</v>
      </c>
      <c r="BD71" s="192"/>
      <c r="BE71" s="192">
        <f t="shared" si="181"/>
        <v>0</v>
      </c>
      <c r="BF71" s="204"/>
      <c r="BG71" s="195">
        <f t="shared" si="182"/>
        <v>0</v>
      </c>
      <c r="BH71" s="205"/>
      <c r="BI71" s="196">
        <f t="shared" si="183"/>
        <v>0</v>
      </c>
      <c r="BJ71" s="206"/>
      <c r="BK71" s="197">
        <f t="shared" si="184"/>
        <v>0</v>
      </c>
      <c r="BL71" s="207"/>
      <c r="BM71" s="198">
        <f t="shared" si="185"/>
        <v>0</v>
      </c>
      <c r="BN71" s="203"/>
      <c r="BO71" s="192">
        <f t="shared" si="186"/>
        <v>0</v>
      </c>
      <c r="BP71" s="204"/>
      <c r="BQ71" s="195">
        <f t="shared" si="187"/>
        <v>0</v>
      </c>
      <c r="BR71" s="205"/>
      <c r="BS71" s="196">
        <f t="shared" si="188"/>
        <v>0</v>
      </c>
      <c r="BT71" s="206"/>
      <c r="BU71" s="197">
        <f t="shared" si="189"/>
        <v>0</v>
      </c>
      <c r="BV71" s="207"/>
      <c r="BW71" s="198">
        <f t="shared" si="190"/>
        <v>0</v>
      </c>
      <c r="BX71" s="195"/>
      <c r="BY71" s="195">
        <f t="shared" si="191"/>
        <v>0</v>
      </c>
      <c r="BZ71" s="205"/>
      <c r="CA71" s="196">
        <f t="shared" si="192"/>
        <v>0</v>
      </c>
      <c r="CB71" s="197"/>
      <c r="CC71" s="197">
        <f t="shared" si="193"/>
        <v>0</v>
      </c>
      <c r="CD71" s="207"/>
      <c r="CE71" s="198">
        <f t="shared" si="194"/>
        <v>0</v>
      </c>
      <c r="CF71" s="203"/>
      <c r="CG71" s="192">
        <f t="shared" si="195"/>
        <v>0</v>
      </c>
      <c r="CH71" s="195"/>
      <c r="CI71" s="195">
        <f t="shared" si="196"/>
        <v>0</v>
      </c>
      <c r="CJ71" s="195"/>
      <c r="CK71" s="195">
        <f t="shared" si="197"/>
        <v>0</v>
      </c>
      <c r="CL71" s="273">
        <f t="shared" si="198"/>
        <v>0</v>
      </c>
      <c r="CM71" s="199">
        <f t="shared" si="199"/>
        <v>0</v>
      </c>
      <c r="CN71" s="199">
        <f>J71*'1_MEX'!$F$8+'2_FACADE'!L71*'1_MEX'!$F$9+'2_FACADE'!N71*'1_MEX'!$F$10+'2_FACADE'!P71*'1_MEX'!$F$11+'2_FACADE'!R71*'1_MEX'!$F$12+'2_FACADE'!T71*'1_MEX'!$F$13+'2_FACADE'!V71*'1_MEX'!$F$14+'2_FACADE'!X71*'1_MEX'!$F$15+'2_FACADE'!Z71*'1_MEX'!$F$16+'2_FACADE'!AB71*'1_MEX'!$F$17+'2_FACADE'!AD71*'1_MEX'!$F$18+'2_FACADE'!AF71*'1_MEX'!$F$19+'2_FACADE'!AH71*'1_MEX'!$F$20+AJ71*'1_MEX'!$F$21+'2_FACADE'!AL71*'1_MEX'!$F$22+'2_FACADE'!AN71*'1_MEX'!$F$23+'2_FACADE'!AP71*'1_MEX'!$F$24+'2_FACADE'!AR71*'1_MEX'!$F$25+'2_FACADE'!AT71*'1_MEX'!$F$26+'2_FACADE'!AV71*'1_MEX'!$F$27+AX71*'1_MEX'!$F$28+AZ71*'1_MEX'!$F$29+BB71*'1_MEX'!$F$30+BD71*'1_MEX'!$F$31+BF71*'1_MEX'!$F$32+BH71*'1_MEX'!$F$33+BJ71*'1_MEX'!$F$34+BL71*'1_MEX'!$F$35+BN71*'1_MEX'!$F$36+BP71*'1_MEX'!$F$37+BR71*'1_MEX'!$F$38+BT71*'1_MEX'!$F$39+BV71*'1_MEX'!$F$40+BX71*'1_MEX'!$F$41+BZ71*'1_MEX'!$F$42+CB71*'1_MEX'!$F$43+CD71*'1_MEX'!$F$44+CF71*'1_MEX'!$F$45+CH71*'1_MEX'!$F$46+CJ71*'1_MEX'!$F$47</f>
        <v>0</v>
      </c>
      <c r="CO71" s="274">
        <f t="shared" si="169"/>
        <v>0</v>
      </c>
      <c r="CP71" s="274">
        <f t="shared" si="170"/>
        <v>0</v>
      </c>
      <c r="CQ71" s="199">
        <f t="shared" si="171"/>
        <v>0</v>
      </c>
      <c r="CR71" s="199">
        <f t="shared" si="172"/>
        <v>0</v>
      </c>
      <c r="CS71" s="199">
        <f>C71*($J71*'1_MEX'!B$8+$L71*'1_MEX'!B$9+$N71*'1_MEX'!B$10+$P71*'1_MEX'!B$11+$R71*'1_MEX'!B$12+$T71*'1_MEX'!B$13+$V71*'1_MEX'!B$14+$X71*'1_MEX'!B$15+$Z71*'1_MEX'!B$16+$AB71*'1_MEX'!B$17+$AD71*'1_MEX'!B$18+$AF71*'1_MEX'!B$19+$AH71*'1_MEX'!B$20+$AJ71*'1_MEX'!B$21+$AL71*'1_MEX'!B$22+$AN71*'1_MEX'!B$23+$AP71*'1_MEX'!B$24+$AR71*'1_MEX'!B$25+$AT71*'1_MEX'!B$26+$AV71*'1_MEX'!B$27+$AX71*'1_MEX'!B$28+$AZ71*'1_MEX'!B$29+$BB71*'1_MEX'!B$30+$BD71*'1_MEX'!B$31+$BF71*'1_MEX'!B$32+$BH71*'1_MEX'!B$33+$BJ71*'1_MEX'!B$34+$BL71*'1_MEX'!B$35+$BN71*'1_MEX'!B$36+$BP71*'1_MEX'!B$37+$BR71*'1_MEX'!B$38+$BT71*'1_MEX'!B$39+$BV71*'1_MEX'!B$40+$BX71*'1_MEX'!B$41+$BZ71*'1_MEX'!B$42+$CB71*'1_MEX'!B$43+$CD71*'1_MEX'!B$44+$CF71*'1_MEX'!B$45+$CH71*'1_MEX'!B$46+$CJ71*'1_MEX'!B$47)</f>
        <v>0</v>
      </c>
      <c r="CT71" s="199">
        <f>C71*($J71*'1_MEX'!C$8+$L71*'1_MEX'!C$9+$N71*'1_MEX'!C$10+$P71*'1_MEX'!C$11+$R71*'1_MEX'!C$12+$T71*'1_MEX'!C$13+$V71*'1_MEX'!C$14+$X71*'1_MEX'!C$15+$Z71*'1_MEX'!C$16+$AB71*'1_MEX'!C$17+$AD71*'1_MEX'!C$18+$AF71*'1_MEX'!C$19+$AH71*'1_MEX'!C$20+$AJ71*'1_MEX'!C$21+$AL71*'1_MEX'!C$22+$AN71*'1_MEX'!C$23+$AP71*'1_MEX'!C$24+$AR71*'1_MEX'!C$25+$AT71*'1_MEX'!C$26+$AV71*'1_MEX'!C$27+$AX71*'1_MEX'!C$28+$AZ71*'1_MEX'!C$29+$BB71*'1_MEX'!C$30+$BD71*'1_MEX'!C$31+$BF71*'1_MEX'!C$32+$BH71*'1_MEX'!C$33+$BJ71*'1_MEX'!C$34+$BL71*'1_MEX'!C$35+$BN71*'1_MEX'!C$36+$BP71*'1_MEX'!C$37+$BR71*'1_MEX'!C$38+$BT71*'1_MEX'!C$39+$BV71*'1_MEX'!C$40+$BX71*'1_MEX'!C$41+$BZ71*'1_MEX'!C$42+$CB71*'1_MEX'!C$43+$CD71*'1_MEX'!C$44+$CF71*'1_MEX'!C$45+$CH71*'1_MEX'!C$46+$CJ71*'1_MEX'!C$47)</f>
        <v>0</v>
      </c>
      <c r="DD71" s="200">
        <f t="shared" si="173"/>
        <v>0</v>
      </c>
      <c r="DE71" s="200"/>
      <c r="DF71" s="200">
        <f t="shared" si="174"/>
        <v>0</v>
      </c>
      <c r="DH71" s="235">
        <f t="shared" si="175"/>
        <v>0</v>
      </c>
    </row>
    <row r="72" spans="1:112" ht="24" customHeight="1">
      <c r="A72" s="192">
        <v>20</v>
      </c>
      <c r="B72" s="315"/>
      <c r="C72" s="316"/>
      <c r="D72" s="318"/>
      <c r="E72" s="276">
        <f t="shared" si="163"/>
        <v>0</v>
      </c>
      <c r="F72" s="276"/>
      <c r="G72" s="192">
        <f t="shared" si="164"/>
        <v>0</v>
      </c>
      <c r="H72" s="192" t="s">
        <v>1</v>
      </c>
      <c r="I72" s="194">
        <f t="shared" si="176"/>
        <v>0</v>
      </c>
      <c r="J72" s="195"/>
      <c r="K72" s="195">
        <f t="shared" si="165"/>
        <v>0</v>
      </c>
      <c r="L72" s="196"/>
      <c r="M72" s="196">
        <f t="shared" si="166"/>
        <v>0</v>
      </c>
      <c r="N72" s="197"/>
      <c r="O72" s="197">
        <f t="shared" si="167"/>
        <v>0</v>
      </c>
      <c r="P72" s="198"/>
      <c r="Q72" s="198">
        <f t="shared" si="168"/>
        <v>0</v>
      </c>
      <c r="R72" s="192"/>
      <c r="S72" s="192">
        <f t="shared" si="200"/>
        <v>0</v>
      </c>
      <c r="T72" s="204"/>
      <c r="U72" s="195">
        <f t="shared" si="201"/>
        <v>0</v>
      </c>
      <c r="V72" s="205"/>
      <c r="W72" s="196">
        <f t="shared" si="202"/>
        <v>0</v>
      </c>
      <c r="X72" s="206"/>
      <c r="Y72" s="197">
        <f t="shared" si="203"/>
        <v>0</v>
      </c>
      <c r="Z72" s="207"/>
      <c r="AA72" s="198">
        <f t="shared" si="204"/>
        <v>0</v>
      </c>
      <c r="AB72" s="203"/>
      <c r="AC72" s="192">
        <f t="shared" si="205"/>
        <v>0</v>
      </c>
      <c r="AD72" s="204"/>
      <c r="AE72" s="195">
        <f t="shared" si="206"/>
        <v>0</v>
      </c>
      <c r="AF72" s="205"/>
      <c r="AG72" s="196">
        <f t="shared" si="207"/>
        <v>0</v>
      </c>
      <c r="AH72" s="206"/>
      <c r="AI72" s="197">
        <f t="shared" si="208"/>
        <v>0</v>
      </c>
      <c r="AJ72" s="207"/>
      <c r="AK72" s="198">
        <f t="shared" si="209"/>
        <v>0</v>
      </c>
      <c r="AL72" s="195"/>
      <c r="AM72" s="195">
        <f t="shared" si="210"/>
        <v>0</v>
      </c>
      <c r="AN72" s="205"/>
      <c r="AO72" s="196">
        <f t="shared" si="211"/>
        <v>0</v>
      </c>
      <c r="AP72" s="197"/>
      <c r="AQ72" s="197">
        <f t="shared" si="212"/>
        <v>0</v>
      </c>
      <c r="AR72" s="207"/>
      <c r="AS72" s="198">
        <f t="shared" si="213"/>
        <v>0</v>
      </c>
      <c r="AT72" s="203"/>
      <c r="AU72" s="192">
        <f t="shared" si="214"/>
        <v>0</v>
      </c>
      <c r="AV72" s="195"/>
      <c r="AW72" s="195">
        <f t="shared" si="177"/>
        <v>0</v>
      </c>
      <c r="AX72" s="196"/>
      <c r="AY72" s="196">
        <f t="shared" si="178"/>
        <v>0</v>
      </c>
      <c r="AZ72" s="197"/>
      <c r="BA72" s="197">
        <f t="shared" si="179"/>
        <v>0</v>
      </c>
      <c r="BB72" s="198"/>
      <c r="BC72" s="198">
        <f t="shared" si="180"/>
        <v>0</v>
      </c>
      <c r="BD72" s="192"/>
      <c r="BE72" s="192">
        <f t="shared" si="181"/>
        <v>0</v>
      </c>
      <c r="BF72" s="204"/>
      <c r="BG72" s="195">
        <f t="shared" si="182"/>
        <v>0</v>
      </c>
      <c r="BH72" s="205"/>
      <c r="BI72" s="196">
        <f t="shared" si="183"/>
        <v>0</v>
      </c>
      <c r="BJ72" s="206"/>
      <c r="BK72" s="197">
        <f t="shared" si="184"/>
        <v>0</v>
      </c>
      <c r="BL72" s="207"/>
      <c r="BM72" s="198">
        <f t="shared" si="185"/>
        <v>0</v>
      </c>
      <c r="BN72" s="203"/>
      <c r="BO72" s="192">
        <f t="shared" si="186"/>
        <v>0</v>
      </c>
      <c r="BP72" s="204"/>
      <c r="BQ72" s="195">
        <f t="shared" si="187"/>
        <v>0</v>
      </c>
      <c r="BR72" s="205"/>
      <c r="BS72" s="196">
        <f t="shared" si="188"/>
        <v>0</v>
      </c>
      <c r="BT72" s="206"/>
      <c r="BU72" s="197">
        <f t="shared" si="189"/>
        <v>0</v>
      </c>
      <c r="BV72" s="207"/>
      <c r="BW72" s="198">
        <f t="shared" si="190"/>
        <v>0</v>
      </c>
      <c r="BX72" s="195"/>
      <c r="BY72" s="195">
        <f t="shared" si="191"/>
        <v>0</v>
      </c>
      <c r="BZ72" s="205"/>
      <c r="CA72" s="196">
        <f t="shared" si="192"/>
        <v>0</v>
      </c>
      <c r="CB72" s="197"/>
      <c r="CC72" s="197">
        <f t="shared" si="193"/>
        <v>0</v>
      </c>
      <c r="CD72" s="207"/>
      <c r="CE72" s="198">
        <f t="shared" si="194"/>
        <v>0</v>
      </c>
      <c r="CF72" s="203"/>
      <c r="CG72" s="192">
        <f t="shared" si="195"/>
        <v>0</v>
      </c>
      <c r="CH72" s="195"/>
      <c r="CI72" s="195">
        <f t="shared" si="196"/>
        <v>0</v>
      </c>
      <c r="CJ72" s="195"/>
      <c r="CK72" s="195">
        <f t="shared" si="197"/>
        <v>0</v>
      </c>
      <c r="CL72" s="273">
        <f t="shared" si="198"/>
        <v>0</v>
      </c>
      <c r="CM72" s="199">
        <f t="shared" si="199"/>
        <v>0</v>
      </c>
      <c r="CN72" s="199">
        <f>J72*'1_MEX'!$F$8+'2_FACADE'!L72*'1_MEX'!$F$9+'2_FACADE'!N72*'1_MEX'!$F$10+'2_FACADE'!P72*'1_MEX'!$F$11+'2_FACADE'!R72*'1_MEX'!$F$12+'2_FACADE'!T72*'1_MEX'!$F$13+'2_FACADE'!V72*'1_MEX'!$F$14+'2_FACADE'!X72*'1_MEX'!$F$15+'2_FACADE'!Z72*'1_MEX'!$F$16+'2_FACADE'!AB72*'1_MEX'!$F$17+'2_FACADE'!AD72*'1_MEX'!$F$18+'2_FACADE'!AF72*'1_MEX'!$F$19+'2_FACADE'!AH72*'1_MEX'!$F$20+AJ72*'1_MEX'!$F$21+'2_FACADE'!AL72*'1_MEX'!$F$22+'2_FACADE'!AN72*'1_MEX'!$F$23+'2_FACADE'!AP72*'1_MEX'!$F$24+'2_FACADE'!AR72*'1_MEX'!$F$25+'2_FACADE'!AT72*'1_MEX'!$F$26+'2_FACADE'!AV72*'1_MEX'!$F$27+AX72*'1_MEX'!$F$28+AZ72*'1_MEX'!$F$29+BB72*'1_MEX'!$F$30+BD72*'1_MEX'!$F$31+BF72*'1_MEX'!$F$32+BH72*'1_MEX'!$F$33+BJ72*'1_MEX'!$F$34+BL72*'1_MEX'!$F$35+BN72*'1_MEX'!$F$36+BP72*'1_MEX'!$F$37+BR72*'1_MEX'!$F$38+BT72*'1_MEX'!$F$39+BV72*'1_MEX'!$F$40+BX72*'1_MEX'!$F$41+BZ72*'1_MEX'!$F$42+CB72*'1_MEX'!$F$43+CD72*'1_MEX'!$F$44+CF72*'1_MEX'!$F$45+CH72*'1_MEX'!$F$46+CJ72*'1_MEX'!$F$47</f>
        <v>0</v>
      </c>
      <c r="CO72" s="274">
        <f t="shared" si="169"/>
        <v>0</v>
      </c>
      <c r="CP72" s="274">
        <f t="shared" si="170"/>
        <v>0</v>
      </c>
      <c r="CQ72" s="199">
        <f t="shared" si="171"/>
        <v>0</v>
      </c>
      <c r="CR72" s="199">
        <f t="shared" si="172"/>
        <v>0</v>
      </c>
      <c r="CS72" s="199">
        <f>C72*($J72*'1_MEX'!B$8+$L72*'1_MEX'!B$9+$N72*'1_MEX'!B$10+$P72*'1_MEX'!B$11+$R72*'1_MEX'!B$12+$T72*'1_MEX'!B$13+$V72*'1_MEX'!B$14+$X72*'1_MEX'!B$15+$Z72*'1_MEX'!B$16+$AB72*'1_MEX'!B$17+$AD72*'1_MEX'!B$18+$AF72*'1_MEX'!B$19+$AH72*'1_MEX'!B$20+$AJ72*'1_MEX'!B$21+$AL72*'1_MEX'!B$22+$AN72*'1_MEX'!B$23+$AP72*'1_MEX'!B$24+$AR72*'1_MEX'!B$25+$AT72*'1_MEX'!B$26+$AV72*'1_MEX'!B$27+$AX72*'1_MEX'!B$28+$AZ72*'1_MEX'!B$29+$BB72*'1_MEX'!B$30+$BD72*'1_MEX'!B$31+$BF72*'1_MEX'!B$32+$BH72*'1_MEX'!B$33+$BJ72*'1_MEX'!B$34+$BL72*'1_MEX'!B$35+$BN72*'1_MEX'!B$36+$BP72*'1_MEX'!B$37+$BR72*'1_MEX'!B$38+$BT72*'1_MEX'!B$39+$BV72*'1_MEX'!B$40+$BX72*'1_MEX'!B$41+$BZ72*'1_MEX'!B$42+$CB72*'1_MEX'!B$43+$CD72*'1_MEX'!B$44+$CF72*'1_MEX'!B$45+$CH72*'1_MEX'!B$46+$CJ72*'1_MEX'!B$47)</f>
        <v>0</v>
      </c>
      <c r="CT72" s="199">
        <f>C72*($J72*'1_MEX'!C$8+$L72*'1_MEX'!C$9+$N72*'1_MEX'!C$10+$P72*'1_MEX'!C$11+$R72*'1_MEX'!C$12+$T72*'1_MEX'!C$13+$V72*'1_MEX'!C$14+$X72*'1_MEX'!C$15+$Z72*'1_MEX'!C$16+$AB72*'1_MEX'!C$17+$AD72*'1_MEX'!C$18+$AF72*'1_MEX'!C$19+$AH72*'1_MEX'!C$20+$AJ72*'1_MEX'!C$21+$AL72*'1_MEX'!C$22+$AN72*'1_MEX'!C$23+$AP72*'1_MEX'!C$24+$AR72*'1_MEX'!C$25+$AT72*'1_MEX'!C$26+$AV72*'1_MEX'!C$27+$AX72*'1_MEX'!C$28+$AZ72*'1_MEX'!C$29+$BB72*'1_MEX'!C$30+$BD72*'1_MEX'!C$31+$BF72*'1_MEX'!C$32+$BH72*'1_MEX'!C$33+$BJ72*'1_MEX'!C$34+$BL72*'1_MEX'!C$35+$BN72*'1_MEX'!C$36+$BP72*'1_MEX'!C$37+$BR72*'1_MEX'!C$38+$BT72*'1_MEX'!C$39+$BV72*'1_MEX'!C$40+$BX72*'1_MEX'!C$41+$BZ72*'1_MEX'!C$42+$CB72*'1_MEX'!C$43+$CD72*'1_MEX'!C$44+$CF72*'1_MEX'!C$45+$CH72*'1_MEX'!C$46+$CJ72*'1_MEX'!C$47)</f>
        <v>0</v>
      </c>
      <c r="DD72" s="200">
        <f t="shared" si="173"/>
        <v>0</v>
      </c>
      <c r="DE72" s="200"/>
      <c r="DF72" s="200">
        <f t="shared" si="174"/>
        <v>0</v>
      </c>
      <c r="DH72" s="235">
        <f t="shared" si="175"/>
        <v>0</v>
      </c>
    </row>
    <row r="73" spans="1:112" ht="24" customHeight="1">
      <c r="A73" s="192">
        <v>21</v>
      </c>
      <c r="B73" s="315"/>
      <c r="C73" s="316"/>
      <c r="D73" s="318"/>
      <c r="E73" s="276">
        <f t="shared" si="163"/>
        <v>0</v>
      </c>
      <c r="F73" s="276"/>
      <c r="G73" s="192">
        <f t="shared" si="164"/>
        <v>0</v>
      </c>
      <c r="H73" s="192" t="s">
        <v>1</v>
      </c>
      <c r="I73" s="194">
        <f t="shared" si="176"/>
        <v>0</v>
      </c>
      <c r="J73" s="195"/>
      <c r="K73" s="195">
        <f t="shared" si="165"/>
        <v>0</v>
      </c>
      <c r="L73" s="196"/>
      <c r="M73" s="196">
        <f t="shared" si="166"/>
        <v>0</v>
      </c>
      <c r="N73" s="197"/>
      <c r="O73" s="197">
        <f t="shared" si="167"/>
        <v>0</v>
      </c>
      <c r="P73" s="198"/>
      <c r="Q73" s="198">
        <f t="shared" si="168"/>
        <v>0</v>
      </c>
      <c r="R73" s="192"/>
      <c r="S73" s="192">
        <f t="shared" si="200"/>
        <v>0</v>
      </c>
      <c r="T73" s="204"/>
      <c r="U73" s="195">
        <f t="shared" si="201"/>
        <v>0</v>
      </c>
      <c r="V73" s="205"/>
      <c r="W73" s="196">
        <f t="shared" si="202"/>
        <v>0</v>
      </c>
      <c r="X73" s="206"/>
      <c r="Y73" s="197">
        <f t="shared" si="203"/>
        <v>0</v>
      </c>
      <c r="Z73" s="207"/>
      <c r="AA73" s="198">
        <f t="shared" si="204"/>
        <v>0</v>
      </c>
      <c r="AB73" s="203"/>
      <c r="AC73" s="192">
        <f t="shared" si="205"/>
        <v>0</v>
      </c>
      <c r="AD73" s="204"/>
      <c r="AE73" s="195">
        <f t="shared" si="206"/>
        <v>0</v>
      </c>
      <c r="AF73" s="205"/>
      <c r="AG73" s="196">
        <f t="shared" si="207"/>
        <v>0</v>
      </c>
      <c r="AH73" s="206"/>
      <c r="AI73" s="197">
        <f t="shared" si="208"/>
        <v>0</v>
      </c>
      <c r="AJ73" s="207"/>
      <c r="AK73" s="198">
        <f t="shared" si="209"/>
        <v>0</v>
      </c>
      <c r="AL73" s="195"/>
      <c r="AM73" s="195">
        <f t="shared" si="210"/>
        <v>0</v>
      </c>
      <c r="AN73" s="205"/>
      <c r="AO73" s="196">
        <f t="shared" si="211"/>
        <v>0</v>
      </c>
      <c r="AP73" s="197"/>
      <c r="AQ73" s="197">
        <f t="shared" si="212"/>
        <v>0</v>
      </c>
      <c r="AR73" s="207"/>
      <c r="AS73" s="198">
        <f t="shared" si="213"/>
        <v>0</v>
      </c>
      <c r="AT73" s="203"/>
      <c r="AU73" s="192">
        <f t="shared" si="214"/>
        <v>0</v>
      </c>
      <c r="AV73" s="195"/>
      <c r="AW73" s="195">
        <f t="shared" si="177"/>
        <v>0</v>
      </c>
      <c r="AX73" s="196"/>
      <c r="AY73" s="196">
        <f t="shared" si="178"/>
        <v>0</v>
      </c>
      <c r="AZ73" s="197"/>
      <c r="BA73" s="197">
        <f t="shared" si="179"/>
        <v>0</v>
      </c>
      <c r="BB73" s="198"/>
      <c r="BC73" s="198">
        <f t="shared" si="180"/>
        <v>0</v>
      </c>
      <c r="BD73" s="192"/>
      <c r="BE73" s="192">
        <f t="shared" si="181"/>
        <v>0</v>
      </c>
      <c r="BF73" s="204"/>
      <c r="BG73" s="195">
        <f t="shared" si="182"/>
        <v>0</v>
      </c>
      <c r="BH73" s="205"/>
      <c r="BI73" s="196">
        <f t="shared" si="183"/>
        <v>0</v>
      </c>
      <c r="BJ73" s="206"/>
      <c r="BK73" s="197">
        <f t="shared" si="184"/>
        <v>0</v>
      </c>
      <c r="BL73" s="207"/>
      <c r="BM73" s="198">
        <f t="shared" si="185"/>
        <v>0</v>
      </c>
      <c r="BN73" s="203"/>
      <c r="BO73" s="192">
        <f t="shared" si="186"/>
        <v>0</v>
      </c>
      <c r="BP73" s="204"/>
      <c r="BQ73" s="195">
        <f t="shared" si="187"/>
        <v>0</v>
      </c>
      <c r="BR73" s="205"/>
      <c r="BS73" s="196">
        <f t="shared" si="188"/>
        <v>0</v>
      </c>
      <c r="BT73" s="206"/>
      <c r="BU73" s="197">
        <f t="shared" si="189"/>
        <v>0</v>
      </c>
      <c r="BV73" s="207"/>
      <c r="BW73" s="198">
        <f t="shared" si="190"/>
        <v>0</v>
      </c>
      <c r="BX73" s="195"/>
      <c r="BY73" s="195">
        <f t="shared" si="191"/>
        <v>0</v>
      </c>
      <c r="BZ73" s="205"/>
      <c r="CA73" s="196">
        <f t="shared" si="192"/>
        <v>0</v>
      </c>
      <c r="CB73" s="197"/>
      <c r="CC73" s="197">
        <f t="shared" si="193"/>
        <v>0</v>
      </c>
      <c r="CD73" s="207"/>
      <c r="CE73" s="198">
        <f t="shared" si="194"/>
        <v>0</v>
      </c>
      <c r="CF73" s="203"/>
      <c r="CG73" s="192">
        <f t="shared" si="195"/>
        <v>0</v>
      </c>
      <c r="CH73" s="195"/>
      <c r="CI73" s="195">
        <f t="shared" si="196"/>
        <v>0</v>
      </c>
      <c r="CJ73" s="195"/>
      <c r="CK73" s="195">
        <f t="shared" si="197"/>
        <v>0</v>
      </c>
      <c r="CL73" s="273">
        <f t="shared" si="198"/>
        <v>0</v>
      </c>
      <c r="CM73" s="199">
        <f t="shared" si="199"/>
        <v>0</v>
      </c>
      <c r="CN73" s="199">
        <f>J73*'1_MEX'!$F$8+'2_FACADE'!L73*'1_MEX'!$F$9+'2_FACADE'!N73*'1_MEX'!$F$10+'2_FACADE'!P73*'1_MEX'!$F$11+'2_FACADE'!R73*'1_MEX'!$F$12+'2_FACADE'!T73*'1_MEX'!$F$13+'2_FACADE'!V73*'1_MEX'!$F$14+'2_FACADE'!X73*'1_MEX'!$F$15+'2_FACADE'!Z73*'1_MEX'!$F$16+'2_FACADE'!AB73*'1_MEX'!$F$17+'2_FACADE'!AD73*'1_MEX'!$F$18+'2_FACADE'!AF73*'1_MEX'!$F$19+'2_FACADE'!AH73*'1_MEX'!$F$20+AJ73*'1_MEX'!$F$21+'2_FACADE'!AL73*'1_MEX'!$F$22+'2_FACADE'!AN73*'1_MEX'!$F$23+'2_FACADE'!AP73*'1_MEX'!$F$24+'2_FACADE'!AR73*'1_MEX'!$F$25+'2_FACADE'!AT73*'1_MEX'!$F$26+'2_FACADE'!AV73*'1_MEX'!$F$27+AX73*'1_MEX'!$F$28+AZ73*'1_MEX'!$F$29+BB73*'1_MEX'!$F$30+BD73*'1_MEX'!$F$31+BF73*'1_MEX'!$F$32+BH73*'1_MEX'!$F$33+BJ73*'1_MEX'!$F$34+BL73*'1_MEX'!$F$35+BN73*'1_MEX'!$F$36+BP73*'1_MEX'!$F$37+BR73*'1_MEX'!$F$38+BT73*'1_MEX'!$F$39+BV73*'1_MEX'!$F$40+BX73*'1_MEX'!$F$41+BZ73*'1_MEX'!$F$42+CB73*'1_MEX'!$F$43+CD73*'1_MEX'!$F$44+CF73*'1_MEX'!$F$45+CH73*'1_MEX'!$F$46+CJ73*'1_MEX'!$F$47</f>
        <v>0</v>
      </c>
      <c r="CO73" s="274">
        <f t="shared" si="169"/>
        <v>0</v>
      </c>
      <c r="CP73" s="274">
        <f t="shared" si="170"/>
        <v>0</v>
      </c>
      <c r="CQ73" s="199">
        <f t="shared" si="171"/>
        <v>0</v>
      </c>
      <c r="CR73" s="199">
        <f t="shared" si="172"/>
        <v>0</v>
      </c>
      <c r="CS73" s="199">
        <f>C73*($J73*'1_MEX'!B$8+$L73*'1_MEX'!B$9+$N73*'1_MEX'!B$10+$P73*'1_MEX'!B$11+$R73*'1_MEX'!B$12+$T73*'1_MEX'!B$13+$V73*'1_MEX'!B$14+$X73*'1_MEX'!B$15+$Z73*'1_MEX'!B$16+$AB73*'1_MEX'!B$17+$AD73*'1_MEX'!B$18+$AF73*'1_MEX'!B$19+$AH73*'1_MEX'!B$20+$AJ73*'1_MEX'!B$21+$AL73*'1_MEX'!B$22+$AN73*'1_MEX'!B$23+$AP73*'1_MEX'!B$24+$AR73*'1_MEX'!B$25+$AT73*'1_MEX'!B$26+$AV73*'1_MEX'!B$27+$AX73*'1_MEX'!B$28+$AZ73*'1_MEX'!B$29+$BB73*'1_MEX'!B$30+$BD73*'1_MEX'!B$31+$BF73*'1_MEX'!B$32+$BH73*'1_MEX'!B$33+$BJ73*'1_MEX'!B$34+$BL73*'1_MEX'!B$35+$BN73*'1_MEX'!B$36+$BP73*'1_MEX'!B$37+$BR73*'1_MEX'!B$38+$BT73*'1_MEX'!B$39+$BV73*'1_MEX'!B$40+$BX73*'1_MEX'!B$41+$BZ73*'1_MEX'!B$42+$CB73*'1_MEX'!B$43+$CD73*'1_MEX'!B$44+$CF73*'1_MEX'!B$45+$CH73*'1_MEX'!B$46+$CJ73*'1_MEX'!B$47)</f>
        <v>0</v>
      </c>
      <c r="CT73" s="199">
        <f>C73*($J73*'1_MEX'!C$8+$L73*'1_MEX'!C$9+$N73*'1_MEX'!C$10+$P73*'1_MEX'!C$11+$R73*'1_MEX'!C$12+$T73*'1_MEX'!C$13+$V73*'1_MEX'!C$14+$X73*'1_MEX'!C$15+$Z73*'1_MEX'!C$16+$AB73*'1_MEX'!C$17+$AD73*'1_MEX'!C$18+$AF73*'1_MEX'!C$19+$AH73*'1_MEX'!C$20+$AJ73*'1_MEX'!C$21+$AL73*'1_MEX'!C$22+$AN73*'1_MEX'!C$23+$AP73*'1_MEX'!C$24+$AR73*'1_MEX'!C$25+$AT73*'1_MEX'!C$26+$AV73*'1_MEX'!C$27+$AX73*'1_MEX'!C$28+$AZ73*'1_MEX'!C$29+$BB73*'1_MEX'!C$30+$BD73*'1_MEX'!C$31+$BF73*'1_MEX'!C$32+$BH73*'1_MEX'!C$33+$BJ73*'1_MEX'!C$34+$BL73*'1_MEX'!C$35+$BN73*'1_MEX'!C$36+$BP73*'1_MEX'!C$37+$BR73*'1_MEX'!C$38+$BT73*'1_MEX'!C$39+$BV73*'1_MEX'!C$40+$BX73*'1_MEX'!C$41+$BZ73*'1_MEX'!C$42+$CB73*'1_MEX'!C$43+$CD73*'1_MEX'!C$44+$CF73*'1_MEX'!C$45+$CH73*'1_MEX'!C$46+$CJ73*'1_MEX'!C$47)</f>
        <v>0</v>
      </c>
      <c r="DD73" s="200">
        <f t="shared" si="173"/>
        <v>0</v>
      </c>
      <c r="DE73" s="200"/>
      <c r="DF73" s="200">
        <f t="shared" si="174"/>
        <v>0</v>
      </c>
      <c r="DH73" s="235">
        <f t="shared" si="175"/>
        <v>0</v>
      </c>
    </row>
    <row r="74" spans="1:112" ht="24" customHeight="1">
      <c r="A74" s="192">
        <v>22</v>
      </c>
      <c r="B74" s="315"/>
      <c r="C74" s="316"/>
      <c r="D74" s="318"/>
      <c r="E74" s="276">
        <f t="shared" si="163"/>
        <v>0</v>
      </c>
      <c r="F74" s="276"/>
      <c r="G74" s="192">
        <f t="shared" si="164"/>
        <v>0</v>
      </c>
      <c r="H74" s="192" t="s">
        <v>1</v>
      </c>
      <c r="I74" s="194">
        <f t="shared" si="176"/>
        <v>0</v>
      </c>
      <c r="J74" s="195"/>
      <c r="K74" s="195">
        <f t="shared" si="165"/>
        <v>0</v>
      </c>
      <c r="L74" s="196"/>
      <c r="M74" s="196">
        <f t="shared" si="166"/>
        <v>0</v>
      </c>
      <c r="N74" s="197"/>
      <c r="O74" s="197">
        <f t="shared" si="167"/>
        <v>0</v>
      </c>
      <c r="P74" s="198"/>
      <c r="Q74" s="198">
        <f t="shared" si="168"/>
        <v>0</v>
      </c>
      <c r="R74" s="192"/>
      <c r="S74" s="192">
        <f t="shared" si="200"/>
        <v>0</v>
      </c>
      <c r="T74" s="204"/>
      <c r="U74" s="195">
        <f t="shared" si="201"/>
        <v>0</v>
      </c>
      <c r="V74" s="205"/>
      <c r="W74" s="196">
        <f t="shared" si="202"/>
        <v>0</v>
      </c>
      <c r="X74" s="206"/>
      <c r="Y74" s="197">
        <f t="shared" si="203"/>
        <v>0</v>
      </c>
      <c r="Z74" s="207"/>
      <c r="AA74" s="198">
        <f t="shared" si="204"/>
        <v>0</v>
      </c>
      <c r="AB74" s="203"/>
      <c r="AC74" s="192">
        <f t="shared" si="205"/>
        <v>0</v>
      </c>
      <c r="AD74" s="204"/>
      <c r="AE74" s="195">
        <f t="shared" si="206"/>
        <v>0</v>
      </c>
      <c r="AF74" s="205"/>
      <c r="AG74" s="196">
        <f t="shared" si="207"/>
        <v>0</v>
      </c>
      <c r="AH74" s="206"/>
      <c r="AI74" s="197">
        <f t="shared" si="208"/>
        <v>0</v>
      </c>
      <c r="AJ74" s="207"/>
      <c r="AK74" s="198">
        <f t="shared" si="209"/>
        <v>0</v>
      </c>
      <c r="AL74" s="195"/>
      <c r="AM74" s="195">
        <f t="shared" si="210"/>
        <v>0</v>
      </c>
      <c r="AN74" s="205"/>
      <c r="AO74" s="196">
        <f t="shared" si="211"/>
        <v>0</v>
      </c>
      <c r="AP74" s="197"/>
      <c r="AQ74" s="197">
        <f t="shared" si="212"/>
        <v>0</v>
      </c>
      <c r="AR74" s="207"/>
      <c r="AS74" s="198">
        <f t="shared" si="213"/>
        <v>0</v>
      </c>
      <c r="AT74" s="203"/>
      <c r="AU74" s="192">
        <f t="shared" si="214"/>
        <v>0</v>
      </c>
      <c r="AV74" s="195"/>
      <c r="AW74" s="195">
        <f t="shared" si="177"/>
        <v>0</v>
      </c>
      <c r="AX74" s="196"/>
      <c r="AY74" s="196">
        <f t="shared" si="178"/>
        <v>0</v>
      </c>
      <c r="AZ74" s="197"/>
      <c r="BA74" s="197">
        <f t="shared" si="179"/>
        <v>0</v>
      </c>
      <c r="BB74" s="198"/>
      <c r="BC74" s="198">
        <f t="shared" si="180"/>
        <v>0</v>
      </c>
      <c r="BD74" s="192"/>
      <c r="BE74" s="192">
        <f t="shared" si="181"/>
        <v>0</v>
      </c>
      <c r="BF74" s="204"/>
      <c r="BG74" s="195">
        <f t="shared" si="182"/>
        <v>0</v>
      </c>
      <c r="BH74" s="205"/>
      <c r="BI74" s="196">
        <f t="shared" si="183"/>
        <v>0</v>
      </c>
      <c r="BJ74" s="206"/>
      <c r="BK74" s="197">
        <f t="shared" si="184"/>
        <v>0</v>
      </c>
      <c r="BL74" s="207"/>
      <c r="BM74" s="198">
        <f t="shared" si="185"/>
        <v>0</v>
      </c>
      <c r="BN74" s="203"/>
      <c r="BO74" s="192">
        <f t="shared" si="186"/>
        <v>0</v>
      </c>
      <c r="BP74" s="204"/>
      <c r="BQ74" s="195">
        <f t="shared" si="187"/>
        <v>0</v>
      </c>
      <c r="BR74" s="205"/>
      <c r="BS74" s="196">
        <f t="shared" si="188"/>
        <v>0</v>
      </c>
      <c r="BT74" s="206"/>
      <c r="BU74" s="197">
        <f t="shared" si="189"/>
        <v>0</v>
      </c>
      <c r="BV74" s="207"/>
      <c r="BW74" s="198">
        <f t="shared" si="190"/>
        <v>0</v>
      </c>
      <c r="BX74" s="195"/>
      <c r="BY74" s="195">
        <f t="shared" si="191"/>
        <v>0</v>
      </c>
      <c r="BZ74" s="205"/>
      <c r="CA74" s="196">
        <f t="shared" si="192"/>
        <v>0</v>
      </c>
      <c r="CB74" s="197"/>
      <c r="CC74" s="197">
        <f t="shared" si="193"/>
        <v>0</v>
      </c>
      <c r="CD74" s="207"/>
      <c r="CE74" s="198">
        <f t="shared" si="194"/>
        <v>0</v>
      </c>
      <c r="CF74" s="203"/>
      <c r="CG74" s="192">
        <f t="shared" si="195"/>
        <v>0</v>
      </c>
      <c r="CH74" s="195"/>
      <c r="CI74" s="195">
        <f t="shared" si="196"/>
        <v>0</v>
      </c>
      <c r="CJ74" s="195"/>
      <c r="CK74" s="195">
        <f t="shared" si="197"/>
        <v>0</v>
      </c>
      <c r="CL74" s="273">
        <f t="shared" si="198"/>
        <v>0</v>
      </c>
      <c r="CM74" s="199">
        <f t="shared" si="199"/>
        <v>0</v>
      </c>
      <c r="CN74" s="199">
        <f>J74*'1_MEX'!$F$8+'2_FACADE'!L74*'1_MEX'!$F$9+'2_FACADE'!N74*'1_MEX'!$F$10+'2_FACADE'!P74*'1_MEX'!$F$11+'2_FACADE'!R74*'1_MEX'!$F$12+'2_FACADE'!T74*'1_MEX'!$F$13+'2_FACADE'!V74*'1_MEX'!$F$14+'2_FACADE'!X74*'1_MEX'!$F$15+'2_FACADE'!Z74*'1_MEX'!$F$16+'2_FACADE'!AB74*'1_MEX'!$F$17+'2_FACADE'!AD74*'1_MEX'!$F$18+'2_FACADE'!AF74*'1_MEX'!$F$19+'2_FACADE'!AH74*'1_MEX'!$F$20+AJ74*'1_MEX'!$F$21+'2_FACADE'!AL74*'1_MEX'!$F$22+'2_FACADE'!AN74*'1_MEX'!$F$23+'2_FACADE'!AP74*'1_MEX'!$F$24+'2_FACADE'!AR74*'1_MEX'!$F$25+'2_FACADE'!AT74*'1_MEX'!$F$26+'2_FACADE'!AV74*'1_MEX'!$F$27+AX74*'1_MEX'!$F$28+AZ74*'1_MEX'!$F$29+BB74*'1_MEX'!$F$30+BD74*'1_MEX'!$F$31+BF74*'1_MEX'!$F$32+BH74*'1_MEX'!$F$33+BJ74*'1_MEX'!$F$34+BL74*'1_MEX'!$F$35+BN74*'1_MEX'!$F$36+BP74*'1_MEX'!$F$37+BR74*'1_MEX'!$F$38+BT74*'1_MEX'!$F$39+BV74*'1_MEX'!$F$40+BX74*'1_MEX'!$F$41+BZ74*'1_MEX'!$F$42+CB74*'1_MEX'!$F$43+CD74*'1_MEX'!$F$44+CF74*'1_MEX'!$F$45+CH74*'1_MEX'!$F$46+CJ74*'1_MEX'!$F$47</f>
        <v>0</v>
      </c>
      <c r="CO74" s="274">
        <f t="shared" si="169"/>
        <v>0</v>
      </c>
      <c r="CP74" s="274">
        <f t="shared" si="170"/>
        <v>0</v>
      </c>
      <c r="CQ74" s="199">
        <f t="shared" si="171"/>
        <v>0</v>
      </c>
      <c r="CR74" s="199">
        <f t="shared" si="172"/>
        <v>0</v>
      </c>
      <c r="CS74" s="199">
        <f>C74*($J74*'1_MEX'!B$8+$L74*'1_MEX'!B$9+$N74*'1_MEX'!B$10+$P74*'1_MEX'!B$11+$R74*'1_MEX'!B$12+$T74*'1_MEX'!B$13+$V74*'1_MEX'!B$14+$X74*'1_MEX'!B$15+$Z74*'1_MEX'!B$16+$AB74*'1_MEX'!B$17+$AD74*'1_MEX'!B$18+$AF74*'1_MEX'!B$19+$AH74*'1_MEX'!B$20+$AJ74*'1_MEX'!B$21+$AL74*'1_MEX'!B$22+$AN74*'1_MEX'!B$23+$AP74*'1_MEX'!B$24+$AR74*'1_MEX'!B$25+$AT74*'1_MEX'!B$26+$AV74*'1_MEX'!B$27+$AX74*'1_MEX'!B$28+$AZ74*'1_MEX'!B$29+$BB74*'1_MEX'!B$30+$BD74*'1_MEX'!B$31+$BF74*'1_MEX'!B$32+$BH74*'1_MEX'!B$33+$BJ74*'1_MEX'!B$34+$BL74*'1_MEX'!B$35+$BN74*'1_MEX'!B$36+$BP74*'1_MEX'!B$37+$BR74*'1_MEX'!B$38+$BT74*'1_MEX'!B$39+$BV74*'1_MEX'!B$40+$BX74*'1_MEX'!B$41+$BZ74*'1_MEX'!B$42+$CB74*'1_MEX'!B$43+$CD74*'1_MEX'!B$44+$CF74*'1_MEX'!B$45+$CH74*'1_MEX'!B$46+$CJ74*'1_MEX'!B$47)</f>
        <v>0</v>
      </c>
      <c r="CT74" s="199">
        <f>C74*($J74*'1_MEX'!C$8+$L74*'1_MEX'!C$9+$N74*'1_MEX'!C$10+$P74*'1_MEX'!C$11+$R74*'1_MEX'!C$12+$T74*'1_MEX'!C$13+$V74*'1_MEX'!C$14+$X74*'1_MEX'!C$15+$Z74*'1_MEX'!C$16+$AB74*'1_MEX'!C$17+$AD74*'1_MEX'!C$18+$AF74*'1_MEX'!C$19+$AH74*'1_MEX'!C$20+$AJ74*'1_MEX'!C$21+$AL74*'1_MEX'!C$22+$AN74*'1_MEX'!C$23+$AP74*'1_MEX'!C$24+$AR74*'1_MEX'!C$25+$AT74*'1_MEX'!C$26+$AV74*'1_MEX'!C$27+$AX74*'1_MEX'!C$28+$AZ74*'1_MEX'!C$29+$BB74*'1_MEX'!C$30+$BD74*'1_MEX'!C$31+$BF74*'1_MEX'!C$32+$BH74*'1_MEX'!C$33+$BJ74*'1_MEX'!C$34+$BL74*'1_MEX'!C$35+$BN74*'1_MEX'!C$36+$BP74*'1_MEX'!C$37+$BR74*'1_MEX'!C$38+$BT74*'1_MEX'!C$39+$BV74*'1_MEX'!C$40+$BX74*'1_MEX'!C$41+$BZ74*'1_MEX'!C$42+$CB74*'1_MEX'!C$43+$CD74*'1_MEX'!C$44+$CF74*'1_MEX'!C$45+$CH74*'1_MEX'!C$46+$CJ74*'1_MEX'!C$47)</f>
        <v>0</v>
      </c>
      <c r="DD74" s="200">
        <f t="shared" si="173"/>
        <v>0</v>
      </c>
      <c r="DE74" s="200"/>
      <c r="DF74" s="200">
        <f t="shared" si="174"/>
        <v>0</v>
      </c>
      <c r="DH74" s="235">
        <f t="shared" si="175"/>
        <v>0</v>
      </c>
    </row>
    <row r="75" spans="1:112" ht="24" customHeight="1">
      <c r="A75" s="192">
        <v>23</v>
      </c>
      <c r="B75" s="315"/>
      <c r="C75" s="316"/>
      <c r="D75" s="318"/>
      <c r="E75" s="276">
        <f t="shared" si="163"/>
        <v>0</v>
      </c>
      <c r="F75" s="276"/>
      <c r="G75" s="192">
        <f t="shared" si="164"/>
        <v>0</v>
      </c>
      <c r="H75" s="192" t="s">
        <v>1</v>
      </c>
      <c r="I75" s="194">
        <f t="shared" si="176"/>
        <v>0</v>
      </c>
      <c r="J75" s="195"/>
      <c r="K75" s="195">
        <f t="shared" si="165"/>
        <v>0</v>
      </c>
      <c r="L75" s="196"/>
      <c r="M75" s="196">
        <f t="shared" si="166"/>
        <v>0</v>
      </c>
      <c r="N75" s="197"/>
      <c r="O75" s="197">
        <f t="shared" si="167"/>
        <v>0</v>
      </c>
      <c r="P75" s="198"/>
      <c r="Q75" s="198">
        <f t="shared" si="168"/>
        <v>0</v>
      </c>
      <c r="R75" s="192"/>
      <c r="S75" s="192">
        <f t="shared" si="200"/>
        <v>0</v>
      </c>
      <c r="T75" s="204"/>
      <c r="U75" s="195">
        <f t="shared" si="201"/>
        <v>0</v>
      </c>
      <c r="V75" s="205"/>
      <c r="W75" s="196">
        <f t="shared" si="202"/>
        <v>0</v>
      </c>
      <c r="X75" s="206"/>
      <c r="Y75" s="197">
        <f t="shared" si="203"/>
        <v>0</v>
      </c>
      <c r="Z75" s="207"/>
      <c r="AA75" s="198">
        <f t="shared" si="204"/>
        <v>0</v>
      </c>
      <c r="AB75" s="203"/>
      <c r="AC75" s="192">
        <f t="shared" si="205"/>
        <v>0</v>
      </c>
      <c r="AD75" s="204"/>
      <c r="AE75" s="195">
        <f t="shared" si="206"/>
        <v>0</v>
      </c>
      <c r="AF75" s="205"/>
      <c r="AG75" s="196">
        <f t="shared" si="207"/>
        <v>0</v>
      </c>
      <c r="AH75" s="206"/>
      <c r="AI75" s="197">
        <f t="shared" si="208"/>
        <v>0</v>
      </c>
      <c r="AJ75" s="207"/>
      <c r="AK75" s="198">
        <f t="shared" si="209"/>
        <v>0</v>
      </c>
      <c r="AL75" s="195"/>
      <c r="AM75" s="195">
        <f t="shared" si="210"/>
        <v>0</v>
      </c>
      <c r="AN75" s="205"/>
      <c r="AO75" s="196">
        <f t="shared" si="211"/>
        <v>0</v>
      </c>
      <c r="AP75" s="197"/>
      <c r="AQ75" s="197">
        <f t="shared" si="212"/>
        <v>0</v>
      </c>
      <c r="AR75" s="207"/>
      <c r="AS75" s="198">
        <f t="shared" si="213"/>
        <v>0</v>
      </c>
      <c r="AT75" s="203"/>
      <c r="AU75" s="192">
        <f t="shared" si="214"/>
        <v>0</v>
      </c>
      <c r="AV75" s="195"/>
      <c r="AW75" s="195">
        <f t="shared" si="177"/>
        <v>0</v>
      </c>
      <c r="AX75" s="196"/>
      <c r="AY75" s="196">
        <f t="shared" si="178"/>
        <v>0</v>
      </c>
      <c r="AZ75" s="197"/>
      <c r="BA75" s="197">
        <f t="shared" si="179"/>
        <v>0</v>
      </c>
      <c r="BB75" s="198"/>
      <c r="BC75" s="198">
        <f t="shared" si="180"/>
        <v>0</v>
      </c>
      <c r="BD75" s="192"/>
      <c r="BE75" s="192">
        <f t="shared" si="181"/>
        <v>0</v>
      </c>
      <c r="BF75" s="204"/>
      <c r="BG75" s="195">
        <f t="shared" si="182"/>
        <v>0</v>
      </c>
      <c r="BH75" s="205"/>
      <c r="BI75" s="196">
        <f t="shared" si="183"/>
        <v>0</v>
      </c>
      <c r="BJ75" s="206"/>
      <c r="BK75" s="197">
        <f t="shared" si="184"/>
        <v>0</v>
      </c>
      <c r="BL75" s="207"/>
      <c r="BM75" s="198">
        <f t="shared" si="185"/>
        <v>0</v>
      </c>
      <c r="BN75" s="203"/>
      <c r="BO75" s="192">
        <f t="shared" si="186"/>
        <v>0</v>
      </c>
      <c r="BP75" s="204"/>
      <c r="BQ75" s="195">
        <f t="shared" si="187"/>
        <v>0</v>
      </c>
      <c r="BR75" s="205"/>
      <c r="BS75" s="196">
        <f t="shared" si="188"/>
        <v>0</v>
      </c>
      <c r="BT75" s="206"/>
      <c r="BU75" s="197">
        <f t="shared" si="189"/>
        <v>0</v>
      </c>
      <c r="BV75" s="207"/>
      <c r="BW75" s="198">
        <f t="shared" si="190"/>
        <v>0</v>
      </c>
      <c r="BX75" s="195"/>
      <c r="BY75" s="195">
        <f t="shared" si="191"/>
        <v>0</v>
      </c>
      <c r="BZ75" s="205"/>
      <c r="CA75" s="196">
        <f t="shared" si="192"/>
        <v>0</v>
      </c>
      <c r="CB75" s="197"/>
      <c r="CC75" s="197">
        <f t="shared" si="193"/>
        <v>0</v>
      </c>
      <c r="CD75" s="207"/>
      <c r="CE75" s="198">
        <f t="shared" si="194"/>
        <v>0</v>
      </c>
      <c r="CF75" s="203"/>
      <c r="CG75" s="192">
        <f t="shared" si="195"/>
        <v>0</v>
      </c>
      <c r="CH75" s="195"/>
      <c r="CI75" s="195">
        <f t="shared" si="196"/>
        <v>0</v>
      </c>
      <c r="CJ75" s="195"/>
      <c r="CK75" s="195">
        <f t="shared" si="197"/>
        <v>0</v>
      </c>
      <c r="CL75" s="273">
        <f t="shared" si="198"/>
        <v>0</v>
      </c>
      <c r="CM75" s="199">
        <f t="shared" si="199"/>
        <v>0</v>
      </c>
      <c r="CN75" s="199">
        <f>J75*'1_MEX'!$F$8+'2_FACADE'!L75*'1_MEX'!$F$9+'2_FACADE'!N75*'1_MEX'!$F$10+'2_FACADE'!P75*'1_MEX'!$F$11+'2_FACADE'!R75*'1_MEX'!$F$12+'2_FACADE'!T75*'1_MEX'!$F$13+'2_FACADE'!V75*'1_MEX'!$F$14+'2_FACADE'!X75*'1_MEX'!$F$15+'2_FACADE'!Z75*'1_MEX'!$F$16+'2_FACADE'!AB75*'1_MEX'!$F$17+'2_FACADE'!AD75*'1_MEX'!$F$18+'2_FACADE'!AF75*'1_MEX'!$F$19+'2_FACADE'!AH75*'1_MEX'!$F$20+AJ75*'1_MEX'!$F$21+'2_FACADE'!AL75*'1_MEX'!$F$22+'2_FACADE'!AN75*'1_MEX'!$F$23+'2_FACADE'!AP75*'1_MEX'!$F$24+'2_FACADE'!AR75*'1_MEX'!$F$25+'2_FACADE'!AT75*'1_MEX'!$F$26+'2_FACADE'!AV75*'1_MEX'!$F$27+AX75*'1_MEX'!$F$28+AZ75*'1_MEX'!$F$29+BB75*'1_MEX'!$F$30+BD75*'1_MEX'!$F$31+BF75*'1_MEX'!$F$32+BH75*'1_MEX'!$F$33+BJ75*'1_MEX'!$F$34+BL75*'1_MEX'!$F$35+BN75*'1_MEX'!$F$36+BP75*'1_MEX'!$F$37+BR75*'1_MEX'!$F$38+BT75*'1_MEX'!$F$39+BV75*'1_MEX'!$F$40+BX75*'1_MEX'!$F$41+BZ75*'1_MEX'!$F$42+CB75*'1_MEX'!$F$43+CD75*'1_MEX'!$F$44+CF75*'1_MEX'!$F$45+CH75*'1_MEX'!$F$46+CJ75*'1_MEX'!$F$47</f>
        <v>0</v>
      </c>
      <c r="CO75" s="274">
        <f t="shared" si="169"/>
        <v>0</v>
      </c>
      <c r="CP75" s="274">
        <f t="shared" si="170"/>
        <v>0</v>
      </c>
      <c r="CQ75" s="199">
        <f t="shared" si="171"/>
        <v>0</v>
      </c>
      <c r="CR75" s="199">
        <f t="shared" si="172"/>
        <v>0</v>
      </c>
      <c r="CS75" s="199">
        <f>C75*($J75*'1_MEX'!B$8+$L75*'1_MEX'!B$9+$N75*'1_MEX'!B$10+$P75*'1_MEX'!B$11+$R75*'1_MEX'!B$12+$T75*'1_MEX'!B$13+$V75*'1_MEX'!B$14+$X75*'1_MEX'!B$15+$Z75*'1_MEX'!B$16+$AB75*'1_MEX'!B$17+$AD75*'1_MEX'!B$18+$AF75*'1_MEX'!B$19+$AH75*'1_MEX'!B$20+$AJ75*'1_MEX'!B$21+$AL75*'1_MEX'!B$22+$AN75*'1_MEX'!B$23+$AP75*'1_MEX'!B$24+$AR75*'1_MEX'!B$25+$AT75*'1_MEX'!B$26+$AV75*'1_MEX'!B$27+$AX75*'1_MEX'!B$28+$AZ75*'1_MEX'!B$29+$BB75*'1_MEX'!B$30+$BD75*'1_MEX'!B$31+$BF75*'1_MEX'!B$32+$BH75*'1_MEX'!B$33+$BJ75*'1_MEX'!B$34+$BL75*'1_MEX'!B$35+$BN75*'1_MEX'!B$36+$BP75*'1_MEX'!B$37+$BR75*'1_MEX'!B$38+$BT75*'1_MEX'!B$39+$BV75*'1_MEX'!B$40+$BX75*'1_MEX'!B$41+$BZ75*'1_MEX'!B$42+$CB75*'1_MEX'!B$43+$CD75*'1_MEX'!B$44+$CF75*'1_MEX'!B$45+$CH75*'1_MEX'!B$46+$CJ75*'1_MEX'!B$47)</f>
        <v>0</v>
      </c>
      <c r="CT75" s="199">
        <f>C75*($J75*'1_MEX'!C$8+$L75*'1_MEX'!C$9+$N75*'1_MEX'!C$10+$P75*'1_MEX'!C$11+$R75*'1_MEX'!C$12+$T75*'1_MEX'!C$13+$V75*'1_MEX'!C$14+$X75*'1_MEX'!C$15+$Z75*'1_MEX'!C$16+$AB75*'1_MEX'!C$17+$AD75*'1_MEX'!C$18+$AF75*'1_MEX'!C$19+$AH75*'1_MEX'!C$20+$AJ75*'1_MEX'!C$21+$AL75*'1_MEX'!C$22+$AN75*'1_MEX'!C$23+$AP75*'1_MEX'!C$24+$AR75*'1_MEX'!C$25+$AT75*'1_MEX'!C$26+$AV75*'1_MEX'!C$27+$AX75*'1_MEX'!C$28+$AZ75*'1_MEX'!C$29+$BB75*'1_MEX'!C$30+$BD75*'1_MEX'!C$31+$BF75*'1_MEX'!C$32+$BH75*'1_MEX'!C$33+$BJ75*'1_MEX'!C$34+$BL75*'1_MEX'!C$35+$BN75*'1_MEX'!C$36+$BP75*'1_MEX'!C$37+$BR75*'1_MEX'!C$38+$BT75*'1_MEX'!C$39+$BV75*'1_MEX'!C$40+$BX75*'1_MEX'!C$41+$BZ75*'1_MEX'!C$42+$CB75*'1_MEX'!C$43+$CD75*'1_MEX'!C$44+$CF75*'1_MEX'!C$45+$CH75*'1_MEX'!C$46+$CJ75*'1_MEX'!C$47)</f>
        <v>0</v>
      </c>
      <c r="DD75" s="200">
        <f t="shared" si="173"/>
        <v>0</v>
      </c>
      <c r="DE75" s="200"/>
      <c r="DF75" s="200">
        <f t="shared" si="174"/>
        <v>0</v>
      </c>
      <c r="DH75" s="235">
        <f t="shared" si="175"/>
        <v>0</v>
      </c>
    </row>
    <row r="76" spans="1:112" ht="24" customHeight="1">
      <c r="A76" s="192">
        <v>24</v>
      </c>
      <c r="B76" s="315"/>
      <c r="C76" s="316"/>
      <c r="D76" s="318"/>
      <c r="E76" s="276">
        <f t="shared" si="163"/>
        <v>0</v>
      </c>
      <c r="F76" s="276"/>
      <c r="G76" s="192">
        <f t="shared" si="164"/>
        <v>0</v>
      </c>
      <c r="H76" s="192" t="s">
        <v>1</v>
      </c>
      <c r="I76" s="194">
        <f t="shared" si="176"/>
        <v>0</v>
      </c>
      <c r="J76" s="195"/>
      <c r="K76" s="195">
        <f t="shared" si="165"/>
        <v>0</v>
      </c>
      <c r="L76" s="196"/>
      <c r="M76" s="196">
        <f t="shared" si="166"/>
        <v>0</v>
      </c>
      <c r="N76" s="197"/>
      <c r="O76" s="197">
        <f t="shared" si="167"/>
        <v>0</v>
      </c>
      <c r="P76" s="198"/>
      <c r="Q76" s="198">
        <f t="shared" si="168"/>
        <v>0</v>
      </c>
      <c r="R76" s="192"/>
      <c r="S76" s="192">
        <f t="shared" si="200"/>
        <v>0</v>
      </c>
      <c r="T76" s="204"/>
      <c r="U76" s="195">
        <f t="shared" si="201"/>
        <v>0</v>
      </c>
      <c r="V76" s="205"/>
      <c r="W76" s="196">
        <f t="shared" si="202"/>
        <v>0</v>
      </c>
      <c r="X76" s="206"/>
      <c r="Y76" s="197">
        <f t="shared" si="203"/>
        <v>0</v>
      </c>
      <c r="Z76" s="207"/>
      <c r="AA76" s="198">
        <f t="shared" si="204"/>
        <v>0</v>
      </c>
      <c r="AB76" s="203"/>
      <c r="AC76" s="192">
        <f t="shared" si="205"/>
        <v>0</v>
      </c>
      <c r="AD76" s="204"/>
      <c r="AE76" s="195">
        <f t="shared" si="206"/>
        <v>0</v>
      </c>
      <c r="AF76" s="205"/>
      <c r="AG76" s="196">
        <f t="shared" si="207"/>
        <v>0</v>
      </c>
      <c r="AH76" s="206"/>
      <c r="AI76" s="197">
        <f t="shared" si="208"/>
        <v>0</v>
      </c>
      <c r="AJ76" s="207"/>
      <c r="AK76" s="198">
        <f t="shared" si="209"/>
        <v>0</v>
      </c>
      <c r="AL76" s="195"/>
      <c r="AM76" s="195">
        <f t="shared" si="210"/>
        <v>0</v>
      </c>
      <c r="AN76" s="205"/>
      <c r="AO76" s="196">
        <f t="shared" si="211"/>
        <v>0</v>
      </c>
      <c r="AP76" s="197"/>
      <c r="AQ76" s="197">
        <f t="shared" si="212"/>
        <v>0</v>
      </c>
      <c r="AR76" s="207"/>
      <c r="AS76" s="198">
        <f t="shared" si="213"/>
        <v>0</v>
      </c>
      <c r="AT76" s="203"/>
      <c r="AU76" s="192">
        <f t="shared" si="214"/>
        <v>0</v>
      </c>
      <c r="AV76" s="195"/>
      <c r="AW76" s="195">
        <f t="shared" si="177"/>
        <v>0</v>
      </c>
      <c r="AX76" s="196"/>
      <c r="AY76" s="196">
        <f t="shared" si="178"/>
        <v>0</v>
      </c>
      <c r="AZ76" s="197"/>
      <c r="BA76" s="197">
        <f t="shared" si="179"/>
        <v>0</v>
      </c>
      <c r="BB76" s="198"/>
      <c r="BC76" s="198">
        <f t="shared" si="180"/>
        <v>0</v>
      </c>
      <c r="BD76" s="192"/>
      <c r="BE76" s="192">
        <f t="shared" si="181"/>
        <v>0</v>
      </c>
      <c r="BF76" s="204"/>
      <c r="BG76" s="195">
        <f t="shared" si="182"/>
        <v>0</v>
      </c>
      <c r="BH76" s="205"/>
      <c r="BI76" s="196">
        <f t="shared" si="183"/>
        <v>0</v>
      </c>
      <c r="BJ76" s="206"/>
      <c r="BK76" s="197">
        <f t="shared" si="184"/>
        <v>0</v>
      </c>
      <c r="BL76" s="207"/>
      <c r="BM76" s="198">
        <f t="shared" si="185"/>
        <v>0</v>
      </c>
      <c r="BN76" s="203"/>
      <c r="BO76" s="192">
        <f t="shared" si="186"/>
        <v>0</v>
      </c>
      <c r="BP76" s="204"/>
      <c r="BQ76" s="195">
        <f t="shared" si="187"/>
        <v>0</v>
      </c>
      <c r="BR76" s="205"/>
      <c r="BS76" s="196">
        <f t="shared" si="188"/>
        <v>0</v>
      </c>
      <c r="BT76" s="206"/>
      <c r="BU76" s="197">
        <f t="shared" si="189"/>
        <v>0</v>
      </c>
      <c r="BV76" s="207"/>
      <c r="BW76" s="198">
        <f t="shared" si="190"/>
        <v>0</v>
      </c>
      <c r="BX76" s="195"/>
      <c r="BY76" s="195">
        <f t="shared" si="191"/>
        <v>0</v>
      </c>
      <c r="BZ76" s="205"/>
      <c r="CA76" s="196">
        <f t="shared" si="192"/>
        <v>0</v>
      </c>
      <c r="CB76" s="197"/>
      <c r="CC76" s="197">
        <f t="shared" si="193"/>
        <v>0</v>
      </c>
      <c r="CD76" s="207"/>
      <c r="CE76" s="198">
        <f t="shared" si="194"/>
        <v>0</v>
      </c>
      <c r="CF76" s="203"/>
      <c r="CG76" s="192">
        <f t="shared" si="195"/>
        <v>0</v>
      </c>
      <c r="CH76" s="195"/>
      <c r="CI76" s="195">
        <f t="shared" si="196"/>
        <v>0</v>
      </c>
      <c r="CJ76" s="195"/>
      <c r="CK76" s="195">
        <f t="shared" si="197"/>
        <v>0</v>
      </c>
      <c r="CL76" s="273">
        <f t="shared" si="198"/>
        <v>0</v>
      </c>
      <c r="CM76" s="199">
        <f t="shared" si="199"/>
        <v>0</v>
      </c>
      <c r="CN76" s="199">
        <f>J76*'1_MEX'!$F$8+'2_FACADE'!L76*'1_MEX'!$F$9+'2_FACADE'!N76*'1_MEX'!$F$10+'2_FACADE'!P76*'1_MEX'!$F$11+'2_FACADE'!R76*'1_MEX'!$F$12+'2_FACADE'!T76*'1_MEX'!$F$13+'2_FACADE'!V76*'1_MEX'!$F$14+'2_FACADE'!X76*'1_MEX'!$F$15+'2_FACADE'!Z76*'1_MEX'!$F$16+'2_FACADE'!AB76*'1_MEX'!$F$17+'2_FACADE'!AD76*'1_MEX'!$F$18+'2_FACADE'!AF76*'1_MEX'!$F$19+'2_FACADE'!AH76*'1_MEX'!$F$20+AJ76*'1_MEX'!$F$21+'2_FACADE'!AL76*'1_MEX'!$F$22+'2_FACADE'!AN76*'1_MEX'!$F$23+'2_FACADE'!AP76*'1_MEX'!$F$24+'2_FACADE'!AR76*'1_MEX'!$F$25+'2_FACADE'!AT76*'1_MEX'!$F$26+'2_FACADE'!AV76*'1_MEX'!$F$27+AX76*'1_MEX'!$F$28+AZ76*'1_MEX'!$F$29+BB76*'1_MEX'!$F$30+BD76*'1_MEX'!$F$31+BF76*'1_MEX'!$F$32+BH76*'1_MEX'!$F$33+BJ76*'1_MEX'!$F$34+BL76*'1_MEX'!$F$35+BN76*'1_MEX'!$F$36+BP76*'1_MEX'!$F$37+BR76*'1_MEX'!$F$38+BT76*'1_MEX'!$F$39+BV76*'1_MEX'!$F$40+BX76*'1_MEX'!$F$41+BZ76*'1_MEX'!$F$42+CB76*'1_MEX'!$F$43+CD76*'1_MEX'!$F$44+CF76*'1_MEX'!$F$45+CH76*'1_MEX'!$F$46+CJ76*'1_MEX'!$F$47</f>
        <v>0</v>
      </c>
      <c r="CO76" s="274">
        <f t="shared" si="169"/>
        <v>0</v>
      </c>
      <c r="CP76" s="274">
        <f t="shared" si="170"/>
        <v>0</v>
      </c>
      <c r="CQ76" s="199">
        <f t="shared" si="171"/>
        <v>0</v>
      </c>
      <c r="CR76" s="199">
        <f t="shared" si="172"/>
        <v>0</v>
      </c>
      <c r="CS76" s="199">
        <f>C76*($J76*'1_MEX'!B$8+$L76*'1_MEX'!B$9+$N76*'1_MEX'!B$10+$P76*'1_MEX'!B$11+$R76*'1_MEX'!B$12+$T76*'1_MEX'!B$13+$V76*'1_MEX'!B$14+$X76*'1_MEX'!B$15+$Z76*'1_MEX'!B$16+$AB76*'1_MEX'!B$17+$AD76*'1_MEX'!B$18+$AF76*'1_MEX'!B$19+$AH76*'1_MEX'!B$20+$AJ76*'1_MEX'!B$21+$AL76*'1_MEX'!B$22+$AN76*'1_MEX'!B$23+$AP76*'1_MEX'!B$24+$AR76*'1_MEX'!B$25+$AT76*'1_MEX'!B$26+$AV76*'1_MEX'!B$27+$AX76*'1_MEX'!B$28+$AZ76*'1_MEX'!B$29+$BB76*'1_MEX'!B$30+$BD76*'1_MEX'!B$31+$BF76*'1_MEX'!B$32+$BH76*'1_MEX'!B$33+$BJ76*'1_MEX'!B$34+$BL76*'1_MEX'!B$35+$BN76*'1_MEX'!B$36+$BP76*'1_MEX'!B$37+$BR76*'1_MEX'!B$38+$BT76*'1_MEX'!B$39+$BV76*'1_MEX'!B$40+$BX76*'1_MEX'!B$41+$BZ76*'1_MEX'!B$42+$CB76*'1_MEX'!B$43+$CD76*'1_MEX'!B$44+$CF76*'1_MEX'!B$45+$CH76*'1_MEX'!B$46+$CJ76*'1_MEX'!B$47)</f>
        <v>0</v>
      </c>
      <c r="CT76" s="199">
        <f>C76*($J76*'1_MEX'!C$8+$L76*'1_MEX'!C$9+$N76*'1_MEX'!C$10+$P76*'1_MEX'!C$11+$R76*'1_MEX'!C$12+$T76*'1_MEX'!C$13+$V76*'1_MEX'!C$14+$X76*'1_MEX'!C$15+$Z76*'1_MEX'!C$16+$AB76*'1_MEX'!C$17+$AD76*'1_MEX'!C$18+$AF76*'1_MEX'!C$19+$AH76*'1_MEX'!C$20+$AJ76*'1_MEX'!C$21+$AL76*'1_MEX'!C$22+$AN76*'1_MEX'!C$23+$AP76*'1_MEX'!C$24+$AR76*'1_MEX'!C$25+$AT76*'1_MEX'!C$26+$AV76*'1_MEX'!C$27+$AX76*'1_MEX'!C$28+$AZ76*'1_MEX'!C$29+$BB76*'1_MEX'!C$30+$BD76*'1_MEX'!C$31+$BF76*'1_MEX'!C$32+$BH76*'1_MEX'!C$33+$BJ76*'1_MEX'!C$34+$BL76*'1_MEX'!C$35+$BN76*'1_MEX'!C$36+$BP76*'1_MEX'!C$37+$BR76*'1_MEX'!C$38+$BT76*'1_MEX'!C$39+$BV76*'1_MEX'!C$40+$BX76*'1_MEX'!C$41+$BZ76*'1_MEX'!C$42+$CB76*'1_MEX'!C$43+$CD76*'1_MEX'!C$44+$CF76*'1_MEX'!C$45+$CH76*'1_MEX'!C$46+$CJ76*'1_MEX'!C$47)</f>
        <v>0</v>
      </c>
      <c r="DD76" s="200">
        <f t="shared" si="173"/>
        <v>0</v>
      </c>
      <c r="DE76" s="200"/>
      <c r="DF76" s="200">
        <f t="shared" si="174"/>
        <v>0</v>
      </c>
      <c r="DH76" s="235">
        <f t="shared" si="175"/>
        <v>0</v>
      </c>
    </row>
    <row r="77" spans="1:112" ht="24" customHeight="1">
      <c r="A77" s="192">
        <v>25</v>
      </c>
      <c r="B77" s="315"/>
      <c r="C77" s="316"/>
      <c r="D77" s="318"/>
      <c r="E77" s="276">
        <f t="shared" si="163"/>
        <v>0</v>
      </c>
      <c r="F77" s="276"/>
      <c r="G77" s="192">
        <f t="shared" si="164"/>
        <v>0</v>
      </c>
      <c r="H77" s="192" t="s">
        <v>1</v>
      </c>
      <c r="I77" s="194">
        <f t="shared" si="176"/>
        <v>0</v>
      </c>
      <c r="J77" s="195"/>
      <c r="K77" s="195">
        <f t="shared" si="165"/>
        <v>0</v>
      </c>
      <c r="L77" s="196"/>
      <c r="M77" s="196">
        <f t="shared" si="166"/>
        <v>0</v>
      </c>
      <c r="N77" s="197"/>
      <c r="O77" s="197">
        <f t="shared" si="167"/>
        <v>0</v>
      </c>
      <c r="P77" s="198"/>
      <c r="Q77" s="198">
        <f t="shared" si="168"/>
        <v>0</v>
      </c>
      <c r="R77" s="192"/>
      <c r="S77" s="192">
        <f t="shared" si="200"/>
        <v>0</v>
      </c>
      <c r="T77" s="204"/>
      <c r="U77" s="195">
        <f t="shared" si="201"/>
        <v>0</v>
      </c>
      <c r="V77" s="205"/>
      <c r="W77" s="196">
        <f t="shared" si="202"/>
        <v>0</v>
      </c>
      <c r="X77" s="206"/>
      <c r="Y77" s="197">
        <f t="shared" si="203"/>
        <v>0</v>
      </c>
      <c r="Z77" s="207"/>
      <c r="AA77" s="198">
        <f t="shared" si="204"/>
        <v>0</v>
      </c>
      <c r="AB77" s="203"/>
      <c r="AC77" s="192">
        <f t="shared" si="205"/>
        <v>0</v>
      </c>
      <c r="AD77" s="204"/>
      <c r="AE77" s="195">
        <f t="shared" si="206"/>
        <v>0</v>
      </c>
      <c r="AF77" s="205"/>
      <c r="AG77" s="196">
        <f t="shared" si="207"/>
        <v>0</v>
      </c>
      <c r="AH77" s="206"/>
      <c r="AI77" s="197">
        <f t="shared" si="208"/>
        <v>0</v>
      </c>
      <c r="AJ77" s="207"/>
      <c r="AK77" s="198">
        <f t="shared" si="209"/>
        <v>0</v>
      </c>
      <c r="AL77" s="195"/>
      <c r="AM77" s="195">
        <f t="shared" si="210"/>
        <v>0</v>
      </c>
      <c r="AN77" s="205"/>
      <c r="AO77" s="196">
        <f t="shared" si="211"/>
        <v>0</v>
      </c>
      <c r="AP77" s="197"/>
      <c r="AQ77" s="197">
        <f t="shared" si="212"/>
        <v>0</v>
      </c>
      <c r="AR77" s="207"/>
      <c r="AS77" s="198">
        <f t="shared" si="213"/>
        <v>0</v>
      </c>
      <c r="AT77" s="203"/>
      <c r="AU77" s="192">
        <f t="shared" si="214"/>
        <v>0</v>
      </c>
      <c r="AV77" s="195"/>
      <c r="AW77" s="195">
        <f t="shared" si="177"/>
        <v>0</v>
      </c>
      <c r="AX77" s="196"/>
      <c r="AY77" s="196">
        <f t="shared" si="178"/>
        <v>0</v>
      </c>
      <c r="AZ77" s="197"/>
      <c r="BA77" s="197">
        <f t="shared" si="179"/>
        <v>0</v>
      </c>
      <c r="BB77" s="198"/>
      <c r="BC77" s="198">
        <f t="shared" si="180"/>
        <v>0</v>
      </c>
      <c r="BD77" s="192"/>
      <c r="BE77" s="192">
        <f t="shared" si="181"/>
        <v>0</v>
      </c>
      <c r="BF77" s="204"/>
      <c r="BG77" s="195">
        <f t="shared" si="182"/>
        <v>0</v>
      </c>
      <c r="BH77" s="205"/>
      <c r="BI77" s="196">
        <f t="shared" si="183"/>
        <v>0</v>
      </c>
      <c r="BJ77" s="206"/>
      <c r="BK77" s="197">
        <f t="shared" si="184"/>
        <v>0</v>
      </c>
      <c r="BL77" s="207"/>
      <c r="BM77" s="198">
        <f t="shared" si="185"/>
        <v>0</v>
      </c>
      <c r="BN77" s="203"/>
      <c r="BO77" s="192">
        <f t="shared" si="186"/>
        <v>0</v>
      </c>
      <c r="BP77" s="204"/>
      <c r="BQ77" s="195">
        <f t="shared" si="187"/>
        <v>0</v>
      </c>
      <c r="BR77" s="205"/>
      <c r="BS77" s="196">
        <f t="shared" si="188"/>
        <v>0</v>
      </c>
      <c r="BT77" s="206"/>
      <c r="BU77" s="197">
        <f t="shared" si="189"/>
        <v>0</v>
      </c>
      <c r="BV77" s="207"/>
      <c r="BW77" s="198">
        <f t="shared" si="190"/>
        <v>0</v>
      </c>
      <c r="BX77" s="195"/>
      <c r="BY77" s="195">
        <f t="shared" si="191"/>
        <v>0</v>
      </c>
      <c r="BZ77" s="205"/>
      <c r="CA77" s="196">
        <f t="shared" si="192"/>
        <v>0</v>
      </c>
      <c r="CB77" s="197"/>
      <c r="CC77" s="197">
        <f t="shared" si="193"/>
        <v>0</v>
      </c>
      <c r="CD77" s="207"/>
      <c r="CE77" s="198">
        <f t="shared" si="194"/>
        <v>0</v>
      </c>
      <c r="CF77" s="203"/>
      <c r="CG77" s="192">
        <f t="shared" si="195"/>
        <v>0</v>
      </c>
      <c r="CH77" s="195"/>
      <c r="CI77" s="195">
        <f t="shared" si="196"/>
        <v>0</v>
      </c>
      <c r="CJ77" s="195"/>
      <c r="CK77" s="195">
        <f t="shared" si="197"/>
        <v>0</v>
      </c>
      <c r="CL77" s="273">
        <f t="shared" si="198"/>
        <v>0</v>
      </c>
      <c r="CM77" s="199">
        <f t="shared" si="199"/>
        <v>0</v>
      </c>
      <c r="CN77" s="199">
        <f>J77*'1_MEX'!$F$8+'2_FACADE'!L77*'1_MEX'!$F$9+'2_FACADE'!N77*'1_MEX'!$F$10+'2_FACADE'!P77*'1_MEX'!$F$11+'2_FACADE'!R77*'1_MEX'!$F$12+'2_FACADE'!T77*'1_MEX'!$F$13+'2_FACADE'!V77*'1_MEX'!$F$14+'2_FACADE'!X77*'1_MEX'!$F$15+'2_FACADE'!Z77*'1_MEX'!$F$16+'2_FACADE'!AB77*'1_MEX'!$F$17+'2_FACADE'!AD77*'1_MEX'!$F$18+'2_FACADE'!AF77*'1_MEX'!$F$19+'2_FACADE'!AH77*'1_MEX'!$F$20+AJ77*'1_MEX'!$F$21+'2_FACADE'!AL77*'1_MEX'!$F$22+'2_FACADE'!AN77*'1_MEX'!$F$23+'2_FACADE'!AP77*'1_MEX'!$F$24+'2_FACADE'!AR77*'1_MEX'!$F$25+'2_FACADE'!AT77*'1_MEX'!$F$26+'2_FACADE'!AV77*'1_MEX'!$F$27+AX77*'1_MEX'!$F$28+AZ77*'1_MEX'!$F$29+BB77*'1_MEX'!$F$30+BD77*'1_MEX'!$F$31+BF77*'1_MEX'!$F$32+BH77*'1_MEX'!$F$33+BJ77*'1_MEX'!$F$34+BL77*'1_MEX'!$F$35+BN77*'1_MEX'!$F$36+BP77*'1_MEX'!$F$37+BR77*'1_MEX'!$F$38+BT77*'1_MEX'!$F$39+BV77*'1_MEX'!$F$40+BX77*'1_MEX'!$F$41+BZ77*'1_MEX'!$F$42+CB77*'1_MEX'!$F$43+CD77*'1_MEX'!$F$44+CF77*'1_MEX'!$F$45+CH77*'1_MEX'!$F$46+CJ77*'1_MEX'!$F$47</f>
        <v>0</v>
      </c>
      <c r="CO77" s="274">
        <f t="shared" si="169"/>
        <v>0</v>
      </c>
      <c r="CP77" s="274">
        <f t="shared" si="170"/>
        <v>0</v>
      </c>
      <c r="CQ77" s="199">
        <f t="shared" si="171"/>
        <v>0</v>
      </c>
      <c r="CR77" s="199">
        <f t="shared" si="172"/>
        <v>0</v>
      </c>
      <c r="CS77" s="199">
        <f>C77*($J77*'1_MEX'!B$8+$L77*'1_MEX'!B$9+$N77*'1_MEX'!B$10+$P77*'1_MEX'!B$11+$R77*'1_MEX'!B$12+$T77*'1_MEX'!B$13+$V77*'1_MEX'!B$14+$X77*'1_MEX'!B$15+$Z77*'1_MEX'!B$16+$AB77*'1_MEX'!B$17+$AD77*'1_MEX'!B$18+$AF77*'1_MEX'!B$19+$AH77*'1_MEX'!B$20+$AJ77*'1_MEX'!B$21+$AL77*'1_MEX'!B$22+$AN77*'1_MEX'!B$23+$AP77*'1_MEX'!B$24+$AR77*'1_MEX'!B$25+$AT77*'1_MEX'!B$26+$AV77*'1_MEX'!B$27+$AX77*'1_MEX'!B$28+$AZ77*'1_MEX'!B$29+$BB77*'1_MEX'!B$30+$BD77*'1_MEX'!B$31+$BF77*'1_MEX'!B$32+$BH77*'1_MEX'!B$33+$BJ77*'1_MEX'!B$34+$BL77*'1_MEX'!B$35+$BN77*'1_MEX'!B$36+$BP77*'1_MEX'!B$37+$BR77*'1_MEX'!B$38+$BT77*'1_MEX'!B$39+$BV77*'1_MEX'!B$40+$BX77*'1_MEX'!B$41+$BZ77*'1_MEX'!B$42+$CB77*'1_MEX'!B$43+$CD77*'1_MEX'!B$44+$CF77*'1_MEX'!B$45+$CH77*'1_MEX'!B$46+$CJ77*'1_MEX'!B$47)</f>
        <v>0</v>
      </c>
      <c r="CT77" s="199">
        <f>C77*($J77*'1_MEX'!C$8+$L77*'1_MEX'!C$9+$N77*'1_MEX'!C$10+$P77*'1_MEX'!C$11+$R77*'1_MEX'!C$12+$T77*'1_MEX'!C$13+$V77*'1_MEX'!C$14+$X77*'1_MEX'!C$15+$Z77*'1_MEX'!C$16+$AB77*'1_MEX'!C$17+$AD77*'1_MEX'!C$18+$AF77*'1_MEX'!C$19+$AH77*'1_MEX'!C$20+$AJ77*'1_MEX'!C$21+$AL77*'1_MEX'!C$22+$AN77*'1_MEX'!C$23+$AP77*'1_MEX'!C$24+$AR77*'1_MEX'!C$25+$AT77*'1_MEX'!C$26+$AV77*'1_MEX'!C$27+$AX77*'1_MEX'!C$28+$AZ77*'1_MEX'!C$29+$BB77*'1_MEX'!C$30+$BD77*'1_MEX'!C$31+$BF77*'1_MEX'!C$32+$BH77*'1_MEX'!C$33+$BJ77*'1_MEX'!C$34+$BL77*'1_MEX'!C$35+$BN77*'1_MEX'!C$36+$BP77*'1_MEX'!C$37+$BR77*'1_MEX'!C$38+$BT77*'1_MEX'!C$39+$BV77*'1_MEX'!C$40+$BX77*'1_MEX'!C$41+$BZ77*'1_MEX'!C$42+$CB77*'1_MEX'!C$43+$CD77*'1_MEX'!C$44+$CF77*'1_MEX'!C$45+$CH77*'1_MEX'!C$46+$CJ77*'1_MEX'!C$47)</f>
        <v>0</v>
      </c>
      <c r="DD77" s="200">
        <f t="shared" si="173"/>
        <v>0</v>
      </c>
      <c r="DE77" s="200"/>
      <c r="DF77" s="200">
        <f t="shared" si="174"/>
        <v>0</v>
      </c>
      <c r="DH77" s="235">
        <f t="shared" si="175"/>
        <v>0</v>
      </c>
    </row>
    <row r="78" spans="1:112" ht="24" customHeight="1" thickBot="1">
      <c r="A78" s="192"/>
      <c r="B78" s="202"/>
      <c r="C78" s="203"/>
      <c r="D78" s="203"/>
      <c r="E78" s="192">
        <f t="shared" si="163"/>
        <v>0</v>
      </c>
      <c r="F78" s="203"/>
      <c r="G78" s="192">
        <f t="shared" si="164"/>
        <v>0</v>
      </c>
      <c r="H78" s="192" t="s">
        <v>1</v>
      </c>
      <c r="I78" s="194">
        <f t="shared" si="176"/>
        <v>0</v>
      </c>
      <c r="J78" s="195"/>
      <c r="K78" s="195">
        <f t="shared" si="165"/>
        <v>0</v>
      </c>
      <c r="L78" s="205"/>
      <c r="M78" s="196">
        <f t="shared" si="166"/>
        <v>0</v>
      </c>
      <c r="N78" s="206"/>
      <c r="O78" s="197">
        <f t="shared" si="167"/>
        <v>0</v>
      </c>
      <c r="P78" s="207"/>
      <c r="Q78" s="198">
        <f t="shared" si="168"/>
        <v>0</v>
      </c>
      <c r="R78" s="203"/>
      <c r="S78" s="192">
        <f t="shared" si="200"/>
        <v>0</v>
      </c>
      <c r="T78" s="204"/>
      <c r="U78" s="195">
        <f t="shared" si="201"/>
        <v>0</v>
      </c>
      <c r="V78" s="205"/>
      <c r="W78" s="196">
        <f t="shared" si="202"/>
        <v>0</v>
      </c>
      <c r="X78" s="206"/>
      <c r="Y78" s="197">
        <f t="shared" si="203"/>
        <v>0</v>
      </c>
      <c r="Z78" s="207"/>
      <c r="AA78" s="198">
        <f t="shared" si="204"/>
        <v>0</v>
      </c>
      <c r="AB78" s="203"/>
      <c r="AC78" s="192">
        <f t="shared" si="205"/>
        <v>0</v>
      </c>
      <c r="AD78" s="204"/>
      <c r="AE78" s="195">
        <f t="shared" si="206"/>
        <v>0</v>
      </c>
      <c r="AF78" s="205"/>
      <c r="AG78" s="196">
        <f t="shared" si="207"/>
        <v>0</v>
      </c>
      <c r="AH78" s="206"/>
      <c r="AI78" s="197">
        <f t="shared" si="208"/>
        <v>0</v>
      </c>
      <c r="AJ78" s="207"/>
      <c r="AK78" s="198">
        <f t="shared" si="209"/>
        <v>0</v>
      </c>
      <c r="AL78" s="195"/>
      <c r="AM78" s="195">
        <f t="shared" si="210"/>
        <v>0</v>
      </c>
      <c r="AN78" s="205"/>
      <c r="AO78" s="196">
        <f t="shared" si="211"/>
        <v>0</v>
      </c>
      <c r="AP78" s="197"/>
      <c r="AQ78" s="197">
        <f t="shared" si="212"/>
        <v>0</v>
      </c>
      <c r="AR78" s="207"/>
      <c r="AS78" s="198">
        <f t="shared" si="213"/>
        <v>0</v>
      </c>
      <c r="AT78" s="203"/>
      <c r="AU78" s="192">
        <f t="shared" si="214"/>
        <v>0</v>
      </c>
      <c r="AV78" s="195"/>
      <c r="AW78" s="195">
        <f t="shared" si="177"/>
        <v>0</v>
      </c>
      <c r="AX78" s="205"/>
      <c r="AY78" s="196">
        <f t="shared" si="178"/>
        <v>0</v>
      </c>
      <c r="AZ78" s="206"/>
      <c r="BA78" s="197">
        <f t="shared" si="179"/>
        <v>0</v>
      </c>
      <c r="BB78" s="207"/>
      <c r="BC78" s="198">
        <f t="shared" si="180"/>
        <v>0</v>
      </c>
      <c r="BD78" s="203"/>
      <c r="BE78" s="192">
        <f t="shared" si="181"/>
        <v>0</v>
      </c>
      <c r="BF78" s="204"/>
      <c r="BG78" s="195">
        <f t="shared" si="182"/>
        <v>0</v>
      </c>
      <c r="BH78" s="205"/>
      <c r="BI78" s="196">
        <f t="shared" si="183"/>
        <v>0</v>
      </c>
      <c r="BJ78" s="206"/>
      <c r="BK78" s="197">
        <f t="shared" si="184"/>
        <v>0</v>
      </c>
      <c r="BL78" s="207"/>
      <c r="BM78" s="198">
        <f t="shared" si="185"/>
        <v>0</v>
      </c>
      <c r="BN78" s="203"/>
      <c r="BO78" s="192">
        <f t="shared" si="186"/>
        <v>0</v>
      </c>
      <c r="BP78" s="204"/>
      <c r="BQ78" s="195">
        <f t="shared" si="187"/>
        <v>0</v>
      </c>
      <c r="BR78" s="205"/>
      <c r="BS78" s="196">
        <f t="shared" si="188"/>
        <v>0</v>
      </c>
      <c r="BT78" s="206"/>
      <c r="BU78" s="197">
        <f t="shared" si="189"/>
        <v>0</v>
      </c>
      <c r="BV78" s="207"/>
      <c r="BW78" s="198">
        <f t="shared" si="190"/>
        <v>0</v>
      </c>
      <c r="BX78" s="195"/>
      <c r="BY78" s="195">
        <f t="shared" si="191"/>
        <v>0</v>
      </c>
      <c r="BZ78" s="205"/>
      <c r="CA78" s="196">
        <f t="shared" si="192"/>
        <v>0</v>
      </c>
      <c r="CB78" s="197"/>
      <c r="CC78" s="197">
        <f t="shared" si="193"/>
        <v>0</v>
      </c>
      <c r="CD78" s="207"/>
      <c r="CE78" s="198">
        <f t="shared" si="194"/>
        <v>0</v>
      </c>
      <c r="CF78" s="203"/>
      <c r="CG78" s="192">
        <f t="shared" si="195"/>
        <v>0</v>
      </c>
      <c r="CH78" s="195"/>
      <c r="CI78" s="195">
        <f t="shared" si="196"/>
        <v>0</v>
      </c>
      <c r="CJ78" s="195"/>
      <c r="CK78" s="195">
        <f t="shared" si="197"/>
        <v>0</v>
      </c>
      <c r="CL78" s="273">
        <f t="shared" si="198"/>
        <v>0</v>
      </c>
      <c r="CM78" s="199">
        <f t="shared" si="199"/>
        <v>0</v>
      </c>
      <c r="CN78" s="199">
        <f>J78*'1_MEX'!$F$8+'2_FACADE'!L78*'1_MEX'!$F$9+'2_FACADE'!N78*'1_MEX'!$F$10+'2_FACADE'!P78*'1_MEX'!$F$11+'2_FACADE'!R78*'1_MEX'!$F$12+'2_FACADE'!T78*'1_MEX'!$F$13+'2_FACADE'!V78*'1_MEX'!$F$14+'2_FACADE'!X78*'1_MEX'!$F$15+'2_FACADE'!Z78*'1_MEX'!$F$16+'2_FACADE'!AB78*'1_MEX'!$F$17+'2_FACADE'!AD78*'1_MEX'!$F$18+'2_FACADE'!AF78*'1_MEX'!$F$19+'2_FACADE'!AH78*'1_MEX'!$F$20+AJ78*'1_MEX'!$F$21+'2_FACADE'!AL78*'1_MEX'!$F$22+'2_FACADE'!AN78*'1_MEX'!$F$23+'2_FACADE'!AP78*'1_MEX'!$F$24+'2_FACADE'!AR78*'1_MEX'!$F$25+'2_FACADE'!AT78*'1_MEX'!$F$26+'2_FACADE'!AV78*'1_MEX'!$F$27+AX78*'1_MEX'!$F$28+AZ78*'1_MEX'!$F$29+BB78*'1_MEX'!$F$30+BD78*'1_MEX'!$F$31+BF78*'1_MEX'!$F$32+BH78*'1_MEX'!$F$33+BJ78*'1_MEX'!$F$34+BL78*'1_MEX'!$F$35+BN78*'1_MEX'!$F$36+BP78*'1_MEX'!$F$37+BR78*'1_MEX'!$F$38+BT78*'1_MEX'!$F$39+BV78*'1_MEX'!$F$40+BX78*'1_MEX'!$F$41+BZ78*'1_MEX'!$F$42+CB78*'1_MEX'!$F$43+CD78*'1_MEX'!$F$44+CF78*'1_MEX'!$F$45+CH78*'1_MEX'!$F$46+CJ78*'1_MEX'!$F$47</f>
        <v>0</v>
      </c>
      <c r="CO78" s="274">
        <f t="shared" si="169"/>
        <v>0</v>
      </c>
      <c r="CP78" s="274">
        <f t="shared" si="170"/>
        <v>0</v>
      </c>
      <c r="CQ78" s="199">
        <f t="shared" si="171"/>
        <v>0</v>
      </c>
      <c r="CR78" s="199">
        <f t="shared" si="172"/>
        <v>0</v>
      </c>
      <c r="CS78" s="199">
        <f>C78*($J78*'1_MEX'!B$8+$L78*'1_MEX'!B$9+$N78*'1_MEX'!B$10+$P78*'1_MEX'!B$11+$R78*'1_MEX'!B$12+$T78*'1_MEX'!B$13+$V78*'1_MEX'!B$14+$X78*'1_MEX'!B$15+$Z78*'1_MEX'!B$16+$AB78*'1_MEX'!B$17+$AD78*'1_MEX'!B$18+$AF78*'1_MEX'!B$19+$AH78*'1_MEX'!B$20+$AJ78*'1_MEX'!B$21+$AL78*'1_MEX'!B$22+$AN78*'1_MEX'!B$23+$AP78*'1_MEX'!B$24+$AR78*'1_MEX'!B$25+$AT78*'1_MEX'!B$26+$AV78*'1_MEX'!B$27+$AX78*'1_MEX'!B$28+$AZ78*'1_MEX'!B$29+$BB78*'1_MEX'!B$30+$BD78*'1_MEX'!B$31+$BF78*'1_MEX'!B$32+$BH78*'1_MEX'!B$33+$BJ78*'1_MEX'!B$34+$BL78*'1_MEX'!B$35+$BN78*'1_MEX'!B$36+$BP78*'1_MEX'!B$37+$BR78*'1_MEX'!B$38+$BT78*'1_MEX'!B$39+$BV78*'1_MEX'!B$40+$BX78*'1_MEX'!B$41+$BZ78*'1_MEX'!B$42+$CB78*'1_MEX'!B$43+$CD78*'1_MEX'!B$44+$CF78*'1_MEX'!B$45+$CH78*'1_MEX'!B$46+$CJ78*'1_MEX'!B$47)</f>
        <v>0</v>
      </c>
      <c r="CT78" s="199">
        <f>C78*($J78*'1_MEX'!C$8+$L78*'1_MEX'!C$9+$N78*'1_MEX'!C$10+$P78*'1_MEX'!C$11+$R78*'1_MEX'!C$12+$T78*'1_MEX'!C$13+$V78*'1_MEX'!C$14+$X78*'1_MEX'!C$15+$Z78*'1_MEX'!C$16+$AB78*'1_MEX'!C$17+$AD78*'1_MEX'!C$18+$AF78*'1_MEX'!C$19+$AH78*'1_MEX'!C$20+$AJ78*'1_MEX'!C$21+$AL78*'1_MEX'!C$22+$AN78*'1_MEX'!C$23+$AP78*'1_MEX'!C$24+$AR78*'1_MEX'!C$25+$AT78*'1_MEX'!C$26+$AV78*'1_MEX'!C$27+$AX78*'1_MEX'!C$28+$AZ78*'1_MEX'!C$29+$BB78*'1_MEX'!C$30+$BD78*'1_MEX'!C$31+$BF78*'1_MEX'!C$32+$BH78*'1_MEX'!C$33+$BJ78*'1_MEX'!C$34+$BL78*'1_MEX'!C$35+$BN78*'1_MEX'!C$36+$BP78*'1_MEX'!C$37+$BR78*'1_MEX'!C$38+$BT78*'1_MEX'!C$39+$BV78*'1_MEX'!C$40+$BX78*'1_MEX'!C$41+$BZ78*'1_MEX'!C$42+$CB78*'1_MEX'!C$43+$CD78*'1_MEX'!C$44+$CF78*'1_MEX'!C$45+$CH78*'1_MEX'!C$46+$CJ78*'1_MEX'!C$47)</f>
        <v>0</v>
      </c>
      <c r="DD78" s="200">
        <f t="shared" si="173"/>
        <v>0</v>
      </c>
      <c r="DE78" s="200"/>
      <c r="DF78" s="200">
        <f t="shared" si="174"/>
        <v>0</v>
      </c>
      <c r="DH78" s="235">
        <f t="shared" si="175"/>
        <v>0</v>
      </c>
    </row>
    <row r="79" spans="1:112" ht="18.600000000000001" thickBot="1">
      <c r="B79" s="233" t="str">
        <f>A51</f>
        <v>MOB ext isolé V5</v>
      </c>
      <c r="C79" s="210">
        <f>SUM(C53:C78)</f>
        <v>0</v>
      </c>
      <c r="D79" s="211">
        <f>C82*1000</f>
        <v>0</v>
      </c>
      <c r="E79" s="211">
        <f>SUM(E53:E78)</f>
        <v>0</v>
      </c>
      <c r="F79" s="212">
        <f>C83*1000</f>
        <v>0</v>
      </c>
      <c r="G79" s="213">
        <f>SUM(G53:G78)</f>
        <v>0</v>
      </c>
      <c r="I79" s="214">
        <f>SUM(J79:CK79)</f>
        <v>0</v>
      </c>
      <c r="J79" s="215">
        <f>SUM(K53:K78)</f>
        <v>0</v>
      </c>
      <c r="K79" s="215"/>
      <c r="L79" s="216">
        <f>SUM(M53:M78)</f>
        <v>0</v>
      </c>
      <c r="M79" s="216"/>
      <c r="N79" s="217">
        <f>SUM(O53:O78)</f>
        <v>0</v>
      </c>
      <c r="O79" s="217"/>
      <c r="P79" s="218">
        <f>SUM(Q53:Q78)</f>
        <v>0</v>
      </c>
      <c r="Q79" s="218"/>
      <c r="R79" s="219">
        <f>SUM(S53:S78)</f>
        <v>0</v>
      </c>
      <c r="S79" s="219"/>
      <c r="T79" s="215">
        <f>SUM(U53:U78)</f>
        <v>0</v>
      </c>
      <c r="U79" s="215"/>
      <c r="V79" s="216">
        <f>SUM(W53:W78)</f>
        <v>0</v>
      </c>
      <c r="W79" s="216"/>
      <c r="X79" s="217">
        <f>SUM(Y53:Y78)</f>
        <v>0</v>
      </c>
      <c r="Y79" s="217"/>
      <c r="Z79" s="218">
        <f>SUM(AA53:AA78)</f>
        <v>0</v>
      </c>
      <c r="AA79" s="218"/>
      <c r="AB79" s="219">
        <f>SUM(AC53:AC78)</f>
        <v>0</v>
      </c>
      <c r="AC79" s="219"/>
      <c r="AD79" s="215">
        <f>SUM(AE53:AE78)</f>
        <v>0</v>
      </c>
      <c r="AE79" s="215"/>
      <c r="AF79" s="216">
        <f>SUM(AG53:AG78)</f>
        <v>0</v>
      </c>
      <c r="AG79" s="216"/>
      <c r="AH79" s="217">
        <f>SUM(AI53:AI78)</f>
        <v>0</v>
      </c>
      <c r="AI79" s="217"/>
      <c r="AJ79" s="218">
        <f>SUM(AK53:AK78)</f>
        <v>0</v>
      </c>
      <c r="AK79" s="218"/>
      <c r="AL79" s="215">
        <f>SUM(AM53:AM78)</f>
        <v>0</v>
      </c>
      <c r="AM79" s="215"/>
      <c r="AN79" s="216">
        <f>SUM(AO53:AO78)</f>
        <v>0</v>
      </c>
      <c r="AO79" s="216"/>
      <c r="AP79" s="217">
        <f>SUM(AQ53:AQ78)</f>
        <v>0</v>
      </c>
      <c r="AQ79" s="217"/>
      <c r="AR79" s="218">
        <f>SUM(AS53:AS78)</f>
        <v>0</v>
      </c>
      <c r="AS79" s="218"/>
      <c r="AT79" s="219">
        <f>SUM(AU53:AU78)</f>
        <v>0</v>
      </c>
      <c r="AU79" s="219"/>
      <c r="AV79" s="219">
        <f>SUM(AW53:AW78)</f>
        <v>0</v>
      </c>
      <c r="AW79" s="215"/>
      <c r="AX79" s="216">
        <f>SUM(AY53:AY78)</f>
        <v>0</v>
      </c>
      <c r="AY79" s="216"/>
      <c r="AZ79" s="217">
        <f>SUM(BA53:BA78)</f>
        <v>0</v>
      </c>
      <c r="BA79" s="217"/>
      <c r="BB79" s="218">
        <f>SUM(BC53:BC78)</f>
        <v>0</v>
      </c>
      <c r="BC79" s="218"/>
      <c r="BD79" s="219">
        <f>SUM(BE53:BE78)</f>
        <v>0</v>
      </c>
      <c r="BE79" s="219"/>
      <c r="BF79" s="215">
        <f>SUM(BG53:BG78)</f>
        <v>0</v>
      </c>
      <c r="BG79" s="215"/>
      <c r="BH79" s="216">
        <f>SUM(BI53:BI78)</f>
        <v>0</v>
      </c>
      <c r="BI79" s="216"/>
      <c r="BJ79" s="217">
        <f>SUM(BK53:BK78)</f>
        <v>0</v>
      </c>
      <c r="BK79" s="217"/>
      <c r="BL79" s="218">
        <f>SUM(BM53:BM78)</f>
        <v>0</v>
      </c>
      <c r="BM79" s="218"/>
      <c r="BN79" s="219">
        <f>SUM(BO53:BO78)</f>
        <v>0</v>
      </c>
      <c r="BO79" s="219"/>
      <c r="BP79" s="215">
        <f>SUM(BQ53:BQ78)</f>
        <v>0</v>
      </c>
      <c r="BQ79" s="215"/>
      <c r="BR79" s="216">
        <f>SUM(BS53:BS78)</f>
        <v>0</v>
      </c>
      <c r="BS79" s="216"/>
      <c r="BT79" s="217">
        <f>SUM(BU53:BU78)</f>
        <v>0</v>
      </c>
      <c r="BU79" s="217"/>
      <c r="BV79" s="218">
        <f>SUM(BW53:BW78)</f>
        <v>0</v>
      </c>
      <c r="BW79" s="218"/>
      <c r="BX79" s="215">
        <f>SUM(BY53:BY78)</f>
        <v>0</v>
      </c>
      <c r="BY79" s="215"/>
      <c r="BZ79" s="216">
        <f>SUM(CA53:CA78)</f>
        <v>0</v>
      </c>
      <c r="CA79" s="216"/>
      <c r="CB79" s="217">
        <f>SUM(CC53:CC78)</f>
        <v>0</v>
      </c>
      <c r="CC79" s="217"/>
      <c r="CD79" s="218">
        <f>SUM(CE53:CE78)</f>
        <v>0</v>
      </c>
      <c r="CE79" s="218"/>
      <c r="CF79" s="219">
        <f>SUM(CG53:CG78)</f>
        <v>0</v>
      </c>
      <c r="CG79" s="219"/>
      <c r="CH79" s="219">
        <f>SUM(CI53:CI78)</f>
        <v>0</v>
      </c>
      <c r="CI79" s="215"/>
      <c r="CJ79" s="219">
        <f>SUM(CK53:CK78)</f>
        <v>0</v>
      </c>
      <c r="CK79" s="215"/>
      <c r="CO79" s="220">
        <f>ROUND(SUM(CO53:CO78),2)</f>
        <v>0</v>
      </c>
      <c r="CP79" s="221">
        <f>ROUND(SUM(CP53:CP78),2)</f>
        <v>0</v>
      </c>
      <c r="CQ79" s="222">
        <f>ROUND(SUM(CQ53:CQ78),2)</f>
        <v>0</v>
      </c>
      <c r="CR79" s="223">
        <f>SUM(CR53:CR78)</f>
        <v>0</v>
      </c>
      <c r="CS79" s="223">
        <f>SUM(CS53:CS78)</f>
        <v>0</v>
      </c>
      <c r="CT79" s="223">
        <f>SUM(CT53:CT78)</f>
        <v>0</v>
      </c>
      <c r="DD79" s="225">
        <f>SUM(DD53:DD78)</f>
        <v>0</v>
      </c>
      <c r="DE79" s="225">
        <f>SUM(DE53:DE78)</f>
        <v>0</v>
      </c>
      <c r="DF79" s="225">
        <f>SUM(DF53:DF78)</f>
        <v>0</v>
      </c>
      <c r="DH79" s="236">
        <f>SUM(DH53:DH78)</f>
        <v>0</v>
      </c>
    </row>
    <row r="80" spans="1:112">
      <c r="D80" s="192" t="s">
        <v>132</v>
      </c>
      <c r="E80" s="192"/>
      <c r="F80" s="192" t="s">
        <v>132</v>
      </c>
      <c r="G80" s="154"/>
    </row>
    <row r="81" spans="1:112" ht="18">
      <c r="B81" s="226" t="s">
        <v>133</v>
      </c>
      <c r="C81" s="227">
        <f>IF(C79&gt;0,CQ79/CO79,0)</f>
        <v>0</v>
      </c>
      <c r="D81" s="228"/>
      <c r="E81" s="228"/>
    </row>
    <row r="82" spans="1:112" ht="18">
      <c r="B82" s="226" t="s">
        <v>134</v>
      </c>
      <c r="C82" s="275">
        <f>IF(C79&gt;0,C85/C79,0)</f>
        <v>0</v>
      </c>
      <c r="D82" s="228" t="s">
        <v>34</v>
      </c>
      <c r="E82" s="228"/>
    </row>
    <row r="83" spans="1:112" ht="18">
      <c r="B83" s="226" t="s">
        <v>135</v>
      </c>
      <c r="C83" s="275">
        <f>IF(C79&gt;0,C86/C79,0)</f>
        <v>0</v>
      </c>
      <c r="D83" s="228" t="s">
        <v>34</v>
      </c>
      <c r="E83" s="228"/>
    </row>
    <row r="84" spans="1:112" ht="18">
      <c r="B84" s="226" t="s">
        <v>136</v>
      </c>
      <c r="C84" s="275">
        <f>IF(C79&gt;0,CO79/C79,0)</f>
        <v>0</v>
      </c>
      <c r="D84" s="228" t="s">
        <v>28</v>
      </c>
      <c r="E84" s="228"/>
    </row>
    <row r="85" spans="1:112" ht="18">
      <c r="B85" s="226" t="s">
        <v>137</v>
      </c>
      <c r="C85" s="275">
        <f>E79</f>
        <v>0</v>
      </c>
      <c r="D85" s="228" t="s">
        <v>34</v>
      </c>
      <c r="E85" s="228"/>
      <c r="I85" s="229"/>
    </row>
    <row r="86" spans="1:112" ht="18">
      <c r="B86" s="226" t="s">
        <v>138</v>
      </c>
      <c r="C86" s="275">
        <f>G79</f>
        <v>0</v>
      </c>
      <c r="D86" s="228" t="s">
        <v>34</v>
      </c>
      <c r="E86" s="228"/>
    </row>
    <row r="87" spans="1:112" ht="18">
      <c r="B87" s="226" t="s">
        <v>139</v>
      </c>
      <c r="C87" s="230">
        <f>MAX(D53:D78)</f>
        <v>0</v>
      </c>
      <c r="D87" s="228" t="s">
        <v>31</v>
      </c>
      <c r="E87" s="228"/>
    </row>
    <row r="88" spans="1:112" ht="18">
      <c r="B88" s="226" t="s">
        <v>140</v>
      </c>
      <c r="C88" s="230">
        <f>MAX(F53:F78)</f>
        <v>0</v>
      </c>
      <c r="D88" s="228" t="s">
        <v>31</v>
      </c>
      <c r="E88" s="228"/>
    </row>
    <row r="91" spans="1:112" ht="24" thickBot="1">
      <c r="A91" s="231" t="s">
        <v>163</v>
      </c>
      <c r="B91" s="232"/>
      <c r="C91" s="232"/>
      <c r="D91" s="232"/>
      <c r="E91" s="232"/>
      <c r="F91" s="232"/>
    </row>
    <row r="92" spans="1:112" ht="43.8" thickBot="1">
      <c r="A92" s="183" t="s">
        <v>108</v>
      </c>
      <c r="B92" s="184" t="s">
        <v>109</v>
      </c>
      <c r="C92" s="185" t="s">
        <v>110</v>
      </c>
      <c r="D92" s="184" t="s">
        <v>111</v>
      </c>
      <c r="E92" s="186" t="s">
        <v>112</v>
      </c>
      <c r="F92" s="184" t="s">
        <v>113</v>
      </c>
      <c r="G92" s="186" t="s">
        <v>114</v>
      </c>
      <c r="H92" s="187" t="s">
        <v>115</v>
      </c>
      <c r="I92" s="186" t="s">
        <v>116</v>
      </c>
      <c r="J92" s="353" t="str">
        <f>J3</f>
        <v>F1</v>
      </c>
      <c r="K92" s="353">
        <f t="shared" ref="K92:BV92" si="215">K3</f>
        <v>0</v>
      </c>
      <c r="L92" s="349" t="str">
        <f t="shared" si="215"/>
        <v>F2</v>
      </c>
      <c r="M92" s="349">
        <f t="shared" si="215"/>
        <v>0</v>
      </c>
      <c r="N92" s="350" t="str">
        <f t="shared" si="215"/>
        <v>F3</v>
      </c>
      <c r="O92" s="350">
        <f t="shared" si="215"/>
        <v>0</v>
      </c>
      <c r="P92" s="351" t="str">
        <f t="shared" si="215"/>
        <v>F4</v>
      </c>
      <c r="Q92" s="351">
        <f t="shared" si="215"/>
        <v>0</v>
      </c>
      <c r="R92" s="352" t="str">
        <f t="shared" si="215"/>
        <v>F5</v>
      </c>
      <c r="S92" s="352">
        <f t="shared" si="215"/>
        <v>0</v>
      </c>
      <c r="T92" s="353" t="str">
        <f t="shared" si="215"/>
        <v>F6</v>
      </c>
      <c r="U92" s="353">
        <f t="shared" si="215"/>
        <v>0</v>
      </c>
      <c r="V92" s="349" t="str">
        <f t="shared" si="215"/>
        <v>F7</v>
      </c>
      <c r="W92" s="349">
        <f t="shared" si="215"/>
        <v>0</v>
      </c>
      <c r="X92" s="350" t="str">
        <f t="shared" si="215"/>
        <v>F8</v>
      </c>
      <c r="Y92" s="350">
        <f t="shared" si="215"/>
        <v>0</v>
      </c>
      <c r="Z92" s="351" t="str">
        <f t="shared" si="215"/>
        <v>F9</v>
      </c>
      <c r="AA92" s="351">
        <f t="shared" si="215"/>
        <v>0</v>
      </c>
      <c r="AB92" s="352" t="str">
        <f t="shared" si="215"/>
        <v>F10</v>
      </c>
      <c r="AC92" s="345">
        <f t="shared" si="215"/>
        <v>0</v>
      </c>
      <c r="AD92" s="353" t="str">
        <f t="shared" si="215"/>
        <v>F11</v>
      </c>
      <c r="AE92" s="346">
        <f t="shared" si="215"/>
        <v>0</v>
      </c>
      <c r="AF92" s="349" t="str">
        <f t="shared" si="215"/>
        <v>F12</v>
      </c>
      <c r="AG92" s="347">
        <f t="shared" si="215"/>
        <v>0</v>
      </c>
      <c r="AH92" s="350" t="str">
        <f t="shared" si="215"/>
        <v>F13</v>
      </c>
      <c r="AI92" s="355">
        <f t="shared" si="215"/>
        <v>0</v>
      </c>
      <c r="AJ92" s="356" t="str">
        <f t="shared" si="215"/>
        <v>F14</v>
      </c>
      <c r="AK92" s="348">
        <f t="shared" si="215"/>
        <v>0</v>
      </c>
      <c r="AL92" s="353" t="str">
        <f t="shared" si="215"/>
        <v>F15</v>
      </c>
      <c r="AM92" s="346">
        <f t="shared" si="215"/>
        <v>0</v>
      </c>
      <c r="AN92" s="349" t="str">
        <f t="shared" si="215"/>
        <v>F16</v>
      </c>
      <c r="AO92" s="349">
        <f t="shared" si="215"/>
        <v>0</v>
      </c>
      <c r="AP92" s="350" t="str">
        <f t="shared" si="215"/>
        <v>F17</v>
      </c>
      <c r="AQ92" s="350">
        <f t="shared" si="215"/>
        <v>0</v>
      </c>
      <c r="AR92" s="351" t="str">
        <f t="shared" si="215"/>
        <v>F18</v>
      </c>
      <c r="AS92" s="351">
        <f t="shared" si="215"/>
        <v>0</v>
      </c>
      <c r="AT92" s="352" t="str">
        <f t="shared" si="215"/>
        <v>F19</v>
      </c>
      <c r="AU92" s="352">
        <f t="shared" si="215"/>
        <v>0</v>
      </c>
      <c r="AV92" s="353" t="str">
        <f t="shared" si="215"/>
        <v>F20</v>
      </c>
      <c r="AW92" s="353">
        <f t="shared" si="215"/>
        <v>0</v>
      </c>
      <c r="AX92" s="349" t="str">
        <f t="shared" si="215"/>
        <v>F21</v>
      </c>
      <c r="AY92" s="349">
        <f t="shared" si="215"/>
        <v>0</v>
      </c>
      <c r="AZ92" s="350" t="str">
        <f t="shared" si="215"/>
        <v>F22</v>
      </c>
      <c r="BA92" s="350">
        <f t="shared" si="215"/>
        <v>0</v>
      </c>
      <c r="BB92" s="351" t="str">
        <f t="shared" si="215"/>
        <v>F23</v>
      </c>
      <c r="BC92" s="351">
        <f t="shared" si="215"/>
        <v>0</v>
      </c>
      <c r="BD92" s="352" t="str">
        <f t="shared" si="215"/>
        <v>F24</v>
      </c>
      <c r="BE92" s="352">
        <f t="shared" si="215"/>
        <v>0</v>
      </c>
      <c r="BF92" s="353" t="str">
        <f t="shared" si="215"/>
        <v>F25</v>
      </c>
      <c r="BG92" s="353">
        <f t="shared" si="215"/>
        <v>0</v>
      </c>
      <c r="BH92" s="349">
        <f t="shared" si="215"/>
        <v>0</v>
      </c>
      <c r="BI92" s="349">
        <f t="shared" si="215"/>
        <v>0</v>
      </c>
      <c r="BJ92" s="350">
        <f t="shared" si="215"/>
        <v>0</v>
      </c>
      <c r="BK92" s="350">
        <f t="shared" si="215"/>
        <v>0</v>
      </c>
      <c r="BL92" s="351">
        <f t="shared" si="215"/>
        <v>0</v>
      </c>
      <c r="BM92" s="351">
        <f t="shared" si="215"/>
        <v>0</v>
      </c>
      <c r="BN92" s="352">
        <f t="shared" si="215"/>
        <v>0</v>
      </c>
      <c r="BO92" s="352">
        <f t="shared" si="215"/>
        <v>0</v>
      </c>
      <c r="BP92" s="353">
        <f t="shared" si="215"/>
        <v>0</v>
      </c>
      <c r="BQ92" s="353">
        <f t="shared" si="215"/>
        <v>0</v>
      </c>
      <c r="BR92" s="349">
        <f t="shared" si="215"/>
        <v>0</v>
      </c>
      <c r="BS92" s="349">
        <f t="shared" si="215"/>
        <v>0</v>
      </c>
      <c r="BT92" s="350">
        <f t="shared" si="215"/>
        <v>0</v>
      </c>
      <c r="BU92" s="355">
        <f t="shared" si="215"/>
        <v>0</v>
      </c>
      <c r="BV92" s="356">
        <f t="shared" si="215"/>
        <v>0</v>
      </c>
      <c r="BW92" s="354">
        <f t="shared" ref="BW92:CJ92" si="216">BW3</f>
        <v>0</v>
      </c>
      <c r="BX92" s="353">
        <f t="shared" si="216"/>
        <v>0</v>
      </c>
      <c r="BY92" s="353">
        <f t="shared" si="216"/>
        <v>0</v>
      </c>
      <c r="BZ92" s="349">
        <f t="shared" si="216"/>
        <v>0</v>
      </c>
      <c r="CA92" s="349">
        <f t="shared" si="216"/>
        <v>0</v>
      </c>
      <c r="CB92" s="350">
        <f t="shared" si="216"/>
        <v>0</v>
      </c>
      <c r="CC92" s="350">
        <f t="shared" si="216"/>
        <v>0</v>
      </c>
      <c r="CD92" s="351">
        <f t="shared" si="216"/>
        <v>0</v>
      </c>
      <c r="CE92" s="351">
        <f t="shared" si="216"/>
        <v>0</v>
      </c>
      <c r="CF92" s="353">
        <f t="shared" si="216"/>
        <v>0</v>
      </c>
      <c r="CG92" s="353">
        <f t="shared" si="216"/>
        <v>0</v>
      </c>
      <c r="CH92" s="349">
        <f t="shared" si="216"/>
        <v>0</v>
      </c>
      <c r="CI92" s="349">
        <f t="shared" si="216"/>
        <v>0</v>
      </c>
      <c r="CJ92" s="350">
        <f t="shared" si="216"/>
        <v>0</v>
      </c>
      <c r="CK92" s="350"/>
      <c r="CL92" s="184" t="s">
        <v>117</v>
      </c>
      <c r="CM92" s="186" t="s">
        <v>118</v>
      </c>
      <c r="CN92" s="184" t="s">
        <v>119</v>
      </c>
      <c r="CO92" s="188" t="s">
        <v>120</v>
      </c>
      <c r="CP92" s="189" t="s">
        <v>121</v>
      </c>
      <c r="CQ92" s="186" t="s">
        <v>122</v>
      </c>
      <c r="CR92" s="190" t="s">
        <v>123</v>
      </c>
      <c r="CS92" s="190" t="s">
        <v>142</v>
      </c>
      <c r="CT92" s="190" t="s">
        <v>143</v>
      </c>
      <c r="DD92" s="191" t="s">
        <v>129</v>
      </c>
      <c r="DE92" s="191" t="s">
        <v>130</v>
      </c>
      <c r="DF92" s="191" t="s">
        <v>131</v>
      </c>
      <c r="DH92" s="234" t="s">
        <v>144</v>
      </c>
    </row>
    <row r="93" spans="1:112" ht="21" customHeight="1">
      <c r="A93" s="192">
        <v>1</v>
      </c>
      <c r="B93" s="314"/>
      <c r="C93" s="192"/>
      <c r="D93" s="203"/>
      <c r="E93" s="276">
        <f t="shared" ref="E93:E105" si="217">C93*D93/1000</f>
        <v>0</v>
      </c>
      <c r="F93" s="192"/>
      <c r="G93" s="192">
        <f t="shared" ref="G93:G105" si="218">F93*C93/1000</f>
        <v>0</v>
      </c>
      <c r="H93" s="192" t="s">
        <v>1</v>
      </c>
      <c r="I93" s="194">
        <v>0</v>
      </c>
      <c r="J93" s="195"/>
      <c r="K93" s="195">
        <f t="shared" ref="K93:K105" si="219">J93*C93</f>
        <v>0</v>
      </c>
      <c r="L93" s="196"/>
      <c r="M93" s="196">
        <f t="shared" ref="M93:M105" si="220">L93*C93</f>
        <v>0</v>
      </c>
      <c r="N93" s="197"/>
      <c r="O93" s="197">
        <f t="shared" ref="O93:O105" si="221">N93*C93</f>
        <v>0</v>
      </c>
      <c r="P93" s="198"/>
      <c r="Q93" s="198">
        <f t="shared" ref="Q93:Q105" si="222">P93*C93</f>
        <v>0</v>
      </c>
      <c r="R93" s="192"/>
      <c r="S93" s="192">
        <f>R93*C93</f>
        <v>0</v>
      </c>
      <c r="T93" s="195"/>
      <c r="U93" s="195">
        <f>T93*C93</f>
        <v>0</v>
      </c>
      <c r="V93" s="196"/>
      <c r="W93" s="196">
        <f>V93*C93</f>
        <v>0</v>
      </c>
      <c r="X93" s="197"/>
      <c r="Y93" s="197">
        <f>X93*C93</f>
        <v>0</v>
      </c>
      <c r="Z93" s="198"/>
      <c r="AA93" s="198">
        <f>Z93*C93</f>
        <v>0</v>
      </c>
      <c r="AB93" s="192"/>
      <c r="AC93" s="192">
        <f>AB93*C93</f>
        <v>0</v>
      </c>
      <c r="AD93" s="195"/>
      <c r="AE93" s="195">
        <f>AD93*C93</f>
        <v>0</v>
      </c>
      <c r="AF93" s="196"/>
      <c r="AG93" s="196">
        <f>AF93*C93</f>
        <v>0</v>
      </c>
      <c r="AH93" s="197"/>
      <c r="AI93" s="197">
        <f>AH93*C93</f>
        <v>0</v>
      </c>
      <c r="AJ93" s="198"/>
      <c r="AK93" s="198">
        <f>AJ93*C93</f>
        <v>0</v>
      </c>
      <c r="AL93" s="195"/>
      <c r="AM93" s="195">
        <f>AL93*C93</f>
        <v>0</v>
      </c>
      <c r="AN93" s="196"/>
      <c r="AO93" s="196">
        <f>AN93*C93</f>
        <v>0</v>
      </c>
      <c r="AP93" s="197"/>
      <c r="AQ93" s="197">
        <f>AP93*C93</f>
        <v>0</v>
      </c>
      <c r="AR93" s="198"/>
      <c r="AS93" s="198">
        <f>AR93*AD93</f>
        <v>0</v>
      </c>
      <c r="AT93" s="192"/>
      <c r="AU93" s="192">
        <f>AT93*C93</f>
        <v>0</v>
      </c>
      <c r="AV93" s="195"/>
      <c r="AW93" s="195">
        <f>AV93*C93</f>
        <v>0</v>
      </c>
      <c r="AX93" s="196"/>
      <c r="AY93" s="196">
        <f>AX93*C93</f>
        <v>0</v>
      </c>
      <c r="AZ93" s="197"/>
      <c r="BA93" s="197">
        <f>AZ93*C93</f>
        <v>0</v>
      </c>
      <c r="BB93" s="198"/>
      <c r="BC93" s="198">
        <f>BB93*C93</f>
        <v>0</v>
      </c>
      <c r="BD93" s="192"/>
      <c r="BE93" s="192">
        <f>BD93*C93</f>
        <v>0</v>
      </c>
      <c r="BF93" s="195"/>
      <c r="BG93" s="195">
        <f>BF93*C93</f>
        <v>0</v>
      </c>
      <c r="BH93" s="196"/>
      <c r="BI93" s="196">
        <f>BH93*C93</f>
        <v>0</v>
      </c>
      <c r="BJ93" s="197"/>
      <c r="BK93" s="197">
        <f>BJ93*C93</f>
        <v>0</v>
      </c>
      <c r="BL93" s="198"/>
      <c r="BM93" s="198">
        <f>BL93*C93</f>
        <v>0</v>
      </c>
      <c r="BN93" s="192"/>
      <c r="BO93" s="192">
        <f>BN93*C93</f>
        <v>0</v>
      </c>
      <c r="BP93" s="195"/>
      <c r="BQ93" s="195">
        <f>BP93*C93</f>
        <v>0</v>
      </c>
      <c r="BR93" s="196"/>
      <c r="BS93" s="196">
        <f>BR93*C93</f>
        <v>0</v>
      </c>
      <c r="BT93" s="197"/>
      <c r="BU93" s="197">
        <f>BT93*C93</f>
        <v>0</v>
      </c>
      <c r="BV93" s="198"/>
      <c r="BW93" s="198">
        <f>BV93*C93</f>
        <v>0</v>
      </c>
      <c r="BX93" s="195"/>
      <c r="BY93" s="195">
        <f>BX93*C93</f>
        <v>0</v>
      </c>
      <c r="BZ93" s="196"/>
      <c r="CA93" s="196">
        <f>BZ93*C93</f>
        <v>0</v>
      </c>
      <c r="CB93" s="197"/>
      <c r="CC93" s="197">
        <f>CB93*C93</f>
        <v>0</v>
      </c>
      <c r="CD93" s="198"/>
      <c r="CE93" s="198">
        <f>CD93*C93</f>
        <v>0</v>
      </c>
      <c r="CF93" s="192"/>
      <c r="CG93" s="192">
        <f>CF93*C93</f>
        <v>0</v>
      </c>
      <c r="CH93" s="195"/>
      <c r="CI93" s="195">
        <f>CH93*C93</f>
        <v>0</v>
      </c>
      <c r="CJ93" s="195"/>
      <c r="CK93" s="195">
        <f>CJ93*C93</f>
        <v>0</v>
      </c>
      <c r="CL93" s="273">
        <f>F93*D93/1000000</f>
        <v>0</v>
      </c>
      <c r="CM93" s="199">
        <f>CL93-CN93</f>
        <v>0</v>
      </c>
      <c r="CN93" s="199">
        <f>J93*'1_MEX'!$F$8+'2_FACADE'!L93*'1_MEX'!$F$9+'2_FACADE'!N93*'1_MEX'!$F$10+'2_FACADE'!P93*'1_MEX'!$F$11+'2_FACADE'!R93*'1_MEX'!$F$12+'2_FACADE'!T93*'1_MEX'!$F$13+'2_FACADE'!V93*'1_MEX'!$F$14+'2_FACADE'!X93*'1_MEX'!$F$15+'2_FACADE'!Z93*'1_MEX'!$F$16+'2_FACADE'!AB93*'1_MEX'!$F$17+'2_FACADE'!AD93*'1_MEX'!$F$18+'2_FACADE'!AF93*'1_MEX'!$F$19+'2_FACADE'!AH93*'1_MEX'!$F$20+AJ93*'1_MEX'!$F$21+'2_FACADE'!AL93*'1_MEX'!$F$22+'2_FACADE'!AN93*'1_MEX'!$F$23+'2_FACADE'!AP93*'1_MEX'!$F$24+'2_FACADE'!AR93*'1_MEX'!$F$25+'2_FACADE'!AT93*'1_MEX'!$F$26+'2_FACADE'!AV93*'1_MEX'!$F$27+AX93*'1_MEX'!$F$28+AZ93*'1_MEX'!$F$29+BB93*'1_MEX'!$F$30+BD93*'1_MEX'!$F$31+BF93*'1_MEX'!$F$32+BH93*'1_MEX'!$F$33+BJ93*'1_MEX'!$F$34+BL93*'1_MEX'!$F$35+BN93*'1_MEX'!$F$36+BP93*'1_MEX'!$F$37+BR93*'1_MEX'!$F$38+BT93*'1_MEX'!$F$39+BV93*'1_MEX'!$F$40+BX93*'1_MEX'!$F$41+BZ93*'1_MEX'!$F$42+CB93*'1_MEX'!$F$43+CD93*'1_MEX'!$F$44+CF93*'1_MEX'!$F$45+CH93*'1_MEX'!$F$46+CJ93*'1_MEX'!$F$47</f>
        <v>0</v>
      </c>
      <c r="CO93" s="274">
        <f t="shared" ref="CO93:CO105" si="223">CL93*C93</f>
        <v>0</v>
      </c>
      <c r="CP93" s="274">
        <f t="shared" ref="CP93:CP105" si="224">CM93*C93</f>
        <v>0</v>
      </c>
      <c r="CQ93" s="199">
        <f t="shared" ref="CQ93:CQ105" si="225">CN93*C93</f>
        <v>0</v>
      </c>
      <c r="CR93" s="199">
        <f t="shared" ref="CR93:CR105" si="226">I93*C93</f>
        <v>0</v>
      </c>
      <c r="CS93" s="199">
        <f>C93*($J93*'1_MEX'!B$8+$L93*'1_MEX'!B$9+$N93*'1_MEX'!B$10+$P93*'1_MEX'!B$11+$R93*'1_MEX'!B$12+$T93*'1_MEX'!B$13+$V93*'1_MEX'!B$14+$X93*'1_MEX'!B$15+$Z93*'1_MEX'!B$16+$AB93*'1_MEX'!B$17+$AD93*'1_MEX'!B$18+$AF93*'1_MEX'!B$19+$AH93*'1_MEX'!B$20+$AJ93*'1_MEX'!B$21+$AL93*'1_MEX'!B$22+$AN93*'1_MEX'!B$23+$AP93*'1_MEX'!B$24+$AR93*'1_MEX'!B$25+$AT93*'1_MEX'!B$26+$AV93*'1_MEX'!B$27+$AX93*'1_MEX'!B$28+$AZ93*'1_MEX'!B$29+$BB93*'1_MEX'!B$30+$BD93*'1_MEX'!B$31+$BF93*'1_MEX'!B$32+$BH93*'1_MEX'!B$33+$BJ93*'1_MEX'!B$34+$BL93*'1_MEX'!B$35+$BN93*'1_MEX'!B$36+$BP93*'1_MEX'!B$37+$BR93*'1_MEX'!B$38+$BT93*'1_MEX'!B$39+$BV93*'1_MEX'!B$40+$BX93*'1_MEX'!B$41+$BZ93*'1_MEX'!B$42+$CB93*'1_MEX'!B$43+$CD93*'1_MEX'!B$44+$CF93*'1_MEX'!B$45+$CH93*'1_MEX'!B$46+$CJ93*'1_MEX'!B$47)</f>
        <v>0</v>
      </c>
      <c r="CT93" s="199">
        <f>C93*($J93*'1_MEX'!C$8+$L93*'1_MEX'!C$9+$N93*'1_MEX'!C$10+$P93*'1_MEX'!C$11+$R93*'1_MEX'!C$12+$T93*'1_MEX'!C$13+$V93*'1_MEX'!C$14+$X93*'1_MEX'!C$15+$Z93*'1_MEX'!C$16+$AB93*'1_MEX'!C$17+$AD93*'1_MEX'!C$18+$AF93*'1_MEX'!C$19+$AH93*'1_MEX'!C$20+$AJ93*'1_MEX'!C$21+$AL93*'1_MEX'!C$22+$AN93*'1_MEX'!C$23+$AP93*'1_MEX'!C$24+$AR93*'1_MEX'!C$25+$AT93*'1_MEX'!C$26+$AV93*'1_MEX'!C$27+$AX93*'1_MEX'!C$28+$AZ93*'1_MEX'!C$29+$BB93*'1_MEX'!C$30+$BD93*'1_MEX'!C$31+$BF93*'1_MEX'!C$32+$BH93*'1_MEX'!C$33+$BJ93*'1_MEX'!C$34+$BL93*'1_MEX'!C$35+$BN93*'1_MEX'!C$36+$BP93*'1_MEX'!C$37+$BR93*'1_MEX'!C$38+$BT93*'1_MEX'!C$39+$BV93*'1_MEX'!C$40+$BX93*'1_MEX'!C$41+$BZ93*'1_MEX'!C$42+$CB93*'1_MEX'!C$43+$CD93*'1_MEX'!C$44+$CF93*'1_MEX'!C$45+$CH93*'1_MEX'!C$46+$CJ93*'1_MEX'!C$47)</f>
        <v>0</v>
      </c>
      <c r="DD93" s="200">
        <f t="shared" ref="DD93:DD103" si="227">CP93</f>
        <v>0</v>
      </c>
      <c r="DE93" s="200"/>
      <c r="DF93" s="200">
        <f t="shared" ref="DF93:DF103" si="228">CP93-DD93-DE93</f>
        <v>0</v>
      </c>
      <c r="DH93" s="235">
        <f t="shared" ref="DH93:DH103" si="229">IF(F93&gt;2800,C93*D93,0)</f>
        <v>0</v>
      </c>
    </row>
    <row r="94" spans="1:112" ht="21" customHeight="1">
      <c r="A94" s="192">
        <v>2</v>
      </c>
      <c r="B94" s="314"/>
      <c r="C94" s="192"/>
      <c r="D94" s="276"/>
      <c r="E94" s="276">
        <f t="shared" si="217"/>
        <v>0</v>
      </c>
      <c r="F94" s="276"/>
      <c r="G94" s="192">
        <f t="shared" si="218"/>
        <v>0</v>
      </c>
      <c r="H94" s="192" t="s">
        <v>1</v>
      </c>
      <c r="I94" s="194">
        <f t="shared" ref="I94:I105" si="230">AJ94+AH94+AF94+AD94+AB94+Z94+X94+V94+T94+R94+P94+N94+L94+J94+AL94+AN94+AP94+AR94+AT94+AV94</f>
        <v>0</v>
      </c>
      <c r="J94" s="195"/>
      <c r="K94" s="195">
        <f t="shared" si="219"/>
        <v>0</v>
      </c>
      <c r="L94" s="196"/>
      <c r="M94" s="196">
        <f t="shared" si="220"/>
        <v>0</v>
      </c>
      <c r="N94" s="197"/>
      <c r="O94" s="197">
        <f t="shared" si="221"/>
        <v>0</v>
      </c>
      <c r="P94" s="198"/>
      <c r="Q94" s="198">
        <f t="shared" si="222"/>
        <v>0</v>
      </c>
      <c r="R94" s="192"/>
      <c r="S94" s="192">
        <f>R94*C94</f>
        <v>0</v>
      </c>
      <c r="T94" s="204"/>
      <c r="U94" s="195">
        <f>T94*C94</f>
        <v>0</v>
      </c>
      <c r="V94" s="205"/>
      <c r="W94" s="196">
        <f>V94*C94</f>
        <v>0</v>
      </c>
      <c r="X94" s="206"/>
      <c r="Y94" s="197">
        <f>X94*C94</f>
        <v>0</v>
      </c>
      <c r="Z94" s="207"/>
      <c r="AA94" s="198">
        <f>Z94*C94</f>
        <v>0</v>
      </c>
      <c r="AB94" s="203"/>
      <c r="AC94" s="192">
        <f>AB94*C94</f>
        <v>0</v>
      </c>
      <c r="AD94" s="204"/>
      <c r="AE94" s="195">
        <f>AD94*C94</f>
        <v>0</v>
      </c>
      <c r="AF94" s="205"/>
      <c r="AG94" s="196">
        <f>AF94*C94</f>
        <v>0</v>
      </c>
      <c r="AH94" s="206"/>
      <c r="AI94" s="197">
        <f>AH94*C94</f>
        <v>0</v>
      </c>
      <c r="AJ94" s="207"/>
      <c r="AK94" s="198">
        <f>AJ94*C94</f>
        <v>0</v>
      </c>
      <c r="AL94" s="195"/>
      <c r="AM94" s="195">
        <f>AL94*C94</f>
        <v>0</v>
      </c>
      <c r="AN94" s="205"/>
      <c r="AO94" s="196">
        <f>AN94*C94</f>
        <v>0</v>
      </c>
      <c r="AP94" s="197"/>
      <c r="AQ94" s="197">
        <f>AP94*C94</f>
        <v>0</v>
      </c>
      <c r="AR94" s="207"/>
      <c r="AS94" s="198">
        <f>AR94*C94</f>
        <v>0</v>
      </c>
      <c r="AT94" s="203"/>
      <c r="AU94" s="192">
        <f>AT94*C94</f>
        <v>0</v>
      </c>
      <c r="AV94" s="195"/>
      <c r="AW94" s="195">
        <f t="shared" ref="AW94:AW105" si="231">AV94*C94</f>
        <v>0</v>
      </c>
      <c r="AX94" s="196"/>
      <c r="AY94" s="196">
        <f t="shared" ref="AY94:AY105" si="232">AX94*C94</f>
        <v>0</v>
      </c>
      <c r="AZ94" s="197"/>
      <c r="BA94" s="197">
        <f t="shared" ref="BA94:BA105" si="233">AZ94*AO94</f>
        <v>0</v>
      </c>
      <c r="BB94" s="198"/>
      <c r="BC94" s="198">
        <f t="shared" ref="BC94:BC105" si="234">BB94*C94</f>
        <v>0</v>
      </c>
      <c r="BD94" s="192"/>
      <c r="BE94" s="192">
        <f t="shared" ref="BE94:BE105" si="235">BD94*C94</f>
        <v>0</v>
      </c>
      <c r="BF94" s="204"/>
      <c r="BG94" s="195">
        <f t="shared" ref="BG94:BG105" si="236">BF94*C94</f>
        <v>0</v>
      </c>
      <c r="BH94" s="205"/>
      <c r="BI94" s="196">
        <f t="shared" ref="BI94:BI105" si="237">BH94*C94</f>
        <v>0</v>
      </c>
      <c r="BJ94" s="206"/>
      <c r="BK94" s="197">
        <f t="shared" ref="BK94:BK105" si="238">BJ94*C94</f>
        <v>0</v>
      </c>
      <c r="BL94" s="207"/>
      <c r="BM94" s="198">
        <f t="shared" ref="BM94:BM105" si="239">BL94*C94</f>
        <v>0</v>
      </c>
      <c r="BN94" s="203"/>
      <c r="BO94" s="192">
        <f t="shared" ref="BO94:BO105" si="240">BN94*C94</f>
        <v>0</v>
      </c>
      <c r="BP94" s="204"/>
      <c r="BQ94" s="195">
        <f t="shared" ref="BQ94:BQ105" si="241">BP94*C94</f>
        <v>0</v>
      </c>
      <c r="BR94" s="205"/>
      <c r="BS94" s="196">
        <f t="shared" ref="BS94:BS105" si="242">BR94*C94</f>
        <v>0</v>
      </c>
      <c r="BT94" s="206"/>
      <c r="BU94" s="197">
        <f t="shared" ref="BU94:BU105" si="243">BT94*C94</f>
        <v>0</v>
      </c>
      <c r="BV94" s="207"/>
      <c r="BW94" s="198">
        <f t="shared" ref="BW94:BW105" si="244">BV94*C94</f>
        <v>0</v>
      </c>
      <c r="BX94" s="195"/>
      <c r="BY94" s="195">
        <f t="shared" ref="BY94:BY105" si="245">BX94*C94</f>
        <v>0</v>
      </c>
      <c r="BZ94" s="205"/>
      <c r="CA94" s="196">
        <f t="shared" ref="CA94:CA105" si="246">BZ94*C94</f>
        <v>0</v>
      </c>
      <c r="CB94" s="197"/>
      <c r="CC94" s="197">
        <f t="shared" ref="CC94:CC105" si="247">CB94*C94</f>
        <v>0</v>
      </c>
      <c r="CD94" s="207"/>
      <c r="CE94" s="198">
        <f t="shared" ref="CE94:CE105" si="248">CD94*C94</f>
        <v>0</v>
      </c>
      <c r="CF94" s="203"/>
      <c r="CG94" s="192">
        <f t="shared" ref="CG94:CG105" si="249">CF94*C94</f>
        <v>0</v>
      </c>
      <c r="CH94" s="195"/>
      <c r="CI94" s="195">
        <f t="shared" ref="CI94:CI105" si="250">CH94*C94</f>
        <v>0</v>
      </c>
      <c r="CJ94" s="195"/>
      <c r="CK94" s="195">
        <f t="shared" ref="CK94:CK105" si="251">CJ94*C94</f>
        <v>0</v>
      </c>
      <c r="CL94" s="273">
        <f t="shared" ref="CL94:CL105" si="252">F94*D94/1000000</f>
        <v>0</v>
      </c>
      <c r="CM94" s="199">
        <f t="shared" ref="CM94:CM105" si="253">CL94-CN94</f>
        <v>0</v>
      </c>
      <c r="CN94" s="199">
        <f>J94*'1_MEX'!$F$8+'2_FACADE'!L94*'1_MEX'!$F$9+'2_FACADE'!N94*'1_MEX'!$F$10+'2_FACADE'!P94*'1_MEX'!$F$11+'2_FACADE'!R94*'1_MEX'!$F$12+'2_FACADE'!T94*'1_MEX'!$F$13+'2_FACADE'!V94*'1_MEX'!$F$14+'2_FACADE'!X94*'1_MEX'!$F$15+'2_FACADE'!Z94*'1_MEX'!$F$16+'2_FACADE'!AB94*'1_MEX'!$F$17+'2_FACADE'!AD94*'1_MEX'!$F$18+'2_FACADE'!AF94*'1_MEX'!$F$19+'2_FACADE'!AH94*'1_MEX'!$F$20+AJ94*'1_MEX'!$F$21+'2_FACADE'!AL94*'1_MEX'!$F$22+'2_FACADE'!AN94*'1_MEX'!$F$23+'2_FACADE'!AP94*'1_MEX'!$F$24+'2_FACADE'!AR94*'1_MEX'!$F$25+'2_FACADE'!AT94*'1_MEX'!$F$26+'2_FACADE'!AV94*'1_MEX'!$F$27+AX94*'1_MEX'!$F$28+AZ94*'1_MEX'!$F$29+BB94*'1_MEX'!$F$30+BD94*'1_MEX'!$F$31+BF94*'1_MEX'!$F$32+BH94*'1_MEX'!$F$33+BJ94*'1_MEX'!$F$34+BL94*'1_MEX'!$F$35+BN94*'1_MEX'!$F$36+BP94*'1_MEX'!$F$37+BR94*'1_MEX'!$F$38+BT94*'1_MEX'!$F$39+BV94*'1_MEX'!$F$40+BX94*'1_MEX'!$F$41+BZ94*'1_MEX'!$F$42+CB94*'1_MEX'!$F$43+CD94*'1_MEX'!$F$44+CF94*'1_MEX'!$F$45+CH94*'1_MEX'!$F$46+CJ94*'1_MEX'!$F$47</f>
        <v>0</v>
      </c>
      <c r="CO94" s="274">
        <f t="shared" si="223"/>
        <v>0</v>
      </c>
      <c r="CP94" s="274">
        <f t="shared" si="224"/>
        <v>0</v>
      </c>
      <c r="CQ94" s="199">
        <f t="shared" si="225"/>
        <v>0</v>
      </c>
      <c r="CR94" s="199">
        <f t="shared" si="226"/>
        <v>0</v>
      </c>
      <c r="CS94" s="199">
        <f>C94*($J94*'1_MEX'!B$8+$L94*'1_MEX'!B$9+$N94*'1_MEX'!B$10+$P94*'1_MEX'!B$11+$R94*'1_MEX'!B$12+$T94*'1_MEX'!B$13+$V94*'1_MEX'!B$14+$X94*'1_MEX'!B$15+$Z94*'1_MEX'!B$16+$AB94*'1_MEX'!B$17+$AD94*'1_MEX'!B$18+$AF94*'1_MEX'!B$19+$AH94*'1_MEX'!B$20+$AJ94*'1_MEX'!B$21+$AL94*'1_MEX'!B$22+$AN94*'1_MEX'!B$23+$AP94*'1_MEX'!B$24+$AR94*'1_MEX'!B$25+$AT94*'1_MEX'!B$26+$AV94*'1_MEX'!B$27+$AX94*'1_MEX'!B$28+$AZ94*'1_MEX'!B$29+$BB94*'1_MEX'!B$30+$BD94*'1_MEX'!B$31+$BF94*'1_MEX'!B$32+$BH94*'1_MEX'!B$33+$BJ94*'1_MEX'!B$34+$BL94*'1_MEX'!B$35+$BN94*'1_MEX'!B$36+$BP94*'1_MEX'!B$37+$BR94*'1_MEX'!B$38+$BT94*'1_MEX'!B$39+$BV94*'1_MEX'!B$40+$BX94*'1_MEX'!B$41+$BZ94*'1_MEX'!B$42+$CB94*'1_MEX'!B$43+$CD94*'1_MEX'!B$44+$CF94*'1_MEX'!B$45+$CH94*'1_MEX'!B$46+$CJ94*'1_MEX'!B$47)</f>
        <v>0</v>
      </c>
      <c r="CT94" s="199">
        <f>C94*($J94*'1_MEX'!C$8+$L94*'1_MEX'!C$9+$N94*'1_MEX'!C$10+$P94*'1_MEX'!C$11+$R94*'1_MEX'!C$12+$T94*'1_MEX'!C$13+$V94*'1_MEX'!C$14+$X94*'1_MEX'!C$15+$Z94*'1_MEX'!C$16+$AB94*'1_MEX'!C$17+$AD94*'1_MEX'!C$18+$AF94*'1_MEX'!C$19+$AH94*'1_MEX'!C$20+$AJ94*'1_MEX'!C$21+$AL94*'1_MEX'!C$22+$AN94*'1_MEX'!C$23+$AP94*'1_MEX'!C$24+$AR94*'1_MEX'!C$25+$AT94*'1_MEX'!C$26+$AV94*'1_MEX'!C$27+$AX94*'1_MEX'!C$28+$AZ94*'1_MEX'!C$29+$BB94*'1_MEX'!C$30+$BD94*'1_MEX'!C$31+$BF94*'1_MEX'!C$32+$BH94*'1_MEX'!C$33+$BJ94*'1_MEX'!C$34+$BL94*'1_MEX'!C$35+$BN94*'1_MEX'!C$36+$BP94*'1_MEX'!C$37+$BR94*'1_MEX'!C$38+$BT94*'1_MEX'!C$39+$BV94*'1_MEX'!C$40+$BX94*'1_MEX'!C$41+$BZ94*'1_MEX'!C$42+$CB94*'1_MEX'!C$43+$CD94*'1_MEX'!C$44+$CF94*'1_MEX'!C$45+$CH94*'1_MEX'!C$46+$CJ94*'1_MEX'!C$47)</f>
        <v>0</v>
      </c>
      <c r="DD94" s="200">
        <f t="shared" si="227"/>
        <v>0</v>
      </c>
      <c r="DE94" s="200"/>
      <c r="DF94" s="200">
        <f t="shared" si="228"/>
        <v>0</v>
      </c>
      <c r="DH94" s="235">
        <f t="shared" si="229"/>
        <v>0</v>
      </c>
    </row>
    <row r="95" spans="1:112" ht="21" customHeight="1">
      <c r="A95" s="192">
        <v>3</v>
      </c>
      <c r="B95" s="314"/>
      <c r="C95" s="192"/>
      <c r="D95" s="277"/>
      <c r="E95" s="276">
        <f t="shared" si="217"/>
        <v>0</v>
      </c>
      <c r="F95" s="276"/>
      <c r="G95" s="192">
        <f t="shared" si="218"/>
        <v>0</v>
      </c>
      <c r="H95" s="192" t="s">
        <v>1</v>
      </c>
      <c r="I95" s="194">
        <f t="shared" si="230"/>
        <v>0</v>
      </c>
      <c r="J95" s="195"/>
      <c r="K95" s="195">
        <f t="shared" si="219"/>
        <v>0</v>
      </c>
      <c r="L95" s="196"/>
      <c r="M95" s="196">
        <f t="shared" si="220"/>
        <v>0</v>
      </c>
      <c r="N95" s="197"/>
      <c r="O95" s="197">
        <f t="shared" si="221"/>
        <v>0</v>
      </c>
      <c r="P95" s="198"/>
      <c r="Q95" s="198">
        <f t="shared" si="222"/>
        <v>0</v>
      </c>
      <c r="R95" s="192"/>
      <c r="S95" s="192">
        <f>R95*C95</f>
        <v>0</v>
      </c>
      <c r="T95" s="204"/>
      <c r="U95" s="195">
        <f>T95*C95</f>
        <v>0</v>
      </c>
      <c r="V95" s="205"/>
      <c r="W95" s="196">
        <f>V95*C95</f>
        <v>0</v>
      </c>
      <c r="X95" s="206"/>
      <c r="Y95" s="197">
        <f>X95*C95</f>
        <v>0</v>
      </c>
      <c r="Z95" s="207"/>
      <c r="AA95" s="198">
        <f>Z95*C95</f>
        <v>0</v>
      </c>
      <c r="AB95" s="203"/>
      <c r="AC95" s="192">
        <f>AB95*C95</f>
        <v>0</v>
      </c>
      <c r="AD95" s="204"/>
      <c r="AE95" s="195">
        <f>AD95*C95</f>
        <v>0</v>
      </c>
      <c r="AF95" s="205"/>
      <c r="AG95" s="196">
        <f>AF95*C95</f>
        <v>0</v>
      </c>
      <c r="AH95" s="206"/>
      <c r="AI95" s="197">
        <f>AH95*C95</f>
        <v>0</v>
      </c>
      <c r="AJ95" s="207"/>
      <c r="AK95" s="198">
        <f>AJ95*C95</f>
        <v>0</v>
      </c>
      <c r="AL95" s="195"/>
      <c r="AM95" s="195">
        <f>AL95*C95</f>
        <v>0</v>
      </c>
      <c r="AN95" s="205"/>
      <c r="AO95" s="196">
        <f>AN95*C95</f>
        <v>0</v>
      </c>
      <c r="AP95" s="197"/>
      <c r="AQ95" s="197">
        <f>AP95*C95</f>
        <v>0</v>
      </c>
      <c r="AR95" s="207"/>
      <c r="AS95" s="198">
        <f>AR95*C95</f>
        <v>0</v>
      </c>
      <c r="AT95" s="203"/>
      <c r="AU95" s="192">
        <f>AT95*C95</f>
        <v>0</v>
      </c>
      <c r="AV95" s="195"/>
      <c r="AW95" s="195">
        <f t="shared" si="231"/>
        <v>0</v>
      </c>
      <c r="AX95" s="196"/>
      <c r="AY95" s="196">
        <f t="shared" si="232"/>
        <v>0</v>
      </c>
      <c r="AZ95" s="197"/>
      <c r="BA95" s="197">
        <f t="shared" si="233"/>
        <v>0</v>
      </c>
      <c r="BB95" s="198"/>
      <c r="BC95" s="198">
        <f t="shared" si="234"/>
        <v>0</v>
      </c>
      <c r="BD95" s="192"/>
      <c r="BE95" s="192">
        <f t="shared" si="235"/>
        <v>0</v>
      </c>
      <c r="BF95" s="204"/>
      <c r="BG95" s="195">
        <f t="shared" si="236"/>
        <v>0</v>
      </c>
      <c r="BH95" s="205"/>
      <c r="BI95" s="196">
        <f t="shared" si="237"/>
        <v>0</v>
      </c>
      <c r="BJ95" s="206"/>
      <c r="BK95" s="197">
        <f t="shared" si="238"/>
        <v>0</v>
      </c>
      <c r="BL95" s="207"/>
      <c r="BM95" s="198">
        <f t="shared" si="239"/>
        <v>0</v>
      </c>
      <c r="BN95" s="203"/>
      <c r="BO95" s="192">
        <f t="shared" si="240"/>
        <v>0</v>
      </c>
      <c r="BP95" s="204"/>
      <c r="BQ95" s="195">
        <f t="shared" si="241"/>
        <v>0</v>
      </c>
      <c r="BR95" s="205"/>
      <c r="BS95" s="196">
        <f t="shared" si="242"/>
        <v>0</v>
      </c>
      <c r="BT95" s="206"/>
      <c r="BU95" s="197">
        <f t="shared" si="243"/>
        <v>0</v>
      </c>
      <c r="BV95" s="207"/>
      <c r="BW95" s="198">
        <f t="shared" si="244"/>
        <v>0</v>
      </c>
      <c r="BX95" s="195"/>
      <c r="BY95" s="195">
        <f t="shared" si="245"/>
        <v>0</v>
      </c>
      <c r="BZ95" s="205"/>
      <c r="CA95" s="196">
        <f t="shared" si="246"/>
        <v>0</v>
      </c>
      <c r="CB95" s="197"/>
      <c r="CC95" s="197">
        <f t="shared" si="247"/>
        <v>0</v>
      </c>
      <c r="CD95" s="207"/>
      <c r="CE95" s="198">
        <f t="shared" si="248"/>
        <v>0</v>
      </c>
      <c r="CF95" s="203"/>
      <c r="CG95" s="192">
        <f t="shared" si="249"/>
        <v>0</v>
      </c>
      <c r="CH95" s="195"/>
      <c r="CI95" s="195">
        <f t="shared" si="250"/>
        <v>0</v>
      </c>
      <c r="CJ95" s="195"/>
      <c r="CK95" s="195">
        <f t="shared" si="251"/>
        <v>0</v>
      </c>
      <c r="CL95" s="273">
        <f t="shared" si="252"/>
        <v>0</v>
      </c>
      <c r="CM95" s="199">
        <f t="shared" si="253"/>
        <v>0</v>
      </c>
      <c r="CN95" s="199">
        <f>J95*'1_MEX'!$F$8+'2_FACADE'!L95*'1_MEX'!$F$9+'2_FACADE'!N95*'1_MEX'!$F$10+'2_FACADE'!P95*'1_MEX'!$F$11+'2_FACADE'!R95*'1_MEX'!$F$12+'2_FACADE'!T95*'1_MEX'!$F$13+'2_FACADE'!V95*'1_MEX'!$F$14+'2_FACADE'!X95*'1_MEX'!$F$15+'2_FACADE'!Z95*'1_MEX'!$F$16+'2_FACADE'!AB95*'1_MEX'!$F$17+'2_FACADE'!AD95*'1_MEX'!$F$18+'2_FACADE'!AF95*'1_MEX'!$F$19+'2_FACADE'!AH95*'1_MEX'!$F$20+AJ95*'1_MEX'!$F$21+'2_FACADE'!AL95*'1_MEX'!$F$22+'2_FACADE'!AN95*'1_MEX'!$F$23+'2_FACADE'!AP95*'1_MEX'!$F$24+'2_FACADE'!AR95*'1_MEX'!$F$25+'2_FACADE'!AT95*'1_MEX'!$F$26+'2_FACADE'!AV95*'1_MEX'!$F$27+AX95*'1_MEX'!$F$28+AZ95*'1_MEX'!$F$29+BB95*'1_MEX'!$F$30+BD95*'1_MEX'!$F$31+BF95*'1_MEX'!$F$32+BH95*'1_MEX'!$F$33+BJ95*'1_MEX'!$F$34+BL95*'1_MEX'!$F$35+BN95*'1_MEX'!$F$36+BP95*'1_MEX'!$F$37+BR95*'1_MEX'!$F$38+BT95*'1_MEX'!$F$39+BV95*'1_MEX'!$F$40+BX95*'1_MEX'!$F$41+BZ95*'1_MEX'!$F$42+CB95*'1_MEX'!$F$43+CD95*'1_MEX'!$F$44+CF95*'1_MEX'!$F$45+CH95*'1_MEX'!$F$46+CJ95*'1_MEX'!$F$47</f>
        <v>0</v>
      </c>
      <c r="CO95" s="274">
        <f t="shared" si="223"/>
        <v>0</v>
      </c>
      <c r="CP95" s="274">
        <f t="shared" si="224"/>
        <v>0</v>
      </c>
      <c r="CQ95" s="199">
        <f t="shared" si="225"/>
        <v>0</v>
      </c>
      <c r="CR95" s="199">
        <f t="shared" si="226"/>
        <v>0</v>
      </c>
      <c r="CS95" s="199">
        <f>C95*($J95*'1_MEX'!B$8+$L95*'1_MEX'!B$9+$N95*'1_MEX'!B$10+$P95*'1_MEX'!B$11+$R95*'1_MEX'!B$12+$T95*'1_MEX'!B$13+$V95*'1_MEX'!B$14+$X95*'1_MEX'!B$15+$Z95*'1_MEX'!B$16+$AB95*'1_MEX'!B$17+$AD95*'1_MEX'!B$18+$AF95*'1_MEX'!B$19+$AH95*'1_MEX'!B$20+$AJ95*'1_MEX'!B$21+$AL95*'1_MEX'!B$22+$AN95*'1_MEX'!B$23+$AP95*'1_MEX'!B$24+$AR95*'1_MEX'!B$25+$AT95*'1_MEX'!B$26+$AV95*'1_MEX'!B$27+$AX95*'1_MEX'!B$28+$AZ95*'1_MEX'!B$29+$BB95*'1_MEX'!B$30+$BD95*'1_MEX'!B$31+$BF95*'1_MEX'!B$32+$BH95*'1_MEX'!B$33+$BJ95*'1_MEX'!B$34+$BL95*'1_MEX'!B$35+$BN95*'1_MEX'!B$36+$BP95*'1_MEX'!B$37+$BR95*'1_MEX'!B$38+$BT95*'1_MEX'!B$39+$BV95*'1_MEX'!B$40+$BX95*'1_MEX'!B$41+$BZ95*'1_MEX'!B$42+$CB95*'1_MEX'!B$43+$CD95*'1_MEX'!B$44+$CF95*'1_MEX'!B$45+$CH95*'1_MEX'!B$46+$CJ95*'1_MEX'!B$47)</f>
        <v>0</v>
      </c>
      <c r="CT95" s="199">
        <f>C95*($J95*'1_MEX'!C$8+$L95*'1_MEX'!C$9+$N95*'1_MEX'!C$10+$P95*'1_MEX'!C$11+$R95*'1_MEX'!C$12+$T95*'1_MEX'!C$13+$V95*'1_MEX'!C$14+$X95*'1_MEX'!C$15+$Z95*'1_MEX'!C$16+$AB95*'1_MEX'!C$17+$AD95*'1_MEX'!C$18+$AF95*'1_MEX'!C$19+$AH95*'1_MEX'!C$20+$AJ95*'1_MEX'!C$21+$AL95*'1_MEX'!C$22+$AN95*'1_MEX'!C$23+$AP95*'1_MEX'!C$24+$AR95*'1_MEX'!C$25+$AT95*'1_MEX'!C$26+$AV95*'1_MEX'!C$27+$AX95*'1_MEX'!C$28+$AZ95*'1_MEX'!C$29+$BB95*'1_MEX'!C$30+$BD95*'1_MEX'!C$31+$BF95*'1_MEX'!C$32+$BH95*'1_MEX'!C$33+$BJ95*'1_MEX'!C$34+$BL95*'1_MEX'!C$35+$BN95*'1_MEX'!C$36+$BP95*'1_MEX'!C$37+$BR95*'1_MEX'!C$38+$BT95*'1_MEX'!C$39+$BV95*'1_MEX'!C$40+$BX95*'1_MEX'!C$41+$BZ95*'1_MEX'!C$42+$CB95*'1_MEX'!C$43+$CD95*'1_MEX'!C$44+$CF95*'1_MEX'!C$45+$CH95*'1_MEX'!C$46+$CJ95*'1_MEX'!C$47)</f>
        <v>0</v>
      </c>
      <c r="DD95" s="200">
        <f t="shared" si="227"/>
        <v>0</v>
      </c>
      <c r="DE95" s="200"/>
      <c r="DF95" s="200">
        <f t="shared" si="228"/>
        <v>0</v>
      </c>
      <c r="DH95" s="235">
        <f t="shared" si="229"/>
        <v>0</v>
      </c>
    </row>
    <row r="96" spans="1:112" ht="21" customHeight="1">
      <c r="A96" s="192">
        <v>4</v>
      </c>
      <c r="B96" s="314"/>
      <c r="C96" s="192"/>
      <c r="D96" s="277"/>
      <c r="E96" s="276">
        <f t="shared" si="217"/>
        <v>0</v>
      </c>
      <c r="F96" s="276"/>
      <c r="G96" s="192">
        <f t="shared" si="218"/>
        <v>0</v>
      </c>
      <c r="H96" s="192" t="s">
        <v>1</v>
      </c>
      <c r="I96" s="194">
        <f t="shared" si="230"/>
        <v>0</v>
      </c>
      <c r="J96" s="195"/>
      <c r="K96" s="195">
        <f t="shared" si="219"/>
        <v>0</v>
      </c>
      <c r="L96" s="196"/>
      <c r="M96" s="196">
        <f t="shared" si="220"/>
        <v>0</v>
      </c>
      <c r="N96" s="197"/>
      <c r="O96" s="197">
        <f t="shared" si="221"/>
        <v>0</v>
      </c>
      <c r="P96" s="198"/>
      <c r="Q96" s="198">
        <f t="shared" si="222"/>
        <v>0</v>
      </c>
      <c r="R96" s="192"/>
      <c r="S96" s="192">
        <f t="shared" ref="S96:S105" si="254">R96*C96</f>
        <v>0</v>
      </c>
      <c r="T96" s="204"/>
      <c r="U96" s="195">
        <f t="shared" ref="U96:U105" si="255">T96*C96</f>
        <v>0</v>
      </c>
      <c r="V96" s="205"/>
      <c r="W96" s="196">
        <f t="shared" ref="W96:W105" si="256">V96*C96</f>
        <v>0</v>
      </c>
      <c r="X96" s="206"/>
      <c r="Y96" s="197">
        <f t="shared" ref="Y96:Y105" si="257">X96*C96</f>
        <v>0</v>
      </c>
      <c r="Z96" s="207"/>
      <c r="AA96" s="198">
        <f t="shared" ref="AA96:AA105" si="258">Z96*C96</f>
        <v>0</v>
      </c>
      <c r="AB96" s="203"/>
      <c r="AC96" s="192">
        <f t="shared" ref="AC96:AC105" si="259">AB96*C96</f>
        <v>0</v>
      </c>
      <c r="AD96" s="204"/>
      <c r="AE96" s="195">
        <f t="shared" ref="AE96:AE105" si="260">AD96*C96</f>
        <v>0</v>
      </c>
      <c r="AF96" s="205"/>
      <c r="AG96" s="196">
        <f t="shared" ref="AG96:AG105" si="261">AF96*C96</f>
        <v>0</v>
      </c>
      <c r="AH96" s="206"/>
      <c r="AI96" s="197">
        <f t="shared" ref="AI96:AI105" si="262">AH96*C96</f>
        <v>0</v>
      </c>
      <c r="AJ96" s="207"/>
      <c r="AK96" s="198">
        <f t="shared" ref="AK96:AK105" si="263">AJ96*C96</f>
        <v>0</v>
      </c>
      <c r="AL96" s="195"/>
      <c r="AM96" s="195">
        <f t="shared" ref="AM96:AM105" si="264">AL96*C96</f>
        <v>0</v>
      </c>
      <c r="AN96" s="205"/>
      <c r="AO96" s="196">
        <f t="shared" ref="AO96:AO105" si="265">AN96*C96</f>
        <v>0</v>
      </c>
      <c r="AP96" s="197"/>
      <c r="AQ96" s="197">
        <f t="shared" ref="AQ96:AQ105" si="266">AP96*C96</f>
        <v>0</v>
      </c>
      <c r="AR96" s="207"/>
      <c r="AS96" s="198">
        <f t="shared" ref="AS96:AS105" si="267">AR96*C96</f>
        <v>0</v>
      </c>
      <c r="AT96" s="203"/>
      <c r="AU96" s="192">
        <f t="shared" ref="AU96:AU105" si="268">AT96*C96</f>
        <v>0</v>
      </c>
      <c r="AV96" s="195"/>
      <c r="AW96" s="195">
        <f t="shared" si="231"/>
        <v>0</v>
      </c>
      <c r="AX96" s="196"/>
      <c r="AY96" s="196">
        <f t="shared" si="232"/>
        <v>0</v>
      </c>
      <c r="AZ96" s="197"/>
      <c r="BA96" s="197">
        <f t="shared" si="233"/>
        <v>0</v>
      </c>
      <c r="BB96" s="198"/>
      <c r="BC96" s="198">
        <f t="shared" si="234"/>
        <v>0</v>
      </c>
      <c r="BD96" s="192"/>
      <c r="BE96" s="192">
        <f t="shared" si="235"/>
        <v>0</v>
      </c>
      <c r="BF96" s="204"/>
      <c r="BG96" s="195">
        <f t="shared" si="236"/>
        <v>0</v>
      </c>
      <c r="BH96" s="205"/>
      <c r="BI96" s="196">
        <f t="shared" si="237"/>
        <v>0</v>
      </c>
      <c r="BJ96" s="206"/>
      <c r="BK96" s="197">
        <f t="shared" si="238"/>
        <v>0</v>
      </c>
      <c r="BL96" s="207"/>
      <c r="BM96" s="198">
        <f t="shared" si="239"/>
        <v>0</v>
      </c>
      <c r="BN96" s="203"/>
      <c r="BO96" s="192">
        <f t="shared" si="240"/>
        <v>0</v>
      </c>
      <c r="BP96" s="204"/>
      <c r="BQ96" s="195">
        <f t="shared" si="241"/>
        <v>0</v>
      </c>
      <c r="BR96" s="205"/>
      <c r="BS96" s="196">
        <f t="shared" si="242"/>
        <v>0</v>
      </c>
      <c r="BT96" s="206"/>
      <c r="BU96" s="197">
        <f t="shared" si="243"/>
        <v>0</v>
      </c>
      <c r="BV96" s="207"/>
      <c r="BW96" s="198">
        <f t="shared" si="244"/>
        <v>0</v>
      </c>
      <c r="BX96" s="195"/>
      <c r="BY96" s="195">
        <f t="shared" si="245"/>
        <v>0</v>
      </c>
      <c r="BZ96" s="205"/>
      <c r="CA96" s="196">
        <f t="shared" si="246"/>
        <v>0</v>
      </c>
      <c r="CB96" s="197"/>
      <c r="CC96" s="197">
        <f t="shared" si="247"/>
        <v>0</v>
      </c>
      <c r="CD96" s="207"/>
      <c r="CE96" s="198">
        <f t="shared" si="248"/>
        <v>0</v>
      </c>
      <c r="CF96" s="203"/>
      <c r="CG96" s="192">
        <f t="shared" si="249"/>
        <v>0</v>
      </c>
      <c r="CH96" s="195"/>
      <c r="CI96" s="195">
        <f t="shared" si="250"/>
        <v>0</v>
      </c>
      <c r="CJ96" s="195"/>
      <c r="CK96" s="195">
        <f t="shared" si="251"/>
        <v>0</v>
      </c>
      <c r="CL96" s="273">
        <f t="shared" si="252"/>
        <v>0</v>
      </c>
      <c r="CM96" s="199">
        <f t="shared" si="253"/>
        <v>0</v>
      </c>
      <c r="CN96" s="199">
        <f>J96*'1_MEX'!$F$8+'2_FACADE'!L96*'1_MEX'!$F$9+'2_FACADE'!N96*'1_MEX'!$F$10+'2_FACADE'!P96*'1_MEX'!$F$11+'2_FACADE'!R96*'1_MEX'!$F$12+'2_FACADE'!T96*'1_MEX'!$F$13+'2_FACADE'!V96*'1_MEX'!$F$14+'2_FACADE'!X96*'1_MEX'!$F$15+'2_FACADE'!Z96*'1_MEX'!$F$16+'2_FACADE'!AB96*'1_MEX'!$F$17+'2_FACADE'!AD96*'1_MEX'!$F$18+'2_FACADE'!AF96*'1_MEX'!$F$19+'2_FACADE'!AH96*'1_MEX'!$F$20+AJ96*'1_MEX'!$F$21+'2_FACADE'!AL96*'1_MEX'!$F$22+'2_FACADE'!AN96*'1_MEX'!$F$23+'2_FACADE'!AP96*'1_MEX'!$F$24+'2_FACADE'!AR96*'1_MEX'!$F$25+'2_FACADE'!AT96*'1_MEX'!$F$26+'2_FACADE'!AV96*'1_MEX'!$F$27+AX96*'1_MEX'!$F$28+AZ96*'1_MEX'!$F$29+BB96*'1_MEX'!$F$30+BD96*'1_MEX'!$F$31+BF96*'1_MEX'!$F$32+BH96*'1_MEX'!$F$33+BJ96*'1_MEX'!$F$34+BL96*'1_MEX'!$F$35+BN96*'1_MEX'!$F$36+BP96*'1_MEX'!$F$37+BR96*'1_MEX'!$F$38+BT96*'1_MEX'!$F$39+BV96*'1_MEX'!$F$40+BX96*'1_MEX'!$F$41+BZ96*'1_MEX'!$F$42+CB96*'1_MEX'!$F$43+CD96*'1_MEX'!$F$44+CF96*'1_MEX'!$F$45+CH96*'1_MEX'!$F$46+CJ96*'1_MEX'!$F$47</f>
        <v>0</v>
      </c>
      <c r="CO96" s="274">
        <f t="shared" si="223"/>
        <v>0</v>
      </c>
      <c r="CP96" s="274">
        <f t="shared" si="224"/>
        <v>0</v>
      </c>
      <c r="CQ96" s="199">
        <f t="shared" si="225"/>
        <v>0</v>
      </c>
      <c r="CR96" s="199">
        <f t="shared" si="226"/>
        <v>0</v>
      </c>
      <c r="CS96" s="199">
        <f>C96*($J96*'1_MEX'!B$8+$L96*'1_MEX'!B$9+$N96*'1_MEX'!B$10+$P96*'1_MEX'!B$11+$R96*'1_MEX'!B$12+$T96*'1_MEX'!B$13+$V96*'1_MEX'!B$14+$X96*'1_MEX'!B$15+$Z96*'1_MEX'!B$16+$AB96*'1_MEX'!B$17+$AD96*'1_MEX'!B$18+$AF96*'1_MEX'!B$19+$AH96*'1_MEX'!B$20+$AJ96*'1_MEX'!B$21+$AL96*'1_MEX'!B$22+$AN96*'1_MEX'!B$23+$AP96*'1_MEX'!B$24+$AR96*'1_MEX'!B$25+$AT96*'1_MEX'!B$26+$AV96*'1_MEX'!B$27+$AX96*'1_MEX'!B$28+$AZ96*'1_MEX'!B$29+$BB96*'1_MEX'!B$30+$BD96*'1_MEX'!B$31+$BF96*'1_MEX'!B$32+$BH96*'1_MEX'!B$33+$BJ96*'1_MEX'!B$34+$BL96*'1_MEX'!B$35+$BN96*'1_MEX'!B$36+$BP96*'1_MEX'!B$37+$BR96*'1_MEX'!B$38+$BT96*'1_MEX'!B$39+$BV96*'1_MEX'!B$40+$BX96*'1_MEX'!B$41+$BZ96*'1_MEX'!B$42+$CB96*'1_MEX'!B$43+$CD96*'1_MEX'!B$44+$CF96*'1_MEX'!B$45+$CH96*'1_MEX'!B$46+$CJ96*'1_MEX'!B$47)</f>
        <v>0</v>
      </c>
      <c r="CT96" s="199">
        <f>C96*($J96*'1_MEX'!C$8+$L96*'1_MEX'!C$9+$N96*'1_MEX'!C$10+$P96*'1_MEX'!C$11+$R96*'1_MEX'!C$12+$T96*'1_MEX'!C$13+$V96*'1_MEX'!C$14+$X96*'1_MEX'!C$15+$Z96*'1_MEX'!C$16+$AB96*'1_MEX'!C$17+$AD96*'1_MEX'!C$18+$AF96*'1_MEX'!C$19+$AH96*'1_MEX'!C$20+$AJ96*'1_MEX'!C$21+$AL96*'1_MEX'!C$22+$AN96*'1_MEX'!C$23+$AP96*'1_MEX'!C$24+$AR96*'1_MEX'!C$25+$AT96*'1_MEX'!C$26+$AV96*'1_MEX'!C$27+$AX96*'1_MEX'!C$28+$AZ96*'1_MEX'!C$29+$BB96*'1_MEX'!C$30+$BD96*'1_MEX'!C$31+$BF96*'1_MEX'!C$32+$BH96*'1_MEX'!C$33+$BJ96*'1_MEX'!C$34+$BL96*'1_MEX'!C$35+$BN96*'1_MEX'!C$36+$BP96*'1_MEX'!C$37+$BR96*'1_MEX'!C$38+$BT96*'1_MEX'!C$39+$BV96*'1_MEX'!C$40+$BX96*'1_MEX'!C$41+$BZ96*'1_MEX'!C$42+$CB96*'1_MEX'!C$43+$CD96*'1_MEX'!C$44+$CF96*'1_MEX'!C$45+$CH96*'1_MEX'!C$46+$CJ96*'1_MEX'!C$47)</f>
        <v>0</v>
      </c>
      <c r="DD96" s="200">
        <f t="shared" si="227"/>
        <v>0</v>
      </c>
      <c r="DE96" s="200"/>
      <c r="DF96" s="200">
        <f t="shared" si="228"/>
        <v>0</v>
      </c>
      <c r="DH96" s="235">
        <f t="shared" si="229"/>
        <v>0</v>
      </c>
    </row>
    <row r="97" spans="1:112" ht="21" customHeight="1">
      <c r="A97" s="192">
        <v>5</v>
      </c>
      <c r="B97" s="314"/>
      <c r="C97" s="192"/>
      <c r="D97" s="277"/>
      <c r="E97" s="276">
        <f t="shared" si="217"/>
        <v>0</v>
      </c>
      <c r="F97" s="276"/>
      <c r="G97" s="192">
        <f t="shared" si="218"/>
        <v>0</v>
      </c>
      <c r="H97" s="192" t="s">
        <v>1</v>
      </c>
      <c r="I97" s="194">
        <f t="shared" si="230"/>
        <v>0</v>
      </c>
      <c r="J97" s="195"/>
      <c r="K97" s="195">
        <f t="shared" si="219"/>
        <v>0</v>
      </c>
      <c r="L97" s="196"/>
      <c r="M97" s="196">
        <f t="shared" si="220"/>
        <v>0</v>
      </c>
      <c r="N97" s="197"/>
      <c r="O97" s="197">
        <f t="shared" si="221"/>
        <v>0</v>
      </c>
      <c r="P97" s="198"/>
      <c r="Q97" s="198">
        <f t="shared" si="222"/>
        <v>0</v>
      </c>
      <c r="R97" s="192"/>
      <c r="S97" s="192">
        <f t="shared" si="254"/>
        <v>0</v>
      </c>
      <c r="T97" s="204"/>
      <c r="U97" s="195">
        <f t="shared" si="255"/>
        <v>0</v>
      </c>
      <c r="V97" s="205"/>
      <c r="W97" s="196">
        <f t="shared" si="256"/>
        <v>0</v>
      </c>
      <c r="X97" s="206"/>
      <c r="Y97" s="197">
        <f t="shared" si="257"/>
        <v>0</v>
      </c>
      <c r="Z97" s="207"/>
      <c r="AA97" s="198">
        <f t="shared" si="258"/>
        <v>0</v>
      </c>
      <c r="AB97" s="203"/>
      <c r="AC97" s="192">
        <f t="shared" si="259"/>
        <v>0</v>
      </c>
      <c r="AD97" s="204"/>
      <c r="AE97" s="195">
        <f t="shared" si="260"/>
        <v>0</v>
      </c>
      <c r="AF97" s="205"/>
      <c r="AG97" s="196">
        <f t="shared" si="261"/>
        <v>0</v>
      </c>
      <c r="AH97" s="206"/>
      <c r="AI97" s="197">
        <f t="shared" si="262"/>
        <v>0</v>
      </c>
      <c r="AJ97" s="207"/>
      <c r="AK97" s="198">
        <f t="shared" si="263"/>
        <v>0</v>
      </c>
      <c r="AL97" s="195"/>
      <c r="AM97" s="195">
        <f t="shared" si="264"/>
        <v>0</v>
      </c>
      <c r="AN97" s="205"/>
      <c r="AO97" s="196">
        <f t="shared" si="265"/>
        <v>0</v>
      </c>
      <c r="AP97" s="197"/>
      <c r="AQ97" s="197">
        <f t="shared" si="266"/>
        <v>0</v>
      </c>
      <c r="AR97" s="207"/>
      <c r="AS97" s="198">
        <f t="shared" si="267"/>
        <v>0</v>
      </c>
      <c r="AT97" s="203"/>
      <c r="AU97" s="192">
        <f t="shared" si="268"/>
        <v>0</v>
      </c>
      <c r="AV97" s="195"/>
      <c r="AW97" s="195">
        <f t="shared" si="231"/>
        <v>0</v>
      </c>
      <c r="AX97" s="196"/>
      <c r="AY97" s="196">
        <f t="shared" si="232"/>
        <v>0</v>
      </c>
      <c r="AZ97" s="197"/>
      <c r="BA97" s="197">
        <f t="shared" si="233"/>
        <v>0</v>
      </c>
      <c r="BB97" s="198"/>
      <c r="BC97" s="198">
        <f t="shared" si="234"/>
        <v>0</v>
      </c>
      <c r="BD97" s="192"/>
      <c r="BE97" s="192">
        <f t="shared" si="235"/>
        <v>0</v>
      </c>
      <c r="BF97" s="204"/>
      <c r="BG97" s="195">
        <f t="shared" si="236"/>
        <v>0</v>
      </c>
      <c r="BH97" s="205"/>
      <c r="BI97" s="196">
        <f t="shared" si="237"/>
        <v>0</v>
      </c>
      <c r="BJ97" s="206"/>
      <c r="BK97" s="197">
        <f t="shared" si="238"/>
        <v>0</v>
      </c>
      <c r="BL97" s="207"/>
      <c r="BM97" s="198">
        <f t="shared" si="239"/>
        <v>0</v>
      </c>
      <c r="BN97" s="203"/>
      <c r="BO97" s="192">
        <f t="shared" si="240"/>
        <v>0</v>
      </c>
      <c r="BP97" s="204"/>
      <c r="BQ97" s="195">
        <f t="shared" si="241"/>
        <v>0</v>
      </c>
      <c r="BR97" s="205"/>
      <c r="BS97" s="196">
        <f t="shared" si="242"/>
        <v>0</v>
      </c>
      <c r="BT97" s="206"/>
      <c r="BU97" s="197">
        <f t="shared" si="243"/>
        <v>0</v>
      </c>
      <c r="BV97" s="207"/>
      <c r="BW97" s="198">
        <f t="shared" si="244"/>
        <v>0</v>
      </c>
      <c r="BX97" s="195"/>
      <c r="BY97" s="195">
        <f t="shared" si="245"/>
        <v>0</v>
      </c>
      <c r="BZ97" s="205"/>
      <c r="CA97" s="196">
        <f t="shared" si="246"/>
        <v>0</v>
      </c>
      <c r="CB97" s="197"/>
      <c r="CC97" s="197">
        <f t="shared" si="247"/>
        <v>0</v>
      </c>
      <c r="CD97" s="207"/>
      <c r="CE97" s="198">
        <f t="shared" si="248"/>
        <v>0</v>
      </c>
      <c r="CF97" s="203"/>
      <c r="CG97" s="192">
        <f t="shared" si="249"/>
        <v>0</v>
      </c>
      <c r="CH97" s="195"/>
      <c r="CI97" s="195">
        <f t="shared" si="250"/>
        <v>0</v>
      </c>
      <c r="CJ97" s="195"/>
      <c r="CK97" s="195">
        <f t="shared" si="251"/>
        <v>0</v>
      </c>
      <c r="CL97" s="273">
        <f t="shared" si="252"/>
        <v>0</v>
      </c>
      <c r="CM97" s="199">
        <f t="shared" si="253"/>
        <v>0</v>
      </c>
      <c r="CN97" s="199">
        <f>J97*'1_MEX'!$F$8+'2_FACADE'!L97*'1_MEX'!$F$9+'2_FACADE'!N97*'1_MEX'!$F$10+'2_FACADE'!P97*'1_MEX'!$F$11+'2_FACADE'!R97*'1_MEX'!$F$12+'2_FACADE'!T97*'1_MEX'!$F$13+'2_FACADE'!V97*'1_MEX'!$F$14+'2_FACADE'!X97*'1_MEX'!$F$15+'2_FACADE'!Z97*'1_MEX'!$F$16+'2_FACADE'!AB97*'1_MEX'!$F$17+'2_FACADE'!AD97*'1_MEX'!$F$18+'2_FACADE'!AF97*'1_MEX'!$F$19+'2_FACADE'!AH97*'1_MEX'!$F$20+AJ97*'1_MEX'!$F$21+'2_FACADE'!AL97*'1_MEX'!$F$22+'2_FACADE'!AN97*'1_MEX'!$F$23+'2_FACADE'!AP97*'1_MEX'!$F$24+'2_FACADE'!AR97*'1_MEX'!$F$25+'2_FACADE'!AT97*'1_MEX'!$F$26+'2_FACADE'!AV97*'1_MEX'!$F$27+AX97*'1_MEX'!$F$28+AZ97*'1_MEX'!$F$29+BB97*'1_MEX'!$F$30+BD97*'1_MEX'!$F$31+BF97*'1_MEX'!$F$32+BH97*'1_MEX'!$F$33+BJ97*'1_MEX'!$F$34+BL97*'1_MEX'!$F$35+BN97*'1_MEX'!$F$36+BP97*'1_MEX'!$F$37+BR97*'1_MEX'!$F$38+BT97*'1_MEX'!$F$39+BV97*'1_MEX'!$F$40+BX97*'1_MEX'!$F$41+BZ97*'1_MEX'!$F$42+CB97*'1_MEX'!$F$43+CD97*'1_MEX'!$F$44+CF97*'1_MEX'!$F$45+CH97*'1_MEX'!$F$46+CJ97*'1_MEX'!$F$47</f>
        <v>0</v>
      </c>
      <c r="CO97" s="274">
        <f t="shared" si="223"/>
        <v>0</v>
      </c>
      <c r="CP97" s="274">
        <f t="shared" si="224"/>
        <v>0</v>
      </c>
      <c r="CQ97" s="199">
        <f t="shared" si="225"/>
        <v>0</v>
      </c>
      <c r="CR97" s="199">
        <f t="shared" si="226"/>
        <v>0</v>
      </c>
      <c r="CS97" s="199">
        <f>C97*($J97*'1_MEX'!B$8+$L97*'1_MEX'!B$9+$N97*'1_MEX'!B$10+$P97*'1_MEX'!B$11+$R97*'1_MEX'!B$12+$T97*'1_MEX'!B$13+$V97*'1_MEX'!B$14+$X97*'1_MEX'!B$15+$Z97*'1_MEX'!B$16+$AB97*'1_MEX'!B$17+$AD97*'1_MEX'!B$18+$AF97*'1_MEX'!B$19+$AH97*'1_MEX'!B$20+$AJ97*'1_MEX'!B$21+$AL97*'1_MEX'!B$22+$AN97*'1_MEX'!B$23+$AP97*'1_MEX'!B$24+$AR97*'1_MEX'!B$25+$AT97*'1_MEX'!B$26+$AV97*'1_MEX'!B$27+$AX97*'1_MEX'!B$28+$AZ97*'1_MEX'!B$29+$BB97*'1_MEX'!B$30+$BD97*'1_MEX'!B$31+$BF97*'1_MEX'!B$32+$BH97*'1_MEX'!B$33+$BJ97*'1_MEX'!B$34+$BL97*'1_MEX'!B$35+$BN97*'1_MEX'!B$36+$BP97*'1_MEX'!B$37+$BR97*'1_MEX'!B$38+$BT97*'1_MEX'!B$39+$BV97*'1_MEX'!B$40+$BX97*'1_MEX'!B$41+$BZ97*'1_MEX'!B$42+$CB97*'1_MEX'!B$43+$CD97*'1_MEX'!B$44+$CF97*'1_MEX'!B$45+$CH97*'1_MEX'!B$46+$CJ97*'1_MEX'!B$47)</f>
        <v>0</v>
      </c>
      <c r="CT97" s="199">
        <f>C97*($J97*'1_MEX'!C$8+$L97*'1_MEX'!C$9+$N97*'1_MEX'!C$10+$P97*'1_MEX'!C$11+$R97*'1_MEX'!C$12+$T97*'1_MEX'!C$13+$V97*'1_MEX'!C$14+$X97*'1_MEX'!C$15+$Z97*'1_MEX'!C$16+$AB97*'1_MEX'!C$17+$AD97*'1_MEX'!C$18+$AF97*'1_MEX'!C$19+$AH97*'1_MEX'!C$20+$AJ97*'1_MEX'!C$21+$AL97*'1_MEX'!C$22+$AN97*'1_MEX'!C$23+$AP97*'1_MEX'!C$24+$AR97*'1_MEX'!C$25+$AT97*'1_MEX'!C$26+$AV97*'1_MEX'!C$27+$AX97*'1_MEX'!C$28+$AZ97*'1_MEX'!C$29+$BB97*'1_MEX'!C$30+$BD97*'1_MEX'!C$31+$BF97*'1_MEX'!C$32+$BH97*'1_MEX'!C$33+$BJ97*'1_MEX'!C$34+$BL97*'1_MEX'!C$35+$BN97*'1_MEX'!C$36+$BP97*'1_MEX'!C$37+$BR97*'1_MEX'!C$38+$BT97*'1_MEX'!C$39+$BV97*'1_MEX'!C$40+$BX97*'1_MEX'!C$41+$BZ97*'1_MEX'!C$42+$CB97*'1_MEX'!C$43+$CD97*'1_MEX'!C$44+$CF97*'1_MEX'!C$45+$CH97*'1_MEX'!C$46+$CJ97*'1_MEX'!C$47)</f>
        <v>0</v>
      </c>
      <c r="DD97" s="200">
        <f t="shared" si="227"/>
        <v>0</v>
      </c>
      <c r="DE97" s="200"/>
      <c r="DF97" s="200">
        <f t="shared" si="228"/>
        <v>0</v>
      </c>
      <c r="DH97" s="235">
        <f t="shared" si="229"/>
        <v>0</v>
      </c>
    </row>
    <row r="98" spans="1:112" ht="21" customHeight="1">
      <c r="A98" s="192">
        <v>6</v>
      </c>
      <c r="B98" s="314"/>
      <c r="C98" s="192"/>
      <c r="D98" s="277"/>
      <c r="E98" s="276">
        <f t="shared" si="217"/>
        <v>0</v>
      </c>
      <c r="F98" s="276"/>
      <c r="G98" s="192">
        <f t="shared" si="218"/>
        <v>0</v>
      </c>
      <c r="H98" s="192" t="s">
        <v>1</v>
      </c>
      <c r="I98" s="194">
        <f t="shared" si="230"/>
        <v>0</v>
      </c>
      <c r="J98" s="195"/>
      <c r="K98" s="195">
        <f t="shared" si="219"/>
        <v>0</v>
      </c>
      <c r="L98" s="196"/>
      <c r="M98" s="196">
        <f t="shared" si="220"/>
        <v>0</v>
      </c>
      <c r="N98" s="197"/>
      <c r="O98" s="197">
        <f t="shared" si="221"/>
        <v>0</v>
      </c>
      <c r="P98" s="198"/>
      <c r="Q98" s="198">
        <f t="shared" si="222"/>
        <v>0</v>
      </c>
      <c r="R98" s="192"/>
      <c r="S98" s="192">
        <f t="shared" si="254"/>
        <v>0</v>
      </c>
      <c r="T98" s="204"/>
      <c r="U98" s="195">
        <f t="shared" si="255"/>
        <v>0</v>
      </c>
      <c r="V98" s="205"/>
      <c r="W98" s="196">
        <f t="shared" si="256"/>
        <v>0</v>
      </c>
      <c r="X98" s="206"/>
      <c r="Y98" s="197">
        <f t="shared" si="257"/>
        <v>0</v>
      </c>
      <c r="Z98" s="207"/>
      <c r="AA98" s="198">
        <f t="shared" si="258"/>
        <v>0</v>
      </c>
      <c r="AB98" s="203"/>
      <c r="AC98" s="192">
        <f t="shared" si="259"/>
        <v>0</v>
      </c>
      <c r="AD98" s="204"/>
      <c r="AE98" s="195">
        <f t="shared" si="260"/>
        <v>0</v>
      </c>
      <c r="AF98" s="205"/>
      <c r="AG98" s="196">
        <f t="shared" si="261"/>
        <v>0</v>
      </c>
      <c r="AH98" s="206"/>
      <c r="AI98" s="197">
        <f t="shared" si="262"/>
        <v>0</v>
      </c>
      <c r="AJ98" s="207"/>
      <c r="AK98" s="198">
        <f t="shared" si="263"/>
        <v>0</v>
      </c>
      <c r="AL98" s="195"/>
      <c r="AM98" s="195">
        <f t="shared" si="264"/>
        <v>0</v>
      </c>
      <c r="AN98" s="205"/>
      <c r="AO98" s="196">
        <f t="shared" si="265"/>
        <v>0</v>
      </c>
      <c r="AP98" s="197"/>
      <c r="AQ98" s="197">
        <f t="shared" si="266"/>
        <v>0</v>
      </c>
      <c r="AR98" s="207"/>
      <c r="AS98" s="198">
        <f t="shared" si="267"/>
        <v>0</v>
      </c>
      <c r="AT98" s="203"/>
      <c r="AU98" s="192">
        <f t="shared" si="268"/>
        <v>0</v>
      </c>
      <c r="AV98" s="195"/>
      <c r="AW98" s="195">
        <f t="shared" si="231"/>
        <v>0</v>
      </c>
      <c r="AX98" s="196"/>
      <c r="AY98" s="196">
        <f t="shared" si="232"/>
        <v>0</v>
      </c>
      <c r="AZ98" s="197"/>
      <c r="BA98" s="197">
        <f t="shared" si="233"/>
        <v>0</v>
      </c>
      <c r="BB98" s="198"/>
      <c r="BC98" s="198">
        <f t="shared" si="234"/>
        <v>0</v>
      </c>
      <c r="BD98" s="192"/>
      <c r="BE98" s="192">
        <f t="shared" si="235"/>
        <v>0</v>
      </c>
      <c r="BF98" s="204"/>
      <c r="BG98" s="195">
        <f t="shared" si="236"/>
        <v>0</v>
      </c>
      <c r="BH98" s="205"/>
      <c r="BI98" s="196">
        <f t="shared" si="237"/>
        <v>0</v>
      </c>
      <c r="BJ98" s="206"/>
      <c r="BK98" s="197">
        <f t="shared" si="238"/>
        <v>0</v>
      </c>
      <c r="BL98" s="207"/>
      <c r="BM98" s="198">
        <f t="shared" si="239"/>
        <v>0</v>
      </c>
      <c r="BN98" s="203"/>
      <c r="BO98" s="192">
        <f t="shared" si="240"/>
        <v>0</v>
      </c>
      <c r="BP98" s="204"/>
      <c r="BQ98" s="195">
        <f t="shared" si="241"/>
        <v>0</v>
      </c>
      <c r="BR98" s="205"/>
      <c r="BS98" s="196">
        <f t="shared" si="242"/>
        <v>0</v>
      </c>
      <c r="BT98" s="206"/>
      <c r="BU98" s="197">
        <f t="shared" si="243"/>
        <v>0</v>
      </c>
      <c r="BV98" s="207"/>
      <c r="BW98" s="198">
        <f t="shared" si="244"/>
        <v>0</v>
      </c>
      <c r="BX98" s="195"/>
      <c r="BY98" s="195">
        <f t="shared" si="245"/>
        <v>0</v>
      </c>
      <c r="BZ98" s="205"/>
      <c r="CA98" s="196">
        <f t="shared" si="246"/>
        <v>0</v>
      </c>
      <c r="CB98" s="197"/>
      <c r="CC98" s="197">
        <f t="shared" si="247"/>
        <v>0</v>
      </c>
      <c r="CD98" s="207"/>
      <c r="CE98" s="198">
        <f t="shared" si="248"/>
        <v>0</v>
      </c>
      <c r="CF98" s="203"/>
      <c r="CG98" s="192">
        <f t="shared" si="249"/>
        <v>0</v>
      </c>
      <c r="CH98" s="195"/>
      <c r="CI98" s="195">
        <f t="shared" si="250"/>
        <v>0</v>
      </c>
      <c r="CJ98" s="195"/>
      <c r="CK98" s="195">
        <f t="shared" si="251"/>
        <v>0</v>
      </c>
      <c r="CL98" s="273">
        <f t="shared" si="252"/>
        <v>0</v>
      </c>
      <c r="CM98" s="199">
        <f t="shared" si="253"/>
        <v>0</v>
      </c>
      <c r="CN98" s="199">
        <f>J98*'1_MEX'!$F$8+'2_FACADE'!L98*'1_MEX'!$F$9+'2_FACADE'!N98*'1_MEX'!$F$10+'2_FACADE'!P98*'1_MEX'!$F$11+'2_FACADE'!R98*'1_MEX'!$F$12+'2_FACADE'!T98*'1_MEX'!$F$13+'2_FACADE'!V98*'1_MEX'!$F$14+'2_FACADE'!X98*'1_MEX'!$F$15+'2_FACADE'!Z98*'1_MEX'!$F$16+'2_FACADE'!AB98*'1_MEX'!$F$17+'2_FACADE'!AD98*'1_MEX'!$F$18+'2_FACADE'!AF98*'1_MEX'!$F$19+'2_FACADE'!AH98*'1_MEX'!$F$20+AJ98*'1_MEX'!$F$21+'2_FACADE'!AL98*'1_MEX'!$F$22+'2_FACADE'!AN98*'1_MEX'!$F$23+'2_FACADE'!AP98*'1_MEX'!$F$24+'2_FACADE'!AR98*'1_MEX'!$F$25+'2_FACADE'!AT98*'1_MEX'!$F$26+'2_FACADE'!AV98*'1_MEX'!$F$27+AX98*'1_MEX'!$F$28+AZ98*'1_MEX'!$F$29+BB98*'1_MEX'!$F$30+BD98*'1_MEX'!$F$31+BF98*'1_MEX'!$F$32+BH98*'1_MEX'!$F$33+BJ98*'1_MEX'!$F$34+BL98*'1_MEX'!$F$35+BN98*'1_MEX'!$F$36+BP98*'1_MEX'!$F$37+BR98*'1_MEX'!$F$38+BT98*'1_MEX'!$F$39+BV98*'1_MEX'!$F$40+BX98*'1_MEX'!$F$41+BZ98*'1_MEX'!$F$42+CB98*'1_MEX'!$F$43+CD98*'1_MEX'!$F$44+CF98*'1_MEX'!$F$45+CH98*'1_MEX'!$F$46+CJ98*'1_MEX'!$F$47</f>
        <v>0</v>
      </c>
      <c r="CO98" s="274">
        <f t="shared" si="223"/>
        <v>0</v>
      </c>
      <c r="CP98" s="274">
        <f t="shared" si="224"/>
        <v>0</v>
      </c>
      <c r="CQ98" s="199">
        <f t="shared" si="225"/>
        <v>0</v>
      </c>
      <c r="CR98" s="199">
        <f t="shared" si="226"/>
        <v>0</v>
      </c>
      <c r="CS98" s="199">
        <f>C98*($J98*'1_MEX'!B$8+$L98*'1_MEX'!B$9+$N98*'1_MEX'!B$10+$P98*'1_MEX'!B$11+$R98*'1_MEX'!B$12+$T98*'1_MEX'!B$13+$V98*'1_MEX'!B$14+$X98*'1_MEX'!B$15+$Z98*'1_MEX'!B$16+$AB98*'1_MEX'!B$17+$AD98*'1_MEX'!B$18+$AF98*'1_MEX'!B$19+$AH98*'1_MEX'!B$20+$AJ98*'1_MEX'!B$21+$AL98*'1_MEX'!B$22+$AN98*'1_MEX'!B$23+$AP98*'1_MEX'!B$24+$AR98*'1_MEX'!B$25+$AT98*'1_MEX'!B$26+$AV98*'1_MEX'!B$27+$AX98*'1_MEX'!B$28+$AZ98*'1_MEX'!B$29+$BB98*'1_MEX'!B$30+$BD98*'1_MEX'!B$31+$BF98*'1_MEX'!B$32+$BH98*'1_MEX'!B$33+$BJ98*'1_MEX'!B$34+$BL98*'1_MEX'!B$35+$BN98*'1_MEX'!B$36+$BP98*'1_MEX'!B$37+$BR98*'1_MEX'!B$38+$BT98*'1_MEX'!B$39+$BV98*'1_MEX'!B$40+$BX98*'1_MEX'!B$41+$BZ98*'1_MEX'!B$42+$CB98*'1_MEX'!B$43+$CD98*'1_MEX'!B$44+$CF98*'1_MEX'!B$45+$CH98*'1_MEX'!B$46+$CJ98*'1_MEX'!B$47)</f>
        <v>0</v>
      </c>
      <c r="CT98" s="199">
        <f>C98*($J98*'1_MEX'!C$8+$L98*'1_MEX'!C$9+$N98*'1_MEX'!C$10+$P98*'1_MEX'!C$11+$R98*'1_MEX'!C$12+$T98*'1_MEX'!C$13+$V98*'1_MEX'!C$14+$X98*'1_MEX'!C$15+$Z98*'1_MEX'!C$16+$AB98*'1_MEX'!C$17+$AD98*'1_MEX'!C$18+$AF98*'1_MEX'!C$19+$AH98*'1_MEX'!C$20+$AJ98*'1_MEX'!C$21+$AL98*'1_MEX'!C$22+$AN98*'1_MEX'!C$23+$AP98*'1_MEX'!C$24+$AR98*'1_MEX'!C$25+$AT98*'1_MEX'!C$26+$AV98*'1_MEX'!C$27+$AX98*'1_MEX'!C$28+$AZ98*'1_MEX'!C$29+$BB98*'1_MEX'!C$30+$BD98*'1_MEX'!C$31+$BF98*'1_MEX'!C$32+$BH98*'1_MEX'!C$33+$BJ98*'1_MEX'!C$34+$BL98*'1_MEX'!C$35+$BN98*'1_MEX'!C$36+$BP98*'1_MEX'!C$37+$BR98*'1_MEX'!C$38+$BT98*'1_MEX'!C$39+$BV98*'1_MEX'!C$40+$BX98*'1_MEX'!C$41+$BZ98*'1_MEX'!C$42+$CB98*'1_MEX'!C$43+$CD98*'1_MEX'!C$44+$CF98*'1_MEX'!C$45+$CH98*'1_MEX'!C$46+$CJ98*'1_MEX'!C$47)</f>
        <v>0</v>
      </c>
      <c r="DD98" s="200">
        <f t="shared" si="227"/>
        <v>0</v>
      </c>
      <c r="DE98" s="200"/>
      <c r="DF98" s="200">
        <f t="shared" si="228"/>
        <v>0</v>
      </c>
      <c r="DH98" s="235">
        <f t="shared" si="229"/>
        <v>0</v>
      </c>
    </row>
    <row r="99" spans="1:112" ht="21" customHeight="1">
      <c r="A99" s="192">
        <v>7</v>
      </c>
      <c r="B99" s="314"/>
      <c r="C99" s="192"/>
      <c r="D99" s="277"/>
      <c r="E99" s="276">
        <f t="shared" si="217"/>
        <v>0</v>
      </c>
      <c r="F99" s="276"/>
      <c r="G99" s="192">
        <f t="shared" si="218"/>
        <v>0</v>
      </c>
      <c r="H99" s="192" t="s">
        <v>1</v>
      </c>
      <c r="I99" s="194">
        <f t="shared" si="230"/>
        <v>0</v>
      </c>
      <c r="J99" s="195"/>
      <c r="K99" s="195">
        <f t="shared" si="219"/>
        <v>0</v>
      </c>
      <c r="L99" s="196"/>
      <c r="M99" s="196">
        <f t="shared" si="220"/>
        <v>0</v>
      </c>
      <c r="N99" s="197"/>
      <c r="O99" s="197">
        <f t="shared" si="221"/>
        <v>0</v>
      </c>
      <c r="P99" s="198"/>
      <c r="Q99" s="198">
        <f t="shared" si="222"/>
        <v>0</v>
      </c>
      <c r="R99" s="192"/>
      <c r="S99" s="192">
        <f t="shared" si="254"/>
        <v>0</v>
      </c>
      <c r="T99" s="204"/>
      <c r="U99" s="195">
        <f t="shared" si="255"/>
        <v>0</v>
      </c>
      <c r="V99" s="205"/>
      <c r="W99" s="196">
        <f t="shared" si="256"/>
        <v>0</v>
      </c>
      <c r="X99" s="206"/>
      <c r="Y99" s="197">
        <f t="shared" si="257"/>
        <v>0</v>
      </c>
      <c r="Z99" s="207"/>
      <c r="AA99" s="198">
        <f t="shared" si="258"/>
        <v>0</v>
      </c>
      <c r="AB99" s="203"/>
      <c r="AC99" s="192">
        <f t="shared" si="259"/>
        <v>0</v>
      </c>
      <c r="AD99" s="204"/>
      <c r="AE99" s="195">
        <f t="shared" si="260"/>
        <v>0</v>
      </c>
      <c r="AF99" s="205"/>
      <c r="AG99" s="196">
        <f t="shared" si="261"/>
        <v>0</v>
      </c>
      <c r="AH99" s="206"/>
      <c r="AI99" s="197">
        <f t="shared" si="262"/>
        <v>0</v>
      </c>
      <c r="AJ99" s="207"/>
      <c r="AK99" s="198">
        <f t="shared" si="263"/>
        <v>0</v>
      </c>
      <c r="AL99" s="195"/>
      <c r="AM99" s="195">
        <f t="shared" si="264"/>
        <v>0</v>
      </c>
      <c r="AN99" s="205"/>
      <c r="AO99" s="196">
        <f t="shared" si="265"/>
        <v>0</v>
      </c>
      <c r="AP99" s="197"/>
      <c r="AQ99" s="197">
        <f t="shared" si="266"/>
        <v>0</v>
      </c>
      <c r="AR99" s="207"/>
      <c r="AS99" s="198">
        <f t="shared" si="267"/>
        <v>0</v>
      </c>
      <c r="AT99" s="203"/>
      <c r="AU99" s="192">
        <f t="shared" si="268"/>
        <v>0</v>
      </c>
      <c r="AV99" s="195"/>
      <c r="AW99" s="195">
        <f t="shared" si="231"/>
        <v>0</v>
      </c>
      <c r="AX99" s="196"/>
      <c r="AY99" s="196">
        <f t="shared" si="232"/>
        <v>0</v>
      </c>
      <c r="AZ99" s="197"/>
      <c r="BA99" s="197">
        <f t="shared" si="233"/>
        <v>0</v>
      </c>
      <c r="BB99" s="198"/>
      <c r="BC99" s="198">
        <f t="shared" si="234"/>
        <v>0</v>
      </c>
      <c r="BD99" s="192"/>
      <c r="BE99" s="192">
        <f t="shared" si="235"/>
        <v>0</v>
      </c>
      <c r="BF99" s="204"/>
      <c r="BG99" s="195">
        <f t="shared" si="236"/>
        <v>0</v>
      </c>
      <c r="BH99" s="205"/>
      <c r="BI99" s="196">
        <f t="shared" si="237"/>
        <v>0</v>
      </c>
      <c r="BJ99" s="206"/>
      <c r="BK99" s="197">
        <f t="shared" si="238"/>
        <v>0</v>
      </c>
      <c r="BL99" s="207"/>
      <c r="BM99" s="198">
        <f t="shared" si="239"/>
        <v>0</v>
      </c>
      <c r="BN99" s="203"/>
      <c r="BO99" s="192">
        <f t="shared" si="240"/>
        <v>0</v>
      </c>
      <c r="BP99" s="204"/>
      <c r="BQ99" s="195">
        <f t="shared" si="241"/>
        <v>0</v>
      </c>
      <c r="BR99" s="205"/>
      <c r="BS99" s="196">
        <f t="shared" si="242"/>
        <v>0</v>
      </c>
      <c r="BT99" s="206"/>
      <c r="BU99" s="197">
        <f t="shared" si="243"/>
        <v>0</v>
      </c>
      <c r="BV99" s="207"/>
      <c r="BW99" s="198">
        <f t="shared" si="244"/>
        <v>0</v>
      </c>
      <c r="BX99" s="195"/>
      <c r="BY99" s="195">
        <f t="shared" si="245"/>
        <v>0</v>
      </c>
      <c r="BZ99" s="205"/>
      <c r="CA99" s="196">
        <f t="shared" si="246"/>
        <v>0</v>
      </c>
      <c r="CB99" s="197"/>
      <c r="CC99" s="197">
        <f t="shared" si="247"/>
        <v>0</v>
      </c>
      <c r="CD99" s="207"/>
      <c r="CE99" s="198">
        <f t="shared" si="248"/>
        <v>0</v>
      </c>
      <c r="CF99" s="203"/>
      <c r="CG99" s="192">
        <f t="shared" si="249"/>
        <v>0</v>
      </c>
      <c r="CH99" s="195"/>
      <c r="CI99" s="195">
        <f t="shared" si="250"/>
        <v>0</v>
      </c>
      <c r="CJ99" s="195"/>
      <c r="CK99" s="195">
        <f t="shared" si="251"/>
        <v>0</v>
      </c>
      <c r="CL99" s="273">
        <f t="shared" si="252"/>
        <v>0</v>
      </c>
      <c r="CM99" s="199">
        <f t="shared" si="253"/>
        <v>0</v>
      </c>
      <c r="CN99" s="199">
        <f>J99*'1_MEX'!$F$8+'2_FACADE'!L99*'1_MEX'!$F$9+'2_FACADE'!N99*'1_MEX'!$F$10+'2_FACADE'!P99*'1_MEX'!$F$11+'2_FACADE'!R99*'1_MEX'!$F$12+'2_FACADE'!T99*'1_MEX'!$F$13+'2_FACADE'!V99*'1_MEX'!$F$14+'2_FACADE'!X99*'1_MEX'!$F$15+'2_FACADE'!Z99*'1_MEX'!$F$16+'2_FACADE'!AB99*'1_MEX'!$F$17+'2_FACADE'!AD99*'1_MEX'!$F$18+'2_FACADE'!AF99*'1_MEX'!$F$19+'2_FACADE'!AH99*'1_MEX'!$F$20+AJ99*'1_MEX'!$F$21+'2_FACADE'!AL99*'1_MEX'!$F$22+'2_FACADE'!AN99*'1_MEX'!$F$23+'2_FACADE'!AP99*'1_MEX'!$F$24+'2_FACADE'!AR99*'1_MEX'!$F$25+'2_FACADE'!AT99*'1_MEX'!$F$26+'2_FACADE'!AV99*'1_MEX'!$F$27+AX99*'1_MEX'!$F$28+AZ99*'1_MEX'!$F$29+BB99*'1_MEX'!$F$30+BD99*'1_MEX'!$F$31+BF99*'1_MEX'!$F$32+BH99*'1_MEX'!$F$33+BJ99*'1_MEX'!$F$34+BL99*'1_MEX'!$F$35+BN99*'1_MEX'!$F$36+BP99*'1_MEX'!$F$37+BR99*'1_MEX'!$F$38+BT99*'1_MEX'!$F$39+BV99*'1_MEX'!$F$40+BX99*'1_MEX'!$F$41+BZ99*'1_MEX'!$F$42+CB99*'1_MEX'!$F$43+CD99*'1_MEX'!$F$44+CF99*'1_MEX'!$F$45+CH99*'1_MEX'!$F$46+CJ99*'1_MEX'!$F$47</f>
        <v>0</v>
      </c>
      <c r="CO99" s="274">
        <f t="shared" si="223"/>
        <v>0</v>
      </c>
      <c r="CP99" s="274">
        <f t="shared" si="224"/>
        <v>0</v>
      </c>
      <c r="CQ99" s="199">
        <f t="shared" si="225"/>
        <v>0</v>
      </c>
      <c r="CR99" s="199">
        <f t="shared" si="226"/>
        <v>0</v>
      </c>
      <c r="CS99" s="199">
        <f>C99*($J99*'1_MEX'!B$8+$L99*'1_MEX'!B$9+$N99*'1_MEX'!B$10+$P99*'1_MEX'!B$11+$R99*'1_MEX'!B$12+$T99*'1_MEX'!B$13+$V99*'1_MEX'!B$14+$X99*'1_MEX'!B$15+$Z99*'1_MEX'!B$16+$AB99*'1_MEX'!B$17+$AD99*'1_MEX'!B$18+$AF99*'1_MEX'!B$19+$AH99*'1_MEX'!B$20+$AJ99*'1_MEX'!B$21+$AL99*'1_MEX'!B$22+$AN99*'1_MEX'!B$23+$AP99*'1_MEX'!B$24+$AR99*'1_MEX'!B$25+$AT99*'1_MEX'!B$26+$AV99*'1_MEX'!B$27+$AX99*'1_MEX'!B$28+$AZ99*'1_MEX'!B$29+$BB99*'1_MEX'!B$30+$BD99*'1_MEX'!B$31+$BF99*'1_MEX'!B$32+$BH99*'1_MEX'!B$33+$BJ99*'1_MEX'!B$34+$BL99*'1_MEX'!B$35+$BN99*'1_MEX'!B$36+$BP99*'1_MEX'!B$37+$BR99*'1_MEX'!B$38+$BT99*'1_MEX'!B$39+$BV99*'1_MEX'!B$40+$BX99*'1_MEX'!B$41+$BZ99*'1_MEX'!B$42+$CB99*'1_MEX'!B$43+$CD99*'1_MEX'!B$44+$CF99*'1_MEX'!B$45+$CH99*'1_MEX'!B$46+$CJ99*'1_MEX'!B$47)</f>
        <v>0</v>
      </c>
      <c r="CT99" s="199">
        <f>C99*($J99*'1_MEX'!C$8+$L99*'1_MEX'!C$9+$N99*'1_MEX'!C$10+$P99*'1_MEX'!C$11+$R99*'1_MEX'!C$12+$T99*'1_MEX'!C$13+$V99*'1_MEX'!C$14+$X99*'1_MEX'!C$15+$Z99*'1_MEX'!C$16+$AB99*'1_MEX'!C$17+$AD99*'1_MEX'!C$18+$AF99*'1_MEX'!C$19+$AH99*'1_MEX'!C$20+$AJ99*'1_MEX'!C$21+$AL99*'1_MEX'!C$22+$AN99*'1_MEX'!C$23+$AP99*'1_MEX'!C$24+$AR99*'1_MEX'!C$25+$AT99*'1_MEX'!C$26+$AV99*'1_MEX'!C$27+$AX99*'1_MEX'!C$28+$AZ99*'1_MEX'!C$29+$BB99*'1_MEX'!C$30+$BD99*'1_MEX'!C$31+$BF99*'1_MEX'!C$32+$BH99*'1_MEX'!C$33+$BJ99*'1_MEX'!C$34+$BL99*'1_MEX'!C$35+$BN99*'1_MEX'!C$36+$BP99*'1_MEX'!C$37+$BR99*'1_MEX'!C$38+$BT99*'1_MEX'!C$39+$BV99*'1_MEX'!C$40+$BX99*'1_MEX'!C$41+$BZ99*'1_MEX'!C$42+$CB99*'1_MEX'!C$43+$CD99*'1_MEX'!C$44+$CF99*'1_MEX'!C$45+$CH99*'1_MEX'!C$46+$CJ99*'1_MEX'!C$47)</f>
        <v>0</v>
      </c>
      <c r="DD99" s="200">
        <f t="shared" si="227"/>
        <v>0</v>
      </c>
      <c r="DE99" s="200"/>
      <c r="DF99" s="200">
        <f t="shared" si="228"/>
        <v>0</v>
      </c>
      <c r="DH99" s="235">
        <f t="shared" si="229"/>
        <v>0</v>
      </c>
    </row>
    <row r="100" spans="1:112" ht="21" customHeight="1">
      <c r="A100" s="192">
        <v>8</v>
      </c>
      <c r="B100" s="314"/>
      <c r="C100" s="192"/>
      <c r="D100" s="277"/>
      <c r="E100" s="276">
        <f t="shared" si="217"/>
        <v>0</v>
      </c>
      <c r="F100" s="276"/>
      <c r="G100" s="192">
        <f t="shared" si="218"/>
        <v>0</v>
      </c>
      <c r="H100" s="192" t="s">
        <v>1</v>
      </c>
      <c r="I100" s="194">
        <f t="shared" si="230"/>
        <v>0</v>
      </c>
      <c r="J100" s="195"/>
      <c r="K100" s="195">
        <f t="shared" si="219"/>
        <v>0</v>
      </c>
      <c r="L100" s="196"/>
      <c r="M100" s="196">
        <f t="shared" si="220"/>
        <v>0</v>
      </c>
      <c r="N100" s="197"/>
      <c r="O100" s="197">
        <f t="shared" si="221"/>
        <v>0</v>
      </c>
      <c r="P100" s="198"/>
      <c r="Q100" s="198">
        <f t="shared" si="222"/>
        <v>0</v>
      </c>
      <c r="R100" s="192"/>
      <c r="S100" s="192">
        <f t="shared" si="254"/>
        <v>0</v>
      </c>
      <c r="T100" s="204"/>
      <c r="U100" s="195">
        <f t="shared" si="255"/>
        <v>0</v>
      </c>
      <c r="V100" s="205"/>
      <c r="W100" s="196">
        <f t="shared" si="256"/>
        <v>0</v>
      </c>
      <c r="X100" s="206"/>
      <c r="Y100" s="197">
        <f t="shared" si="257"/>
        <v>0</v>
      </c>
      <c r="Z100" s="207"/>
      <c r="AA100" s="198">
        <f t="shared" si="258"/>
        <v>0</v>
      </c>
      <c r="AB100" s="203"/>
      <c r="AC100" s="192">
        <f t="shared" si="259"/>
        <v>0</v>
      </c>
      <c r="AD100" s="204"/>
      <c r="AE100" s="195">
        <f t="shared" si="260"/>
        <v>0</v>
      </c>
      <c r="AF100" s="205"/>
      <c r="AG100" s="196">
        <f t="shared" si="261"/>
        <v>0</v>
      </c>
      <c r="AH100" s="206"/>
      <c r="AI100" s="197">
        <f t="shared" si="262"/>
        <v>0</v>
      </c>
      <c r="AJ100" s="207"/>
      <c r="AK100" s="198">
        <f t="shared" si="263"/>
        <v>0</v>
      </c>
      <c r="AL100" s="195"/>
      <c r="AM100" s="195">
        <f t="shared" si="264"/>
        <v>0</v>
      </c>
      <c r="AN100" s="205"/>
      <c r="AO100" s="196">
        <f t="shared" si="265"/>
        <v>0</v>
      </c>
      <c r="AP100" s="197"/>
      <c r="AQ100" s="197">
        <f t="shared" si="266"/>
        <v>0</v>
      </c>
      <c r="AR100" s="207"/>
      <c r="AS100" s="198">
        <f t="shared" si="267"/>
        <v>0</v>
      </c>
      <c r="AT100" s="203"/>
      <c r="AU100" s="192">
        <f t="shared" si="268"/>
        <v>0</v>
      </c>
      <c r="AV100" s="195"/>
      <c r="AW100" s="195">
        <f t="shared" si="231"/>
        <v>0</v>
      </c>
      <c r="AX100" s="196"/>
      <c r="AY100" s="196">
        <f t="shared" si="232"/>
        <v>0</v>
      </c>
      <c r="AZ100" s="197"/>
      <c r="BA100" s="197">
        <f t="shared" si="233"/>
        <v>0</v>
      </c>
      <c r="BB100" s="198"/>
      <c r="BC100" s="198">
        <f t="shared" si="234"/>
        <v>0</v>
      </c>
      <c r="BD100" s="192"/>
      <c r="BE100" s="192">
        <f t="shared" si="235"/>
        <v>0</v>
      </c>
      <c r="BF100" s="204"/>
      <c r="BG100" s="195">
        <f t="shared" si="236"/>
        <v>0</v>
      </c>
      <c r="BH100" s="205"/>
      <c r="BI100" s="196">
        <f t="shared" si="237"/>
        <v>0</v>
      </c>
      <c r="BJ100" s="206"/>
      <c r="BK100" s="197">
        <f t="shared" si="238"/>
        <v>0</v>
      </c>
      <c r="BL100" s="207"/>
      <c r="BM100" s="198">
        <f t="shared" si="239"/>
        <v>0</v>
      </c>
      <c r="BN100" s="203"/>
      <c r="BO100" s="192">
        <f t="shared" si="240"/>
        <v>0</v>
      </c>
      <c r="BP100" s="204"/>
      <c r="BQ100" s="195">
        <f t="shared" si="241"/>
        <v>0</v>
      </c>
      <c r="BR100" s="205"/>
      <c r="BS100" s="196">
        <f t="shared" si="242"/>
        <v>0</v>
      </c>
      <c r="BT100" s="206"/>
      <c r="BU100" s="197">
        <f t="shared" si="243"/>
        <v>0</v>
      </c>
      <c r="BV100" s="207"/>
      <c r="BW100" s="198">
        <f t="shared" si="244"/>
        <v>0</v>
      </c>
      <c r="BX100" s="195"/>
      <c r="BY100" s="195">
        <f t="shared" si="245"/>
        <v>0</v>
      </c>
      <c r="BZ100" s="205"/>
      <c r="CA100" s="196">
        <f t="shared" si="246"/>
        <v>0</v>
      </c>
      <c r="CB100" s="197"/>
      <c r="CC100" s="197">
        <f t="shared" si="247"/>
        <v>0</v>
      </c>
      <c r="CD100" s="207"/>
      <c r="CE100" s="198">
        <f t="shared" si="248"/>
        <v>0</v>
      </c>
      <c r="CF100" s="203"/>
      <c r="CG100" s="192">
        <f t="shared" si="249"/>
        <v>0</v>
      </c>
      <c r="CH100" s="195"/>
      <c r="CI100" s="195">
        <f t="shared" si="250"/>
        <v>0</v>
      </c>
      <c r="CJ100" s="195"/>
      <c r="CK100" s="195">
        <f t="shared" si="251"/>
        <v>0</v>
      </c>
      <c r="CL100" s="273">
        <f t="shared" si="252"/>
        <v>0</v>
      </c>
      <c r="CM100" s="199">
        <f t="shared" si="253"/>
        <v>0</v>
      </c>
      <c r="CN100" s="199">
        <f>J100*'1_MEX'!$F$8+'2_FACADE'!L100*'1_MEX'!$F$9+'2_FACADE'!N100*'1_MEX'!$F$10+'2_FACADE'!P100*'1_MEX'!$F$11+'2_FACADE'!R100*'1_MEX'!$F$12+'2_FACADE'!T100*'1_MEX'!$F$13+'2_FACADE'!V100*'1_MEX'!$F$14+'2_FACADE'!X100*'1_MEX'!$F$15+'2_FACADE'!Z100*'1_MEX'!$F$16+'2_FACADE'!AB100*'1_MEX'!$F$17+'2_FACADE'!AD100*'1_MEX'!$F$18+'2_FACADE'!AF100*'1_MEX'!$F$19+'2_FACADE'!AH100*'1_MEX'!$F$20+AJ100*'1_MEX'!$F$21+'2_FACADE'!AL100*'1_MEX'!$F$22+'2_FACADE'!AN100*'1_MEX'!$F$23+'2_FACADE'!AP100*'1_MEX'!$F$24+'2_FACADE'!AR100*'1_MEX'!$F$25+'2_FACADE'!AT100*'1_MEX'!$F$26+'2_FACADE'!AV100*'1_MEX'!$F$27+AX100*'1_MEX'!$F$28+AZ100*'1_MEX'!$F$29+BB100*'1_MEX'!$F$30+BD100*'1_MEX'!$F$31+BF100*'1_MEX'!$F$32+BH100*'1_MEX'!$F$33+BJ100*'1_MEX'!$F$34+BL100*'1_MEX'!$F$35+BN100*'1_MEX'!$F$36+BP100*'1_MEX'!$F$37+BR100*'1_MEX'!$F$38+BT100*'1_MEX'!$F$39+BV100*'1_MEX'!$F$40+BX100*'1_MEX'!$F$41+BZ100*'1_MEX'!$F$42+CB100*'1_MEX'!$F$43+CD100*'1_MEX'!$F$44+CF100*'1_MEX'!$F$45+CH100*'1_MEX'!$F$46+CJ100*'1_MEX'!$F$47</f>
        <v>0</v>
      </c>
      <c r="CO100" s="274">
        <f t="shared" si="223"/>
        <v>0</v>
      </c>
      <c r="CP100" s="274">
        <f t="shared" si="224"/>
        <v>0</v>
      </c>
      <c r="CQ100" s="199">
        <f t="shared" si="225"/>
        <v>0</v>
      </c>
      <c r="CR100" s="199">
        <f t="shared" si="226"/>
        <v>0</v>
      </c>
      <c r="CS100" s="199">
        <f>C100*($J100*'1_MEX'!B$8+$L100*'1_MEX'!B$9+$N100*'1_MEX'!B$10+$P100*'1_MEX'!B$11+$R100*'1_MEX'!B$12+$T100*'1_MEX'!B$13+$V100*'1_MEX'!B$14+$X100*'1_MEX'!B$15+$Z100*'1_MEX'!B$16+$AB100*'1_MEX'!B$17+$AD100*'1_MEX'!B$18+$AF100*'1_MEX'!B$19+$AH100*'1_MEX'!B$20+$AJ100*'1_MEX'!B$21+$AL100*'1_MEX'!B$22+$AN100*'1_MEX'!B$23+$AP100*'1_MEX'!B$24+$AR100*'1_MEX'!B$25+$AT100*'1_MEX'!B$26+$AV100*'1_MEX'!B$27+$AX100*'1_MEX'!B$28+$AZ100*'1_MEX'!B$29+$BB100*'1_MEX'!B$30+$BD100*'1_MEX'!B$31+$BF100*'1_MEX'!B$32+$BH100*'1_MEX'!B$33+$BJ100*'1_MEX'!B$34+$BL100*'1_MEX'!B$35+$BN100*'1_MEX'!B$36+$BP100*'1_MEX'!B$37+$BR100*'1_MEX'!B$38+$BT100*'1_MEX'!B$39+$BV100*'1_MEX'!B$40+$BX100*'1_MEX'!B$41+$BZ100*'1_MEX'!B$42+$CB100*'1_MEX'!B$43+$CD100*'1_MEX'!B$44+$CF100*'1_MEX'!B$45+$CH100*'1_MEX'!B$46+$CJ100*'1_MEX'!B$47)</f>
        <v>0</v>
      </c>
      <c r="CT100" s="199">
        <f>C100*($J100*'1_MEX'!C$8+$L100*'1_MEX'!C$9+$N100*'1_MEX'!C$10+$P100*'1_MEX'!C$11+$R100*'1_MEX'!C$12+$T100*'1_MEX'!C$13+$V100*'1_MEX'!C$14+$X100*'1_MEX'!C$15+$Z100*'1_MEX'!C$16+$AB100*'1_MEX'!C$17+$AD100*'1_MEX'!C$18+$AF100*'1_MEX'!C$19+$AH100*'1_MEX'!C$20+$AJ100*'1_MEX'!C$21+$AL100*'1_MEX'!C$22+$AN100*'1_MEX'!C$23+$AP100*'1_MEX'!C$24+$AR100*'1_MEX'!C$25+$AT100*'1_MEX'!C$26+$AV100*'1_MEX'!C$27+$AX100*'1_MEX'!C$28+$AZ100*'1_MEX'!C$29+$BB100*'1_MEX'!C$30+$BD100*'1_MEX'!C$31+$BF100*'1_MEX'!C$32+$BH100*'1_MEX'!C$33+$BJ100*'1_MEX'!C$34+$BL100*'1_MEX'!C$35+$BN100*'1_MEX'!C$36+$BP100*'1_MEX'!C$37+$BR100*'1_MEX'!C$38+$BT100*'1_MEX'!C$39+$BV100*'1_MEX'!C$40+$BX100*'1_MEX'!C$41+$BZ100*'1_MEX'!C$42+$CB100*'1_MEX'!C$43+$CD100*'1_MEX'!C$44+$CF100*'1_MEX'!C$45+$CH100*'1_MEX'!C$46+$CJ100*'1_MEX'!C$47)</f>
        <v>0</v>
      </c>
      <c r="DD100" s="200">
        <f t="shared" si="227"/>
        <v>0</v>
      </c>
      <c r="DE100" s="200"/>
      <c r="DF100" s="200">
        <f t="shared" si="228"/>
        <v>0</v>
      </c>
      <c r="DH100" s="235">
        <f t="shared" si="229"/>
        <v>0</v>
      </c>
    </row>
    <row r="101" spans="1:112" ht="21" customHeight="1">
      <c r="A101" s="192">
        <v>9</v>
      </c>
      <c r="B101" s="314"/>
      <c r="C101" s="192"/>
      <c r="D101" s="277"/>
      <c r="E101" s="276">
        <f t="shared" si="217"/>
        <v>0</v>
      </c>
      <c r="F101" s="276"/>
      <c r="G101" s="192">
        <f t="shared" si="218"/>
        <v>0</v>
      </c>
      <c r="H101" s="192" t="s">
        <v>1</v>
      </c>
      <c r="I101" s="194">
        <f t="shared" si="230"/>
        <v>0</v>
      </c>
      <c r="J101" s="195"/>
      <c r="K101" s="195">
        <f t="shared" si="219"/>
        <v>0</v>
      </c>
      <c r="L101" s="196"/>
      <c r="M101" s="196">
        <f t="shared" si="220"/>
        <v>0</v>
      </c>
      <c r="N101" s="197"/>
      <c r="O101" s="197">
        <f t="shared" si="221"/>
        <v>0</v>
      </c>
      <c r="P101" s="198"/>
      <c r="Q101" s="198">
        <f t="shared" si="222"/>
        <v>0</v>
      </c>
      <c r="R101" s="192"/>
      <c r="S101" s="192">
        <f t="shared" si="254"/>
        <v>0</v>
      </c>
      <c r="T101" s="204"/>
      <c r="U101" s="195">
        <f t="shared" si="255"/>
        <v>0</v>
      </c>
      <c r="V101" s="205"/>
      <c r="W101" s="196">
        <f t="shared" si="256"/>
        <v>0</v>
      </c>
      <c r="X101" s="206"/>
      <c r="Y101" s="197">
        <f t="shared" si="257"/>
        <v>0</v>
      </c>
      <c r="Z101" s="207"/>
      <c r="AA101" s="198">
        <f t="shared" si="258"/>
        <v>0</v>
      </c>
      <c r="AB101" s="203"/>
      <c r="AC101" s="192">
        <f t="shared" si="259"/>
        <v>0</v>
      </c>
      <c r="AD101" s="204"/>
      <c r="AE101" s="195">
        <f t="shared" si="260"/>
        <v>0</v>
      </c>
      <c r="AF101" s="205"/>
      <c r="AG101" s="196">
        <f t="shared" si="261"/>
        <v>0</v>
      </c>
      <c r="AH101" s="206"/>
      <c r="AI101" s="197">
        <f t="shared" si="262"/>
        <v>0</v>
      </c>
      <c r="AJ101" s="207"/>
      <c r="AK101" s="198">
        <f t="shared" si="263"/>
        <v>0</v>
      </c>
      <c r="AL101" s="195"/>
      <c r="AM101" s="195">
        <f t="shared" si="264"/>
        <v>0</v>
      </c>
      <c r="AN101" s="205"/>
      <c r="AO101" s="196">
        <f t="shared" si="265"/>
        <v>0</v>
      </c>
      <c r="AP101" s="197"/>
      <c r="AQ101" s="197">
        <f t="shared" si="266"/>
        <v>0</v>
      </c>
      <c r="AR101" s="207"/>
      <c r="AS101" s="198">
        <f t="shared" si="267"/>
        <v>0</v>
      </c>
      <c r="AT101" s="203"/>
      <c r="AU101" s="192">
        <f t="shared" si="268"/>
        <v>0</v>
      </c>
      <c r="AV101" s="195"/>
      <c r="AW101" s="195">
        <f t="shared" si="231"/>
        <v>0</v>
      </c>
      <c r="AX101" s="196"/>
      <c r="AY101" s="196">
        <f t="shared" si="232"/>
        <v>0</v>
      </c>
      <c r="AZ101" s="197"/>
      <c r="BA101" s="197">
        <f t="shared" si="233"/>
        <v>0</v>
      </c>
      <c r="BB101" s="198"/>
      <c r="BC101" s="198">
        <f t="shared" si="234"/>
        <v>0</v>
      </c>
      <c r="BD101" s="192"/>
      <c r="BE101" s="192">
        <f t="shared" si="235"/>
        <v>0</v>
      </c>
      <c r="BF101" s="204"/>
      <c r="BG101" s="195">
        <f t="shared" si="236"/>
        <v>0</v>
      </c>
      <c r="BH101" s="205"/>
      <c r="BI101" s="196">
        <f t="shared" si="237"/>
        <v>0</v>
      </c>
      <c r="BJ101" s="206"/>
      <c r="BK101" s="197">
        <f t="shared" si="238"/>
        <v>0</v>
      </c>
      <c r="BL101" s="207"/>
      <c r="BM101" s="198">
        <f t="shared" si="239"/>
        <v>0</v>
      </c>
      <c r="BN101" s="203"/>
      <c r="BO101" s="192">
        <f t="shared" si="240"/>
        <v>0</v>
      </c>
      <c r="BP101" s="204"/>
      <c r="BQ101" s="195">
        <f t="shared" si="241"/>
        <v>0</v>
      </c>
      <c r="BR101" s="205"/>
      <c r="BS101" s="196">
        <f t="shared" si="242"/>
        <v>0</v>
      </c>
      <c r="BT101" s="206"/>
      <c r="BU101" s="197">
        <f t="shared" si="243"/>
        <v>0</v>
      </c>
      <c r="BV101" s="207"/>
      <c r="BW101" s="198">
        <f t="shared" si="244"/>
        <v>0</v>
      </c>
      <c r="BX101" s="195"/>
      <c r="BY101" s="195">
        <f t="shared" si="245"/>
        <v>0</v>
      </c>
      <c r="BZ101" s="205"/>
      <c r="CA101" s="196">
        <f t="shared" si="246"/>
        <v>0</v>
      </c>
      <c r="CB101" s="197"/>
      <c r="CC101" s="197">
        <f t="shared" si="247"/>
        <v>0</v>
      </c>
      <c r="CD101" s="207"/>
      <c r="CE101" s="198">
        <f t="shared" si="248"/>
        <v>0</v>
      </c>
      <c r="CF101" s="203"/>
      <c r="CG101" s="192">
        <f t="shared" si="249"/>
        <v>0</v>
      </c>
      <c r="CH101" s="195"/>
      <c r="CI101" s="195">
        <f t="shared" si="250"/>
        <v>0</v>
      </c>
      <c r="CJ101" s="195"/>
      <c r="CK101" s="195">
        <f t="shared" si="251"/>
        <v>0</v>
      </c>
      <c r="CL101" s="273">
        <f t="shared" si="252"/>
        <v>0</v>
      </c>
      <c r="CM101" s="199">
        <f t="shared" si="253"/>
        <v>0</v>
      </c>
      <c r="CN101" s="199">
        <f>J101*'1_MEX'!$F$8+'2_FACADE'!L101*'1_MEX'!$F$9+'2_FACADE'!N101*'1_MEX'!$F$10+'2_FACADE'!P101*'1_MEX'!$F$11+'2_FACADE'!R101*'1_MEX'!$F$12+'2_FACADE'!T101*'1_MEX'!$F$13+'2_FACADE'!V101*'1_MEX'!$F$14+'2_FACADE'!X101*'1_MEX'!$F$15+'2_FACADE'!Z101*'1_MEX'!$F$16+'2_FACADE'!AB101*'1_MEX'!$F$17+'2_FACADE'!AD101*'1_MEX'!$F$18+'2_FACADE'!AF101*'1_MEX'!$F$19+'2_FACADE'!AH101*'1_MEX'!$F$20+AJ101*'1_MEX'!$F$21+'2_FACADE'!AL101*'1_MEX'!$F$22+'2_FACADE'!AN101*'1_MEX'!$F$23+'2_FACADE'!AP101*'1_MEX'!$F$24+'2_FACADE'!AR101*'1_MEX'!$F$25+'2_FACADE'!AT101*'1_MEX'!$F$26+'2_FACADE'!AV101*'1_MEX'!$F$27+AX101*'1_MEX'!$F$28+AZ101*'1_MEX'!$F$29+BB101*'1_MEX'!$F$30+BD101*'1_MEX'!$F$31+BF101*'1_MEX'!$F$32+BH101*'1_MEX'!$F$33+BJ101*'1_MEX'!$F$34+BL101*'1_MEX'!$F$35+BN101*'1_MEX'!$F$36+BP101*'1_MEX'!$F$37+BR101*'1_MEX'!$F$38+BT101*'1_MEX'!$F$39+BV101*'1_MEX'!$F$40+BX101*'1_MEX'!$F$41+BZ101*'1_MEX'!$F$42+CB101*'1_MEX'!$F$43+CD101*'1_MEX'!$F$44+CF101*'1_MEX'!$F$45+CH101*'1_MEX'!$F$46+CJ101*'1_MEX'!$F$47</f>
        <v>0</v>
      </c>
      <c r="CO101" s="274">
        <f t="shared" si="223"/>
        <v>0</v>
      </c>
      <c r="CP101" s="274">
        <f t="shared" si="224"/>
        <v>0</v>
      </c>
      <c r="CQ101" s="199">
        <f t="shared" si="225"/>
        <v>0</v>
      </c>
      <c r="CR101" s="199">
        <f t="shared" si="226"/>
        <v>0</v>
      </c>
      <c r="CS101" s="199">
        <f>C101*($J101*'1_MEX'!B$8+$L101*'1_MEX'!B$9+$N101*'1_MEX'!B$10+$P101*'1_MEX'!B$11+$R101*'1_MEX'!B$12+$T101*'1_MEX'!B$13+$V101*'1_MEX'!B$14+$X101*'1_MEX'!B$15+$Z101*'1_MEX'!B$16+$AB101*'1_MEX'!B$17+$AD101*'1_MEX'!B$18+$AF101*'1_MEX'!B$19+$AH101*'1_MEX'!B$20+$AJ101*'1_MEX'!B$21+$AL101*'1_MEX'!B$22+$AN101*'1_MEX'!B$23+$AP101*'1_MEX'!B$24+$AR101*'1_MEX'!B$25+$AT101*'1_MEX'!B$26+$AV101*'1_MEX'!B$27+$AX101*'1_MEX'!B$28+$AZ101*'1_MEX'!B$29+$BB101*'1_MEX'!B$30+$BD101*'1_MEX'!B$31+$BF101*'1_MEX'!B$32+$BH101*'1_MEX'!B$33+$BJ101*'1_MEX'!B$34+$BL101*'1_MEX'!B$35+$BN101*'1_MEX'!B$36+$BP101*'1_MEX'!B$37+$BR101*'1_MEX'!B$38+$BT101*'1_MEX'!B$39+$BV101*'1_MEX'!B$40+$BX101*'1_MEX'!B$41+$BZ101*'1_MEX'!B$42+$CB101*'1_MEX'!B$43+$CD101*'1_MEX'!B$44+$CF101*'1_MEX'!B$45+$CH101*'1_MEX'!B$46+$CJ101*'1_MEX'!B$47)</f>
        <v>0</v>
      </c>
      <c r="CT101" s="199">
        <f>C101*($J101*'1_MEX'!C$8+$L101*'1_MEX'!C$9+$N101*'1_MEX'!C$10+$P101*'1_MEX'!C$11+$R101*'1_MEX'!C$12+$T101*'1_MEX'!C$13+$V101*'1_MEX'!C$14+$X101*'1_MEX'!C$15+$Z101*'1_MEX'!C$16+$AB101*'1_MEX'!C$17+$AD101*'1_MEX'!C$18+$AF101*'1_MEX'!C$19+$AH101*'1_MEX'!C$20+$AJ101*'1_MEX'!C$21+$AL101*'1_MEX'!C$22+$AN101*'1_MEX'!C$23+$AP101*'1_MEX'!C$24+$AR101*'1_MEX'!C$25+$AT101*'1_MEX'!C$26+$AV101*'1_MEX'!C$27+$AX101*'1_MEX'!C$28+$AZ101*'1_MEX'!C$29+$BB101*'1_MEX'!C$30+$BD101*'1_MEX'!C$31+$BF101*'1_MEX'!C$32+$BH101*'1_MEX'!C$33+$BJ101*'1_MEX'!C$34+$BL101*'1_MEX'!C$35+$BN101*'1_MEX'!C$36+$BP101*'1_MEX'!C$37+$BR101*'1_MEX'!C$38+$BT101*'1_MEX'!C$39+$BV101*'1_MEX'!C$40+$BX101*'1_MEX'!C$41+$BZ101*'1_MEX'!C$42+$CB101*'1_MEX'!C$43+$CD101*'1_MEX'!C$44+$CF101*'1_MEX'!C$45+$CH101*'1_MEX'!C$46+$CJ101*'1_MEX'!C$47)</f>
        <v>0</v>
      </c>
      <c r="DD101" s="200">
        <f t="shared" si="227"/>
        <v>0</v>
      </c>
      <c r="DE101" s="200"/>
      <c r="DF101" s="200">
        <f t="shared" si="228"/>
        <v>0</v>
      </c>
      <c r="DH101" s="235">
        <f t="shared" si="229"/>
        <v>0</v>
      </c>
    </row>
    <row r="102" spans="1:112" ht="21" customHeight="1">
      <c r="A102" s="192">
        <v>10</v>
      </c>
      <c r="B102" s="314"/>
      <c r="C102" s="192"/>
      <c r="D102" s="277"/>
      <c r="E102" s="276">
        <f t="shared" si="217"/>
        <v>0</v>
      </c>
      <c r="F102" s="276"/>
      <c r="G102" s="192">
        <f t="shared" si="218"/>
        <v>0</v>
      </c>
      <c r="H102" s="192" t="s">
        <v>1</v>
      </c>
      <c r="I102" s="194">
        <f t="shared" si="230"/>
        <v>0</v>
      </c>
      <c r="J102" s="195"/>
      <c r="K102" s="195">
        <f t="shared" si="219"/>
        <v>0</v>
      </c>
      <c r="L102" s="196"/>
      <c r="M102" s="196">
        <f t="shared" si="220"/>
        <v>0</v>
      </c>
      <c r="N102" s="197"/>
      <c r="O102" s="197">
        <f t="shared" si="221"/>
        <v>0</v>
      </c>
      <c r="P102" s="198"/>
      <c r="Q102" s="198">
        <f t="shared" si="222"/>
        <v>0</v>
      </c>
      <c r="R102" s="192"/>
      <c r="S102" s="192">
        <f t="shared" si="254"/>
        <v>0</v>
      </c>
      <c r="T102" s="204"/>
      <c r="U102" s="195">
        <f t="shared" si="255"/>
        <v>0</v>
      </c>
      <c r="V102" s="205"/>
      <c r="W102" s="196">
        <f t="shared" si="256"/>
        <v>0</v>
      </c>
      <c r="X102" s="206"/>
      <c r="Y102" s="197">
        <f t="shared" si="257"/>
        <v>0</v>
      </c>
      <c r="Z102" s="207"/>
      <c r="AA102" s="198">
        <f t="shared" si="258"/>
        <v>0</v>
      </c>
      <c r="AB102" s="203"/>
      <c r="AC102" s="192">
        <f t="shared" si="259"/>
        <v>0</v>
      </c>
      <c r="AD102" s="204"/>
      <c r="AE102" s="195">
        <f t="shared" si="260"/>
        <v>0</v>
      </c>
      <c r="AF102" s="205"/>
      <c r="AG102" s="196">
        <f t="shared" si="261"/>
        <v>0</v>
      </c>
      <c r="AH102" s="206"/>
      <c r="AI102" s="197">
        <f t="shared" si="262"/>
        <v>0</v>
      </c>
      <c r="AJ102" s="207"/>
      <c r="AK102" s="198">
        <f t="shared" si="263"/>
        <v>0</v>
      </c>
      <c r="AL102" s="195"/>
      <c r="AM102" s="195">
        <f t="shared" si="264"/>
        <v>0</v>
      </c>
      <c r="AN102" s="205"/>
      <c r="AO102" s="196">
        <f t="shared" si="265"/>
        <v>0</v>
      </c>
      <c r="AP102" s="197"/>
      <c r="AQ102" s="197">
        <f t="shared" si="266"/>
        <v>0</v>
      </c>
      <c r="AR102" s="207"/>
      <c r="AS102" s="198">
        <f t="shared" si="267"/>
        <v>0</v>
      </c>
      <c r="AT102" s="203"/>
      <c r="AU102" s="192">
        <f t="shared" si="268"/>
        <v>0</v>
      </c>
      <c r="AV102" s="195"/>
      <c r="AW102" s="195">
        <f t="shared" si="231"/>
        <v>0</v>
      </c>
      <c r="AX102" s="196"/>
      <c r="AY102" s="196">
        <f t="shared" si="232"/>
        <v>0</v>
      </c>
      <c r="AZ102" s="197"/>
      <c r="BA102" s="197">
        <f t="shared" si="233"/>
        <v>0</v>
      </c>
      <c r="BB102" s="198"/>
      <c r="BC102" s="198">
        <f t="shared" si="234"/>
        <v>0</v>
      </c>
      <c r="BD102" s="192"/>
      <c r="BE102" s="192">
        <f t="shared" si="235"/>
        <v>0</v>
      </c>
      <c r="BF102" s="204"/>
      <c r="BG102" s="195">
        <f t="shared" si="236"/>
        <v>0</v>
      </c>
      <c r="BH102" s="205"/>
      <c r="BI102" s="196">
        <f t="shared" si="237"/>
        <v>0</v>
      </c>
      <c r="BJ102" s="206"/>
      <c r="BK102" s="197">
        <f t="shared" si="238"/>
        <v>0</v>
      </c>
      <c r="BL102" s="207"/>
      <c r="BM102" s="198">
        <f t="shared" si="239"/>
        <v>0</v>
      </c>
      <c r="BN102" s="203"/>
      <c r="BO102" s="192">
        <f t="shared" si="240"/>
        <v>0</v>
      </c>
      <c r="BP102" s="204"/>
      <c r="BQ102" s="195">
        <f t="shared" si="241"/>
        <v>0</v>
      </c>
      <c r="BR102" s="205"/>
      <c r="BS102" s="196">
        <f t="shared" si="242"/>
        <v>0</v>
      </c>
      <c r="BT102" s="206"/>
      <c r="BU102" s="197">
        <f t="shared" si="243"/>
        <v>0</v>
      </c>
      <c r="BV102" s="207"/>
      <c r="BW102" s="198">
        <f t="shared" si="244"/>
        <v>0</v>
      </c>
      <c r="BX102" s="195"/>
      <c r="BY102" s="195">
        <f t="shared" si="245"/>
        <v>0</v>
      </c>
      <c r="BZ102" s="205"/>
      <c r="CA102" s="196">
        <f t="shared" si="246"/>
        <v>0</v>
      </c>
      <c r="CB102" s="197"/>
      <c r="CC102" s="197">
        <f t="shared" si="247"/>
        <v>0</v>
      </c>
      <c r="CD102" s="207"/>
      <c r="CE102" s="198">
        <f t="shared" si="248"/>
        <v>0</v>
      </c>
      <c r="CF102" s="203"/>
      <c r="CG102" s="192">
        <f t="shared" si="249"/>
        <v>0</v>
      </c>
      <c r="CH102" s="195"/>
      <c r="CI102" s="195">
        <f t="shared" si="250"/>
        <v>0</v>
      </c>
      <c r="CJ102" s="195"/>
      <c r="CK102" s="195">
        <f t="shared" si="251"/>
        <v>0</v>
      </c>
      <c r="CL102" s="273">
        <f t="shared" si="252"/>
        <v>0</v>
      </c>
      <c r="CM102" s="199">
        <f t="shared" si="253"/>
        <v>0</v>
      </c>
      <c r="CN102" s="199">
        <f>J102*'1_MEX'!$F$8+'2_FACADE'!L102*'1_MEX'!$F$9+'2_FACADE'!N102*'1_MEX'!$F$10+'2_FACADE'!P102*'1_MEX'!$F$11+'2_FACADE'!R102*'1_MEX'!$F$12+'2_FACADE'!T102*'1_MEX'!$F$13+'2_FACADE'!V102*'1_MEX'!$F$14+'2_FACADE'!X102*'1_MEX'!$F$15+'2_FACADE'!Z102*'1_MEX'!$F$16+'2_FACADE'!AB102*'1_MEX'!$F$17+'2_FACADE'!AD102*'1_MEX'!$F$18+'2_FACADE'!AF102*'1_MEX'!$F$19+'2_FACADE'!AH102*'1_MEX'!$F$20+AJ102*'1_MEX'!$F$21+'2_FACADE'!AL102*'1_MEX'!$F$22+'2_FACADE'!AN102*'1_MEX'!$F$23+'2_FACADE'!AP102*'1_MEX'!$F$24+'2_FACADE'!AR102*'1_MEX'!$F$25+'2_FACADE'!AT102*'1_MEX'!$F$26+'2_FACADE'!AV102*'1_MEX'!$F$27+AX102*'1_MEX'!$F$28+AZ102*'1_MEX'!$F$29+BB102*'1_MEX'!$F$30+BD102*'1_MEX'!$F$31+BF102*'1_MEX'!$F$32+BH102*'1_MEX'!$F$33+BJ102*'1_MEX'!$F$34+BL102*'1_MEX'!$F$35+BN102*'1_MEX'!$F$36+BP102*'1_MEX'!$F$37+BR102*'1_MEX'!$F$38+BT102*'1_MEX'!$F$39+BV102*'1_MEX'!$F$40+BX102*'1_MEX'!$F$41+BZ102*'1_MEX'!$F$42+CB102*'1_MEX'!$F$43+CD102*'1_MEX'!$F$44+CF102*'1_MEX'!$F$45+CH102*'1_MEX'!$F$46+CJ102*'1_MEX'!$F$47</f>
        <v>0</v>
      </c>
      <c r="CO102" s="274">
        <f t="shared" si="223"/>
        <v>0</v>
      </c>
      <c r="CP102" s="274">
        <f t="shared" si="224"/>
        <v>0</v>
      </c>
      <c r="CQ102" s="199">
        <f t="shared" si="225"/>
        <v>0</v>
      </c>
      <c r="CR102" s="199">
        <f t="shared" si="226"/>
        <v>0</v>
      </c>
      <c r="CS102" s="199">
        <f>C102*($J102*'1_MEX'!B$8+$L102*'1_MEX'!B$9+$N102*'1_MEX'!B$10+$P102*'1_MEX'!B$11+$R102*'1_MEX'!B$12+$T102*'1_MEX'!B$13+$V102*'1_MEX'!B$14+$X102*'1_MEX'!B$15+$Z102*'1_MEX'!B$16+$AB102*'1_MEX'!B$17+$AD102*'1_MEX'!B$18+$AF102*'1_MEX'!B$19+$AH102*'1_MEX'!B$20+$AJ102*'1_MEX'!B$21+$AL102*'1_MEX'!B$22+$AN102*'1_MEX'!B$23+$AP102*'1_MEX'!B$24+$AR102*'1_MEX'!B$25+$AT102*'1_MEX'!B$26+$AV102*'1_MEX'!B$27+$AX102*'1_MEX'!B$28+$AZ102*'1_MEX'!B$29+$BB102*'1_MEX'!B$30+$BD102*'1_MEX'!B$31+$BF102*'1_MEX'!B$32+$BH102*'1_MEX'!B$33+$BJ102*'1_MEX'!B$34+$BL102*'1_MEX'!B$35+$BN102*'1_MEX'!B$36+$BP102*'1_MEX'!B$37+$BR102*'1_MEX'!B$38+$BT102*'1_MEX'!B$39+$BV102*'1_MEX'!B$40+$BX102*'1_MEX'!B$41+$BZ102*'1_MEX'!B$42+$CB102*'1_MEX'!B$43+$CD102*'1_MEX'!B$44+$CF102*'1_MEX'!B$45+$CH102*'1_MEX'!B$46+$CJ102*'1_MEX'!B$47)</f>
        <v>0</v>
      </c>
      <c r="CT102" s="199">
        <f>C102*($J102*'1_MEX'!C$8+$L102*'1_MEX'!C$9+$N102*'1_MEX'!C$10+$P102*'1_MEX'!C$11+$R102*'1_MEX'!C$12+$T102*'1_MEX'!C$13+$V102*'1_MEX'!C$14+$X102*'1_MEX'!C$15+$Z102*'1_MEX'!C$16+$AB102*'1_MEX'!C$17+$AD102*'1_MEX'!C$18+$AF102*'1_MEX'!C$19+$AH102*'1_MEX'!C$20+$AJ102*'1_MEX'!C$21+$AL102*'1_MEX'!C$22+$AN102*'1_MEX'!C$23+$AP102*'1_MEX'!C$24+$AR102*'1_MEX'!C$25+$AT102*'1_MEX'!C$26+$AV102*'1_MEX'!C$27+$AX102*'1_MEX'!C$28+$AZ102*'1_MEX'!C$29+$BB102*'1_MEX'!C$30+$BD102*'1_MEX'!C$31+$BF102*'1_MEX'!C$32+$BH102*'1_MEX'!C$33+$BJ102*'1_MEX'!C$34+$BL102*'1_MEX'!C$35+$BN102*'1_MEX'!C$36+$BP102*'1_MEX'!C$37+$BR102*'1_MEX'!C$38+$BT102*'1_MEX'!C$39+$BV102*'1_MEX'!C$40+$BX102*'1_MEX'!C$41+$BZ102*'1_MEX'!C$42+$CB102*'1_MEX'!C$43+$CD102*'1_MEX'!C$44+$CF102*'1_MEX'!C$45+$CH102*'1_MEX'!C$46+$CJ102*'1_MEX'!C$47)</f>
        <v>0</v>
      </c>
      <c r="DD102" s="200">
        <f t="shared" si="227"/>
        <v>0</v>
      </c>
      <c r="DE102" s="200"/>
      <c r="DF102" s="200">
        <f t="shared" si="228"/>
        <v>0</v>
      </c>
      <c r="DH102" s="235">
        <f t="shared" si="229"/>
        <v>0</v>
      </c>
    </row>
    <row r="103" spans="1:112" ht="21" customHeight="1">
      <c r="A103" s="192">
        <v>11</v>
      </c>
      <c r="B103" s="314"/>
      <c r="C103" s="192"/>
      <c r="D103" s="277"/>
      <c r="E103" s="276">
        <f t="shared" si="217"/>
        <v>0</v>
      </c>
      <c r="F103" s="276"/>
      <c r="G103" s="192">
        <f t="shared" si="218"/>
        <v>0</v>
      </c>
      <c r="H103" s="192" t="s">
        <v>1</v>
      </c>
      <c r="I103" s="194">
        <f t="shared" si="230"/>
        <v>0</v>
      </c>
      <c r="J103" s="195"/>
      <c r="K103" s="195">
        <f t="shared" si="219"/>
        <v>0</v>
      </c>
      <c r="L103" s="196"/>
      <c r="M103" s="196">
        <f t="shared" si="220"/>
        <v>0</v>
      </c>
      <c r="N103" s="197"/>
      <c r="O103" s="197">
        <f t="shared" si="221"/>
        <v>0</v>
      </c>
      <c r="P103" s="198"/>
      <c r="Q103" s="198">
        <f t="shared" si="222"/>
        <v>0</v>
      </c>
      <c r="R103" s="192"/>
      <c r="S103" s="192">
        <f t="shared" si="254"/>
        <v>0</v>
      </c>
      <c r="T103" s="204"/>
      <c r="U103" s="195">
        <f t="shared" si="255"/>
        <v>0</v>
      </c>
      <c r="V103" s="205"/>
      <c r="W103" s="196">
        <f t="shared" si="256"/>
        <v>0</v>
      </c>
      <c r="X103" s="206"/>
      <c r="Y103" s="197">
        <f t="shared" si="257"/>
        <v>0</v>
      </c>
      <c r="Z103" s="207"/>
      <c r="AA103" s="198">
        <f t="shared" si="258"/>
        <v>0</v>
      </c>
      <c r="AB103" s="203"/>
      <c r="AC103" s="192">
        <f t="shared" si="259"/>
        <v>0</v>
      </c>
      <c r="AD103" s="204"/>
      <c r="AE103" s="195">
        <f t="shared" si="260"/>
        <v>0</v>
      </c>
      <c r="AF103" s="205"/>
      <c r="AG103" s="196">
        <f t="shared" si="261"/>
        <v>0</v>
      </c>
      <c r="AH103" s="206"/>
      <c r="AI103" s="197">
        <f t="shared" si="262"/>
        <v>0</v>
      </c>
      <c r="AJ103" s="207"/>
      <c r="AK103" s="198">
        <f t="shared" si="263"/>
        <v>0</v>
      </c>
      <c r="AL103" s="195"/>
      <c r="AM103" s="195">
        <f t="shared" si="264"/>
        <v>0</v>
      </c>
      <c r="AN103" s="205"/>
      <c r="AO103" s="196">
        <f t="shared" si="265"/>
        <v>0</v>
      </c>
      <c r="AP103" s="197"/>
      <c r="AQ103" s="197">
        <f t="shared" si="266"/>
        <v>0</v>
      </c>
      <c r="AR103" s="207"/>
      <c r="AS103" s="198">
        <f t="shared" si="267"/>
        <v>0</v>
      </c>
      <c r="AT103" s="203"/>
      <c r="AU103" s="192">
        <f t="shared" si="268"/>
        <v>0</v>
      </c>
      <c r="AV103" s="195"/>
      <c r="AW103" s="195">
        <f t="shared" si="231"/>
        <v>0</v>
      </c>
      <c r="AX103" s="196"/>
      <c r="AY103" s="196">
        <f t="shared" si="232"/>
        <v>0</v>
      </c>
      <c r="AZ103" s="197"/>
      <c r="BA103" s="197">
        <f t="shared" si="233"/>
        <v>0</v>
      </c>
      <c r="BB103" s="198"/>
      <c r="BC103" s="198">
        <f t="shared" si="234"/>
        <v>0</v>
      </c>
      <c r="BD103" s="192"/>
      <c r="BE103" s="192">
        <f t="shared" si="235"/>
        <v>0</v>
      </c>
      <c r="BF103" s="204"/>
      <c r="BG103" s="195">
        <f t="shared" si="236"/>
        <v>0</v>
      </c>
      <c r="BH103" s="205"/>
      <c r="BI103" s="196">
        <f t="shared" si="237"/>
        <v>0</v>
      </c>
      <c r="BJ103" s="206"/>
      <c r="BK103" s="197">
        <f t="shared" si="238"/>
        <v>0</v>
      </c>
      <c r="BL103" s="207"/>
      <c r="BM103" s="198">
        <f t="shared" si="239"/>
        <v>0</v>
      </c>
      <c r="BN103" s="203"/>
      <c r="BO103" s="192">
        <f t="shared" si="240"/>
        <v>0</v>
      </c>
      <c r="BP103" s="204"/>
      <c r="BQ103" s="195">
        <f t="shared" si="241"/>
        <v>0</v>
      </c>
      <c r="BR103" s="205"/>
      <c r="BS103" s="196">
        <f t="shared" si="242"/>
        <v>0</v>
      </c>
      <c r="BT103" s="206"/>
      <c r="BU103" s="197">
        <f t="shared" si="243"/>
        <v>0</v>
      </c>
      <c r="BV103" s="207"/>
      <c r="BW103" s="198">
        <f t="shared" si="244"/>
        <v>0</v>
      </c>
      <c r="BX103" s="195"/>
      <c r="BY103" s="195">
        <f t="shared" si="245"/>
        <v>0</v>
      </c>
      <c r="BZ103" s="205"/>
      <c r="CA103" s="196">
        <f t="shared" si="246"/>
        <v>0</v>
      </c>
      <c r="CB103" s="197"/>
      <c r="CC103" s="197">
        <f t="shared" si="247"/>
        <v>0</v>
      </c>
      <c r="CD103" s="207"/>
      <c r="CE103" s="198">
        <f t="shared" si="248"/>
        <v>0</v>
      </c>
      <c r="CF103" s="203"/>
      <c r="CG103" s="192">
        <f t="shared" si="249"/>
        <v>0</v>
      </c>
      <c r="CH103" s="195"/>
      <c r="CI103" s="195">
        <f t="shared" si="250"/>
        <v>0</v>
      </c>
      <c r="CJ103" s="195"/>
      <c r="CK103" s="195">
        <f t="shared" si="251"/>
        <v>0</v>
      </c>
      <c r="CL103" s="273">
        <f t="shared" si="252"/>
        <v>0</v>
      </c>
      <c r="CM103" s="199">
        <f t="shared" si="253"/>
        <v>0</v>
      </c>
      <c r="CN103" s="199">
        <f>J103*'1_MEX'!$F$8+'2_FACADE'!L103*'1_MEX'!$F$9+'2_FACADE'!N103*'1_MEX'!$F$10+'2_FACADE'!P103*'1_MEX'!$F$11+'2_FACADE'!R103*'1_MEX'!$F$12+'2_FACADE'!T103*'1_MEX'!$F$13+'2_FACADE'!V103*'1_MEX'!$F$14+'2_FACADE'!X103*'1_MEX'!$F$15+'2_FACADE'!Z103*'1_MEX'!$F$16+'2_FACADE'!AB103*'1_MEX'!$F$17+'2_FACADE'!AD103*'1_MEX'!$F$18+'2_FACADE'!AF103*'1_MEX'!$F$19+'2_FACADE'!AH103*'1_MEX'!$F$20+AJ103*'1_MEX'!$F$21+'2_FACADE'!AL103*'1_MEX'!$F$22+'2_FACADE'!AN103*'1_MEX'!$F$23+'2_FACADE'!AP103*'1_MEX'!$F$24+'2_FACADE'!AR103*'1_MEX'!$F$25+'2_FACADE'!AT103*'1_MEX'!$F$26+'2_FACADE'!AV103*'1_MEX'!$F$27+AX103*'1_MEX'!$F$28+AZ103*'1_MEX'!$F$29+BB103*'1_MEX'!$F$30+BD103*'1_MEX'!$F$31+BF103*'1_MEX'!$F$32+BH103*'1_MEX'!$F$33+BJ103*'1_MEX'!$F$34+BL103*'1_MEX'!$F$35+BN103*'1_MEX'!$F$36+BP103*'1_MEX'!$F$37+BR103*'1_MEX'!$F$38+BT103*'1_MEX'!$F$39+BV103*'1_MEX'!$F$40+BX103*'1_MEX'!$F$41+BZ103*'1_MEX'!$F$42+CB103*'1_MEX'!$F$43+CD103*'1_MEX'!$F$44+CF103*'1_MEX'!$F$45+CH103*'1_MEX'!$F$46+CJ103*'1_MEX'!$F$47</f>
        <v>0</v>
      </c>
      <c r="CO103" s="274">
        <f t="shared" si="223"/>
        <v>0</v>
      </c>
      <c r="CP103" s="274">
        <f t="shared" si="224"/>
        <v>0</v>
      </c>
      <c r="CQ103" s="199">
        <f t="shared" si="225"/>
        <v>0</v>
      </c>
      <c r="CR103" s="199">
        <f t="shared" si="226"/>
        <v>0</v>
      </c>
      <c r="CS103" s="199">
        <f>C103*($J103*'1_MEX'!B$8+$L103*'1_MEX'!B$9+$N103*'1_MEX'!B$10+$P103*'1_MEX'!B$11+$R103*'1_MEX'!B$12+$T103*'1_MEX'!B$13+$V103*'1_MEX'!B$14+$X103*'1_MEX'!B$15+$Z103*'1_MEX'!B$16+$AB103*'1_MEX'!B$17+$AD103*'1_MEX'!B$18+$AF103*'1_MEX'!B$19+$AH103*'1_MEX'!B$20+$AJ103*'1_MEX'!B$21+$AL103*'1_MEX'!B$22+$AN103*'1_MEX'!B$23+$AP103*'1_MEX'!B$24+$AR103*'1_MEX'!B$25+$AT103*'1_MEX'!B$26+$AV103*'1_MEX'!B$27+$AX103*'1_MEX'!B$28+$AZ103*'1_MEX'!B$29+$BB103*'1_MEX'!B$30+$BD103*'1_MEX'!B$31+$BF103*'1_MEX'!B$32+$BH103*'1_MEX'!B$33+$BJ103*'1_MEX'!B$34+$BL103*'1_MEX'!B$35+$BN103*'1_MEX'!B$36+$BP103*'1_MEX'!B$37+$BR103*'1_MEX'!B$38+$BT103*'1_MEX'!B$39+$BV103*'1_MEX'!B$40+$BX103*'1_MEX'!B$41+$BZ103*'1_MEX'!B$42+$CB103*'1_MEX'!B$43+$CD103*'1_MEX'!B$44+$CF103*'1_MEX'!B$45+$CH103*'1_MEX'!B$46+$CJ103*'1_MEX'!B$47)</f>
        <v>0</v>
      </c>
      <c r="CT103" s="199">
        <f>C103*($J103*'1_MEX'!C$8+$L103*'1_MEX'!C$9+$N103*'1_MEX'!C$10+$P103*'1_MEX'!C$11+$R103*'1_MEX'!C$12+$T103*'1_MEX'!C$13+$V103*'1_MEX'!C$14+$X103*'1_MEX'!C$15+$Z103*'1_MEX'!C$16+$AB103*'1_MEX'!C$17+$AD103*'1_MEX'!C$18+$AF103*'1_MEX'!C$19+$AH103*'1_MEX'!C$20+$AJ103*'1_MEX'!C$21+$AL103*'1_MEX'!C$22+$AN103*'1_MEX'!C$23+$AP103*'1_MEX'!C$24+$AR103*'1_MEX'!C$25+$AT103*'1_MEX'!C$26+$AV103*'1_MEX'!C$27+$AX103*'1_MEX'!C$28+$AZ103*'1_MEX'!C$29+$BB103*'1_MEX'!C$30+$BD103*'1_MEX'!C$31+$BF103*'1_MEX'!C$32+$BH103*'1_MEX'!C$33+$BJ103*'1_MEX'!C$34+$BL103*'1_MEX'!C$35+$BN103*'1_MEX'!C$36+$BP103*'1_MEX'!C$37+$BR103*'1_MEX'!C$38+$BT103*'1_MEX'!C$39+$BV103*'1_MEX'!C$40+$BX103*'1_MEX'!C$41+$BZ103*'1_MEX'!C$42+$CB103*'1_MEX'!C$43+$CD103*'1_MEX'!C$44+$CF103*'1_MEX'!C$45+$CH103*'1_MEX'!C$46+$CJ103*'1_MEX'!C$47)</f>
        <v>0</v>
      </c>
      <c r="DD103" s="200">
        <f t="shared" si="227"/>
        <v>0</v>
      </c>
      <c r="DE103" s="200"/>
      <c r="DF103" s="200">
        <f t="shared" si="228"/>
        <v>0</v>
      </c>
      <c r="DH103" s="235">
        <f t="shared" si="229"/>
        <v>0</v>
      </c>
    </row>
    <row r="104" spans="1:112" ht="21" customHeight="1">
      <c r="A104" s="192">
        <v>12</v>
      </c>
      <c r="B104" s="314"/>
      <c r="C104" s="192"/>
      <c r="D104" s="277"/>
      <c r="E104" s="276">
        <f t="shared" si="217"/>
        <v>0</v>
      </c>
      <c r="F104" s="276"/>
      <c r="G104" s="192">
        <f t="shared" si="218"/>
        <v>0</v>
      </c>
      <c r="H104" s="192" t="s">
        <v>1</v>
      </c>
      <c r="I104" s="194">
        <f t="shared" si="230"/>
        <v>0</v>
      </c>
      <c r="J104" s="195"/>
      <c r="K104" s="195">
        <f t="shared" si="219"/>
        <v>0</v>
      </c>
      <c r="L104" s="196"/>
      <c r="M104" s="196">
        <f t="shared" si="220"/>
        <v>0</v>
      </c>
      <c r="N104" s="197"/>
      <c r="O104" s="197">
        <f t="shared" si="221"/>
        <v>0</v>
      </c>
      <c r="P104" s="198"/>
      <c r="Q104" s="198">
        <f t="shared" si="222"/>
        <v>0</v>
      </c>
      <c r="R104" s="192"/>
      <c r="S104" s="192">
        <f t="shared" si="254"/>
        <v>0</v>
      </c>
      <c r="T104" s="204"/>
      <c r="U104" s="195">
        <f t="shared" si="255"/>
        <v>0</v>
      </c>
      <c r="V104" s="205"/>
      <c r="W104" s="196">
        <f t="shared" si="256"/>
        <v>0</v>
      </c>
      <c r="X104" s="206"/>
      <c r="Y104" s="197">
        <f t="shared" si="257"/>
        <v>0</v>
      </c>
      <c r="Z104" s="207"/>
      <c r="AA104" s="198">
        <f t="shared" si="258"/>
        <v>0</v>
      </c>
      <c r="AB104" s="203"/>
      <c r="AC104" s="192">
        <f t="shared" si="259"/>
        <v>0</v>
      </c>
      <c r="AD104" s="204"/>
      <c r="AE104" s="195">
        <f t="shared" si="260"/>
        <v>0</v>
      </c>
      <c r="AF104" s="205"/>
      <c r="AG104" s="196">
        <f t="shared" si="261"/>
        <v>0</v>
      </c>
      <c r="AH104" s="206"/>
      <c r="AI104" s="197">
        <f t="shared" si="262"/>
        <v>0</v>
      </c>
      <c r="AJ104" s="207"/>
      <c r="AK104" s="198">
        <f t="shared" si="263"/>
        <v>0</v>
      </c>
      <c r="AL104" s="195"/>
      <c r="AM104" s="195">
        <f t="shared" si="264"/>
        <v>0</v>
      </c>
      <c r="AN104" s="205"/>
      <c r="AO104" s="196">
        <f t="shared" si="265"/>
        <v>0</v>
      </c>
      <c r="AP104" s="197"/>
      <c r="AQ104" s="197">
        <f t="shared" si="266"/>
        <v>0</v>
      </c>
      <c r="AR104" s="207"/>
      <c r="AS104" s="198">
        <f t="shared" si="267"/>
        <v>0</v>
      </c>
      <c r="AT104" s="203"/>
      <c r="AU104" s="192">
        <f t="shared" si="268"/>
        <v>0</v>
      </c>
      <c r="AV104" s="195"/>
      <c r="AW104" s="195">
        <f t="shared" si="231"/>
        <v>0</v>
      </c>
      <c r="AX104" s="196"/>
      <c r="AY104" s="196">
        <f t="shared" si="232"/>
        <v>0</v>
      </c>
      <c r="AZ104" s="197"/>
      <c r="BA104" s="197">
        <f t="shared" si="233"/>
        <v>0</v>
      </c>
      <c r="BB104" s="198"/>
      <c r="BC104" s="198">
        <f t="shared" si="234"/>
        <v>0</v>
      </c>
      <c r="BD104" s="192"/>
      <c r="BE104" s="192">
        <f t="shared" si="235"/>
        <v>0</v>
      </c>
      <c r="BF104" s="204"/>
      <c r="BG104" s="195">
        <f t="shared" si="236"/>
        <v>0</v>
      </c>
      <c r="BH104" s="205"/>
      <c r="BI104" s="196">
        <f t="shared" si="237"/>
        <v>0</v>
      </c>
      <c r="BJ104" s="206"/>
      <c r="BK104" s="197">
        <f t="shared" si="238"/>
        <v>0</v>
      </c>
      <c r="BL104" s="207"/>
      <c r="BM104" s="198">
        <f t="shared" si="239"/>
        <v>0</v>
      </c>
      <c r="BN104" s="203"/>
      <c r="BO104" s="192">
        <f t="shared" si="240"/>
        <v>0</v>
      </c>
      <c r="BP104" s="204"/>
      <c r="BQ104" s="195">
        <f t="shared" si="241"/>
        <v>0</v>
      </c>
      <c r="BR104" s="205"/>
      <c r="BS104" s="196">
        <f t="shared" si="242"/>
        <v>0</v>
      </c>
      <c r="BT104" s="206"/>
      <c r="BU104" s="197">
        <f t="shared" si="243"/>
        <v>0</v>
      </c>
      <c r="BV104" s="207"/>
      <c r="BW104" s="198">
        <f t="shared" si="244"/>
        <v>0</v>
      </c>
      <c r="BX104" s="195"/>
      <c r="BY104" s="195">
        <f t="shared" si="245"/>
        <v>0</v>
      </c>
      <c r="BZ104" s="205"/>
      <c r="CA104" s="196">
        <f t="shared" si="246"/>
        <v>0</v>
      </c>
      <c r="CB104" s="197"/>
      <c r="CC104" s="197">
        <f t="shared" si="247"/>
        <v>0</v>
      </c>
      <c r="CD104" s="207"/>
      <c r="CE104" s="198">
        <f t="shared" si="248"/>
        <v>0</v>
      </c>
      <c r="CF104" s="203"/>
      <c r="CG104" s="192">
        <f t="shared" si="249"/>
        <v>0</v>
      </c>
      <c r="CH104" s="195"/>
      <c r="CI104" s="195">
        <f t="shared" si="250"/>
        <v>0</v>
      </c>
      <c r="CJ104" s="195"/>
      <c r="CK104" s="195">
        <f t="shared" si="251"/>
        <v>0</v>
      </c>
      <c r="CL104" s="273">
        <f t="shared" si="252"/>
        <v>0</v>
      </c>
      <c r="CM104" s="199">
        <f t="shared" si="253"/>
        <v>0</v>
      </c>
      <c r="CN104" s="199">
        <f>J104*'1_MEX'!$F$8+'2_FACADE'!L104*'1_MEX'!$F$9+'2_FACADE'!N104*'1_MEX'!$F$10+'2_FACADE'!P104*'1_MEX'!$F$11+'2_FACADE'!R104*'1_MEX'!$F$12+'2_FACADE'!T104*'1_MEX'!$F$13+'2_FACADE'!V104*'1_MEX'!$F$14+'2_FACADE'!X104*'1_MEX'!$F$15+'2_FACADE'!Z104*'1_MEX'!$F$16+'2_FACADE'!AB104*'1_MEX'!$F$17+'2_FACADE'!AD104*'1_MEX'!$F$18+'2_FACADE'!AF104*'1_MEX'!$F$19+'2_FACADE'!AH104*'1_MEX'!$F$20+AJ104*'1_MEX'!$F$21+'2_FACADE'!AL104*'1_MEX'!$F$22+'2_FACADE'!AN104*'1_MEX'!$F$23+'2_FACADE'!AP104*'1_MEX'!$F$24+'2_FACADE'!AR104*'1_MEX'!$F$25+'2_FACADE'!AT104*'1_MEX'!$F$26+'2_FACADE'!AV104*'1_MEX'!$F$27+AX104*'1_MEX'!$F$28+AZ104*'1_MEX'!$F$29+BB104*'1_MEX'!$F$30+BD104*'1_MEX'!$F$31+BF104*'1_MEX'!$F$32+BH104*'1_MEX'!$F$33+BJ104*'1_MEX'!$F$34+BL104*'1_MEX'!$F$35+BN104*'1_MEX'!$F$36+BP104*'1_MEX'!$F$37+BR104*'1_MEX'!$F$38+BT104*'1_MEX'!$F$39+BV104*'1_MEX'!$F$40+BX104*'1_MEX'!$F$41+BZ104*'1_MEX'!$F$42+CB104*'1_MEX'!$F$43+CD104*'1_MEX'!$F$44+CF104*'1_MEX'!$F$45+CH104*'1_MEX'!$F$46+CJ104*'1_MEX'!$F$47</f>
        <v>0</v>
      </c>
      <c r="CO104" s="274">
        <f t="shared" si="223"/>
        <v>0</v>
      </c>
      <c r="CP104" s="274">
        <f t="shared" si="224"/>
        <v>0</v>
      </c>
      <c r="CQ104" s="199">
        <f t="shared" si="225"/>
        <v>0</v>
      </c>
      <c r="CR104" s="199">
        <f t="shared" si="226"/>
        <v>0</v>
      </c>
      <c r="CS104" s="199">
        <f>C104*($J104*'1_MEX'!B$8+$L104*'1_MEX'!B$9+$N104*'1_MEX'!B$10+$P104*'1_MEX'!B$11+$R104*'1_MEX'!B$12+$T104*'1_MEX'!B$13+$V104*'1_MEX'!B$14+$X104*'1_MEX'!B$15+$Z104*'1_MEX'!B$16+$AB104*'1_MEX'!B$17+$AD104*'1_MEX'!B$18+$AF104*'1_MEX'!B$19+$AH104*'1_MEX'!B$20+$AJ104*'1_MEX'!B$21+$AL104*'1_MEX'!B$22+$AN104*'1_MEX'!B$23+$AP104*'1_MEX'!B$24+$AR104*'1_MEX'!B$25+$AT104*'1_MEX'!B$26+$AV104*'1_MEX'!B$27+$AX104*'1_MEX'!B$28+$AZ104*'1_MEX'!B$29+$BB104*'1_MEX'!B$30+$BD104*'1_MEX'!B$31+$BF104*'1_MEX'!B$32+$BH104*'1_MEX'!B$33+$BJ104*'1_MEX'!B$34+$BL104*'1_MEX'!B$35+$BN104*'1_MEX'!B$36+$BP104*'1_MEX'!B$37+$BR104*'1_MEX'!B$38+$BT104*'1_MEX'!B$39+$BV104*'1_MEX'!B$40+$BX104*'1_MEX'!B$41+$BZ104*'1_MEX'!B$42+$CB104*'1_MEX'!B$43+$CD104*'1_MEX'!B$44+$CF104*'1_MEX'!B$45+$CH104*'1_MEX'!B$46+$CJ104*'1_MEX'!B$47)</f>
        <v>0</v>
      </c>
      <c r="CT104" s="199">
        <f>C104*($J104*'1_MEX'!C$8+$L104*'1_MEX'!C$9+$N104*'1_MEX'!C$10+$P104*'1_MEX'!C$11+$R104*'1_MEX'!C$12+$T104*'1_MEX'!C$13+$V104*'1_MEX'!C$14+$X104*'1_MEX'!C$15+$Z104*'1_MEX'!C$16+$AB104*'1_MEX'!C$17+$AD104*'1_MEX'!C$18+$AF104*'1_MEX'!C$19+$AH104*'1_MEX'!C$20+$AJ104*'1_MEX'!C$21+$AL104*'1_MEX'!C$22+$AN104*'1_MEX'!C$23+$AP104*'1_MEX'!C$24+$AR104*'1_MEX'!C$25+$AT104*'1_MEX'!C$26+$AV104*'1_MEX'!C$27+$AX104*'1_MEX'!C$28+$AZ104*'1_MEX'!C$29+$BB104*'1_MEX'!C$30+$BD104*'1_MEX'!C$31+$BF104*'1_MEX'!C$32+$BH104*'1_MEX'!C$33+$BJ104*'1_MEX'!C$34+$BL104*'1_MEX'!C$35+$BN104*'1_MEX'!C$36+$BP104*'1_MEX'!C$37+$BR104*'1_MEX'!C$38+$BT104*'1_MEX'!C$39+$BV104*'1_MEX'!C$40+$BX104*'1_MEX'!C$41+$BZ104*'1_MEX'!C$42+$CB104*'1_MEX'!C$43+$CD104*'1_MEX'!C$44+$CF104*'1_MEX'!C$45+$CH104*'1_MEX'!C$46+$CJ104*'1_MEX'!C$47)</f>
        <v>0</v>
      </c>
      <c r="DD104" s="200">
        <f t="shared" ref="DD104:DD105" si="269">CP104</f>
        <v>0</v>
      </c>
      <c r="DE104" s="200"/>
      <c r="DF104" s="200">
        <f t="shared" ref="DF104:DF105" si="270">CP104-DD104-DE104</f>
        <v>0</v>
      </c>
      <c r="DH104" s="235">
        <f t="shared" ref="DH104:DH105" si="271">IF(F104&gt;2800,C104*D104,0)</f>
        <v>0</v>
      </c>
    </row>
    <row r="105" spans="1:112" ht="21" customHeight="1" thickBot="1">
      <c r="A105" s="192"/>
      <c r="B105" s="202"/>
      <c r="C105" s="203"/>
      <c r="D105" s="277"/>
      <c r="E105" s="276">
        <f t="shared" si="217"/>
        <v>0</v>
      </c>
      <c r="F105" s="277"/>
      <c r="G105" s="192">
        <f t="shared" si="218"/>
        <v>0</v>
      </c>
      <c r="H105" s="192" t="s">
        <v>1</v>
      </c>
      <c r="I105" s="194">
        <f t="shared" si="230"/>
        <v>0</v>
      </c>
      <c r="J105" s="195"/>
      <c r="K105" s="195">
        <f t="shared" si="219"/>
        <v>0</v>
      </c>
      <c r="L105" s="205"/>
      <c r="M105" s="196">
        <f t="shared" si="220"/>
        <v>0</v>
      </c>
      <c r="N105" s="206"/>
      <c r="O105" s="197">
        <f t="shared" si="221"/>
        <v>0</v>
      </c>
      <c r="P105" s="207"/>
      <c r="Q105" s="198">
        <f t="shared" si="222"/>
        <v>0</v>
      </c>
      <c r="R105" s="203"/>
      <c r="S105" s="192">
        <f t="shared" si="254"/>
        <v>0</v>
      </c>
      <c r="T105" s="204"/>
      <c r="U105" s="195">
        <f t="shared" si="255"/>
        <v>0</v>
      </c>
      <c r="V105" s="205"/>
      <c r="W105" s="196">
        <f t="shared" si="256"/>
        <v>0</v>
      </c>
      <c r="X105" s="206"/>
      <c r="Y105" s="197">
        <f t="shared" si="257"/>
        <v>0</v>
      </c>
      <c r="Z105" s="207"/>
      <c r="AA105" s="198">
        <f t="shared" si="258"/>
        <v>0</v>
      </c>
      <c r="AB105" s="203"/>
      <c r="AC105" s="192">
        <f t="shared" si="259"/>
        <v>0</v>
      </c>
      <c r="AD105" s="204"/>
      <c r="AE105" s="195">
        <f t="shared" si="260"/>
        <v>0</v>
      </c>
      <c r="AF105" s="205"/>
      <c r="AG105" s="196">
        <f t="shared" si="261"/>
        <v>0</v>
      </c>
      <c r="AH105" s="206"/>
      <c r="AI105" s="197">
        <f t="shared" si="262"/>
        <v>0</v>
      </c>
      <c r="AJ105" s="207"/>
      <c r="AK105" s="198">
        <f t="shared" si="263"/>
        <v>0</v>
      </c>
      <c r="AL105" s="195"/>
      <c r="AM105" s="195">
        <f t="shared" si="264"/>
        <v>0</v>
      </c>
      <c r="AN105" s="205"/>
      <c r="AO105" s="196">
        <f t="shared" si="265"/>
        <v>0</v>
      </c>
      <c r="AP105" s="197"/>
      <c r="AQ105" s="197">
        <f t="shared" si="266"/>
        <v>0</v>
      </c>
      <c r="AR105" s="207"/>
      <c r="AS105" s="198">
        <f t="shared" si="267"/>
        <v>0</v>
      </c>
      <c r="AT105" s="203"/>
      <c r="AU105" s="192">
        <f t="shared" si="268"/>
        <v>0</v>
      </c>
      <c r="AV105" s="195"/>
      <c r="AW105" s="195">
        <f t="shared" si="231"/>
        <v>0</v>
      </c>
      <c r="AX105" s="205"/>
      <c r="AY105" s="196">
        <f t="shared" si="232"/>
        <v>0</v>
      </c>
      <c r="AZ105" s="206"/>
      <c r="BA105" s="197">
        <f t="shared" si="233"/>
        <v>0</v>
      </c>
      <c r="BB105" s="207"/>
      <c r="BC105" s="198">
        <f t="shared" si="234"/>
        <v>0</v>
      </c>
      <c r="BD105" s="203"/>
      <c r="BE105" s="192">
        <f t="shared" si="235"/>
        <v>0</v>
      </c>
      <c r="BF105" s="204"/>
      <c r="BG105" s="195">
        <f t="shared" si="236"/>
        <v>0</v>
      </c>
      <c r="BH105" s="205"/>
      <c r="BI105" s="196">
        <f t="shared" si="237"/>
        <v>0</v>
      </c>
      <c r="BJ105" s="206"/>
      <c r="BK105" s="197">
        <f t="shared" si="238"/>
        <v>0</v>
      </c>
      <c r="BL105" s="207"/>
      <c r="BM105" s="198">
        <f t="shared" si="239"/>
        <v>0</v>
      </c>
      <c r="BN105" s="203"/>
      <c r="BO105" s="192">
        <f t="shared" si="240"/>
        <v>0</v>
      </c>
      <c r="BP105" s="204"/>
      <c r="BQ105" s="195">
        <f t="shared" si="241"/>
        <v>0</v>
      </c>
      <c r="BR105" s="205"/>
      <c r="BS105" s="196">
        <f t="shared" si="242"/>
        <v>0</v>
      </c>
      <c r="BT105" s="206"/>
      <c r="BU105" s="197">
        <f t="shared" si="243"/>
        <v>0</v>
      </c>
      <c r="BV105" s="207"/>
      <c r="BW105" s="198">
        <f t="shared" si="244"/>
        <v>0</v>
      </c>
      <c r="BX105" s="195"/>
      <c r="BY105" s="195">
        <f t="shared" si="245"/>
        <v>0</v>
      </c>
      <c r="BZ105" s="205"/>
      <c r="CA105" s="196">
        <f t="shared" si="246"/>
        <v>0</v>
      </c>
      <c r="CB105" s="197"/>
      <c r="CC105" s="197">
        <f t="shared" si="247"/>
        <v>0</v>
      </c>
      <c r="CD105" s="207"/>
      <c r="CE105" s="198">
        <f t="shared" si="248"/>
        <v>0</v>
      </c>
      <c r="CF105" s="203"/>
      <c r="CG105" s="192">
        <f t="shared" si="249"/>
        <v>0</v>
      </c>
      <c r="CH105" s="195"/>
      <c r="CI105" s="195">
        <f t="shared" si="250"/>
        <v>0</v>
      </c>
      <c r="CJ105" s="195"/>
      <c r="CK105" s="195">
        <f t="shared" si="251"/>
        <v>0</v>
      </c>
      <c r="CL105" s="273">
        <f t="shared" si="252"/>
        <v>0</v>
      </c>
      <c r="CM105" s="199">
        <f t="shared" si="253"/>
        <v>0</v>
      </c>
      <c r="CN105" s="199">
        <f>J105*'1_MEX'!$F$8+'2_FACADE'!L105*'1_MEX'!$F$9+'2_FACADE'!N105*'1_MEX'!$F$10+'2_FACADE'!P105*'1_MEX'!$F$11+'2_FACADE'!R105*'1_MEX'!$F$12+'2_FACADE'!T105*'1_MEX'!$F$13+'2_FACADE'!V105*'1_MEX'!$F$14+'2_FACADE'!X105*'1_MEX'!$F$15+'2_FACADE'!Z105*'1_MEX'!$F$16+'2_FACADE'!AB105*'1_MEX'!$F$17+'2_FACADE'!AD105*'1_MEX'!$F$18+'2_FACADE'!AF105*'1_MEX'!$F$19+'2_FACADE'!AH105*'1_MEX'!$F$20+AJ105*'1_MEX'!$F$21+'2_FACADE'!AL105*'1_MEX'!$F$22+'2_FACADE'!AN105*'1_MEX'!$F$23+'2_FACADE'!AP105*'1_MEX'!$F$24+'2_FACADE'!AR105*'1_MEX'!$F$25+'2_FACADE'!AT105*'1_MEX'!$F$26+'2_FACADE'!AV105*'1_MEX'!$F$27+AX105*'1_MEX'!$F$28+AZ105*'1_MEX'!$F$29+BB105*'1_MEX'!$F$30+BD105*'1_MEX'!$F$31+BF105*'1_MEX'!$F$32+BH105*'1_MEX'!$F$33+BJ105*'1_MEX'!$F$34+BL105*'1_MEX'!$F$35+BN105*'1_MEX'!$F$36+BP105*'1_MEX'!$F$37+BR105*'1_MEX'!$F$38+BT105*'1_MEX'!$F$39+BV105*'1_MEX'!$F$40+BX105*'1_MEX'!$F$41+BZ105*'1_MEX'!$F$42+CB105*'1_MEX'!$F$43+CD105*'1_MEX'!$F$44+CF105*'1_MEX'!$F$45+CH105*'1_MEX'!$F$46+CJ105*'1_MEX'!$F$47</f>
        <v>0</v>
      </c>
      <c r="CO105" s="274">
        <f t="shared" si="223"/>
        <v>0</v>
      </c>
      <c r="CP105" s="274">
        <f t="shared" si="224"/>
        <v>0</v>
      </c>
      <c r="CQ105" s="199">
        <f t="shared" si="225"/>
        <v>0</v>
      </c>
      <c r="CR105" s="199">
        <f t="shared" si="226"/>
        <v>0</v>
      </c>
      <c r="CS105" s="199">
        <f>C105*($J105*'1_MEX'!B$8+$L105*'1_MEX'!B$9+$N105*'1_MEX'!B$10+$P105*'1_MEX'!B$11+$R105*'1_MEX'!B$12+$T105*'1_MEX'!B$13+$V105*'1_MEX'!B$14+$X105*'1_MEX'!B$15+$Z105*'1_MEX'!B$16+$AB105*'1_MEX'!B$17+$AD105*'1_MEX'!B$18+$AF105*'1_MEX'!B$19+$AH105*'1_MEX'!B$20+$AJ105*'1_MEX'!B$21+$AL105*'1_MEX'!B$22+$AN105*'1_MEX'!B$23+$AP105*'1_MEX'!B$24+$AR105*'1_MEX'!B$25+$AT105*'1_MEX'!B$26+$AV105*'1_MEX'!B$27+$AX105*'1_MEX'!B$28+$AZ105*'1_MEX'!B$29+$BB105*'1_MEX'!B$30+$BD105*'1_MEX'!B$31+$BF105*'1_MEX'!B$32+$BH105*'1_MEX'!B$33+$BJ105*'1_MEX'!B$34+$BL105*'1_MEX'!B$35+$BN105*'1_MEX'!B$36+$BP105*'1_MEX'!B$37+$BR105*'1_MEX'!B$38+$BT105*'1_MEX'!B$39+$BV105*'1_MEX'!B$40+$BX105*'1_MEX'!B$41+$BZ105*'1_MEX'!B$42+$CB105*'1_MEX'!B$43+$CD105*'1_MEX'!B$44+$CF105*'1_MEX'!B$45+$CH105*'1_MEX'!B$46+$CJ105*'1_MEX'!B$47)</f>
        <v>0</v>
      </c>
      <c r="CT105" s="199">
        <f>C105*($J105*'1_MEX'!C$8+$L105*'1_MEX'!C$9+$N105*'1_MEX'!C$10+$P105*'1_MEX'!C$11+$R105*'1_MEX'!C$12+$T105*'1_MEX'!C$13+$V105*'1_MEX'!C$14+$X105*'1_MEX'!C$15+$Z105*'1_MEX'!C$16+$AB105*'1_MEX'!C$17+$AD105*'1_MEX'!C$18+$AF105*'1_MEX'!C$19+$AH105*'1_MEX'!C$20+$AJ105*'1_MEX'!C$21+$AL105*'1_MEX'!C$22+$AN105*'1_MEX'!C$23+$AP105*'1_MEX'!C$24+$AR105*'1_MEX'!C$25+$AT105*'1_MEX'!C$26+$AV105*'1_MEX'!C$27+$AX105*'1_MEX'!C$28+$AZ105*'1_MEX'!C$29+$BB105*'1_MEX'!C$30+$BD105*'1_MEX'!C$31+$BF105*'1_MEX'!C$32+$BH105*'1_MEX'!C$33+$BJ105*'1_MEX'!C$34+$BL105*'1_MEX'!C$35+$BN105*'1_MEX'!C$36+$BP105*'1_MEX'!C$37+$BR105*'1_MEX'!C$38+$BT105*'1_MEX'!C$39+$BV105*'1_MEX'!C$40+$BX105*'1_MEX'!C$41+$BZ105*'1_MEX'!C$42+$CB105*'1_MEX'!C$43+$CD105*'1_MEX'!C$44+$CF105*'1_MEX'!C$45+$CH105*'1_MEX'!C$46+$CJ105*'1_MEX'!C$47)</f>
        <v>0</v>
      </c>
      <c r="DD105" s="200">
        <f t="shared" si="269"/>
        <v>0</v>
      </c>
      <c r="DE105" s="200"/>
      <c r="DF105" s="200">
        <f t="shared" si="270"/>
        <v>0</v>
      </c>
      <c r="DH105" s="235">
        <f t="shared" si="271"/>
        <v>0</v>
      </c>
    </row>
    <row r="106" spans="1:112" ht="18.600000000000001" thickBot="1">
      <c r="B106" s="233" t="str">
        <f>A91</f>
        <v>MOB int. Isolé V5</v>
      </c>
      <c r="C106" s="210">
        <f>SUM(C93:C105)</f>
        <v>0</v>
      </c>
      <c r="D106" s="211">
        <f>C109*1000</f>
        <v>0</v>
      </c>
      <c r="E106" s="211">
        <f>SUM(E93:E105)</f>
        <v>0</v>
      </c>
      <c r="F106" s="212">
        <f>C110*1000</f>
        <v>0</v>
      </c>
      <c r="G106" s="213">
        <f>SUM(G93:G105)</f>
        <v>0</v>
      </c>
      <c r="I106" s="214">
        <f>SUM(J106:CJ106)</f>
        <v>0</v>
      </c>
      <c r="J106" s="215">
        <f>SUM(K93:K105)</f>
        <v>0</v>
      </c>
      <c r="K106" s="215"/>
      <c r="L106" s="216">
        <f>SUM(M93:M105)</f>
        <v>0</v>
      </c>
      <c r="M106" s="216"/>
      <c r="N106" s="217">
        <f>SUM(O93:O105)</f>
        <v>0</v>
      </c>
      <c r="O106" s="217"/>
      <c r="P106" s="218">
        <f>SUM(Q93:Q105)</f>
        <v>0</v>
      </c>
      <c r="Q106" s="218"/>
      <c r="R106" s="219">
        <f>SUM(S93:S105)</f>
        <v>0</v>
      </c>
      <c r="S106" s="219"/>
      <c r="T106" s="215">
        <f>SUM(U93:U105)</f>
        <v>0</v>
      </c>
      <c r="U106" s="215"/>
      <c r="V106" s="216">
        <f>SUM(W93:W105)</f>
        <v>0</v>
      </c>
      <c r="W106" s="216"/>
      <c r="X106" s="217">
        <f>SUM(Y93:Y105)</f>
        <v>0</v>
      </c>
      <c r="Y106" s="217"/>
      <c r="Z106" s="218">
        <f>SUM(AA93:AA105)</f>
        <v>0</v>
      </c>
      <c r="AA106" s="218"/>
      <c r="AB106" s="219">
        <f>SUM(AC93:AC105)</f>
        <v>0</v>
      </c>
      <c r="AC106" s="219"/>
      <c r="AD106" s="215">
        <f>SUM(AE93:AE105)</f>
        <v>0</v>
      </c>
      <c r="AE106" s="215"/>
      <c r="AF106" s="216">
        <f>SUM(AG93:AG105)</f>
        <v>0</v>
      </c>
      <c r="AG106" s="216"/>
      <c r="AH106" s="217">
        <f>SUM(AI93:AI105)</f>
        <v>0</v>
      </c>
      <c r="AI106" s="217"/>
      <c r="AJ106" s="218">
        <f>SUM(AK93:AK105)</f>
        <v>0</v>
      </c>
      <c r="AK106" s="218"/>
      <c r="AL106" s="215">
        <f>SUM(AM93:AM105)</f>
        <v>0</v>
      </c>
      <c r="AM106" s="215"/>
      <c r="AN106" s="216">
        <f>SUM(AO93:AO105)</f>
        <v>0</v>
      </c>
      <c r="AO106" s="216"/>
      <c r="AP106" s="217">
        <f>SUM(AQ93:AQ105)</f>
        <v>0</v>
      </c>
      <c r="AQ106" s="217"/>
      <c r="AR106" s="218">
        <f>SUM(AS93:AS105)</f>
        <v>0</v>
      </c>
      <c r="AS106" s="218"/>
      <c r="AT106" s="219">
        <f>SUM(AU93:AU105)</f>
        <v>0</v>
      </c>
      <c r="AU106" s="219"/>
      <c r="AV106" s="219">
        <f>SUM(AW93:AW105)</f>
        <v>0</v>
      </c>
      <c r="AW106" s="215"/>
      <c r="AX106" s="216">
        <f>SUM(AY93:AY105)</f>
        <v>0</v>
      </c>
      <c r="AY106" s="216"/>
      <c r="AZ106" s="217">
        <f>SUM(BA93:BA105)</f>
        <v>0</v>
      </c>
      <c r="BA106" s="217"/>
      <c r="BB106" s="218">
        <f>SUM(BC93:BC105)</f>
        <v>0</v>
      </c>
      <c r="BC106" s="218"/>
      <c r="BD106" s="219">
        <f>SUM(BE93:BE105)</f>
        <v>0</v>
      </c>
      <c r="BE106" s="219"/>
      <c r="BF106" s="215">
        <f>SUM(BG93:BG105)</f>
        <v>0</v>
      </c>
      <c r="BG106" s="215"/>
      <c r="BH106" s="216">
        <f>SUM(BI93:BI105)</f>
        <v>0</v>
      </c>
      <c r="BI106" s="216"/>
      <c r="BJ106" s="217">
        <f>SUM(BK93:BK105)</f>
        <v>0</v>
      </c>
      <c r="BK106" s="217"/>
      <c r="BL106" s="218">
        <f>SUM(BM93:BM105)</f>
        <v>0</v>
      </c>
      <c r="BM106" s="218"/>
      <c r="BN106" s="219">
        <f>SUM(BO93:BO105)</f>
        <v>0</v>
      </c>
      <c r="BO106" s="219"/>
      <c r="BP106" s="215">
        <f>SUM(BQ93:BQ105)</f>
        <v>0</v>
      </c>
      <c r="BQ106" s="215"/>
      <c r="BR106" s="216">
        <f>SUM(BS93:BS105)</f>
        <v>0</v>
      </c>
      <c r="BS106" s="216"/>
      <c r="BT106" s="217">
        <f>SUM(BU93:BU105)</f>
        <v>0</v>
      </c>
      <c r="BU106" s="217"/>
      <c r="BV106" s="218">
        <f>SUM(BW93:BW105)</f>
        <v>0</v>
      </c>
      <c r="BW106" s="218"/>
      <c r="BX106" s="215">
        <f>SUM(BY93:BY105)</f>
        <v>0</v>
      </c>
      <c r="BY106" s="215"/>
      <c r="BZ106" s="216">
        <f>SUM(CA93:CA105)</f>
        <v>0</v>
      </c>
      <c r="CA106" s="216"/>
      <c r="CB106" s="217">
        <f>SUM(CC93:CC105)</f>
        <v>0</v>
      </c>
      <c r="CC106" s="217"/>
      <c r="CD106" s="218">
        <f>SUM(CE93:CE105)</f>
        <v>0</v>
      </c>
      <c r="CE106" s="218"/>
      <c r="CF106" s="219">
        <f>SUM(CG93:CG105)</f>
        <v>0</v>
      </c>
      <c r="CG106" s="219"/>
      <c r="CH106" s="219">
        <f>SUM(CI93:CI105)</f>
        <v>0</v>
      </c>
      <c r="CI106" s="215"/>
      <c r="CJ106" s="219">
        <f>SUM(CK93:CK105)</f>
        <v>0</v>
      </c>
      <c r="CK106" s="215"/>
      <c r="CO106" s="220">
        <f>ROUND(SUM(CO93:CO105),2)</f>
        <v>0</v>
      </c>
      <c r="CP106" s="221">
        <f>ROUND(SUM(CP93:CP105),2)</f>
        <v>0</v>
      </c>
      <c r="CQ106" s="222">
        <f>ROUND(SUM(CQ93:CQ105),2)</f>
        <v>0</v>
      </c>
      <c r="CR106" s="223">
        <f>SUM(CR93:CR105)</f>
        <v>0</v>
      </c>
      <c r="CS106" s="223">
        <f>SUM(CS93:CS105)</f>
        <v>0</v>
      </c>
      <c r="CT106" s="223">
        <f>SUM(CT93:CT105)</f>
        <v>0</v>
      </c>
      <c r="DD106" s="225">
        <f>SUM(DD93:DD105)</f>
        <v>0</v>
      </c>
      <c r="DE106" s="225">
        <f t="shared" ref="DE106:DF106" si="272">SUM(DE93:DE105)</f>
        <v>0</v>
      </c>
      <c r="DF106" s="225">
        <f t="shared" si="272"/>
        <v>0</v>
      </c>
      <c r="DH106" s="236">
        <f>SUM(DH80:DH105)</f>
        <v>0</v>
      </c>
    </row>
    <row r="107" spans="1:112">
      <c r="D107" s="192" t="s">
        <v>132</v>
      </c>
      <c r="E107" s="192"/>
      <c r="F107" s="192" t="s">
        <v>132</v>
      </c>
      <c r="G107" s="154"/>
    </row>
    <row r="108" spans="1:112" ht="18">
      <c r="B108" s="226" t="s">
        <v>133</v>
      </c>
      <c r="C108" s="227">
        <f>IF(C106&gt;0,CQ106/CO106,0)</f>
        <v>0</v>
      </c>
      <c r="D108" s="228"/>
      <c r="E108" s="228"/>
    </row>
    <row r="109" spans="1:112" ht="18">
      <c r="B109" s="226" t="s">
        <v>134</v>
      </c>
      <c r="C109" s="275">
        <f>IF(C106&gt;0,C112/C106,0)</f>
        <v>0</v>
      </c>
      <c r="D109" s="228" t="s">
        <v>34</v>
      </c>
      <c r="E109" s="228"/>
    </row>
    <row r="110" spans="1:112" ht="18">
      <c r="B110" s="226" t="s">
        <v>135</v>
      </c>
      <c r="C110" s="275">
        <f>IF(C106&gt;0,C113/C106,0)</f>
        <v>0</v>
      </c>
      <c r="D110" s="228" t="s">
        <v>34</v>
      </c>
      <c r="E110" s="228"/>
    </row>
    <row r="111" spans="1:112" ht="18">
      <c r="B111" s="226" t="s">
        <v>136</v>
      </c>
      <c r="C111" s="275">
        <f>IF(C106&gt;0,CO106/C106,0)</f>
        <v>0</v>
      </c>
      <c r="D111" s="228" t="s">
        <v>28</v>
      </c>
      <c r="E111" s="228"/>
    </row>
    <row r="112" spans="1:112" ht="18">
      <c r="B112" s="226" t="s">
        <v>137</v>
      </c>
      <c r="C112" s="275">
        <f>E106</f>
        <v>0</v>
      </c>
      <c r="D112" s="228" t="s">
        <v>34</v>
      </c>
      <c r="E112" s="228"/>
      <c r="I112" s="229"/>
    </row>
    <row r="113" spans="1:112" ht="18">
      <c r="B113" s="226" t="s">
        <v>138</v>
      </c>
      <c r="C113" s="275">
        <f>G106</f>
        <v>0</v>
      </c>
      <c r="D113" s="228" t="s">
        <v>34</v>
      </c>
      <c r="E113" s="228"/>
    </row>
    <row r="114" spans="1:112" ht="18">
      <c r="B114" s="226" t="s">
        <v>139</v>
      </c>
      <c r="C114" s="230">
        <f>MAX(D93:D105)</f>
        <v>0</v>
      </c>
      <c r="D114" s="228" t="s">
        <v>31</v>
      </c>
      <c r="E114" s="228"/>
    </row>
    <row r="115" spans="1:112" ht="18">
      <c r="B115" s="226" t="s">
        <v>140</v>
      </c>
      <c r="C115" s="230">
        <f>MAX(F93:F105)</f>
        <v>0</v>
      </c>
      <c r="D115" s="228" t="s">
        <v>31</v>
      </c>
      <c r="E115" s="228"/>
    </row>
    <row r="118" spans="1:112" ht="24" thickBot="1">
      <c r="A118" s="279" t="s">
        <v>164</v>
      </c>
      <c r="B118" s="280"/>
      <c r="C118" s="280"/>
      <c r="D118" s="280"/>
      <c r="E118" s="280"/>
      <c r="F118" s="280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</row>
    <row r="119" spans="1:112" ht="43.8" thickBot="1">
      <c r="A119" s="278" t="s">
        <v>108</v>
      </c>
      <c r="B119" s="281" t="s">
        <v>109</v>
      </c>
      <c r="C119" s="282" t="s">
        <v>110</v>
      </c>
      <c r="D119" s="281" t="s">
        <v>111</v>
      </c>
      <c r="E119" s="283" t="s">
        <v>112</v>
      </c>
      <c r="F119" s="281" t="s">
        <v>113</v>
      </c>
      <c r="G119" s="283" t="s">
        <v>114</v>
      </c>
      <c r="H119" s="284" t="s">
        <v>115</v>
      </c>
      <c r="I119" s="283" t="s">
        <v>116</v>
      </c>
      <c r="J119" s="353" t="str">
        <f>J3</f>
        <v>F1</v>
      </c>
      <c r="K119" s="353">
        <f t="shared" ref="K119:BV119" si="273">K3</f>
        <v>0</v>
      </c>
      <c r="L119" s="349" t="str">
        <f t="shared" si="273"/>
        <v>F2</v>
      </c>
      <c r="M119" s="349">
        <f t="shared" si="273"/>
        <v>0</v>
      </c>
      <c r="N119" s="350" t="str">
        <f t="shared" si="273"/>
        <v>F3</v>
      </c>
      <c r="O119" s="350">
        <f t="shared" si="273"/>
        <v>0</v>
      </c>
      <c r="P119" s="351" t="str">
        <f t="shared" si="273"/>
        <v>F4</v>
      </c>
      <c r="Q119" s="351">
        <f t="shared" si="273"/>
        <v>0</v>
      </c>
      <c r="R119" s="352" t="str">
        <f t="shared" si="273"/>
        <v>F5</v>
      </c>
      <c r="S119" s="352">
        <f t="shared" si="273"/>
        <v>0</v>
      </c>
      <c r="T119" s="353" t="str">
        <f t="shared" si="273"/>
        <v>F6</v>
      </c>
      <c r="U119" s="353">
        <f t="shared" si="273"/>
        <v>0</v>
      </c>
      <c r="V119" s="349" t="str">
        <f t="shared" si="273"/>
        <v>F7</v>
      </c>
      <c r="W119" s="349">
        <f t="shared" si="273"/>
        <v>0</v>
      </c>
      <c r="X119" s="350" t="str">
        <f t="shared" si="273"/>
        <v>F8</v>
      </c>
      <c r="Y119" s="350">
        <f t="shared" si="273"/>
        <v>0</v>
      </c>
      <c r="Z119" s="351" t="str">
        <f t="shared" si="273"/>
        <v>F9</v>
      </c>
      <c r="AA119" s="351">
        <f t="shared" si="273"/>
        <v>0</v>
      </c>
      <c r="AB119" s="352" t="str">
        <f t="shared" si="273"/>
        <v>F10</v>
      </c>
      <c r="AC119" s="345">
        <f t="shared" si="273"/>
        <v>0</v>
      </c>
      <c r="AD119" s="353" t="str">
        <f t="shared" si="273"/>
        <v>F11</v>
      </c>
      <c r="AE119" s="346">
        <f t="shared" si="273"/>
        <v>0</v>
      </c>
      <c r="AF119" s="349" t="str">
        <f t="shared" si="273"/>
        <v>F12</v>
      </c>
      <c r="AG119" s="347">
        <f t="shared" si="273"/>
        <v>0</v>
      </c>
      <c r="AH119" s="350" t="str">
        <f t="shared" si="273"/>
        <v>F13</v>
      </c>
      <c r="AI119" s="355">
        <f t="shared" si="273"/>
        <v>0</v>
      </c>
      <c r="AJ119" s="356" t="str">
        <f t="shared" si="273"/>
        <v>F14</v>
      </c>
      <c r="AK119" s="348">
        <f t="shared" si="273"/>
        <v>0</v>
      </c>
      <c r="AL119" s="353" t="str">
        <f t="shared" si="273"/>
        <v>F15</v>
      </c>
      <c r="AM119" s="346">
        <f t="shared" si="273"/>
        <v>0</v>
      </c>
      <c r="AN119" s="349" t="str">
        <f t="shared" si="273"/>
        <v>F16</v>
      </c>
      <c r="AO119" s="349">
        <f t="shared" si="273"/>
        <v>0</v>
      </c>
      <c r="AP119" s="350" t="str">
        <f t="shared" si="273"/>
        <v>F17</v>
      </c>
      <c r="AQ119" s="350">
        <f t="shared" si="273"/>
        <v>0</v>
      </c>
      <c r="AR119" s="351" t="str">
        <f t="shared" si="273"/>
        <v>F18</v>
      </c>
      <c r="AS119" s="351">
        <f t="shared" si="273"/>
        <v>0</v>
      </c>
      <c r="AT119" s="352" t="str">
        <f t="shared" si="273"/>
        <v>F19</v>
      </c>
      <c r="AU119" s="352">
        <f t="shared" si="273"/>
        <v>0</v>
      </c>
      <c r="AV119" s="353" t="str">
        <f t="shared" si="273"/>
        <v>F20</v>
      </c>
      <c r="AW119" s="353">
        <f t="shared" si="273"/>
        <v>0</v>
      </c>
      <c r="AX119" s="349" t="str">
        <f t="shared" si="273"/>
        <v>F21</v>
      </c>
      <c r="AY119" s="349">
        <f t="shared" si="273"/>
        <v>0</v>
      </c>
      <c r="AZ119" s="350" t="str">
        <f t="shared" si="273"/>
        <v>F22</v>
      </c>
      <c r="BA119" s="350">
        <f t="shared" si="273"/>
        <v>0</v>
      </c>
      <c r="BB119" s="351" t="str">
        <f t="shared" si="273"/>
        <v>F23</v>
      </c>
      <c r="BC119" s="351">
        <f t="shared" si="273"/>
        <v>0</v>
      </c>
      <c r="BD119" s="352" t="str">
        <f t="shared" si="273"/>
        <v>F24</v>
      </c>
      <c r="BE119" s="352">
        <f t="shared" si="273"/>
        <v>0</v>
      </c>
      <c r="BF119" s="353" t="str">
        <f t="shared" si="273"/>
        <v>F25</v>
      </c>
      <c r="BG119" s="353">
        <f t="shared" si="273"/>
        <v>0</v>
      </c>
      <c r="BH119" s="349">
        <f t="shared" si="273"/>
        <v>0</v>
      </c>
      <c r="BI119" s="349">
        <f t="shared" si="273"/>
        <v>0</v>
      </c>
      <c r="BJ119" s="350">
        <f t="shared" si="273"/>
        <v>0</v>
      </c>
      <c r="BK119" s="350">
        <f t="shared" si="273"/>
        <v>0</v>
      </c>
      <c r="BL119" s="351">
        <f t="shared" si="273"/>
        <v>0</v>
      </c>
      <c r="BM119" s="351">
        <f t="shared" si="273"/>
        <v>0</v>
      </c>
      <c r="BN119" s="352">
        <f t="shared" si="273"/>
        <v>0</v>
      </c>
      <c r="BO119" s="352">
        <f t="shared" si="273"/>
        <v>0</v>
      </c>
      <c r="BP119" s="353">
        <f t="shared" si="273"/>
        <v>0</v>
      </c>
      <c r="BQ119" s="353">
        <f t="shared" si="273"/>
        <v>0</v>
      </c>
      <c r="BR119" s="349">
        <f t="shared" si="273"/>
        <v>0</v>
      </c>
      <c r="BS119" s="349">
        <f t="shared" si="273"/>
        <v>0</v>
      </c>
      <c r="BT119" s="350">
        <f t="shared" si="273"/>
        <v>0</v>
      </c>
      <c r="BU119" s="355">
        <f t="shared" si="273"/>
        <v>0</v>
      </c>
      <c r="BV119" s="356">
        <f t="shared" si="273"/>
        <v>0</v>
      </c>
      <c r="BW119" s="354">
        <f t="shared" ref="BW119:CJ119" si="274">BW3</f>
        <v>0</v>
      </c>
      <c r="BX119" s="353">
        <f t="shared" si="274"/>
        <v>0</v>
      </c>
      <c r="BY119" s="353">
        <f t="shared" si="274"/>
        <v>0</v>
      </c>
      <c r="BZ119" s="349">
        <f t="shared" si="274"/>
        <v>0</v>
      </c>
      <c r="CA119" s="349">
        <f t="shared" si="274"/>
        <v>0</v>
      </c>
      <c r="CB119" s="350">
        <f t="shared" si="274"/>
        <v>0</v>
      </c>
      <c r="CC119" s="350">
        <f t="shared" si="274"/>
        <v>0</v>
      </c>
      <c r="CD119" s="351">
        <f t="shared" si="274"/>
        <v>0</v>
      </c>
      <c r="CE119" s="351">
        <f t="shared" si="274"/>
        <v>0</v>
      </c>
      <c r="CF119" s="353">
        <f t="shared" si="274"/>
        <v>0</v>
      </c>
      <c r="CG119" s="353">
        <f t="shared" si="274"/>
        <v>0</v>
      </c>
      <c r="CH119" s="349">
        <f t="shared" si="274"/>
        <v>0</v>
      </c>
      <c r="CI119" s="349">
        <f t="shared" si="274"/>
        <v>0</v>
      </c>
      <c r="CJ119" s="350">
        <f t="shared" si="274"/>
        <v>0</v>
      </c>
      <c r="CK119" s="350"/>
      <c r="CL119" s="281" t="s">
        <v>117</v>
      </c>
      <c r="CM119" s="283" t="s">
        <v>118</v>
      </c>
      <c r="CN119" s="281" t="s">
        <v>119</v>
      </c>
      <c r="CO119" s="285" t="s">
        <v>120</v>
      </c>
      <c r="CP119" s="286" t="s">
        <v>121</v>
      </c>
      <c r="CQ119" s="283" t="s">
        <v>122</v>
      </c>
      <c r="CR119" s="287" t="s">
        <v>123</v>
      </c>
      <c r="CS119" s="287" t="s">
        <v>142</v>
      </c>
      <c r="CT119" s="287" t="s">
        <v>143</v>
      </c>
      <c r="CU119"/>
      <c r="CV119"/>
      <c r="CW119"/>
      <c r="CX119"/>
      <c r="CY119"/>
      <c r="CZ119"/>
      <c r="DA119"/>
      <c r="DB119"/>
      <c r="DC119"/>
      <c r="DD119" s="191" t="s">
        <v>129</v>
      </c>
      <c r="DE119" s="191" t="s">
        <v>130</v>
      </c>
      <c r="DF119" s="191" t="s">
        <v>131</v>
      </c>
      <c r="DG119"/>
      <c r="DH119" s="288" t="s">
        <v>144</v>
      </c>
    </row>
    <row r="120" spans="1:112" ht="22.5" customHeight="1">
      <c r="A120" s="68">
        <v>1</v>
      </c>
      <c r="B120" s="314"/>
      <c r="C120" s="192"/>
      <c r="D120" s="277"/>
      <c r="E120" s="276">
        <f t="shared" ref="E120" si="275">C120*D120/1000</f>
        <v>0</v>
      </c>
      <c r="F120" s="276"/>
      <c r="G120" s="192">
        <f t="shared" ref="G120" si="276">F120*C120/1000</f>
        <v>0</v>
      </c>
      <c r="H120" s="68" t="s">
        <v>1</v>
      </c>
      <c r="I120" s="194">
        <v>0</v>
      </c>
      <c r="J120" s="289"/>
      <c r="K120" s="289">
        <f t="shared" ref="K120:K126" si="277">J120*C120</f>
        <v>0</v>
      </c>
      <c r="L120" s="290"/>
      <c r="M120" s="290">
        <f t="shared" ref="M120:M126" si="278">L120*C120</f>
        <v>0</v>
      </c>
      <c r="N120" s="291"/>
      <c r="O120" s="291">
        <f t="shared" ref="O120:O126" si="279">N120*C120</f>
        <v>0</v>
      </c>
      <c r="P120" s="292"/>
      <c r="Q120" s="292">
        <f t="shared" ref="Q120:Q126" si="280">P120*C120</f>
        <v>0</v>
      </c>
      <c r="R120" s="68"/>
      <c r="S120" s="68">
        <f>R120*C120</f>
        <v>0</v>
      </c>
      <c r="T120" s="289"/>
      <c r="U120" s="289">
        <f>T120*C120</f>
        <v>0</v>
      </c>
      <c r="V120" s="290"/>
      <c r="W120" s="290">
        <f>V120*C120</f>
        <v>0</v>
      </c>
      <c r="X120" s="291"/>
      <c r="Y120" s="291">
        <f>X120*C120</f>
        <v>0</v>
      </c>
      <c r="Z120" s="292"/>
      <c r="AA120" s="292">
        <f>Z120*C120</f>
        <v>0</v>
      </c>
      <c r="AB120" s="68"/>
      <c r="AC120" s="68">
        <f>AB120*C120</f>
        <v>0</v>
      </c>
      <c r="AD120" s="289"/>
      <c r="AE120" s="289">
        <f>AD120*C120</f>
        <v>0</v>
      </c>
      <c r="AF120" s="290"/>
      <c r="AG120" s="290">
        <f>AF120*C120</f>
        <v>0</v>
      </c>
      <c r="AH120" s="291"/>
      <c r="AI120" s="291">
        <f>AH120*C120</f>
        <v>0</v>
      </c>
      <c r="AJ120" s="292"/>
      <c r="AK120" s="292">
        <f>AJ120*C120</f>
        <v>0</v>
      </c>
      <c r="AL120" s="289"/>
      <c r="AM120" s="289">
        <f>AL120*C120</f>
        <v>0</v>
      </c>
      <c r="AN120" s="290"/>
      <c r="AO120" s="290">
        <f>AN120*C120</f>
        <v>0</v>
      </c>
      <c r="AP120" s="291"/>
      <c r="AQ120" s="291">
        <f>AP120*C120</f>
        <v>0</v>
      </c>
      <c r="AR120" s="292"/>
      <c r="AS120" s="292">
        <f>AR120*AD120</f>
        <v>0</v>
      </c>
      <c r="AT120" s="68"/>
      <c r="AU120" s="68">
        <f>AT120*C120</f>
        <v>0</v>
      </c>
      <c r="AV120" s="289"/>
      <c r="AW120" s="289">
        <f>AV120*C120</f>
        <v>0</v>
      </c>
      <c r="AX120" s="290"/>
      <c r="AY120" s="290">
        <f>AX120*C120</f>
        <v>0</v>
      </c>
      <c r="AZ120" s="291"/>
      <c r="BA120" s="291">
        <f>AZ120*C120</f>
        <v>0</v>
      </c>
      <c r="BB120" s="292"/>
      <c r="BC120" s="292">
        <f>BB120*C120</f>
        <v>0</v>
      </c>
      <c r="BD120" s="68"/>
      <c r="BE120" s="68">
        <f>BD120*C120</f>
        <v>0</v>
      </c>
      <c r="BF120" s="289"/>
      <c r="BG120" s="289">
        <f>BF120*C120</f>
        <v>0</v>
      </c>
      <c r="BH120" s="290"/>
      <c r="BI120" s="290">
        <f>BH120*C120</f>
        <v>0</v>
      </c>
      <c r="BJ120" s="291"/>
      <c r="BK120" s="291">
        <f>BJ120*C120</f>
        <v>0</v>
      </c>
      <c r="BL120" s="292"/>
      <c r="BM120" s="292">
        <f>BL120*C120</f>
        <v>0</v>
      </c>
      <c r="BN120" s="68"/>
      <c r="BO120" s="68">
        <f>BN120*C120</f>
        <v>0</v>
      </c>
      <c r="BP120" s="289"/>
      <c r="BQ120" s="289">
        <f>BP120*C120</f>
        <v>0</v>
      </c>
      <c r="BR120" s="290"/>
      <c r="BS120" s="290">
        <f>BR120*C120</f>
        <v>0</v>
      </c>
      <c r="BT120" s="291"/>
      <c r="BU120" s="291">
        <f>BT120*C120</f>
        <v>0</v>
      </c>
      <c r="BV120" s="292"/>
      <c r="BW120" s="292">
        <f>BV120*C120</f>
        <v>0</v>
      </c>
      <c r="BX120" s="289"/>
      <c r="BY120" s="289">
        <f>BX120*C120</f>
        <v>0</v>
      </c>
      <c r="BZ120" s="290"/>
      <c r="CA120" s="290">
        <f>BZ120*C120</f>
        <v>0</v>
      </c>
      <c r="CB120" s="291"/>
      <c r="CC120" s="291">
        <f>CB120*C120</f>
        <v>0</v>
      </c>
      <c r="CD120" s="292"/>
      <c r="CE120" s="292">
        <f>CD120*C120</f>
        <v>0</v>
      </c>
      <c r="CF120" s="68"/>
      <c r="CG120" s="68">
        <f>CF120*C120</f>
        <v>0</v>
      </c>
      <c r="CH120" s="289"/>
      <c r="CI120" s="289">
        <f>CH120*C120</f>
        <v>0</v>
      </c>
      <c r="CJ120" s="289"/>
      <c r="CK120" s="289">
        <f>CJ120*C120</f>
        <v>0</v>
      </c>
      <c r="CL120" s="273">
        <f>F120*D120/1000000</f>
        <v>0</v>
      </c>
      <c r="CM120" s="199">
        <f>CL120-CN120</f>
        <v>0</v>
      </c>
      <c r="CN120" s="199">
        <f>J120*'1_MEX'!$F$8+'2_FACADE'!L120*'1_MEX'!$F$9+'2_FACADE'!N120*'1_MEX'!$F$10+'2_FACADE'!P120*'1_MEX'!$F$11+'2_FACADE'!R120*'1_MEX'!$F$12+'2_FACADE'!T120*'1_MEX'!$F$13+'2_FACADE'!V120*'1_MEX'!$F$14+'2_FACADE'!X120*'1_MEX'!$F$15+'2_FACADE'!Z120*'1_MEX'!$F$16+'2_FACADE'!AB120*'1_MEX'!$F$17+'2_FACADE'!AD120*'1_MEX'!$F$18+'2_FACADE'!AF120*'1_MEX'!$F$19+'2_FACADE'!AH120*'1_MEX'!$F$20+AJ120*'1_MEX'!$F$21+'2_FACADE'!AL120*'1_MEX'!$F$22+'2_FACADE'!AN120*'1_MEX'!$F$23+'2_FACADE'!AP120*'1_MEX'!$F$24+'2_FACADE'!AR120*'1_MEX'!$F$25+'2_FACADE'!AT120*'1_MEX'!$F$26+'2_FACADE'!AV120*'1_MEX'!$F$27+AX120*'1_MEX'!$F$28+AZ120*'1_MEX'!$F$29+BB120*'1_MEX'!$F$30+BD120*'1_MEX'!$F$31+BF120*'1_MEX'!$F$32+BH120*'1_MEX'!$F$33+BJ120*'1_MEX'!$F$34+BL120*'1_MEX'!$F$35+BN120*'1_MEX'!$F$36+BP120*'1_MEX'!$F$37+BR120*'1_MEX'!$F$38+BT120*'1_MEX'!$F$39+BV120*'1_MEX'!$F$40+BX120*'1_MEX'!$F$41+BZ120*'1_MEX'!$F$42+CB120*'1_MEX'!$F$43+CD120*'1_MEX'!$F$44+CF120*'1_MEX'!$F$45+CH120*'1_MEX'!$F$46+CJ120*'1_MEX'!$F$47</f>
        <v>0</v>
      </c>
      <c r="CO120" s="274">
        <f>CL120*C120</f>
        <v>0</v>
      </c>
      <c r="CP120" s="274">
        <f>CM120*C120</f>
        <v>0</v>
      </c>
      <c r="CQ120" s="199">
        <f>CN120*C120</f>
        <v>0</v>
      </c>
      <c r="CR120" s="199">
        <f>I120*C120</f>
        <v>0</v>
      </c>
      <c r="CS120" s="199">
        <f>C120*($J120*'1_MEX'!B$8+$L120*'1_MEX'!B$9+$N120*'1_MEX'!B$10+$P120*'1_MEX'!B$11+$R120*'1_MEX'!B$12+$T120*'1_MEX'!B$13+$V120*'1_MEX'!B$14+$X120*'1_MEX'!B$15+$Z120*'1_MEX'!B$16+$AB120*'1_MEX'!B$17+$AD120*'1_MEX'!B$18+$AF120*'1_MEX'!B$19+$AH120*'1_MEX'!B$20+$AJ120*'1_MEX'!B$21+$AL120*'1_MEX'!B$22+$AN120*'1_MEX'!B$23+$AP120*'1_MEX'!B$24+$AR120*'1_MEX'!B$25+$AT120*'1_MEX'!B$26+$AV120*'1_MEX'!B$27+$AX120*'1_MEX'!B$28+$AZ120*'1_MEX'!B$29+$BB120*'1_MEX'!B$30+$BD120*'1_MEX'!B$31+$BF120*'1_MEX'!B$32+$BH120*'1_MEX'!B$33+$BJ120*'1_MEX'!B$34+$BL120*'1_MEX'!B$35+$BN120*'1_MEX'!B$36+$BP120*'1_MEX'!B$37+$BR120*'1_MEX'!B$38+$BT120*'1_MEX'!B$39+$BV120*'1_MEX'!B$40+$BX120*'1_MEX'!B$41+$BZ120*'1_MEX'!B$42+$CB120*'1_MEX'!B$43+$CD120*'1_MEX'!B$44+$CF120*'1_MEX'!B$45+$CH120*'1_MEX'!B$46+$CJ120*'1_MEX'!B$47)</f>
        <v>0</v>
      </c>
      <c r="CT120" s="199">
        <f>C120*($J120*'1_MEX'!C$8+$L120*'1_MEX'!C$9+$N120*'1_MEX'!C$10+$P120*'1_MEX'!C$11+$R120*'1_MEX'!C$12+$T120*'1_MEX'!C$13+$V120*'1_MEX'!C$14+$X120*'1_MEX'!C$15+$Z120*'1_MEX'!C$16+$AB120*'1_MEX'!C$17+$AD120*'1_MEX'!C$18+$AF120*'1_MEX'!C$19+$AH120*'1_MEX'!C$20+$AJ120*'1_MEX'!C$21+$AL120*'1_MEX'!C$22+$AN120*'1_MEX'!C$23+$AP120*'1_MEX'!C$24+$AR120*'1_MEX'!C$25+$AT120*'1_MEX'!C$26+$AV120*'1_MEX'!C$27+$AX120*'1_MEX'!C$28+$AZ120*'1_MEX'!C$29+$BB120*'1_MEX'!C$30+$BD120*'1_MEX'!C$31+$BF120*'1_MEX'!C$32+$BH120*'1_MEX'!C$33+$BJ120*'1_MEX'!C$34+$BL120*'1_MEX'!C$35+$BN120*'1_MEX'!C$36+$BP120*'1_MEX'!C$37+$BR120*'1_MEX'!C$38+$BT120*'1_MEX'!C$39+$BV120*'1_MEX'!C$40+$BX120*'1_MEX'!C$41+$BZ120*'1_MEX'!C$42+$CB120*'1_MEX'!C$43+$CD120*'1_MEX'!C$44+$CF120*'1_MEX'!C$45+$CH120*'1_MEX'!C$46+$CJ120*'1_MEX'!C$47)</f>
        <v>0</v>
      </c>
      <c r="CU120"/>
      <c r="CV120"/>
      <c r="CW120"/>
      <c r="CX120"/>
      <c r="CY120"/>
      <c r="CZ120"/>
      <c r="DA120"/>
      <c r="DB120"/>
      <c r="DC120"/>
      <c r="DD120" s="200">
        <f t="shared" ref="DD120" si="281">CP120</f>
        <v>0</v>
      </c>
      <c r="DE120" s="200"/>
      <c r="DF120" s="200">
        <f t="shared" ref="DF120" si="282">CP120-DD120-DE120</f>
        <v>0</v>
      </c>
      <c r="DG120"/>
      <c r="DH120" s="235">
        <f>IF(F120&gt;2800,C120*D120,0)</f>
        <v>0</v>
      </c>
    </row>
    <row r="121" spans="1:112" ht="22.5" customHeight="1">
      <c r="A121" s="68">
        <v>2</v>
      </c>
      <c r="B121" s="314"/>
      <c r="C121" s="192"/>
      <c r="D121" s="277"/>
      <c r="E121" s="276">
        <f t="shared" ref="E121:E125" si="283">C121*D121/1000</f>
        <v>0</v>
      </c>
      <c r="F121" s="276"/>
      <c r="G121" s="192">
        <f t="shared" ref="G121:G125" si="284">F121*C121/1000</f>
        <v>0</v>
      </c>
      <c r="H121" s="68" t="s">
        <v>1</v>
      </c>
      <c r="I121" s="194">
        <f t="shared" ref="I121:I126" si="285">AJ121+AH121+AF121+AD121+AB121+Z121+X121+V121+T121+R121+P121+N121+L121+J121+AL121+AN121+AP121+AR121+AT121+AV121</f>
        <v>0</v>
      </c>
      <c r="J121" s="289"/>
      <c r="K121" s="289">
        <f t="shared" si="277"/>
        <v>0</v>
      </c>
      <c r="L121" s="290"/>
      <c r="M121" s="290">
        <f t="shared" si="278"/>
        <v>0</v>
      </c>
      <c r="N121" s="291"/>
      <c r="O121" s="291">
        <f t="shared" si="279"/>
        <v>0</v>
      </c>
      <c r="P121" s="292"/>
      <c r="Q121" s="292">
        <f t="shared" si="280"/>
        <v>0</v>
      </c>
      <c r="R121" s="68"/>
      <c r="S121" s="68">
        <f>R121*C121</f>
        <v>0</v>
      </c>
      <c r="T121" s="293"/>
      <c r="U121" s="289">
        <f>T121*C121</f>
        <v>0</v>
      </c>
      <c r="V121" s="294"/>
      <c r="W121" s="290">
        <f>V121*C121</f>
        <v>0</v>
      </c>
      <c r="X121" s="295"/>
      <c r="Y121" s="291">
        <f>X121*C121</f>
        <v>0</v>
      </c>
      <c r="Z121" s="296"/>
      <c r="AA121" s="292">
        <f>Z121*C121</f>
        <v>0</v>
      </c>
      <c r="AB121" s="66"/>
      <c r="AC121" s="68">
        <f>AB121*C121</f>
        <v>0</v>
      </c>
      <c r="AD121" s="293"/>
      <c r="AE121" s="289">
        <f>AD121*C121</f>
        <v>0</v>
      </c>
      <c r="AF121" s="294"/>
      <c r="AG121" s="290">
        <f>AF121*C121</f>
        <v>0</v>
      </c>
      <c r="AH121" s="295"/>
      <c r="AI121" s="291">
        <f>AH121*C121</f>
        <v>0</v>
      </c>
      <c r="AJ121" s="296"/>
      <c r="AK121" s="292">
        <f>AJ121*C121</f>
        <v>0</v>
      </c>
      <c r="AL121" s="289"/>
      <c r="AM121" s="289">
        <f>AL121*C121</f>
        <v>0</v>
      </c>
      <c r="AN121" s="294"/>
      <c r="AO121" s="290">
        <f>AN121*C121</f>
        <v>0</v>
      </c>
      <c r="AP121" s="291"/>
      <c r="AQ121" s="291">
        <f>AP121*C121</f>
        <v>0</v>
      </c>
      <c r="AR121" s="296"/>
      <c r="AS121" s="292">
        <f>AR121*C121</f>
        <v>0</v>
      </c>
      <c r="AT121" s="66"/>
      <c r="AU121" s="68">
        <f>AT121*C121</f>
        <v>0</v>
      </c>
      <c r="AV121" s="289"/>
      <c r="AW121" s="289">
        <f t="shared" ref="AW121:AW126" si="286">AV121*C121</f>
        <v>0</v>
      </c>
      <c r="AX121" s="290"/>
      <c r="AY121" s="290">
        <f t="shared" ref="AY121:AY126" si="287">AX121*C121</f>
        <v>0</v>
      </c>
      <c r="AZ121" s="291"/>
      <c r="BA121" s="291">
        <f t="shared" ref="BA121:BA126" si="288">AZ121*AO121</f>
        <v>0</v>
      </c>
      <c r="BB121" s="292"/>
      <c r="BC121" s="292">
        <f t="shared" ref="BC121:BC126" si="289">BB121*C121</f>
        <v>0</v>
      </c>
      <c r="BD121" s="68"/>
      <c r="BE121" s="68">
        <f t="shared" ref="BE121:BE126" si="290">BD121*C121</f>
        <v>0</v>
      </c>
      <c r="BF121" s="293"/>
      <c r="BG121" s="289">
        <f t="shared" ref="BG121:BG126" si="291">BF121*C121</f>
        <v>0</v>
      </c>
      <c r="BH121" s="294"/>
      <c r="BI121" s="290">
        <f t="shared" ref="BI121:BI126" si="292">BH121*C121</f>
        <v>0</v>
      </c>
      <c r="BJ121" s="295"/>
      <c r="BK121" s="291">
        <f t="shared" ref="BK121:BK126" si="293">BJ121*C121</f>
        <v>0</v>
      </c>
      <c r="BL121" s="296"/>
      <c r="BM121" s="292">
        <f t="shared" ref="BM121:BM126" si="294">BL121*C121</f>
        <v>0</v>
      </c>
      <c r="BN121" s="66"/>
      <c r="BO121" s="68">
        <f t="shared" ref="BO121:BO126" si="295">BN121*C121</f>
        <v>0</v>
      </c>
      <c r="BP121" s="293"/>
      <c r="BQ121" s="289">
        <f t="shared" ref="BQ121:BQ126" si="296">BP121*C121</f>
        <v>0</v>
      </c>
      <c r="BR121" s="294"/>
      <c r="BS121" s="290">
        <f t="shared" ref="BS121:BS126" si="297">BR121*C121</f>
        <v>0</v>
      </c>
      <c r="BT121" s="295"/>
      <c r="BU121" s="291">
        <f t="shared" ref="BU121:BU126" si="298">BT121*C121</f>
        <v>0</v>
      </c>
      <c r="BV121" s="296"/>
      <c r="BW121" s="292">
        <f t="shared" ref="BW121:BW126" si="299">BV121*C121</f>
        <v>0</v>
      </c>
      <c r="BX121" s="289"/>
      <c r="BY121" s="289">
        <f t="shared" ref="BY121:BY126" si="300">BX121*C121</f>
        <v>0</v>
      </c>
      <c r="BZ121" s="294"/>
      <c r="CA121" s="290">
        <f t="shared" ref="CA121:CA126" si="301">BZ121*C121</f>
        <v>0</v>
      </c>
      <c r="CB121" s="291"/>
      <c r="CC121" s="291">
        <f t="shared" ref="CC121:CC126" si="302">CB121*C121</f>
        <v>0</v>
      </c>
      <c r="CD121" s="296"/>
      <c r="CE121" s="292">
        <f t="shared" ref="CE121:CE126" si="303">CD121*C121</f>
        <v>0</v>
      </c>
      <c r="CF121" s="66"/>
      <c r="CG121" s="68">
        <f t="shared" ref="CG121:CG126" si="304">CF121*C121</f>
        <v>0</v>
      </c>
      <c r="CH121" s="289"/>
      <c r="CI121" s="289">
        <f t="shared" ref="CI121:CI126" si="305">CH121*C121</f>
        <v>0</v>
      </c>
      <c r="CJ121" s="289"/>
      <c r="CK121" s="289">
        <f t="shared" ref="CK121:CK126" si="306">CJ121*C121</f>
        <v>0</v>
      </c>
      <c r="CL121" s="273">
        <f t="shared" ref="CL121:CL126" si="307">F121*D121/1000000</f>
        <v>0</v>
      </c>
      <c r="CM121" s="199">
        <f t="shared" ref="CM121:CM126" si="308">CL121-CN121</f>
        <v>0</v>
      </c>
      <c r="CN121" s="199">
        <f>J121*'1_MEX'!$F$8+'2_FACADE'!L121*'1_MEX'!$F$9+'2_FACADE'!N121*'1_MEX'!$F$10+'2_FACADE'!P121*'1_MEX'!$F$11+'2_FACADE'!R121*'1_MEX'!$F$12+'2_FACADE'!T121*'1_MEX'!$F$13+'2_FACADE'!V121*'1_MEX'!$F$14+'2_FACADE'!X121*'1_MEX'!$F$15+'2_FACADE'!Z121*'1_MEX'!$F$16+'2_FACADE'!AB121*'1_MEX'!$F$17+'2_FACADE'!AD121*'1_MEX'!$F$18+'2_FACADE'!AF121*'1_MEX'!$F$19+'2_FACADE'!AH121*'1_MEX'!$F$20+AJ121*'1_MEX'!$F$21+'2_FACADE'!AL121*'1_MEX'!$F$22+'2_FACADE'!AN121*'1_MEX'!$F$23+'2_FACADE'!AP121*'1_MEX'!$F$24+'2_FACADE'!AR121*'1_MEX'!$F$25+'2_FACADE'!AT121*'1_MEX'!$F$26+'2_FACADE'!AV121*'1_MEX'!$F$27+AX121*'1_MEX'!$F$28+AZ121*'1_MEX'!$F$29+BB121*'1_MEX'!$F$30+BD121*'1_MEX'!$F$31+BF121*'1_MEX'!$F$32+BH121*'1_MEX'!$F$33+BJ121*'1_MEX'!$F$34+BL121*'1_MEX'!$F$35+BN121*'1_MEX'!$F$36+BP121*'1_MEX'!$F$37+BR121*'1_MEX'!$F$38+BT121*'1_MEX'!$F$39+BV121*'1_MEX'!$F$40+BX121*'1_MEX'!$F$41+BZ121*'1_MEX'!$F$42+CB121*'1_MEX'!$F$43+CD121*'1_MEX'!$F$44+CF121*'1_MEX'!$F$45+CH121*'1_MEX'!$F$46+CJ121*'1_MEX'!$F$47</f>
        <v>0</v>
      </c>
      <c r="CO121" s="274">
        <f t="shared" ref="CO121:CO126" si="309">CL121*C121</f>
        <v>0</v>
      </c>
      <c r="CP121" s="274">
        <f t="shared" ref="CP121:CP126" si="310">CM121*C121</f>
        <v>0</v>
      </c>
      <c r="CQ121" s="199">
        <f t="shared" ref="CQ121:CQ126" si="311">CN121*C121</f>
        <v>0</v>
      </c>
      <c r="CR121" s="199">
        <f t="shared" ref="CR121:CR126" si="312">I121*C121</f>
        <v>0</v>
      </c>
      <c r="CS121" s="199">
        <f>C121*($J121*'1_MEX'!B$8+$L121*'1_MEX'!B$9+$N121*'1_MEX'!B$10+$P121*'1_MEX'!B$11+$R121*'1_MEX'!B$12+$T121*'1_MEX'!B$13+$V121*'1_MEX'!B$14+$X121*'1_MEX'!B$15+$Z121*'1_MEX'!B$16+$AB121*'1_MEX'!B$17+$AD121*'1_MEX'!B$18+$AF121*'1_MEX'!B$19+$AH121*'1_MEX'!B$20+$AJ121*'1_MEX'!B$21+$AL121*'1_MEX'!B$22+$AN121*'1_MEX'!B$23+$AP121*'1_MEX'!B$24+$AR121*'1_MEX'!B$25+$AT121*'1_MEX'!B$26+$AV121*'1_MEX'!B$27+$AX121*'1_MEX'!B$28+$AZ121*'1_MEX'!B$29+$BB121*'1_MEX'!B$30+$BD121*'1_MEX'!B$31+$BF121*'1_MEX'!B$32+$BH121*'1_MEX'!B$33+$BJ121*'1_MEX'!B$34+$BL121*'1_MEX'!B$35+$BN121*'1_MEX'!B$36+$BP121*'1_MEX'!B$37+$BR121*'1_MEX'!B$38+$BT121*'1_MEX'!B$39+$BV121*'1_MEX'!B$40+$BX121*'1_MEX'!B$41+$BZ121*'1_MEX'!B$42+$CB121*'1_MEX'!B$43+$CD121*'1_MEX'!B$44+$CF121*'1_MEX'!B$45+$CH121*'1_MEX'!B$46+$CJ121*'1_MEX'!B$47)</f>
        <v>0</v>
      </c>
      <c r="CT121" s="199">
        <f>C121*($J121*'1_MEX'!C$8+$L121*'1_MEX'!C$9+$N121*'1_MEX'!C$10+$P121*'1_MEX'!C$11+$R121*'1_MEX'!C$12+$T121*'1_MEX'!C$13+$V121*'1_MEX'!C$14+$X121*'1_MEX'!C$15+$Z121*'1_MEX'!C$16+$AB121*'1_MEX'!C$17+$AD121*'1_MEX'!C$18+$AF121*'1_MEX'!C$19+$AH121*'1_MEX'!C$20+$AJ121*'1_MEX'!C$21+$AL121*'1_MEX'!C$22+$AN121*'1_MEX'!C$23+$AP121*'1_MEX'!C$24+$AR121*'1_MEX'!C$25+$AT121*'1_MEX'!C$26+$AV121*'1_MEX'!C$27+$AX121*'1_MEX'!C$28+$AZ121*'1_MEX'!C$29+$BB121*'1_MEX'!C$30+$BD121*'1_MEX'!C$31+$BF121*'1_MEX'!C$32+$BH121*'1_MEX'!C$33+$BJ121*'1_MEX'!C$34+$BL121*'1_MEX'!C$35+$BN121*'1_MEX'!C$36+$BP121*'1_MEX'!C$37+$BR121*'1_MEX'!C$38+$BT121*'1_MEX'!C$39+$BV121*'1_MEX'!C$40+$BX121*'1_MEX'!C$41+$BZ121*'1_MEX'!C$42+$CB121*'1_MEX'!C$43+$CD121*'1_MEX'!C$44+$CF121*'1_MEX'!C$45+$CH121*'1_MEX'!C$46+$CJ121*'1_MEX'!C$47)</f>
        <v>0</v>
      </c>
      <c r="CU121"/>
      <c r="CV121"/>
      <c r="CW121"/>
      <c r="CX121"/>
      <c r="CY121"/>
      <c r="CZ121"/>
      <c r="DA121"/>
      <c r="DB121"/>
      <c r="DC121"/>
      <c r="DD121" s="200">
        <f t="shared" ref="DD121:DD126" si="313">CP121</f>
        <v>0</v>
      </c>
      <c r="DE121" s="200"/>
      <c r="DF121" s="200">
        <f t="shared" ref="DF121:DF126" si="314">CP121-DD121-DE121</f>
        <v>0</v>
      </c>
      <c r="DG121"/>
      <c r="DH121" s="235">
        <f t="shared" ref="DH121:DH126" si="315">IF(F121&gt;2800,C121*D121,0)</f>
        <v>0</v>
      </c>
    </row>
    <row r="122" spans="1:112" ht="22.5" customHeight="1">
      <c r="A122" s="68">
        <v>3</v>
      </c>
      <c r="B122" s="314"/>
      <c r="C122" s="192"/>
      <c r="D122" s="277"/>
      <c r="E122" s="276">
        <f t="shared" si="283"/>
        <v>0</v>
      </c>
      <c r="F122" s="276"/>
      <c r="G122" s="192">
        <f t="shared" si="284"/>
        <v>0</v>
      </c>
      <c r="H122" s="68" t="s">
        <v>1</v>
      </c>
      <c r="I122" s="194">
        <f t="shared" si="285"/>
        <v>0</v>
      </c>
      <c r="J122" s="289"/>
      <c r="K122" s="289">
        <f t="shared" si="277"/>
        <v>0</v>
      </c>
      <c r="L122" s="290"/>
      <c r="M122" s="290">
        <f t="shared" si="278"/>
        <v>0</v>
      </c>
      <c r="N122" s="291"/>
      <c r="O122" s="291">
        <f t="shared" si="279"/>
        <v>0</v>
      </c>
      <c r="P122" s="292"/>
      <c r="Q122" s="292">
        <f t="shared" si="280"/>
        <v>0</v>
      </c>
      <c r="R122" s="68"/>
      <c r="S122" s="68">
        <f>R122*C122</f>
        <v>0</v>
      </c>
      <c r="T122" s="293"/>
      <c r="U122" s="289">
        <f>T122*C122</f>
        <v>0</v>
      </c>
      <c r="V122" s="294"/>
      <c r="W122" s="290">
        <f>V122*C122</f>
        <v>0</v>
      </c>
      <c r="X122" s="295"/>
      <c r="Y122" s="291">
        <f>X122*C122</f>
        <v>0</v>
      </c>
      <c r="Z122" s="296"/>
      <c r="AA122" s="292">
        <f>Z122*C122</f>
        <v>0</v>
      </c>
      <c r="AB122" s="66"/>
      <c r="AC122" s="68">
        <f>AB122*C122</f>
        <v>0</v>
      </c>
      <c r="AD122" s="293"/>
      <c r="AE122" s="289">
        <f>AD122*C122</f>
        <v>0</v>
      </c>
      <c r="AF122" s="294"/>
      <c r="AG122" s="290">
        <f>AF122*C122</f>
        <v>0</v>
      </c>
      <c r="AH122" s="295"/>
      <c r="AI122" s="291">
        <f>AH122*C122</f>
        <v>0</v>
      </c>
      <c r="AJ122" s="296"/>
      <c r="AK122" s="292">
        <f>AJ122*C122</f>
        <v>0</v>
      </c>
      <c r="AL122" s="289"/>
      <c r="AM122" s="289">
        <f>AL122*C122</f>
        <v>0</v>
      </c>
      <c r="AN122" s="294"/>
      <c r="AO122" s="290">
        <f>AN122*C122</f>
        <v>0</v>
      </c>
      <c r="AP122" s="291"/>
      <c r="AQ122" s="291">
        <f>AP122*C122</f>
        <v>0</v>
      </c>
      <c r="AR122" s="296"/>
      <c r="AS122" s="292">
        <f>AR122*C122</f>
        <v>0</v>
      </c>
      <c r="AT122" s="66"/>
      <c r="AU122" s="68">
        <f>AT122*C122</f>
        <v>0</v>
      </c>
      <c r="AV122" s="289"/>
      <c r="AW122" s="289">
        <f t="shared" si="286"/>
        <v>0</v>
      </c>
      <c r="AX122" s="290"/>
      <c r="AY122" s="290">
        <f t="shared" si="287"/>
        <v>0</v>
      </c>
      <c r="AZ122" s="291"/>
      <c r="BA122" s="291">
        <f t="shared" si="288"/>
        <v>0</v>
      </c>
      <c r="BB122" s="292"/>
      <c r="BC122" s="292">
        <f t="shared" si="289"/>
        <v>0</v>
      </c>
      <c r="BD122" s="68"/>
      <c r="BE122" s="68">
        <f t="shared" si="290"/>
        <v>0</v>
      </c>
      <c r="BF122" s="293"/>
      <c r="BG122" s="289">
        <f t="shared" si="291"/>
        <v>0</v>
      </c>
      <c r="BH122" s="294"/>
      <c r="BI122" s="290">
        <f t="shared" si="292"/>
        <v>0</v>
      </c>
      <c r="BJ122" s="295"/>
      <c r="BK122" s="291">
        <f t="shared" si="293"/>
        <v>0</v>
      </c>
      <c r="BL122" s="296"/>
      <c r="BM122" s="292">
        <f t="shared" si="294"/>
        <v>0</v>
      </c>
      <c r="BN122" s="66"/>
      <c r="BO122" s="68">
        <f t="shared" si="295"/>
        <v>0</v>
      </c>
      <c r="BP122" s="293"/>
      <c r="BQ122" s="289">
        <f t="shared" si="296"/>
        <v>0</v>
      </c>
      <c r="BR122" s="294"/>
      <c r="BS122" s="290">
        <f t="shared" si="297"/>
        <v>0</v>
      </c>
      <c r="BT122" s="295"/>
      <c r="BU122" s="291">
        <f t="shared" si="298"/>
        <v>0</v>
      </c>
      <c r="BV122" s="296"/>
      <c r="BW122" s="292">
        <f t="shared" si="299"/>
        <v>0</v>
      </c>
      <c r="BX122" s="289"/>
      <c r="BY122" s="289">
        <f t="shared" si="300"/>
        <v>0</v>
      </c>
      <c r="BZ122" s="294"/>
      <c r="CA122" s="290">
        <f t="shared" si="301"/>
        <v>0</v>
      </c>
      <c r="CB122" s="291"/>
      <c r="CC122" s="291">
        <f t="shared" si="302"/>
        <v>0</v>
      </c>
      <c r="CD122" s="296"/>
      <c r="CE122" s="292">
        <f t="shared" si="303"/>
        <v>0</v>
      </c>
      <c r="CF122" s="66"/>
      <c r="CG122" s="68">
        <f t="shared" si="304"/>
        <v>0</v>
      </c>
      <c r="CH122" s="289"/>
      <c r="CI122" s="289">
        <f t="shared" si="305"/>
        <v>0</v>
      </c>
      <c r="CJ122" s="289"/>
      <c r="CK122" s="289">
        <f t="shared" si="306"/>
        <v>0</v>
      </c>
      <c r="CL122" s="273">
        <f t="shared" si="307"/>
        <v>0</v>
      </c>
      <c r="CM122" s="199">
        <f t="shared" si="308"/>
        <v>0</v>
      </c>
      <c r="CN122" s="199">
        <f>J122*'1_MEX'!$F$8+'2_FACADE'!L122*'1_MEX'!$F$9+'2_FACADE'!N122*'1_MEX'!$F$10+'2_FACADE'!P122*'1_MEX'!$F$11+'2_FACADE'!R122*'1_MEX'!$F$12+'2_FACADE'!T122*'1_MEX'!$F$13+'2_FACADE'!V122*'1_MEX'!$F$14+'2_FACADE'!X122*'1_MEX'!$F$15+'2_FACADE'!Z122*'1_MEX'!$F$16+'2_FACADE'!AB122*'1_MEX'!$F$17+'2_FACADE'!AD122*'1_MEX'!$F$18+'2_FACADE'!AF122*'1_MEX'!$F$19+'2_FACADE'!AH122*'1_MEX'!$F$20+AJ122*'1_MEX'!$F$21+'2_FACADE'!AL122*'1_MEX'!$F$22+'2_FACADE'!AN122*'1_MEX'!$F$23+'2_FACADE'!AP122*'1_MEX'!$F$24+'2_FACADE'!AR122*'1_MEX'!$F$25+'2_FACADE'!AT122*'1_MEX'!$F$26+'2_FACADE'!AV122*'1_MEX'!$F$27+AX122*'1_MEX'!$F$28+AZ122*'1_MEX'!$F$29+BB122*'1_MEX'!$F$30+BD122*'1_MEX'!$F$31+BF122*'1_MEX'!$F$32+BH122*'1_MEX'!$F$33+BJ122*'1_MEX'!$F$34+BL122*'1_MEX'!$F$35+BN122*'1_MEX'!$F$36+BP122*'1_MEX'!$F$37+BR122*'1_MEX'!$F$38+BT122*'1_MEX'!$F$39+BV122*'1_MEX'!$F$40+BX122*'1_MEX'!$F$41+BZ122*'1_MEX'!$F$42+CB122*'1_MEX'!$F$43+CD122*'1_MEX'!$F$44+CF122*'1_MEX'!$F$45+CH122*'1_MEX'!$F$46+CJ122*'1_MEX'!$F$47</f>
        <v>0</v>
      </c>
      <c r="CO122" s="274">
        <f t="shared" si="309"/>
        <v>0</v>
      </c>
      <c r="CP122" s="274">
        <f t="shared" si="310"/>
        <v>0</v>
      </c>
      <c r="CQ122" s="199">
        <f t="shared" si="311"/>
        <v>0</v>
      </c>
      <c r="CR122" s="199">
        <f t="shared" si="312"/>
        <v>0</v>
      </c>
      <c r="CS122" s="199">
        <f>C122*($J122*'1_MEX'!B$8+$L122*'1_MEX'!B$9+$N122*'1_MEX'!B$10+$P122*'1_MEX'!B$11+$R122*'1_MEX'!B$12+$T122*'1_MEX'!B$13+$V122*'1_MEX'!B$14+$X122*'1_MEX'!B$15+$Z122*'1_MEX'!B$16+$AB122*'1_MEX'!B$17+$AD122*'1_MEX'!B$18+$AF122*'1_MEX'!B$19+$AH122*'1_MEX'!B$20+$AJ122*'1_MEX'!B$21+$AL122*'1_MEX'!B$22+$AN122*'1_MEX'!B$23+$AP122*'1_MEX'!B$24+$AR122*'1_MEX'!B$25+$AT122*'1_MEX'!B$26+$AV122*'1_MEX'!B$27+$AX122*'1_MEX'!B$28+$AZ122*'1_MEX'!B$29+$BB122*'1_MEX'!B$30+$BD122*'1_MEX'!B$31+$BF122*'1_MEX'!B$32+$BH122*'1_MEX'!B$33+$BJ122*'1_MEX'!B$34+$BL122*'1_MEX'!B$35+$BN122*'1_MEX'!B$36+$BP122*'1_MEX'!B$37+$BR122*'1_MEX'!B$38+$BT122*'1_MEX'!B$39+$BV122*'1_MEX'!B$40+$BX122*'1_MEX'!B$41+$BZ122*'1_MEX'!B$42+$CB122*'1_MEX'!B$43+$CD122*'1_MEX'!B$44+$CF122*'1_MEX'!B$45+$CH122*'1_MEX'!B$46+$CJ122*'1_MEX'!B$47)</f>
        <v>0</v>
      </c>
      <c r="CT122" s="199">
        <f>C122*($J122*'1_MEX'!C$8+$L122*'1_MEX'!C$9+$N122*'1_MEX'!C$10+$P122*'1_MEX'!C$11+$R122*'1_MEX'!C$12+$T122*'1_MEX'!C$13+$V122*'1_MEX'!C$14+$X122*'1_MEX'!C$15+$Z122*'1_MEX'!C$16+$AB122*'1_MEX'!C$17+$AD122*'1_MEX'!C$18+$AF122*'1_MEX'!C$19+$AH122*'1_MEX'!C$20+$AJ122*'1_MEX'!C$21+$AL122*'1_MEX'!C$22+$AN122*'1_MEX'!C$23+$AP122*'1_MEX'!C$24+$AR122*'1_MEX'!C$25+$AT122*'1_MEX'!C$26+$AV122*'1_MEX'!C$27+$AX122*'1_MEX'!C$28+$AZ122*'1_MEX'!C$29+$BB122*'1_MEX'!C$30+$BD122*'1_MEX'!C$31+$BF122*'1_MEX'!C$32+$BH122*'1_MEX'!C$33+$BJ122*'1_MEX'!C$34+$BL122*'1_MEX'!C$35+$BN122*'1_MEX'!C$36+$BP122*'1_MEX'!C$37+$BR122*'1_MEX'!C$38+$BT122*'1_MEX'!C$39+$BV122*'1_MEX'!C$40+$BX122*'1_MEX'!C$41+$BZ122*'1_MEX'!C$42+$CB122*'1_MEX'!C$43+$CD122*'1_MEX'!C$44+$CF122*'1_MEX'!C$45+$CH122*'1_MEX'!C$46+$CJ122*'1_MEX'!C$47)</f>
        <v>0</v>
      </c>
      <c r="CU122"/>
      <c r="CV122"/>
      <c r="CW122"/>
      <c r="CX122"/>
      <c r="CY122"/>
      <c r="CZ122"/>
      <c r="DA122"/>
      <c r="DB122"/>
      <c r="DC122"/>
      <c r="DD122" s="200">
        <f t="shared" si="313"/>
        <v>0</v>
      </c>
      <c r="DE122" s="200"/>
      <c r="DF122" s="200">
        <f t="shared" si="314"/>
        <v>0</v>
      </c>
      <c r="DG122"/>
      <c r="DH122" s="235">
        <f t="shared" si="315"/>
        <v>0</v>
      </c>
    </row>
    <row r="123" spans="1:112" ht="22.5" customHeight="1">
      <c r="A123" s="68">
        <v>4</v>
      </c>
      <c r="B123" s="314"/>
      <c r="C123" s="192"/>
      <c r="D123" s="277"/>
      <c r="E123" s="276">
        <f t="shared" si="283"/>
        <v>0</v>
      </c>
      <c r="F123" s="276"/>
      <c r="G123" s="192">
        <f t="shared" si="284"/>
        <v>0</v>
      </c>
      <c r="H123" s="68" t="s">
        <v>1</v>
      </c>
      <c r="I123" s="194">
        <f t="shared" si="285"/>
        <v>0</v>
      </c>
      <c r="J123" s="289"/>
      <c r="K123" s="289">
        <f t="shared" si="277"/>
        <v>0</v>
      </c>
      <c r="L123" s="290"/>
      <c r="M123" s="290">
        <f t="shared" si="278"/>
        <v>0</v>
      </c>
      <c r="N123" s="291"/>
      <c r="O123" s="291">
        <f t="shared" si="279"/>
        <v>0</v>
      </c>
      <c r="P123" s="292"/>
      <c r="Q123" s="292">
        <f t="shared" si="280"/>
        <v>0</v>
      </c>
      <c r="R123" s="68"/>
      <c r="S123" s="68">
        <f t="shared" ref="S123:S126" si="316">R123*C123</f>
        <v>0</v>
      </c>
      <c r="T123" s="293"/>
      <c r="U123" s="289">
        <f t="shared" ref="U123:U126" si="317">T123*C123</f>
        <v>0</v>
      </c>
      <c r="V123" s="294"/>
      <c r="W123" s="290">
        <f t="shared" ref="W123:W126" si="318">V123*C123</f>
        <v>0</v>
      </c>
      <c r="X123" s="295"/>
      <c r="Y123" s="291">
        <f t="shared" ref="Y123:Y126" si="319">X123*C123</f>
        <v>0</v>
      </c>
      <c r="Z123" s="296"/>
      <c r="AA123" s="292">
        <f t="shared" ref="AA123:AA126" si="320">Z123*C123</f>
        <v>0</v>
      </c>
      <c r="AB123" s="66"/>
      <c r="AC123" s="68">
        <f t="shared" ref="AC123:AC126" si="321">AB123*C123</f>
        <v>0</v>
      </c>
      <c r="AD123" s="293"/>
      <c r="AE123" s="289">
        <f t="shared" ref="AE123:AE126" si="322">AD123*C123</f>
        <v>0</v>
      </c>
      <c r="AF123" s="294"/>
      <c r="AG123" s="290">
        <f t="shared" ref="AG123:AG126" si="323">AF123*C123</f>
        <v>0</v>
      </c>
      <c r="AH123" s="295"/>
      <c r="AI123" s="291">
        <f t="shared" ref="AI123:AI126" si="324">AH123*C123</f>
        <v>0</v>
      </c>
      <c r="AJ123" s="296"/>
      <c r="AK123" s="292">
        <f t="shared" ref="AK123:AK126" si="325">AJ123*C123</f>
        <v>0</v>
      </c>
      <c r="AL123" s="289"/>
      <c r="AM123" s="289">
        <f t="shared" ref="AM123:AM126" si="326">AL123*C123</f>
        <v>0</v>
      </c>
      <c r="AN123" s="294"/>
      <c r="AO123" s="290">
        <f t="shared" ref="AO123:AO126" si="327">AN123*C123</f>
        <v>0</v>
      </c>
      <c r="AP123" s="291"/>
      <c r="AQ123" s="291">
        <f t="shared" ref="AQ123:AQ126" si="328">AP123*C123</f>
        <v>0</v>
      </c>
      <c r="AR123" s="296"/>
      <c r="AS123" s="292">
        <f t="shared" ref="AS123:AS126" si="329">AR123*C123</f>
        <v>0</v>
      </c>
      <c r="AT123" s="66"/>
      <c r="AU123" s="68">
        <f t="shared" ref="AU123:AU126" si="330">AT123*C123</f>
        <v>0</v>
      </c>
      <c r="AV123" s="289"/>
      <c r="AW123" s="289">
        <f t="shared" si="286"/>
        <v>0</v>
      </c>
      <c r="AX123" s="290"/>
      <c r="AY123" s="290">
        <f t="shared" si="287"/>
        <v>0</v>
      </c>
      <c r="AZ123" s="291"/>
      <c r="BA123" s="291">
        <f t="shared" si="288"/>
        <v>0</v>
      </c>
      <c r="BB123" s="292"/>
      <c r="BC123" s="292">
        <f t="shared" si="289"/>
        <v>0</v>
      </c>
      <c r="BD123" s="68"/>
      <c r="BE123" s="68">
        <f t="shared" si="290"/>
        <v>0</v>
      </c>
      <c r="BF123" s="293"/>
      <c r="BG123" s="289">
        <f t="shared" si="291"/>
        <v>0</v>
      </c>
      <c r="BH123" s="294"/>
      <c r="BI123" s="290">
        <f t="shared" si="292"/>
        <v>0</v>
      </c>
      <c r="BJ123" s="295"/>
      <c r="BK123" s="291">
        <f t="shared" si="293"/>
        <v>0</v>
      </c>
      <c r="BL123" s="296"/>
      <c r="BM123" s="292">
        <f t="shared" si="294"/>
        <v>0</v>
      </c>
      <c r="BN123" s="66"/>
      <c r="BO123" s="68">
        <f t="shared" si="295"/>
        <v>0</v>
      </c>
      <c r="BP123" s="293"/>
      <c r="BQ123" s="289">
        <f t="shared" si="296"/>
        <v>0</v>
      </c>
      <c r="BR123" s="294"/>
      <c r="BS123" s="290">
        <f t="shared" si="297"/>
        <v>0</v>
      </c>
      <c r="BT123" s="295"/>
      <c r="BU123" s="291">
        <f t="shared" si="298"/>
        <v>0</v>
      </c>
      <c r="BV123" s="296"/>
      <c r="BW123" s="292">
        <f t="shared" si="299"/>
        <v>0</v>
      </c>
      <c r="BX123" s="289"/>
      <c r="BY123" s="289">
        <f t="shared" si="300"/>
        <v>0</v>
      </c>
      <c r="BZ123" s="294"/>
      <c r="CA123" s="290">
        <f t="shared" si="301"/>
        <v>0</v>
      </c>
      <c r="CB123" s="291"/>
      <c r="CC123" s="291">
        <f t="shared" si="302"/>
        <v>0</v>
      </c>
      <c r="CD123" s="296"/>
      <c r="CE123" s="292">
        <f t="shared" si="303"/>
        <v>0</v>
      </c>
      <c r="CF123" s="66"/>
      <c r="CG123" s="68">
        <f t="shared" si="304"/>
        <v>0</v>
      </c>
      <c r="CH123" s="289"/>
      <c r="CI123" s="289">
        <f t="shared" si="305"/>
        <v>0</v>
      </c>
      <c r="CJ123" s="289"/>
      <c r="CK123" s="289">
        <f t="shared" si="306"/>
        <v>0</v>
      </c>
      <c r="CL123" s="273">
        <f t="shared" si="307"/>
        <v>0</v>
      </c>
      <c r="CM123" s="199">
        <f t="shared" si="308"/>
        <v>0</v>
      </c>
      <c r="CN123" s="199">
        <f>J123*'1_MEX'!$F$8+'2_FACADE'!L123*'1_MEX'!$F$9+'2_FACADE'!N123*'1_MEX'!$F$10+'2_FACADE'!P123*'1_MEX'!$F$11+'2_FACADE'!R123*'1_MEX'!$F$12+'2_FACADE'!T123*'1_MEX'!$F$13+'2_FACADE'!V123*'1_MEX'!$F$14+'2_FACADE'!X123*'1_MEX'!$F$15+'2_FACADE'!Z123*'1_MEX'!$F$16+'2_FACADE'!AB123*'1_MEX'!$F$17+'2_FACADE'!AD123*'1_MEX'!$F$18+'2_FACADE'!AF123*'1_MEX'!$F$19+'2_FACADE'!AH123*'1_MEX'!$F$20+AJ123*'1_MEX'!$F$21+'2_FACADE'!AL123*'1_MEX'!$F$22+'2_FACADE'!AN123*'1_MEX'!$F$23+'2_FACADE'!AP123*'1_MEX'!$F$24+'2_FACADE'!AR123*'1_MEX'!$F$25+'2_FACADE'!AT123*'1_MEX'!$F$26+'2_FACADE'!AV123*'1_MEX'!$F$27+AX123*'1_MEX'!$F$28+AZ123*'1_MEX'!$F$29+BB123*'1_MEX'!$F$30+BD123*'1_MEX'!$F$31+BF123*'1_MEX'!$F$32+BH123*'1_MEX'!$F$33+BJ123*'1_MEX'!$F$34+BL123*'1_MEX'!$F$35+BN123*'1_MEX'!$F$36+BP123*'1_MEX'!$F$37+BR123*'1_MEX'!$F$38+BT123*'1_MEX'!$F$39+BV123*'1_MEX'!$F$40+BX123*'1_MEX'!$F$41+BZ123*'1_MEX'!$F$42+CB123*'1_MEX'!$F$43+CD123*'1_MEX'!$F$44+CF123*'1_MEX'!$F$45+CH123*'1_MEX'!$F$46+CJ123*'1_MEX'!$F$47</f>
        <v>0</v>
      </c>
      <c r="CO123" s="274">
        <f t="shared" si="309"/>
        <v>0</v>
      </c>
      <c r="CP123" s="274">
        <f t="shared" si="310"/>
        <v>0</v>
      </c>
      <c r="CQ123" s="199">
        <f t="shared" si="311"/>
        <v>0</v>
      </c>
      <c r="CR123" s="199">
        <f t="shared" si="312"/>
        <v>0</v>
      </c>
      <c r="CS123" s="199">
        <f>C123*($J123*'1_MEX'!B$8+$L123*'1_MEX'!B$9+$N123*'1_MEX'!B$10+$P123*'1_MEX'!B$11+$R123*'1_MEX'!B$12+$T123*'1_MEX'!B$13+$V123*'1_MEX'!B$14+$X123*'1_MEX'!B$15+$Z123*'1_MEX'!B$16+$AB123*'1_MEX'!B$17+$AD123*'1_MEX'!B$18+$AF123*'1_MEX'!B$19+$AH123*'1_MEX'!B$20+$AJ123*'1_MEX'!B$21+$AL123*'1_MEX'!B$22+$AN123*'1_MEX'!B$23+$AP123*'1_MEX'!B$24+$AR123*'1_MEX'!B$25+$AT123*'1_MEX'!B$26+$AV123*'1_MEX'!B$27+$AX123*'1_MEX'!B$28+$AZ123*'1_MEX'!B$29+$BB123*'1_MEX'!B$30+$BD123*'1_MEX'!B$31+$BF123*'1_MEX'!B$32+$BH123*'1_MEX'!B$33+$BJ123*'1_MEX'!B$34+$BL123*'1_MEX'!B$35+$BN123*'1_MEX'!B$36+$BP123*'1_MEX'!B$37+$BR123*'1_MEX'!B$38+$BT123*'1_MEX'!B$39+$BV123*'1_MEX'!B$40+$BX123*'1_MEX'!B$41+$BZ123*'1_MEX'!B$42+$CB123*'1_MEX'!B$43+$CD123*'1_MEX'!B$44+$CF123*'1_MEX'!B$45+$CH123*'1_MEX'!B$46+$CJ123*'1_MEX'!B$47)</f>
        <v>0</v>
      </c>
      <c r="CT123" s="199">
        <f>C123*($J123*'1_MEX'!C$8+$L123*'1_MEX'!C$9+$N123*'1_MEX'!C$10+$P123*'1_MEX'!C$11+$R123*'1_MEX'!C$12+$T123*'1_MEX'!C$13+$V123*'1_MEX'!C$14+$X123*'1_MEX'!C$15+$Z123*'1_MEX'!C$16+$AB123*'1_MEX'!C$17+$AD123*'1_MEX'!C$18+$AF123*'1_MEX'!C$19+$AH123*'1_MEX'!C$20+$AJ123*'1_MEX'!C$21+$AL123*'1_MEX'!C$22+$AN123*'1_MEX'!C$23+$AP123*'1_MEX'!C$24+$AR123*'1_MEX'!C$25+$AT123*'1_MEX'!C$26+$AV123*'1_MEX'!C$27+$AX123*'1_MEX'!C$28+$AZ123*'1_MEX'!C$29+$BB123*'1_MEX'!C$30+$BD123*'1_MEX'!C$31+$BF123*'1_MEX'!C$32+$BH123*'1_MEX'!C$33+$BJ123*'1_MEX'!C$34+$BL123*'1_MEX'!C$35+$BN123*'1_MEX'!C$36+$BP123*'1_MEX'!C$37+$BR123*'1_MEX'!C$38+$BT123*'1_MEX'!C$39+$BV123*'1_MEX'!C$40+$BX123*'1_MEX'!C$41+$BZ123*'1_MEX'!C$42+$CB123*'1_MEX'!C$43+$CD123*'1_MEX'!C$44+$CF123*'1_MEX'!C$45+$CH123*'1_MEX'!C$46+$CJ123*'1_MEX'!C$47)</f>
        <v>0</v>
      </c>
      <c r="CU123"/>
      <c r="CV123"/>
      <c r="CW123"/>
      <c r="CX123"/>
      <c r="CY123"/>
      <c r="CZ123"/>
      <c r="DA123"/>
      <c r="DB123"/>
      <c r="DC123"/>
      <c r="DD123" s="200">
        <f t="shared" si="313"/>
        <v>0</v>
      </c>
      <c r="DE123" s="200"/>
      <c r="DF123" s="200">
        <f t="shared" si="314"/>
        <v>0</v>
      </c>
      <c r="DG123"/>
      <c r="DH123" s="235">
        <f t="shared" si="315"/>
        <v>0</v>
      </c>
    </row>
    <row r="124" spans="1:112" ht="22.5" customHeight="1">
      <c r="A124" s="68">
        <v>5</v>
      </c>
      <c r="B124" s="314"/>
      <c r="C124" s="192"/>
      <c r="D124" s="277"/>
      <c r="E124" s="276">
        <f t="shared" si="283"/>
        <v>0</v>
      </c>
      <c r="F124" s="276"/>
      <c r="G124" s="192">
        <f t="shared" si="284"/>
        <v>0</v>
      </c>
      <c r="H124" s="68" t="s">
        <v>1</v>
      </c>
      <c r="I124" s="194">
        <f t="shared" si="285"/>
        <v>0</v>
      </c>
      <c r="J124" s="289"/>
      <c r="K124" s="289">
        <f t="shared" si="277"/>
        <v>0</v>
      </c>
      <c r="L124" s="290"/>
      <c r="M124" s="290">
        <f t="shared" si="278"/>
        <v>0</v>
      </c>
      <c r="N124" s="291"/>
      <c r="O124" s="291">
        <f t="shared" si="279"/>
        <v>0</v>
      </c>
      <c r="P124" s="292"/>
      <c r="Q124" s="292">
        <f t="shared" si="280"/>
        <v>0</v>
      </c>
      <c r="R124" s="68"/>
      <c r="S124" s="68">
        <f t="shared" si="316"/>
        <v>0</v>
      </c>
      <c r="T124" s="293"/>
      <c r="U124" s="289">
        <f t="shared" si="317"/>
        <v>0</v>
      </c>
      <c r="V124" s="294"/>
      <c r="W124" s="290">
        <f t="shared" si="318"/>
        <v>0</v>
      </c>
      <c r="X124" s="295"/>
      <c r="Y124" s="291">
        <f t="shared" si="319"/>
        <v>0</v>
      </c>
      <c r="Z124" s="296"/>
      <c r="AA124" s="292">
        <f t="shared" si="320"/>
        <v>0</v>
      </c>
      <c r="AB124" s="66"/>
      <c r="AC124" s="68">
        <f t="shared" si="321"/>
        <v>0</v>
      </c>
      <c r="AD124" s="293"/>
      <c r="AE124" s="289">
        <f t="shared" si="322"/>
        <v>0</v>
      </c>
      <c r="AF124" s="294"/>
      <c r="AG124" s="290">
        <f t="shared" si="323"/>
        <v>0</v>
      </c>
      <c r="AH124" s="295"/>
      <c r="AI124" s="291">
        <f t="shared" si="324"/>
        <v>0</v>
      </c>
      <c r="AJ124" s="296"/>
      <c r="AK124" s="292">
        <f t="shared" si="325"/>
        <v>0</v>
      </c>
      <c r="AL124" s="289"/>
      <c r="AM124" s="289">
        <f t="shared" si="326"/>
        <v>0</v>
      </c>
      <c r="AN124" s="294"/>
      <c r="AO124" s="290">
        <f t="shared" si="327"/>
        <v>0</v>
      </c>
      <c r="AP124" s="291"/>
      <c r="AQ124" s="291">
        <f t="shared" si="328"/>
        <v>0</v>
      </c>
      <c r="AR124" s="296"/>
      <c r="AS124" s="292">
        <f t="shared" si="329"/>
        <v>0</v>
      </c>
      <c r="AT124" s="66"/>
      <c r="AU124" s="68">
        <f t="shared" si="330"/>
        <v>0</v>
      </c>
      <c r="AV124" s="289"/>
      <c r="AW124" s="289">
        <f t="shared" si="286"/>
        <v>0</v>
      </c>
      <c r="AX124" s="290"/>
      <c r="AY124" s="290">
        <f t="shared" si="287"/>
        <v>0</v>
      </c>
      <c r="AZ124" s="291"/>
      <c r="BA124" s="291">
        <f t="shared" si="288"/>
        <v>0</v>
      </c>
      <c r="BB124" s="292"/>
      <c r="BC124" s="292">
        <f t="shared" si="289"/>
        <v>0</v>
      </c>
      <c r="BD124" s="68"/>
      <c r="BE124" s="68">
        <f t="shared" si="290"/>
        <v>0</v>
      </c>
      <c r="BF124" s="293"/>
      <c r="BG124" s="289">
        <f t="shared" si="291"/>
        <v>0</v>
      </c>
      <c r="BH124" s="294"/>
      <c r="BI124" s="290">
        <f t="shared" si="292"/>
        <v>0</v>
      </c>
      <c r="BJ124" s="295"/>
      <c r="BK124" s="291">
        <f t="shared" si="293"/>
        <v>0</v>
      </c>
      <c r="BL124" s="296"/>
      <c r="BM124" s="292">
        <f t="shared" si="294"/>
        <v>0</v>
      </c>
      <c r="BN124" s="66"/>
      <c r="BO124" s="68">
        <f t="shared" si="295"/>
        <v>0</v>
      </c>
      <c r="BP124" s="293"/>
      <c r="BQ124" s="289">
        <f t="shared" si="296"/>
        <v>0</v>
      </c>
      <c r="BR124" s="294"/>
      <c r="BS124" s="290">
        <f t="shared" si="297"/>
        <v>0</v>
      </c>
      <c r="BT124" s="295"/>
      <c r="BU124" s="291">
        <f t="shared" si="298"/>
        <v>0</v>
      </c>
      <c r="BV124" s="296"/>
      <c r="BW124" s="292">
        <f t="shared" si="299"/>
        <v>0</v>
      </c>
      <c r="BX124" s="289"/>
      <c r="BY124" s="289">
        <f t="shared" si="300"/>
        <v>0</v>
      </c>
      <c r="BZ124" s="294"/>
      <c r="CA124" s="290">
        <f t="shared" si="301"/>
        <v>0</v>
      </c>
      <c r="CB124" s="291"/>
      <c r="CC124" s="291">
        <f t="shared" si="302"/>
        <v>0</v>
      </c>
      <c r="CD124" s="296"/>
      <c r="CE124" s="292">
        <f t="shared" si="303"/>
        <v>0</v>
      </c>
      <c r="CF124" s="66"/>
      <c r="CG124" s="68">
        <f t="shared" si="304"/>
        <v>0</v>
      </c>
      <c r="CH124" s="289"/>
      <c r="CI124" s="289">
        <f t="shared" si="305"/>
        <v>0</v>
      </c>
      <c r="CJ124" s="289"/>
      <c r="CK124" s="289">
        <f t="shared" si="306"/>
        <v>0</v>
      </c>
      <c r="CL124" s="273">
        <f t="shared" si="307"/>
        <v>0</v>
      </c>
      <c r="CM124" s="199">
        <f t="shared" si="308"/>
        <v>0</v>
      </c>
      <c r="CN124" s="199">
        <f>J124*'1_MEX'!$F$8+'2_FACADE'!L124*'1_MEX'!$F$9+'2_FACADE'!N124*'1_MEX'!$F$10+'2_FACADE'!P124*'1_MEX'!$F$11+'2_FACADE'!R124*'1_MEX'!$F$12+'2_FACADE'!T124*'1_MEX'!$F$13+'2_FACADE'!V124*'1_MEX'!$F$14+'2_FACADE'!X124*'1_MEX'!$F$15+'2_FACADE'!Z124*'1_MEX'!$F$16+'2_FACADE'!AB124*'1_MEX'!$F$17+'2_FACADE'!AD124*'1_MEX'!$F$18+'2_FACADE'!AF124*'1_MEX'!$F$19+'2_FACADE'!AH124*'1_MEX'!$F$20+AJ124*'1_MEX'!$F$21+'2_FACADE'!AL124*'1_MEX'!$F$22+'2_FACADE'!AN124*'1_MEX'!$F$23+'2_FACADE'!AP124*'1_MEX'!$F$24+'2_FACADE'!AR124*'1_MEX'!$F$25+'2_FACADE'!AT124*'1_MEX'!$F$26+'2_FACADE'!AV124*'1_MEX'!$F$27+AX124*'1_MEX'!$F$28+AZ124*'1_MEX'!$F$29+BB124*'1_MEX'!$F$30+BD124*'1_MEX'!$F$31+BF124*'1_MEX'!$F$32+BH124*'1_MEX'!$F$33+BJ124*'1_MEX'!$F$34+BL124*'1_MEX'!$F$35+BN124*'1_MEX'!$F$36+BP124*'1_MEX'!$F$37+BR124*'1_MEX'!$F$38+BT124*'1_MEX'!$F$39+BV124*'1_MEX'!$F$40+BX124*'1_MEX'!$F$41+BZ124*'1_MEX'!$F$42+CB124*'1_MEX'!$F$43+CD124*'1_MEX'!$F$44+CF124*'1_MEX'!$F$45+CH124*'1_MEX'!$F$46+CJ124*'1_MEX'!$F$47</f>
        <v>0</v>
      </c>
      <c r="CO124" s="274">
        <f t="shared" si="309"/>
        <v>0</v>
      </c>
      <c r="CP124" s="274">
        <f t="shared" si="310"/>
        <v>0</v>
      </c>
      <c r="CQ124" s="199">
        <f t="shared" si="311"/>
        <v>0</v>
      </c>
      <c r="CR124" s="199">
        <f t="shared" si="312"/>
        <v>0</v>
      </c>
      <c r="CS124" s="199">
        <f>C124*($J124*'1_MEX'!B$8+$L124*'1_MEX'!B$9+$N124*'1_MEX'!B$10+$P124*'1_MEX'!B$11+$R124*'1_MEX'!B$12+$T124*'1_MEX'!B$13+$V124*'1_MEX'!B$14+$X124*'1_MEX'!B$15+$Z124*'1_MEX'!B$16+$AB124*'1_MEX'!B$17+$AD124*'1_MEX'!B$18+$AF124*'1_MEX'!B$19+$AH124*'1_MEX'!B$20+$AJ124*'1_MEX'!B$21+$AL124*'1_MEX'!B$22+$AN124*'1_MEX'!B$23+$AP124*'1_MEX'!B$24+$AR124*'1_MEX'!B$25+$AT124*'1_MEX'!B$26+$AV124*'1_MEX'!B$27+$AX124*'1_MEX'!B$28+$AZ124*'1_MEX'!B$29+$BB124*'1_MEX'!B$30+$BD124*'1_MEX'!B$31+$BF124*'1_MEX'!B$32+$BH124*'1_MEX'!B$33+$BJ124*'1_MEX'!B$34+$BL124*'1_MEX'!B$35+$BN124*'1_MEX'!B$36+$BP124*'1_MEX'!B$37+$BR124*'1_MEX'!B$38+$BT124*'1_MEX'!B$39+$BV124*'1_MEX'!B$40+$BX124*'1_MEX'!B$41+$BZ124*'1_MEX'!B$42+$CB124*'1_MEX'!B$43+$CD124*'1_MEX'!B$44+$CF124*'1_MEX'!B$45+$CH124*'1_MEX'!B$46+$CJ124*'1_MEX'!B$47)</f>
        <v>0</v>
      </c>
      <c r="CT124" s="199">
        <f>C124*($J124*'1_MEX'!C$8+$L124*'1_MEX'!C$9+$N124*'1_MEX'!C$10+$P124*'1_MEX'!C$11+$R124*'1_MEX'!C$12+$T124*'1_MEX'!C$13+$V124*'1_MEX'!C$14+$X124*'1_MEX'!C$15+$Z124*'1_MEX'!C$16+$AB124*'1_MEX'!C$17+$AD124*'1_MEX'!C$18+$AF124*'1_MEX'!C$19+$AH124*'1_MEX'!C$20+$AJ124*'1_MEX'!C$21+$AL124*'1_MEX'!C$22+$AN124*'1_MEX'!C$23+$AP124*'1_MEX'!C$24+$AR124*'1_MEX'!C$25+$AT124*'1_MEX'!C$26+$AV124*'1_MEX'!C$27+$AX124*'1_MEX'!C$28+$AZ124*'1_MEX'!C$29+$BB124*'1_MEX'!C$30+$BD124*'1_MEX'!C$31+$BF124*'1_MEX'!C$32+$BH124*'1_MEX'!C$33+$BJ124*'1_MEX'!C$34+$BL124*'1_MEX'!C$35+$BN124*'1_MEX'!C$36+$BP124*'1_MEX'!C$37+$BR124*'1_MEX'!C$38+$BT124*'1_MEX'!C$39+$BV124*'1_MEX'!C$40+$BX124*'1_MEX'!C$41+$BZ124*'1_MEX'!C$42+$CB124*'1_MEX'!C$43+$CD124*'1_MEX'!C$44+$CF124*'1_MEX'!C$45+$CH124*'1_MEX'!C$46+$CJ124*'1_MEX'!C$47)</f>
        <v>0</v>
      </c>
      <c r="CU124"/>
      <c r="CV124"/>
      <c r="CW124"/>
      <c r="CX124"/>
      <c r="CY124"/>
      <c r="CZ124"/>
      <c r="DA124"/>
      <c r="DB124"/>
      <c r="DC124"/>
      <c r="DD124" s="200">
        <f t="shared" si="313"/>
        <v>0</v>
      </c>
      <c r="DE124" s="200"/>
      <c r="DF124" s="200">
        <f t="shared" si="314"/>
        <v>0</v>
      </c>
      <c r="DG124"/>
      <c r="DH124" s="235">
        <f t="shared" si="315"/>
        <v>0</v>
      </c>
    </row>
    <row r="125" spans="1:112" ht="22.5" customHeight="1">
      <c r="A125" s="68">
        <v>6</v>
      </c>
      <c r="B125" s="314"/>
      <c r="C125" s="192"/>
      <c r="D125" s="277"/>
      <c r="E125" s="276">
        <f t="shared" si="283"/>
        <v>0</v>
      </c>
      <c r="F125" s="276"/>
      <c r="G125" s="192">
        <f t="shared" si="284"/>
        <v>0</v>
      </c>
      <c r="H125" s="68" t="s">
        <v>1</v>
      </c>
      <c r="I125" s="194">
        <f t="shared" si="285"/>
        <v>0</v>
      </c>
      <c r="J125" s="289"/>
      <c r="K125" s="289">
        <f t="shared" si="277"/>
        <v>0</v>
      </c>
      <c r="L125" s="290"/>
      <c r="M125" s="290">
        <f t="shared" si="278"/>
        <v>0</v>
      </c>
      <c r="N125" s="291"/>
      <c r="O125" s="291">
        <f t="shared" si="279"/>
        <v>0</v>
      </c>
      <c r="P125" s="292"/>
      <c r="Q125" s="292">
        <f t="shared" si="280"/>
        <v>0</v>
      </c>
      <c r="R125" s="68"/>
      <c r="S125" s="68">
        <f t="shared" si="316"/>
        <v>0</v>
      </c>
      <c r="T125" s="293"/>
      <c r="U125" s="289">
        <f t="shared" si="317"/>
        <v>0</v>
      </c>
      <c r="V125" s="294"/>
      <c r="W125" s="290">
        <f t="shared" si="318"/>
        <v>0</v>
      </c>
      <c r="X125" s="295"/>
      <c r="Y125" s="291">
        <f t="shared" si="319"/>
        <v>0</v>
      </c>
      <c r="Z125" s="296"/>
      <c r="AA125" s="292">
        <f t="shared" si="320"/>
        <v>0</v>
      </c>
      <c r="AB125" s="66"/>
      <c r="AC125" s="68">
        <f t="shared" si="321"/>
        <v>0</v>
      </c>
      <c r="AD125" s="293"/>
      <c r="AE125" s="289">
        <f t="shared" si="322"/>
        <v>0</v>
      </c>
      <c r="AF125" s="294"/>
      <c r="AG125" s="290">
        <f t="shared" si="323"/>
        <v>0</v>
      </c>
      <c r="AH125" s="295"/>
      <c r="AI125" s="291">
        <f t="shared" si="324"/>
        <v>0</v>
      </c>
      <c r="AJ125" s="296"/>
      <c r="AK125" s="292">
        <f t="shared" si="325"/>
        <v>0</v>
      </c>
      <c r="AL125" s="289"/>
      <c r="AM125" s="289">
        <f t="shared" si="326"/>
        <v>0</v>
      </c>
      <c r="AN125" s="294"/>
      <c r="AO125" s="290">
        <f t="shared" si="327"/>
        <v>0</v>
      </c>
      <c r="AP125" s="291"/>
      <c r="AQ125" s="291">
        <f t="shared" si="328"/>
        <v>0</v>
      </c>
      <c r="AR125" s="296"/>
      <c r="AS125" s="292">
        <f t="shared" si="329"/>
        <v>0</v>
      </c>
      <c r="AT125" s="66"/>
      <c r="AU125" s="68">
        <f t="shared" si="330"/>
        <v>0</v>
      </c>
      <c r="AV125" s="289"/>
      <c r="AW125" s="289">
        <f t="shared" si="286"/>
        <v>0</v>
      </c>
      <c r="AX125" s="290"/>
      <c r="AY125" s="290">
        <f t="shared" si="287"/>
        <v>0</v>
      </c>
      <c r="AZ125" s="291"/>
      <c r="BA125" s="291">
        <f t="shared" si="288"/>
        <v>0</v>
      </c>
      <c r="BB125" s="292"/>
      <c r="BC125" s="292">
        <f t="shared" si="289"/>
        <v>0</v>
      </c>
      <c r="BD125" s="68"/>
      <c r="BE125" s="68">
        <f t="shared" si="290"/>
        <v>0</v>
      </c>
      <c r="BF125" s="293"/>
      <c r="BG125" s="289">
        <f t="shared" si="291"/>
        <v>0</v>
      </c>
      <c r="BH125" s="294"/>
      <c r="BI125" s="290">
        <f t="shared" si="292"/>
        <v>0</v>
      </c>
      <c r="BJ125" s="295"/>
      <c r="BK125" s="291">
        <f t="shared" si="293"/>
        <v>0</v>
      </c>
      <c r="BL125" s="296"/>
      <c r="BM125" s="292">
        <f t="shared" si="294"/>
        <v>0</v>
      </c>
      <c r="BN125" s="66"/>
      <c r="BO125" s="68">
        <f t="shared" si="295"/>
        <v>0</v>
      </c>
      <c r="BP125" s="293"/>
      <c r="BQ125" s="289">
        <f t="shared" si="296"/>
        <v>0</v>
      </c>
      <c r="BR125" s="294"/>
      <c r="BS125" s="290">
        <f t="shared" si="297"/>
        <v>0</v>
      </c>
      <c r="BT125" s="295"/>
      <c r="BU125" s="291">
        <f t="shared" si="298"/>
        <v>0</v>
      </c>
      <c r="BV125" s="296"/>
      <c r="BW125" s="292">
        <f t="shared" si="299"/>
        <v>0</v>
      </c>
      <c r="BX125" s="289"/>
      <c r="BY125" s="289">
        <f t="shared" si="300"/>
        <v>0</v>
      </c>
      <c r="BZ125" s="294"/>
      <c r="CA125" s="290">
        <f t="shared" si="301"/>
        <v>0</v>
      </c>
      <c r="CB125" s="291"/>
      <c r="CC125" s="291">
        <f t="shared" si="302"/>
        <v>0</v>
      </c>
      <c r="CD125" s="296"/>
      <c r="CE125" s="292">
        <f t="shared" si="303"/>
        <v>0</v>
      </c>
      <c r="CF125" s="66"/>
      <c r="CG125" s="68">
        <f t="shared" si="304"/>
        <v>0</v>
      </c>
      <c r="CH125" s="289"/>
      <c r="CI125" s="289">
        <f t="shared" si="305"/>
        <v>0</v>
      </c>
      <c r="CJ125" s="289"/>
      <c r="CK125" s="289">
        <f t="shared" si="306"/>
        <v>0</v>
      </c>
      <c r="CL125" s="273">
        <f t="shared" si="307"/>
        <v>0</v>
      </c>
      <c r="CM125" s="199">
        <f t="shared" si="308"/>
        <v>0</v>
      </c>
      <c r="CN125" s="199">
        <f>J125*'1_MEX'!$F$8+'2_FACADE'!L125*'1_MEX'!$F$9+'2_FACADE'!N125*'1_MEX'!$F$10+'2_FACADE'!P125*'1_MEX'!$F$11+'2_FACADE'!R125*'1_MEX'!$F$12+'2_FACADE'!T125*'1_MEX'!$F$13+'2_FACADE'!V125*'1_MEX'!$F$14+'2_FACADE'!X125*'1_MEX'!$F$15+'2_FACADE'!Z125*'1_MEX'!$F$16+'2_FACADE'!AB125*'1_MEX'!$F$17+'2_FACADE'!AD125*'1_MEX'!$F$18+'2_FACADE'!AF125*'1_MEX'!$F$19+'2_FACADE'!AH125*'1_MEX'!$F$20+AJ125*'1_MEX'!$F$21+'2_FACADE'!AL125*'1_MEX'!$F$22+'2_FACADE'!AN125*'1_MEX'!$F$23+'2_FACADE'!AP125*'1_MEX'!$F$24+'2_FACADE'!AR125*'1_MEX'!$F$25+'2_FACADE'!AT125*'1_MEX'!$F$26+'2_FACADE'!AV125*'1_MEX'!$F$27+AX125*'1_MEX'!$F$28+AZ125*'1_MEX'!$F$29+BB125*'1_MEX'!$F$30+BD125*'1_MEX'!$F$31+BF125*'1_MEX'!$F$32+BH125*'1_MEX'!$F$33+BJ125*'1_MEX'!$F$34+BL125*'1_MEX'!$F$35+BN125*'1_MEX'!$F$36+BP125*'1_MEX'!$F$37+BR125*'1_MEX'!$F$38+BT125*'1_MEX'!$F$39+BV125*'1_MEX'!$F$40+BX125*'1_MEX'!$F$41+BZ125*'1_MEX'!$F$42+CB125*'1_MEX'!$F$43+CD125*'1_MEX'!$F$44+CF125*'1_MEX'!$F$45+CH125*'1_MEX'!$F$46+CJ125*'1_MEX'!$F$47</f>
        <v>0</v>
      </c>
      <c r="CO125" s="274">
        <f t="shared" si="309"/>
        <v>0</v>
      </c>
      <c r="CP125" s="274">
        <f t="shared" si="310"/>
        <v>0</v>
      </c>
      <c r="CQ125" s="199">
        <f t="shared" si="311"/>
        <v>0</v>
      </c>
      <c r="CR125" s="199">
        <f t="shared" si="312"/>
        <v>0</v>
      </c>
      <c r="CS125" s="199">
        <f>C125*($J125*'1_MEX'!B$8+$L125*'1_MEX'!B$9+$N125*'1_MEX'!B$10+$P125*'1_MEX'!B$11+$R125*'1_MEX'!B$12+$T125*'1_MEX'!B$13+$V125*'1_MEX'!B$14+$X125*'1_MEX'!B$15+$Z125*'1_MEX'!B$16+$AB125*'1_MEX'!B$17+$AD125*'1_MEX'!B$18+$AF125*'1_MEX'!B$19+$AH125*'1_MEX'!B$20+$AJ125*'1_MEX'!B$21+$AL125*'1_MEX'!B$22+$AN125*'1_MEX'!B$23+$AP125*'1_MEX'!B$24+$AR125*'1_MEX'!B$25+$AT125*'1_MEX'!B$26+$AV125*'1_MEX'!B$27+$AX125*'1_MEX'!B$28+$AZ125*'1_MEX'!B$29+$BB125*'1_MEX'!B$30+$BD125*'1_MEX'!B$31+$BF125*'1_MEX'!B$32+$BH125*'1_MEX'!B$33+$BJ125*'1_MEX'!B$34+$BL125*'1_MEX'!B$35+$BN125*'1_MEX'!B$36+$BP125*'1_MEX'!B$37+$BR125*'1_MEX'!B$38+$BT125*'1_MEX'!B$39+$BV125*'1_MEX'!B$40+$BX125*'1_MEX'!B$41+$BZ125*'1_MEX'!B$42+$CB125*'1_MEX'!B$43+$CD125*'1_MEX'!B$44+$CF125*'1_MEX'!B$45+$CH125*'1_MEX'!B$46+$CJ125*'1_MEX'!B$47)</f>
        <v>0</v>
      </c>
      <c r="CT125" s="199">
        <f>C125*($J125*'1_MEX'!C$8+$L125*'1_MEX'!C$9+$N125*'1_MEX'!C$10+$P125*'1_MEX'!C$11+$R125*'1_MEX'!C$12+$T125*'1_MEX'!C$13+$V125*'1_MEX'!C$14+$X125*'1_MEX'!C$15+$Z125*'1_MEX'!C$16+$AB125*'1_MEX'!C$17+$AD125*'1_MEX'!C$18+$AF125*'1_MEX'!C$19+$AH125*'1_MEX'!C$20+$AJ125*'1_MEX'!C$21+$AL125*'1_MEX'!C$22+$AN125*'1_MEX'!C$23+$AP125*'1_MEX'!C$24+$AR125*'1_MEX'!C$25+$AT125*'1_MEX'!C$26+$AV125*'1_MEX'!C$27+$AX125*'1_MEX'!C$28+$AZ125*'1_MEX'!C$29+$BB125*'1_MEX'!C$30+$BD125*'1_MEX'!C$31+$BF125*'1_MEX'!C$32+$BH125*'1_MEX'!C$33+$BJ125*'1_MEX'!C$34+$BL125*'1_MEX'!C$35+$BN125*'1_MEX'!C$36+$BP125*'1_MEX'!C$37+$BR125*'1_MEX'!C$38+$BT125*'1_MEX'!C$39+$BV125*'1_MEX'!C$40+$BX125*'1_MEX'!C$41+$BZ125*'1_MEX'!C$42+$CB125*'1_MEX'!C$43+$CD125*'1_MEX'!C$44+$CF125*'1_MEX'!C$45+$CH125*'1_MEX'!C$46+$CJ125*'1_MEX'!C$47)</f>
        <v>0</v>
      </c>
      <c r="CU125"/>
      <c r="CV125"/>
      <c r="CW125"/>
      <c r="CX125"/>
      <c r="CY125"/>
      <c r="CZ125"/>
      <c r="DA125"/>
      <c r="DB125"/>
      <c r="DC125"/>
      <c r="DD125" s="200">
        <f t="shared" si="313"/>
        <v>0</v>
      </c>
      <c r="DE125" s="200"/>
      <c r="DF125" s="200">
        <f t="shared" si="314"/>
        <v>0</v>
      </c>
      <c r="DG125"/>
      <c r="DH125" s="235">
        <f t="shared" si="315"/>
        <v>0</v>
      </c>
    </row>
    <row r="126" spans="1:112" ht="22.5" customHeight="1" thickBot="1">
      <c r="A126" s="67"/>
      <c r="B126" s="322"/>
      <c r="C126" s="323"/>
      <c r="D126" s="324"/>
      <c r="E126" s="324">
        <f>C126*D126/1000</f>
        <v>0</v>
      </c>
      <c r="F126" s="324"/>
      <c r="G126" s="323">
        <f>F126*C126/1000</f>
        <v>0</v>
      </c>
      <c r="H126" s="67" t="s">
        <v>1</v>
      </c>
      <c r="I126" s="194">
        <f t="shared" si="285"/>
        <v>0</v>
      </c>
      <c r="J126" s="289"/>
      <c r="K126" s="289">
        <f t="shared" si="277"/>
        <v>0</v>
      </c>
      <c r="L126" s="294"/>
      <c r="M126" s="290">
        <f t="shared" si="278"/>
        <v>0</v>
      </c>
      <c r="N126" s="295"/>
      <c r="O126" s="291">
        <f t="shared" si="279"/>
        <v>0</v>
      </c>
      <c r="P126" s="296"/>
      <c r="Q126" s="292">
        <f t="shared" si="280"/>
        <v>0</v>
      </c>
      <c r="R126" s="66"/>
      <c r="S126" s="68">
        <f t="shared" si="316"/>
        <v>0</v>
      </c>
      <c r="T126" s="293"/>
      <c r="U126" s="289">
        <f t="shared" si="317"/>
        <v>0</v>
      </c>
      <c r="V126" s="294"/>
      <c r="W126" s="290">
        <f t="shared" si="318"/>
        <v>0</v>
      </c>
      <c r="X126" s="295"/>
      <c r="Y126" s="291">
        <f t="shared" si="319"/>
        <v>0</v>
      </c>
      <c r="Z126" s="296"/>
      <c r="AA126" s="292">
        <f t="shared" si="320"/>
        <v>0</v>
      </c>
      <c r="AB126" s="66"/>
      <c r="AC126" s="68">
        <f t="shared" si="321"/>
        <v>0</v>
      </c>
      <c r="AD126" s="293"/>
      <c r="AE126" s="289">
        <f t="shared" si="322"/>
        <v>0</v>
      </c>
      <c r="AF126" s="294"/>
      <c r="AG126" s="290">
        <f t="shared" si="323"/>
        <v>0</v>
      </c>
      <c r="AH126" s="295"/>
      <c r="AI126" s="291">
        <f t="shared" si="324"/>
        <v>0</v>
      </c>
      <c r="AJ126" s="296"/>
      <c r="AK126" s="292">
        <f t="shared" si="325"/>
        <v>0</v>
      </c>
      <c r="AL126" s="289"/>
      <c r="AM126" s="289">
        <f t="shared" si="326"/>
        <v>0</v>
      </c>
      <c r="AN126" s="294"/>
      <c r="AO126" s="290">
        <f t="shared" si="327"/>
        <v>0</v>
      </c>
      <c r="AP126" s="291"/>
      <c r="AQ126" s="291">
        <f t="shared" si="328"/>
        <v>0</v>
      </c>
      <c r="AR126" s="296"/>
      <c r="AS126" s="292">
        <f t="shared" si="329"/>
        <v>0</v>
      </c>
      <c r="AT126" s="66"/>
      <c r="AU126" s="68">
        <f t="shared" si="330"/>
        <v>0</v>
      </c>
      <c r="AV126" s="289"/>
      <c r="AW126" s="289">
        <f t="shared" si="286"/>
        <v>0</v>
      </c>
      <c r="AX126" s="294"/>
      <c r="AY126" s="290">
        <f t="shared" si="287"/>
        <v>0</v>
      </c>
      <c r="AZ126" s="295"/>
      <c r="BA126" s="291">
        <f t="shared" si="288"/>
        <v>0</v>
      </c>
      <c r="BB126" s="296"/>
      <c r="BC126" s="292">
        <f t="shared" si="289"/>
        <v>0</v>
      </c>
      <c r="BD126" s="66"/>
      <c r="BE126" s="68">
        <f t="shared" si="290"/>
        <v>0</v>
      </c>
      <c r="BF126" s="293"/>
      <c r="BG126" s="289">
        <f t="shared" si="291"/>
        <v>0</v>
      </c>
      <c r="BH126" s="294"/>
      <c r="BI126" s="290">
        <f t="shared" si="292"/>
        <v>0</v>
      </c>
      <c r="BJ126" s="295"/>
      <c r="BK126" s="291">
        <f t="shared" si="293"/>
        <v>0</v>
      </c>
      <c r="BL126" s="296"/>
      <c r="BM126" s="292">
        <f t="shared" si="294"/>
        <v>0</v>
      </c>
      <c r="BN126" s="66"/>
      <c r="BO126" s="68">
        <f t="shared" si="295"/>
        <v>0</v>
      </c>
      <c r="BP126" s="293"/>
      <c r="BQ126" s="289">
        <f t="shared" si="296"/>
        <v>0</v>
      </c>
      <c r="BR126" s="294"/>
      <c r="BS126" s="290">
        <f t="shared" si="297"/>
        <v>0</v>
      </c>
      <c r="BT126" s="295"/>
      <c r="BU126" s="291">
        <f t="shared" si="298"/>
        <v>0</v>
      </c>
      <c r="BV126" s="296"/>
      <c r="BW126" s="292">
        <f t="shared" si="299"/>
        <v>0</v>
      </c>
      <c r="BX126" s="289"/>
      <c r="BY126" s="289">
        <f t="shared" si="300"/>
        <v>0</v>
      </c>
      <c r="BZ126" s="294"/>
      <c r="CA126" s="290">
        <f t="shared" si="301"/>
        <v>0</v>
      </c>
      <c r="CB126" s="291"/>
      <c r="CC126" s="291">
        <f t="shared" si="302"/>
        <v>0</v>
      </c>
      <c r="CD126" s="296"/>
      <c r="CE126" s="292">
        <f t="shared" si="303"/>
        <v>0</v>
      </c>
      <c r="CF126" s="66"/>
      <c r="CG126" s="68">
        <f t="shared" si="304"/>
        <v>0</v>
      </c>
      <c r="CH126" s="289"/>
      <c r="CI126" s="289">
        <f t="shared" si="305"/>
        <v>0</v>
      </c>
      <c r="CJ126" s="289"/>
      <c r="CK126" s="289">
        <f t="shared" si="306"/>
        <v>0</v>
      </c>
      <c r="CL126" s="329">
        <f t="shared" si="307"/>
        <v>0</v>
      </c>
      <c r="CM126" s="330">
        <f t="shared" si="308"/>
        <v>0</v>
      </c>
      <c r="CN126" s="330">
        <f>J126*'1_MEX'!$F$8+'2_FACADE'!L126*'1_MEX'!$F$9+'2_FACADE'!N126*'1_MEX'!$F$10+'2_FACADE'!P126*'1_MEX'!$F$11+'2_FACADE'!R126*'1_MEX'!$F$12+'2_FACADE'!T126*'1_MEX'!$F$13+'2_FACADE'!V126*'1_MEX'!$F$14+'2_FACADE'!X126*'1_MEX'!$F$15+'2_FACADE'!Z126*'1_MEX'!$F$16+'2_FACADE'!AB126*'1_MEX'!$F$17+'2_FACADE'!AD126*'1_MEX'!$F$18+'2_FACADE'!AF126*'1_MEX'!$F$19+'2_FACADE'!AH126*'1_MEX'!$F$20+AJ126*'1_MEX'!$F$21+'2_FACADE'!AL126*'1_MEX'!$F$22+'2_FACADE'!AN126*'1_MEX'!$F$23+'2_FACADE'!AP126*'1_MEX'!$F$24+'2_FACADE'!AR126*'1_MEX'!$F$25+'2_FACADE'!AT126*'1_MEX'!$F$26+'2_FACADE'!AV126*'1_MEX'!$F$27+AX126*'1_MEX'!$F$28+AZ126*'1_MEX'!$F$29+BB126*'1_MEX'!$F$30+BD126*'1_MEX'!$F$31+BF126*'1_MEX'!$F$32+BH126*'1_MEX'!$F$33+BJ126*'1_MEX'!$F$34+BL126*'1_MEX'!$F$35+BN126*'1_MEX'!$F$36+BP126*'1_MEX'!$F$37+BR126*'1_MEX'!$F$38+BT126*'1_MEX'!$F$39+BV126*'1_MEX'!$F$40+BX126*'1_MEX'!$F$41+BZ126*'1_MEX'!$F$42+CB126*'1_MEX'!$F$43+CD126*'1_MEX'!$F$44+CF126*'1_MEX'!$F$45+CH126*'1_MEX'!$F$46+CJ126*'1_MEX'!$F$47</f>
        <v>0</v>
      </c>
      <c r="CO126" s="331">
        <f t="shared" si="309"/>
        <v>0</v>
      </c>
      <c r="CP126" s="331">
        <f t="shared" si="310"/>
        <v>0</v>
      </c>
      <c r="CQ126" s="330">
        <f t="shared" si="311"/>
        <v>0</v>
      </c>
      <c r="CR126" s="330">
        <f t="shared" si="312"/>
        <v>0</v>
      </c>
      <c r="CS126" s="330">
        <f>C126*($J126*'1_MEX'!B$8+$L126*'1_MEX'!B$9+$N126*'1_MEX'!B$10+$P126*'1_MEX'!B$11+$R126*'1_MEX'!B$12+$T126*'1_MEX'!B$13+$V126*'1_MEX'!B$14+$X126*'1_MEX'!B$15+$Z126*'1_MEX'!B$16+$AB126*'1_MEX'!B$17+$AD126*'1_MEX'!B$18+$AF126*'1_MEX'!B$19+$AH126*'1_MEX'!B$20+$AJ126*'1_MEX'!B$21+$AL126*'1_MEX'!B$22+$AN126*'1_MEX'!B$23+$AP126*'1_MEX'!B$24+$AR126*'1_MEX'!B$25+$AT126*'1_MEX'!B$26+$AV126*'1_MEX'!B$27+$AX126*'1_MEX'!B$28+$AZ126*'1_MEX'!B$29+$BB126*'1_MEX'!B$30+$BD126*'1_MEX'!B$31+$BF126*'1_MEX'!B$32+$BH126*'1_MEX'!B$33+$BJ126*'1_MEX'!B$34+$BL126*'1_MEX'!B$35+$BN126*'1_MEX'!B$36+$BP126*'1_MEX'!B$37+$BR126*'1_MEX'!B$38+$BT126*'1_MEX'!B$39+$BV126*'1_MEX'!B$40+$BX126*'1_MEX'!B$41+$BZ126*'1_MEX'!B$42+$CB126*'1_MEX'!B$43+$CD126*'1_MEX'!B$44+$CF126*'1_MEX'!B$45+$CH126*'1_MEX'!B$46+$CJ126*'1_MEX'!B$47)</f>
        <v>0</v>
      </c>
      <c r="CT126" s="330">
        <f>C126*($J126*'1_MEX'!C$8+$L126*'1_MEX'!C$9+$N126*'1_MEX'!C$10+$P126*'1_MEX'!C$11+$R126*'1_MEX'!C$12+$T126*'1_MEX'!C$13+$V126*'1_MEX'!C$14+$X126*'1_MEX'!C$15+$Z126*'1_MEX'!C$16+$AB126*'1_MEX'!C$17+$AD126*'1_MEX'!C$18+$AF126*'1_MEX'!C$19+$AH126*'1_MEX'!C$20+$AJ126*'1_MEX'!C$21+$AL126*'1_MEX'!C$22+$AN126*'1_MEX'!C$23+$AP126*'1_MEX'!C$24+$AR126*'1_MEX'!C$25+$AT126*'1_MEX'!C$26+$AV126*'1_MEX'!C$27+$AX126*'1_MEX'!C$28+$AZ126*'1_MEX'!C$29+$BB126*'1_MEX'!C$30+$BD126*'1_MEX'!C$31+$BF126*'1_MEX'!C$32+$BH126*'1_MEX'!C$33+$BJ126*'1_MEX'!C$34+$BL126*'1_MEX'!C$35+$BN126*'1_MEX'!C$36+$BP126*'1_MEX'!C$37+$BR126*'1_MEX'!C$38+$BT126*'1_MEX'!C$39+$BV126*'1_MEX'!C$40+$BX126*'1_MEX'!C$41+$BZ126*'1_MEX'!C$42+$CB126*'1_MEX'!C$43+$CD126*'1_MEX'!C$44+$CF126*'1_MEX'!C$45+$CH126*'1_MEX'!C$46+$CJ126*'1_MEX'!C$47)</f>
        <v>0</v>
      </c>
      <c r="CU126"/>
      <c r="CV126"/>
      <c r="CW126"/>
      <c r="CX126"/>
      <c r="CY126"/>
      <c r="CZ126"/>
      <c r="DA126"/>
      <c r="DB126"/>
      <c r="DC126"/>
      <c r="DD126" s="200">
        <f t="shared" si="313"/>
        <v>0</v>
      </c>
      <c r="DE126" s="200"/>
      <c r="DF126" s="200">
        <f t="shared" si="314"/>
        <v>0</v>
      </c>
      <c r="DG126"/>
      <c r="DH126" s="235">
        <f t="shared" si="315"/>
        <v>0</v>
      </c>
    </row>
    <row r="127" spans="1:112" ht="18.600000000000001" thickBot="1">
      <c r="A127"/>
      <c r="B127" s="297" t="str">
        <f>A118</f>
        <v>MOB int. Manuel</v>
      </c>
      <c r="C127" s="319">
        <f>SUM(C120:C126)</f>
        <v>0</v>
      </c>
      <c r="D127" s="320">
        <f>C130*1000</f>
        <v>0</v>
      </c>
      <c r="E127" s="320">
        <f>SUM(E120:E126)</f>
        <v>0</v>
      </c>
      <c r="F127" s="321">
        <f>C131*1000</f>
        <v>0</v>
      </c>
      <c r="G127" s="298">
        <f>SUM(G120:G126)</f>
        <v>0</v>
      </c>
      <c r="H127"/>
      <c r="I127" s="299">
        <f>SUM(J127:CJ127)</f>
        <v>0</v>
      </c>
      <c r="J127" s="300">
        <f>SUM(K120:K126)</f>
        <v>0</v>
      </c>
      <c r="K127" s="300"/>
      <c r="L127" s="301">
        <f>SUM(M120:M126)</f>
        <v>0</v>
      </c>
      <c r="M127" s="301"/>
      <c r="N127" s="302">
        <f>SUM(O120:O126)</f>
        <v>0</v>
      </c>
      <c r="O127" s="302"/>
      <c r="P127" s="303">
        <f>SUM(Q120:Q126)</f>
        <v>0</v>
      </c>
      <c r="Q127" s="303"/>
      <c r="R127" s="304">
        <f>SUM(S120:S126)</f>
        <v>0</v>
      </c>
      <c r="S127" s="304"/>
      <c r="T127" s="300">
        <f>SUM(U120:U126)</f>
        <v>0</v>
      </c>
      <c r="U127" s="300"/>
      <c r="V127" s="301">
        <f>SUM(W120:W126)</f>
        <v>0</v>
      </c>
      <c r="W127" s="301"/>
      <c r="X127" s="302">
        <f>SUM(Y120:Y126)</f>
        <v>0</v>
      </c>
      <c r="Y127" s="302"/>
      <c r="Z127" s="303">
        <f>SUM(AA120:AA126)</f>
        <v>0</v>
      </c>
      <c r="AA127" s="303"/>
      <c r="AB127" s="304">
        <f>SUM(AC120:AC126)</f>
        <v>0</v>
      </c>
      <c r="AC127" s="304"/>
      <c r="AD127" s="300">
        <f>SUM(AE120:AE126)</f>
        <v>0</v>
      </c>
      <c r="AE127" s="300"/>
      <c r="AF127" s="301">
        <f>SUM(AG120:AG126)</f>
        <v>0</v>
      </c>
      <c r="AG127" s="301"/>
      <c r="AH127" s="302">
        <f>SUM(AI120:AI126)</f>
        <v>0</v>
      </c>
      <c r="AI127" s="302"/>
      <c r="AJ127" s="303">
        <f>SUM(AK120:AK126)</f>
        <v>0</v>
      </c>
      <c r="AK127" s="303"/>
      <c r="AL127" s="300">
        <f>SUM(AM120:AM126)</f>
        <v>0</v>
      </c>
      <c r="AM127" s="300"/>
      <c r="AN127" s="301">
        <f>SUM(AO120:AO126)</f>
        <v>0</v>
      </c>
      <c r="AO127" s="301"/>
      <c r="AP127" s="302">
        <f>SUM(AQ120:AQ126)</f>
        <v>0</v>
      </c>
      <c r="AQ127" s="302"/>
      <c r="AR127" s="303">
        <f>SUM(AS120:AS126)</f>
        <v>0</v>
      </c>
      <c r="AS127" s="303"/>
      <c r="AT127" s="304">
        <f>SUM(AU120:AU126)</f>
        <v>0</v>
      </c>
      <c r="AU127" s="304"/>
      <c r="AV127" s="304">
        <f>SUM(AW120:AW126)</f>
        <v>0</v>
      </c>
      <c r="AW127" s="300"/>
      <c r="AX127" s="301">
        <f>SUM(AY120:AY126)</f>
        <v>0</v>
      </c>
      <c r="AY127" s="301"/>
      <c r="AZ127" s="302">
        <f>SUM(BA120:BA126)</f>
        <v>0</v>
      </c>
      <c r="BA127" s="302"/>
      <c r="BB127" s="303">
        <f>SUM(BC120:BC126)</f>
        <v>0</v>
      </c>
      <c r="BC127" s="303"/>
      <c r="BD127" s="304">
        <f>SUM(BE120:BE126)</f>
        <v>0</v>
      </c>
      <c r="BE127" s="304"/>
      <c r="BF127" s="300">
        <f>SUM(BG120:BG126)</f>
        <v>0</v>
      </c>
      <c r="BG127" s="300"/>
      <c r="BH127" s="301">
        <f>SUM(BI120:BI126)</f>
        <v>0</v>
      </c>
      <c r="BI127" s="301"/>
      <c r="BJ127" s="302">
        <f>SUM(BK120:BK126)</f>
        <v>0</v>
      </c>
      <c r="BK127" s="302"/>
      <c r="BL127" s="303">
        <f>SUM(BM120:BM126)</f>
        <v>0</v>
      </c>
      <c r="BM127" s="303"/>
      <c r="BN127" s="304">
        <f>SUM(BO120:BO126)</f>
        <v>0</v>
      </c>
      <c r="BO127" s="304"/>
      <c r="BP127" s="300">
        <f>SUM(BQ120:BQ126)</f>
        <v>0</v>
      </c>
      <c r="BQ127" s="300"/>
      <c r="BR127" s="301">
        <f>SUM(BS120:BS126)</f>
        <v>0</v>
      </c>
      <c r="BS127" s="301"/>
      <c r="BT127" s="302">
        <f>SUM(BU120:BU126)</f>
        <v>0</v>
      </c>
      <c r="BU127" s="302"/>
      <c r="BV127" s="303">
        <f>SUM(BW120:BW126)</f>
        <v>0</v>
      </c>
      <c r="BW127" s="303"/>
      <c r="BX127" s="300">
        <f>SUM(BY120:BY126)</f>
        <v>0</v>
      </c>
      <c r="BY127" s="300"/>
      <c r="BZ127" s="301">
        <f>SUM(CA120:CA126)</f>
        <v>0</v>
      </c>
      <c r="CA127" s="301"/>
      <c r="CB127" s="302">
        <f>SUM(CC120:CC126)</f>
        <v>0</v>
      </c>
      <c r="CC127" s="302"/>
      <c r="CD127" s="303">
        <f>SUM(CE120:CE126)</f>
        <v>0</v>
      </c>
      <c r="CE127" s="303"/>
      <c r="CF127" s="304">
        <f>SUM(CG120:CG126)</f>
        <v>0</v>
      </c>
      <c r="CG127" s="304"/>
      <c r="CH127" s="304">
        <f>SUM(CI120:CI126)</f>
        <v>0</v>
      </c>
      <c r="CI127" s="300"/>
      <c r="CJ127" s="304">
        <f>SUM(CK120:CK126)</f>
        <v>0</v>
      </c>
      <c r="CK127" s="300"/>
      <c r="CL127"/>
      <c r="CM127"/>
      <c r="CN127"/>
      <c r="CO127" s="325">
        <f>ROUND(SUM(CO120:CO126),2)</f>
        <v>0</v>
      </c>
      <c r="CP127" s="326">
        <f>ROUND(SUM(CP120:CP126),2)</f>
        <v>0</v>
      </c>
      <c r="CQ127" s="327">
        <f>ROUND(SUM(CQ120:CQ126),2)</f>
        <v>0</v>
      </c>
      <c r="CR127" s="328">
        <f>SUM(CR120:CR126)</f>
        <v>0</v>
      </c>
      <c r="CS127" s="328">
        <f>SUM(CS120:CS126)</f>
        <v>0</v>
      </c>
      <c r="CT127" s="328">
        <f>SUM(CT120:CT126)</f>
        <v>0</v>
      </c>
      <c r="CU127"/>
      <c r="CV127"/>
      <c r="CW127"/>
      <c r="CX127"/>
      <c r="CY127"/>
      <c r="CZ127"/>
      <c r="DA127"/>
      <c r="DB127"/>
      <c r="DC127"/>
      <c r="DD127" s="225">
        <f>SUM(DD120:DD126)</f>
        <v>0</v>
      </c>
      <c r="DE127" s="225">
        <f t="shared" ref="DE127:DF127" si="331">SUM(DE120:DE126)</f>
        <v>0</v>
      </c>
      <c r="DF127" s="225">
        <f t="shared" si="331"/>
        <v>0</v>
      </c>
      <c r="DG127"/>
      <c r="DH127" s="305">
        <f>SUM(DH120:DH126)</f>
        <v>0</v>
      </c>
    </row>
    <row r="128" spans="1:112">
      <c r="A128"/>
      <c r="B128"/>
      <c r="C128"/>
      <c r="D128" s="68" t="s">
        <v>132</v>
      </c>
      <c r="E128" s="68"/>
      <c r="F128" s="68" t="s">
        <v>132</v>
      </c>
      <c r="G128" s="65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</row>
    <row r="129" spans="1:112" ht="18">
      <c r="A129"/>
      <c r="B129" s="306" t="s">
        <v>133</v>
      </c>
      <c r="C129" s="307">
        <f>IF(C127&gt;0,CQ127/CO127,0)</f>
        <v>0</v>
      </c>
      <c r="D129" s="308"/>
      <c r="E129" s="308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</row>
    <row r="130" spans="1:112" ht="18">
      <c r="A130"/>
      <c r="B130" s="306" t="s">
        <v>134</v>
      </c>
      <c r="C130" s="309">
        <f>IF(C127&gt;0,C133/C127,0)</f>
        <v>0</v>
      </c>
      <c r="D130" s="308" t="s">
        <v>30</v>
      </c>
      <c r="E130" s="308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</row>
    <row r="131" spans="1:112" ht="18">
      <c r="A131"/>
      <c r="B131" s="306" t="s">
        <v>135</v>
      </c>
      <c r="C131" s="309">
        <f>IF(C127&gt;0,C134/C127,0)</f>
        <v>0</v>
      </c>
      <c r="D131" s="308" t="s">
        <v>30</v>
      </c>
      <c r="E131" s="308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</row>
    <row r="132" spans="1:112" ht="18">
      <c r="A132"/>
      <c r="B132" s="306" t="s">
        <v>136</v>
      </c>
      <c r="C132" s="309">
        <f>IF(C127&gt;0,CO127/C127,0)</f>
        <v>0</v>
      </c>
      <c r="D132" s="308" t="s">
        <v>28</v>
      </c>
      <c r="E132" s="308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</row>
    <row r="133" spans="1:112" ht="18">
      <c r="A133"/>
      <c r="B133" s="306" t="s">
        <v>137</v>
      </c>
      <c r="C133" s="310">
        <f>E127</f>
        <v>0</v>
      </c>
      <c r="D133" s="308" t="s">
        <v>30</v>
      </c>
      <c r="E133" s="308"/>
      <c r="F133"/>
      <c r="G133"/>
      <c r="H133"/>
      <c r="I133" s="311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</row>
    <row r="134" spans="1:112" ht="18">
      <c r="A134"/>
      <c r="B134" s="306" t="s">
        <v>138</v>
      </c>
      <c r="C134" s="310">
        <f>G127</f>
        <v>0</v>
      </c>
      <c r="D134" s="308" t="s">
        <v>30</v>
      </c>
      <c r="E134" s="308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</row>
    <row r="135" spans="1:112" ht="18">
      <c r="A135"/>
      <c r="B135" s="306" t="s">
        <v>139</v>
      </c>
      <c r="C135" s="312">
        <f>MAX(D120:D126)</f>
        <v>0</v>
      </c>
      <c r="D135" s="308" t="s">
        <v>30</v>
      </c>
      <c r="E135" s="308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</row>
    <row r="136" spans="1:112" ht="18">
      <c r="A136"/>
      <c r="B136" s="306" t="s">
        <v>140</v>
      </c>
      <c r="C136" s="312">
        <f>MAX(F120:F126)</f>
        <v>0</v>
      </c>
      <c r="D136" s="308" t="s">
        <v>30</v>
      </c>
      <c r="E136" s="308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</row>
    <row r="137" spans="1:11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</row>
    <row r="138" spans="1:112" ht="24" thickBot="1">
      <c r="A138" s="279" t="s">
        <v>165</v>
      </c>
      <c r="B138" s="280"/>
      <c r="C138" s="280"/>
      <c r="D138" s="280"/>
      <c r="E138" s="280"/>
      <c r="F138" s="280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</row>
    <row r="139" spans="1:112" ht="43.8" thickBot="1">
      <c r="A139" s="313" t="s">
        <v>108</v>
      </c>
      <c r="B139" s="281" t="s">
        <v>109</v>
      </c>
      <c r="C139" s="282" t="s">
        <v>110</v>
      </c>
      <c r="D139" s="281" t="s">
        <v>111</v>
      </c>
      <c r="E139" s="283" t="s">
        <v>112</v>
      </c>
      <c r="F139" s="281" t="s">
        <v>113</v>
      </c>
      <c r="G139" s="283" t="s">
        <v>114</v>
      </c>
      <c r="H139" s="284" t="s">
        <v>115</v>
      </c>
      <c r="I139" s="283" t="s">
        <v>116</v>
      </c>
      <c r="J139" s="353" t="str">
        <f>J3</f>
        <v>F1</v>
      </c>
      <c r="K139" s="353">
        <f t="shared" ref="K139:BV139" si="332">K3</f>
        <v>0</v>
      </c>
      <c r="L139" s="349" t="str">
        <f t="shared" si="332"/>
        <v>F2</v>
      </c>
      <c r="M139" s="349">
        <f t="shared" si="332"/>
        <v>0</v>
      </c>
      <c r="N139" s="350" t="str">
        <f t="shared" si="332"/>
        <v>F3</v>
      </c>
      <c r="O139" s="350">
        <f t="shared" si="332"/>
        <v>0</v>
      </c>
      <c r="P139" s="351" t="str">
        <f t="shared" si="332"/>
        <v>F4</v>
      </c>
      <c r="Q139" s="351">
        <f t="shared" si="332"/>
        <v>0</v>
      </c>
      <c r="R139" s="352" t="str">
        <f t="shared" si="332"/>
        <v>F5</v>
      </c>
      <c r="S139" s="352">
        <f t="shared" si="332"/>
        <v>0</v>
      </c>
      <c r="T139" s="353" t="str">
        <f t="shared" si="332"/>
        <v>F6</v>
      </c>
      <c r="U139" s="353">
        <f t="shared" si="332"/>
        <v>0</v>
      </c>
      <c r="V139" s="349" t="str">
        <f t="shared" si="332"/>
        <v>F7</v>
      </c>
      <c r="W139" s="349">
        <f t="shared" si="332"/>
        <v>0</v>
      </c>
      <c r="X139" s="350" t="str">
        <f t="shared" si="332"/>
        <v>F8</v>
      </c>
      <c r="Y139" s="350">
        <f t="shared" si="332"/>
        <v>0</v>
      </c>
      <c r="Z139" s="351" t="str">
        <f t="shared" si="332"/>
        <v>F9</v>
      </c>
      <c r="AA139" s="351">
        <f t="shared" si="332"/>
        <v>0</v>
      </c>
      <c r="AB139" s="352" t="str">
        <f t="shared" si="332"/>
        <v>F10</v>
      </c>
      <c r="AC139" s="345">
        <f t="shared" si="332"/>
        <v>0</v>
      </c>
      <c r="AD139" s="353" t="str">
        <f t="shared" si="332"/>
        <v>F11</v>
      </c>
      <c r="AE139" s="346">
        <f t="shared" si="332"/>
        <v>0</v>
      </c>
      <c r="AF139" s="349" t="str">
        <f t="shared" si="332"/>
        <v>F12</v>
      </c>
      <c r="AG139" s="347">
        <f t="shared" si="332"/>
        <v>0</v>
      </c>
      <c r="AH139" s="350" t="str">
        <f t="shared" si="332"/>
        <v>F13</v>
      </c>
      <c r="AI139" s="355">
        <f t="shared" si="332"/>
        <v>0</v>
      </c>
      <c r="AJ139" s="356" t="str">
        <f t="shared" si="332"/>
        <v>F14</v>
      </c>
      <c r="AK139" s="348">
        <f t="shared" si="332"/>
        <v>0</v>
      </c>
      <c r="AL139" s="353" t="str">
        <f t="shared" si="332"/>
        <v>F15</v>
      </c>
      <c r="AM139" s="346">
        <f t="shared" si="332"/>
        <v>0</v>
      </c>
      <c r="AN139" s="349" t="str">
        <f t="shared" si="332"/>
        <v>F16</v>
      </c>
      <c r="AO139" s="349">
        <f t="shared" si="332"/>
        <v>0</v>
      </c>
      <c r="AP139" s="350" t="str">
        <f t="shared" si="332"/>
        <v>F17</v>
      </c>
      <c r="AQ139" s="350">
        <f t="shared" si="332"/>
        <v>0</v>
      </c>
      <c r="AR139" s="351" t="str">
        <f t="shared" si="332"/>
        <v>F18</v>
      </c>
      <c r="AS139" s="351">
        <f t="shared" si="332"/>
        <v>0</v>
      </c>
      <c r="AT139" s="352" t="str">
        <f t="shared" si="332"/>
        <v>F19</v>
      </c>
      <c r="AU139" s="352">
        <f t="shared" si="332"/>
        <v>0</v>
      </c>
      <c r="AV139" s="353" t="str">
        <f t="shared" si="332"/>
        <v>F20</v>
      </c>
      <c r="AW139" s="353">
        <f t="shared" si="332"/>
        <v>0</v>
      </c>
      <c r="AX139" s="349" t="str">
        <f t="shared" si="332"/>
        <v>F21</v>
      </c>
      <c r="AY139" s="349">
        <f t="shared" si="332"/>
        <v>0</v>
      </c>
      <c r="AZ139" s="350" t="str">
        <f t="shared" si="332"/>
        <v>F22</v>
      </c>
      <c r="BA139" s="350">
        <f t="shared" si="332"/>
        <v>0</v>
      </c>
      <c r="BB139" s="351" t="str">
        <f t="shared" si="332"/>
        <v>F23</v>
      </c>
      <c r="BC139" s="351">
        <f t="shared" si="332"/>
        <v>0</v>
      </c>
      <c r="BD139" s="352" t="str">
        <f t="shared" si="332"/>
        <v>F24</v>
      </c>
      <c r="BE139" s="352">
        <f t="shared" si="332"/>
        <v>0</v>
      </c>
      <c r="BF139" s="353" t="str">
        <f t="shared" si="332"/>
        <v>F25</v>
      </c>
      <c r="BG139" s="353">
        <f t="shared" si="332"/>
        <v>0</v>
      </c>
      <c r="BH139" s="349">
        <f t="shared" si="332"/>
        <v>0</v>
      </c>
      <c r="BI139" s="349">
        <f t="shared" si="332"/>
        <v>0</v>
      </c>
      <c r="BJ139" s="350">
        <f t="shared" si="332"/>
        <v>0</v>
      </c>
      <c r="BK139" s="350">
        <f t="shared" si="332"/>
        <v>0</v>
      </c>
      <c r="BL139" s="351">
        <f t="shared" si="332"/>
        <v>0</v>
      </c>
      <c r="BM139" s="351">
        <f t="shared" si="332"/>
        <v>0</v>
      </c>
      <c r="BN139" s="352">
        <f t="shared" si="332"/>
        <v>0</v>
      </c>
      <c r="BO139" s="352">
        <f t="shared" si="332"/>
        <v>0</v>
      </c>
      <c r="BP139" s="353">
        <f t="shared" si="332"/>
        <v>0</v>
      </c>
      <c r="BQ139" s="353">
        <f t="shared" si="332"/>
        <v>0</v>
      </c>
      <c r="BR139" s="349">
        <f t="shared" si="332"/>
        <v>0</v>
      </c>
      <c r="BS139" s="349">
        <f t="shared" si="332"/>
        <v>0</v>
      </c>
      <c r="BT139" s="350">
        <f t="shared" si="332"/>
        <v>0</v>
      </c>
      <c r="BU139" s="355">
        <f t="shared" si="332"/>
        <v>0</v>
      </c>
      <c r="BV139" s="356">
        <f t="shared" si="332"/>
        <v>0</v>
      </c>
      <c r="BW139" s="354">
        <f t="shared" ref="BW139:CJ139" si="333">BW3</f>
        <v>0</v>
      </c>
      <c r="BX139" s="353">
        <f t="shared" si="333"/>
        <v>0</v>
      </c>
      <c r="BY139" s="353">
        <f t="shared" si="333"/>
        <v>0</v>
      </c>
      <c r="BZ139" s="349">
        <f t="shared" si="333"/>
        <v>0</v>
      </c>
      <c r="CA139" s="349">
        <f t="shared" si="333"/>
        <v>0</v>
      </c>
      <c r="CB139" s="350">
        <f t="shared" si="333"/>
        <v>0</v>
      </c>
      <c r="CC139" s="350">
        <f t="shared" si="333"/>
        <v>0</v>
      </c>
      <c r="CD139" s="351">
        <f t="shared" si="333"/>
        <v>0</v>
      </c>
      <c r="CE139" s="351">
        <f t="shared" si="333"/>
        <v>0</v>
      </c>
      <c r="CF139" s="353">
        <f t="shared" si="333"/>
        <v>0</v>
      </c>
      <c r="CG139" s="353">
        <f t="shared" si="333"/>
        <v>0</v>
      </c>
      <c r="CH139" s="349">
        <f t="shared" si="333"/>
        <v>0</v>
      </c>
      <c r="CI139" s="349">
        <f t="shared" si="333"/>
        <v>0</v>
      </c>
      <c r="CJ139" s="350">
        <f t="shared" si="333"/>
        <v>0</v>
      </c>
      <c r="CK139" s="350"/>
      <c r="CL139" s="281" t="s">
        <v>117</v>
      </c>
      <c r="CM139" s="283" t="s">
        <v>118</v>
      </c>
      <c r="CN139" s="281" t="s">
        <v>119</v>
      </c>
      <c r="CO139" s="285" t="s">
        <v>120</v>
      </c>
      <c r="CP139" s="286" t="s">
        <v>121</v>
      </c>
      <c r="CQ139" s="283" t="s">
        <v>122</v>
      </c>
      <c r="CR139" s="287" t="s">
        <v>123</v>
      </c>
      <c r="CS139" s="287" t="s">
        <v>142</v>
      </c>
      <c r="CT139" s="287" t="s">
        <v>143</v>
      </c>
      <c r="CU139"/>
      <c r="CV139"/>
      <c r="CW139"/>
      <c r="CX139"/>
      <c r="CY139"/>
      <c r="CZ139"/>
      <c r="DA139"/>
      <c r="DB139"/>
      <c r="DC139"/>
      <c r="DD139" s="191" t="s">
        <v>129</v>
      </c>
      <c r="DE139" s="191" t="s">
        <v>130</v>
      </c>
      <c r="DF139" s="191" t="s">
        <v>131</v>
      </c>
      <c r="DG139"/>
      <c r="DH139" s="288" t="s">
        <v>144</v>
      </c>
    </row>
    <row r="140" spans="1:112" ht="22.5" customHeight="1">
      <c r="A140" s="68">
        <v>1</v>
      </c>
      <c r="B140" s="314"/>
      <c r="C140" s="192"/>
      <c r="D140" s="277"/>
      <c r="E140" s="276">
        <f t="shared" ref="E140" si="334">C140*D140/1000</f>
        <v>0</v>
      </c>
      <c r="F140" s="276"/>
      <c r="G140" s="192">
        <f t="shared" ref="G140" si="335">F140*C140/1000</f>
        <v>0</v>
      </c>
      <c r="H140" s="68" t="s">
        <v>1</v>
      </c>
      <c r="I140" s="194">
        <v>0</v>
      </c>
      <c r="J140" s="289"/>
      <c r="K140" s="289">
        <f t="shared" ref="K140:K164" si="336">J140*C140</f>
        <v>0</v>
      </c>
      <c r="L140" s="290"/>
      <c r="M140" s="290">
        <f t="shared" ref="M140:M164" si="337">L140*C140</f>
        <v>0</v>
      </c>
      <c r="N140" s="291"/>
      <c r="O140" s="291">
        <f t="shared" ref="O140:O164" si="338">N140*C140</f>
        <v>0</v>
      </c>
      <c r="P140" s="292"/>
      <c r="Q140" s="292">
        <f t="shared" ref="Q140:Q164" si="339">P140*C140</f>
        <v>0</v>
      </c>
      <c r="R140" s="68"/>
      <c r="S140" s="68">
        <f>R140*C140</f>
        <v>0</v>
      </c>
      <c r="T140" s="289"/>
      <c r="U140" s="289">
        <f>T140*C140</f>
        <v>0</v>
      </c>
      <c r="V140" s="290"/>
      <c r="W140" s="290">
        <f>V140*C140</f>
        <v>0</v>
      </c>
      <c r="X140" s="291"/>
      <c r="Y140" s="291">
        <f>X140*C140</f>
        <v>0</v>
      </c>
      <c r="Z140" s="292"/>
      <c r="AA140" s="292">
        <f>Z140*C140</f>
        <v>0</v>
      </c>
      <c r="AB140" s="68"/>
      <c r="AC140" s="68">
        <f>AB140*C140</f>
        <v>0</v>
      </c>
      <c r="AD140" s="289"/>
      <c r="AE140" s="289">
        <f>AD140*C140</f>
        <v>0</v>
      </c>
      <c r="AF140" s="290"/>
      <c r="AG140" s="290">
        <f>AF140*C140</f>
        <v>0</v>
      </c>
      <c r="AH140" s="291"/>
      <c r="AI140" s="291">
        <f>AH140*C140</f>
        <v>0</v>
      </c>
      <c r="AJ140" s="292"/>
      <c r="AK140" s="292">
        <f>AJ140*C140</f>
        <v>0</v>
      </c>
      <c r="AL140" s="289"/>
      <c r="AM140" s="289">
        <f>AL140*C140</f>
        <v>0</v>
      </c>
      <c r="AN140" s="290"/>
      <c r="AO140" s="290">
        <f>AN140*C140</f>
        <v>0</v>
      </c>
      <c r="AP140" s="291"/>
      <c r="AQ140" s="291">
        <f>AP140*C140</f>
        <v>0</v>
      </c>
      <c r="AR140" s="292"/>
      <c r="AS140" s="292">
        <f>AR140*AD140</f>
        <v>0</v>
      </c>
      <c r="AT140" s="68"/>
      <c r="AU140" s="68">
        <f>AT140*C140</f>
        <v>0</v>
      </c>
      <c r="AV140" s="289"/>
      <c r="AW140" s="289">
        <f>AV140*C140</f>
        <v>0</v>
      </c>
      <c r="AX140" s="290"/>
      <c r="AY140" s="290">
        <f>AX140*C140</f>
        <v>0</v>
      </c>
      <c r="AZ140" s="291"/>
      <c r="BA140" s="291">
        <f>AZ140*C140</f>
        <v>0</v>
      </c>
      <c r="BB140" s="292"/>
      <c r="BC140" s="292">
        <f>BB140*C140</f>
        <v>0</v>
      </c>
      <c r="BD140" s="68"/>
      <c r="BE140" s="68">
        <f>BD140*C140</f>
        <v>0</v>
      </c>
      <c r="BF140" s="289"/>
      <c r="BG140" s="289">
        <f>BF140*C140</f>
        <v>0</v>
      </c>
      <c r="BH140" s="290"/>
      <c r="BI140" s="290">
        <f>BH140*C140</f>
        <v>0</v>
      </c>
      <c r="BJ140" s="291"/>
      <c r="BK140" s="291">
        <f>BJ140*C140</f>
        <v>0</v>
      </c>
      <c r="BL140" s="292"/>
      <c r="BM140" s="292">
        <f>BL140*C140</f>
        <v>0</v>
      </c>
      <c r="BN140" s="68"/>
      <c r="BO140" s="68">
        <f>BN140*C140</f>
        <v>0</v>
      </c>
      <c r="BP140" s="289"/>
      <c r="BQ140" s="289">
        <f>BP140*C140</f>
        <v>0</v>
      </c>
      <c r="BR140" s="290"/>
      <c r="BS140" s="290">
        <f>BR140*C140</f>
        <v>0</v>
      </c>
      <c r="BT140" s="291"/>
      <c r="BU140" s="291">
        <f>BT140*C140</f>
        <v>0</v>
      </c>
      <c r="BV140" s="292"/>
      <c r="BW140" s="292">
        <f>BV140*C140</f>
        <v>0</v>
      </c>
      <c r="BX140" s="289"/>
      <c r="BY140" s="289">
        <f>BX140*C140</f>
        <v>0</v>
      </c>
      <c r="BZ140" s="290"/>
      <c r="CA140" s="290">
        <f>BZ140*C140</f>
        <v>0</v>
      </c>
      <c r="CB140" s="291"/>
      <c r="CC140" s="291">
        <f>CB140*C140</f>
        <v>0</v>
      </c>
      <c r="CD140" s="292"/>
      <c r="CE140" s="292">
        <f>CD140*C140</f>
        <v>0</v>
      </c>
      <c r="CF140" s="68"/>
      <c r="CG140" s="68">
        <f>CF140*C140</f>
        <v>0</v>
      </c>
      <c r="CH140" s="289"/>
      <c r="CI140" s="289">
        <f>CH140*C140</f>
        <v>0</v>
      </c>
      <c r="CJ140" s="289"/>
      <c r="CK140" s="289">
        <f>CJ140*C140</f>
        <v>0</v>
      </c>
      <c r="CL140" s="273">
        <f>F140*D140/1000000</f>
        <v>0</v>
      </c>
      <c r="CM140" s="199">
        <f>CL140-CN140</f>
        <v>0</v>
      </c>
      <c r="CN140" s="199">
        <f>J140*'1_MEX'!$F$8+'2_FACADE'!L140*'1_MEX'!$F$9+'2_FACADE'!N140*'1_MEX'!$F$10+'2_FACADE'!P140*'1_MEX'!$F$11+'2_FACADE'!R140*'1_MEX'!$F$12+'2_FACADE'!T140*'1_MEX'!$F$13+'2_FACADE'!V140*'1_MEX'!$F$14+'2_FACADE'!X140*'1_MEX'!$F$15+'2_FACADE'!Z140*'1_MEX'!$F$16+'2_FACADE'!AB140*'1_MEX'!$F$17+'2_FACADE'!AD140*'1_MEX'!$F$18+'2_FACADE'!AF140*'1_MEX'!$F$19+'2_FACADE'!AH140*'1_MEX'!$F$20+AJ140*'1_MEX'!$F$21+'2_FACADE'!AL140*'1_MEX'!$F$22+'2_FACADE'!AN140*'1_MEX'!$F$23+'2_FACADE'!AP140*'1_MEX'!$F$24+'2_FACADE'!AR140*'1_MEX'!$F$25+'2_FACADE'!AT140*'1_MEX'!$F$26+'2_FACADE'!AV140*'1_MEX'!$F$27+AX140*'1_MEX'!$F$28+AZ140*'1_MEX'!$F$29+BB140*'1_MEX'!$F$30+BD140*'1_MEX'!$F$31+BF140*'1_MEX'!$F$32+BH140*'1_MEX'!$F$33+BJ140*'1_MEX'!$F$34+BL140*'1_MEX'!$F$35+BN140*'1_MEX'!$F$36+BP140*'1_MEX'!$F$37+BR140*'1_MEX'!$F$38+BT140*'1_MEX'!$F$39+BV140*'1_MEX'!$F$40+BX140*'1_MEX'!$F$41+BZ140*'1_MEX'!$F$42+CB140*'1_MEX'!$F$43+CD140*'1_MEX'!$F$44+CF140*'1_MEX'!$F$45+CH140*'1_MEX'!$F$46+CJ140*'1_MEX'!$F$47</f>
        <v>0</v>
      </c>
      <c r="CO140" s="274">
        <f>CL140*C140</f>
        <v>0</v>
      </c>
      <c r="CP140" s="274">
        <f>CM140*C140</f>
        <v>0</v>
      </c>
      <c r="CQ140" s="199">
        <f>CN140*C140</f>
        <v>0</v>
      </c>
      <c r="CR140" s="199">
        <f>I140*C140</f>
        <v>0</v>
      </c>
      <c r="CS140" s="199">
        <f>C140*($J140*'1_MEX'!B$8+$L140*'1_MEX'!B$9+$N140*'1_MEX'!B$10+$P140*'1_MEX'!B$11+$R140*'1_MEX'!B$12+$T140*'1_MEX'!B$13+$V140*'1_MEX'!B$14+$X140*'1_MEX'!B$15+$Z140*'1_MEX'!B$16+$AB140*'1_MEX'!B$17+$AD140*'1_MEX'!B$18+$AF140*'1_MEX'!B$19+$AH140*'1_MEX'!B$20+$AJ140*'1_MEX'!B$21+$AL140*'1_MEX'!B$22+$AN140*'1_MEX'!B$23+$AP140*'1_MEX'!B$24+$AR140*'1_MEX'!B$25+$AT140*'1_MEX'!B$26+$AV140*'1_MEX'!B$27+$AX140*'1_MEX'!B$28+$AZ140*'1_MEX'!B$29+$BB140*'1_MEX'!B$30+$BD140*'1_MEX'!B$31+$BF140*'1_MEX'!B$32+$BH140*'1_MEX'!B$33+$BJ140*'1_MEX'!B$34+$BL140*'1_MEX'!B$35+$BN140*'1_MEX'!B$36+$BP140*'1_MEX'!B$37+$BR140*'1_MEX'!B$38+$BT140*'1_MEX'!B$39+$BV140*'1_MEX'!B$40+$BX140*'1_MEX'!B$41+$BZ140*'1_MEX'!B$42+$CB140*'1_MEX'!B$43+$CD140*'1_MEX'!B$44+$CF140*'1_MEX'!B$45+$CH140*'1_MEX'!B$46+$CJ140*'1_MEX'!B$47)</f>
        <v>0</v>
      </c>
      <c r="CT140" s="199">
        <f>C140*($J140*'1_MEX'!C$8+$L140*'1_MEX'!C$9+$N140*'1_MEX'!C$10+$P140*'1_MEX'!C$11+$R140*'1_MEX'!C$12+$T140*'1_MEX'!C$13+$V140*'1_MEX'!C$14+$X140*'1_MEX'!C$15+$Z140*'1_MEX'!C$16+$AB140*'1_MEX'!C$17+$AD140*'1_MEX'!C$18+$AF140*'1_MEX'!C$19+$AH140*'1_MEX'!C$20+$AJ140*'1_MEX'!C$21+$AL140*'1_MEX'!C$22+$AN140*'1_MEX'!C$23+$AP140*'1_MEX'!C$24+$AR140*'1_MEX'!C$25+$AT140*'1_MEX'!C$26+$AV140*'1_MEX'!C$27+$AX140*'1_MEX'!C$28+$AZ140*'1_MEX'!C$29+$BB140*'1_MEX'!C$30+$BD140*'1_MEX'!C$31+$BF140*'1_MEX'!C$32+$BH140*'1_MEX'!C$33+$BJ140*'1_MEX'!C$34+$BL140*'1_MEX'!C$35+$BN140*'1_MEX'!C$36+$BP140*'1_MEX'!C$37+$BR140*'1_MEX'!C$38+$BT140*'1_MEX'!C$39+$BV140*'1_MEX'!C$40+$BX140*'1_MEX'!C$41+$BZ140*'1_MEX'!C$42+$CB140*'1_MEX'!C$43+$CD140*'1_MEX'!C$44+$CF140*'1_MEX'!C$45+$CH140*'1_MEX'!C$46+$CJ140*'1_MEX'!C$47)</f>
        <v>0</v>
      </c>
      <c r="CU140"/>
      <c r="CV140"/>
      <c r="CW140"/>
      <c r="CX140"/>
      <c r="CY140"/>
      <c r="CZ140"/>
      <c r="DA140"/>
      <c r="DB140"/>
      <c r="DC140"/>
      <c r="DD140" s="200">
        <f t="shared" ref="DD140" si="340">CP140</f>
        <v>0</v>
      </c>
      <c r="DE140" s="200"/>
      <c r="DF140" s="200">
        <f t="shared" ref="DF140" si="341">CP140-DD140-DE140</f>
        <v>0</v>
      </c>
      <c r="DG140"/>
      <c r="DH140" s="235">
        <f>IF(F140&gt;2800,C140*D140,0)</f>
        <v>0</v>
      </c>
    </row>
    <row r="141" spans="1:112" ht="22.5" customHeight="1">
      <c r="A141" s="68">
        <v>2</v>
      </c>
      <c r="B141" s="314"/>
      <c r="C141" s="192"/>
      <c r="D141" s="277"/>
      <c r="E141" s="276">
        <f t="shared" ref="E141:E164" si="342">C141*D141/1000</f>
        <v>0</v>
      </c>
      <c r="F141" s="276"/>
      <c r="G141" s="192">
        <f t="shared" ref="G141:G164" si="343">F141*C141/1000</f>
        <v>0</v>
      </c>
      <c r="H141" s="68" t="s">
        <v>1</v>
      </c>
      <c r="I141" s="194">
        <f t="shared" ref="I141:I164" si="344">AJ141+AH141+AF141+AD141+AB141+Z141+X141+V141+T141+R141+P141+N141+L141+J141+AL141+AN141+AP141+AR141+AT141+AV141</f>
        <v>0</v>
      </c>
      <c r="J141" s="289"/>
      <c r="K141" s="289">
        <f t="shared" si="336"/>
        <v>0</v>
      </c>
      <c r="L141" s="290"/>
      <c r="M141" s="290">
        <f t="shared" si="337"/>
        <v>0</v>
      </c>
      <c r="N141" s="291"/>
      <c r="O141" s="291">
        <f t="shared" si="338"/>
        <v>0</v>
      </c>
      <c r="P141" s="292"/>
      <c r="Q141" s="292">
        <f t="shared" si="339"/>
        <v>0</v>
      </c>
      <c r="R141" s="68"/>
      <c r="S141" s="68">
        <f>R141*C141</f>
        <v>0</v>
      </c>
      <c r="T141" s="293"/>
      <c r="U141" s="289">
        <f>T141*C141</f>
        <v>0</v>
      </c>
      <c r="V141" s="294"/>
      <c r="W141" s="290">
        <f>V141*C141</f>
        <v>0</v>
      </c>
      <c r="X141" s="295"/>
      <c r="Y141" s="291">
        <f>X141*C141</f>
        <v>0</v>
      </c>
      <c r="Z141" s="296"/>
      <c r="AA141" s="292">
        <f>Z141*C141</f>
        <v>0</v>
      </c>
      <c r="AB141" s="66"/>
      <c r="AC141" s="68">
        <f>AB141*C141</f>
        <v>0</v>
      </c>
      <c r="AD141" s="293"/>
      <c r="AE141" s="289">
        <f>AD141*C141</f>
        <v>0</v>
      </c>
      <c r="AF141" s="294"/>
      <c r="AG141" s="290">
        <f>AF141*C141</f>
        <v>0</v>
      </c>
      <c r="AH141" s="295"/>
      <c r="AI141" s="291">
        <f>AH141*C141</f>
        <v>0</v>
      </c>
      <c r="AJ141" s="296"/>
      <c r="AK141" s="292">
        <f>AJ141*C141</f>
        <v>0</v>
      </c>
      <c r="AL141" s="289"/>
      <c r="AM141" s="289">
        <f>AL141*C141</f>
        <v>0</v>
      </c>
      <c r="AN141" s="294"/>
      <c r="AO141" s="290">
        <f>AN141*C141</f>
        <v>0</v>
      </c>
      <c r="AP141" s="291"/>
      <c r="AQ141" s="291">
        <f>AP141*C141</f>
        <v>0</v>
      </c>
      <c r="AR141" s="296"/>
      <c r="AS141" s="292">
        <f>AR141*C141</f>
        <v>0</v>
      </c>
      <c r="AT141" s="66"/>
      <c r="AU141" s="68">
        <f>AT141*C141</f>
        <v>0</v>
      </c>
      <c r="AV141" s="289"/>
      <c r="AW141" s="289">
        <f t="shared" ref="AW141:AW164" si="345">AV141*C141</f>
        <v>0</v>
      </c>
      <c r="AX141" s="290"/>
      <c r="AY141" s="290">
        <f t="shared" ref="AY141:AY164" si="346">AX141*C141</f>
        <v>0</v>
      </c>
      <c r="AZ141" s="291"/>
      <c r="BA141" s="291">
        <f t="shared" ref="BA141:BA164" si="347">AZ141*AO141</f>
        <v>0</v>
      </c>
      <c r="BB141" s="292"/>
      <c r="BC141" s="292">
        <f t="shared" ref="BC141:BC164" si="348">BB141*C141</f>
        <v>0</v>
      </c>
      <c r="BD141" s="68"/>
      <c r="BE141" s="68">
        <f t="shared" ref="BE141:BE164" si="349">BD141*C141</f>
        <v>0</v>
      </c>
      <c r="BF141" s="293"/>
      <c r="BG141" s="289">
        <f t="shared" ref="BG141:BG164" si="350">BF141*C141</f>
        <v>0</v>
      </c>
      <c r="BH141" s="294"/>
      <c r="BI141" s="290">
        <f t="shared" ref="BI141:BI164" si="351">BH141*C141</f>
        <v>0</v>
      </c>
      <c r="BJ141" s="295"/>
      <c r="BK141" s="291">
        <f t="shared" ref="BK141:BK164" si="352">BJ141*C141</f>
        <v>0</v>
      </c>
      <c r="BL141" s="296"/>
      <c r="BM141" s="292">
        <f t="shared" ref="BM141:BM164" si="353">BL141*C141</f>
        <v>0</v>
      </c>
      <c r="BN141" s="66"/>
      <c r="BO141" s="68">
        <f t="shared" ref="BO141:BO164" si="354">BN141*C141</f>
        <v>0</v>
      </c>
      <c r="BP141" s="293"/>
      <c r="BQ141" s="289">
        <f t="shared" ref="BQ141:BQ164" si="355">BP141*C141</f>
        <v>0</v>
      </c>
      <c r="BR141" s="294"/>
      <c r="BS141" s="290">
        <f t="shared" ref="BS141:BS164" si="356">BR141*C141</f>
        <v>0</v>
      </c>
      <c r="BT141" s="295"/>
      <c r="BU141" s="291">
        <f t="shared" ref="BU141:BU164" si="357">BT141*C141</f>
        <v>0</v>
      </c>
      <c r="BV141" s="296"/>
      <c r="BW141" s="292">
        <f t="shared" ref="BW141:BW164" si="358">BV141*C141</f>
        <v>0</v>
      </c>
      <c r="BX141" s="289"/>
      <c r="BY141" s="289">
        <f t="shared" ref="BY141:BY164" si="359">BX141*C141</f>
        <v>0</v>
      </c>
      <c r="BZ141" s="294"/>
      <c r="CA141" s="290">
        <f t="shared" ref="CA141:CA164" si="360">BZ141*C141</f>
        <v>0</v>
      </c>
      <c r="CB141" s="291"/>
      <c r="CC141" s="291">
        <f t="shared" ref="CC141:CC164" si="361">CB141*C141</f>
        <v>0</v>
      </c>
      <c r="CD141" s="296"/>
      <c r="CE141" s="292">
        <f t="shared" ref="CE141:CE164" si="362">CD141*C141</f>
        <v>0</v>
      </c>
      <c r="CF141" s="66"/>
      <c r="CG141" s="68">
        <f t="shared" ref="CG141:CG164" si="363">CF141*C141</f>
        <v>0</v>
      </c>
      <c r="CH141" s="289"/>
      <c r="CI141" s="289">
        <f t="shared" ref="CI141:CI164" si="364">CH141*C141</f>
        <v>0</v>
      </c>
      <c r="CJ141" s="289"/>
      <c r="CK141" s="289">
        <f t="shared" ref="CK141:CK164" si="365">CJ141*C141</f>
        <v>0</v>
      </c>
      <c r="CL141" s="273">
        <f t="shared" ref="CL141:CL164" si="366">F141*D141/1000000</f>
        <v>0</v>
      </c>
      <c r="CM141" s="199">
        <f t="shared" ref="CM141:CM164" si="367">CL141-CN141</f>
        <v>0</v>
      </c>
      <c r="CN141" s="199">
        <f>J141*'1_MEX'!$F$8+'2_FACADE'!L141*'1_MEX'!$F$9+'2_FACADE'!N141*'1_MEX'!$F$10+'2_FACADE'!P141*'1_MEX'!$F$11+'2_FACADE'!R141*'1_MEX'!$F$12+'2_FACADE'!T141*'1_MEX'!$F$13+'2_FACADE'!V141*'1_MEX'!$F$14+'2_FACADE'!X141*'1_MEX'!$F$15+'2_FACADE'!Z141*'1_MEX'!$F$16+'2_FACADE'!AB141*'1_MEX'!$F$17+'2_FACADE'!AD141*'1_MEX'!$F$18+'2_FACADE'!AF141*'1_MEX'!$F$19+'2_FACADE'!AH141*'1_MEX'!$F$20+AJ141*'1_MEX'!$F$21+'2_FACADE'!AL141*'1_MEX'!$F$22+'2_FACADE'!AN141*'1_MEX'!$F$23+'2_FACADE'!AP141*'1_MEX'!$F$24+'2_FACADE'!AR141*'1_MEX'!$F$25+'2_FACADE'!AT141*'1_MEX'!$F$26+'2_FACADE'!AV141*'1_MEX'!$F$27+AX141*'1_MEX'!$F$28+AZ141*'1_MEX'!$F$29+BB141*'1_MEX'!$F$30+BD141*'1_MEX'!$F$31+BF141*'1_MEX'!$F$32+BH141*'1_MEX'!$F$33+BJ141*'1_MEX'!$F$34+BL141*'1_MEX'!$F$35+BN141*'1_MEX'!$F$36+BP141*'1_MEX'!$F$37+BR141*'1_MEX'!$F$38+BT141*'1_MEX'!$F$39+BV141*'1_MEX'!$F$40+BX141*'1_MEX'!$F$41+BZ141*'1_MEX'!$F$42+CB141*'1_MEX'!$F$43+CD141*'1_MEX'!$F$44+CF141*'1_MEX'!$F$45+CH141*'1_MEX'!$F$46+CJ141*'1_MEX'!$F$47</f>
        <v>0</v>
      </c>
      <c r="CO141" s="274">
        <f t="shared" ref="CO141:CO164" si="368">CL141*C141</f>
        <v>0</v>
      </c>
      <c r="CP141" s="274">
        <f t="shared" ref="CP141:CP164" si="369">CM141*C141</f>
        <v>0</v>
      </c>
      <c r="CQ141" s="199">
        <f t="shared" ref="CQ141:CQ164" si="370">CN141*C141</f>
        <v>0</v>
      </c>
      <c r="CR141" s="199">
        <f t="shared" ref="CR141:CR164" si="371">I141*C141</f>
        <v>0</v>
      </c>
      <c r="CS141" s="199">
        <f>C141*($J141*'1_MEX'!B$8+$L141*'1_MEX'!B$9+$N141*'1_MEX'!B$10+$P141*'1_MEX'!B$11+$R141*'1_MEX'!B$12+$T141*'1_MEX'!B$13+$V141*'1_MEX'!B$14+$X141*'1_MEX'!B$15+$Z141*'1_MEX'!B$16+$AB141*'1_MEX'!B$17+$AD141*'1_MEX'!B$18+$AF141*'1_MEX'!B$19+$AH141*'1_MEX'!B$20+$AJ141*'1_MEX'!B$21+$AL141*'1_MEX'!B$22+$AN141*'1_MEX'!B$23+$AP141*'1_MEX'!B$24+$AR141*'1_MEX'!B$25+$AT141*'1_MEX'!B$26+$AV141*'1_MEX'!B$27+$AX141*'1_MEX'!B$28+$AZ141*'1_MEX'!B$29+$BB141*'1_MEX'!B$30+$BD141*'1_MEX'!B$31+$BF141*'1_MEX'!B$32+$BH141*'1_MEX'!B$33+$BJ141*'1_MEX'!B$34+$BL141*'1_MEX'!B$35+$BN141*'1_MEX'!B$36+$BP141*'1_MEX'!B$37+$BR141*'1_MEX'!B$38+$BT141*'1_MEX'!B$39+$BV141*'1_MEX'!B$40+$BX141*'1_MEX'!B$41+$BZ141*'1_MEX'!B$42+$CB141*'1_MEX'!B$43+$CD141*'1_MEX'!B$44+$CF141*'1_MEX'!B$45+$CH141*'1_MEX'!B$46+$CJ141*'1_MEX'!B$47)</f>
        <v>0</v>
      </c>
      <c r="CT141" s="199">
        <f>C141*($J141*'1_MEX'!C$8+$L141*'1_MEX'!C$9+$N141*'1_MEX'!C$10+$P141*'1_MEX'!C$11+$R141*'1_MEX'!C$12+$T141*'1_MEX'!C$13+$V141*'1_MEX'!C$14+$X141*'1_MEX'!C$15+$Z141*'1_MEX'!C$16+$AB141*'1_MEX'!C$17+$AD141*'1_MEX'!C$18+$AF141*'1_MEX'!C$19+$AH141*'1_MEX'!C$20+$AJ141*'1_MEX'!C$21+$AL141*'1_MEX'!C$22+$AN141*'1_MEX'!C$23+$AP141*'1_MEX'!C$24+$AR141*'1_MEX'!C$25+$AT141*'1_MEX'!C$26+$AV141*'1_MEX'!C$27+$AX141*'1_MEX'!C$28+$AZ141*'1_MEX'!C$29+$BB141*'1_MEX'!C$30+$BD141*'1_MEX'!C$31+$BF141*'1_MEX'!C$32+$BH141*'1_MEX'!C$33+$BJ141*'1_MEX'!C$34+$BL141*'1_MEX'!C$35+$BN141*'1_MEX'!C$36+$BP141*'1_MEX'!C$37+$BR141*'1_MEX'!C$38+$BT141*'1_MEX'!C$39+$BV141*'1_MEX'!C$40+$BX141*'1_MEX'!C$41+$BZ141*'1_MEX'!C$42+$CB141*'1_MEX'!C$43+$CD141*'1_MEX'!C$44+$CF141*'1_MEX'!C$45+$CH141*'1_MEX'!C$46+$CJ141*'1_MEX'!C$47)</f>
        <v>0</v>
      </c>
      <c r="CU141"/>
      <c r="CV141"/>
      <c r="CW141"/>
      <c r="CX141"/>
      <c r="CY141"/>
      <c r="CZ141"/>
      <c r="DA141"/>
      <c r="DB141"/>
      <c r="DC141"/>
      <c r="DD141" s="200">
        <f t="shared" ref="DD141:DD164" si="372">CP141</f>
        <v>0</v>
      </c>
      <c r="DE141" s="200"/>
      <c r="DF141" s="200">
        <f t="shared" ref="DF141:DF164" si="373">CP141-DD141-DE141</f>
        <v>0</v>
      </c>
      <c r="DG141"/>
      <c r="DH141" s="235">
        <f t="shared" ref="DH141:DH164" si="374">IF(F141&gt;2800,C141*D141,0)</f>
        <v>0</v>
      </c>
    </row>
    <row r="142" spans="1:112" ht="22.5" customHeight="1">
      <c r="A142" s="68">
        <v>3</v>
      </c>
      <c r="B142" s="314"/>
      <c r="C142" s="192"/>
      <c r="D142" s="277"/>
      <c r="E142" s="276">
        <f t="shared" si="342"/>
        <v>0</v>
      </c>
      <c r="F142" s="276"/>
      <c r="G142" s="192">
        <f t="shared" si="343"/>
        <v>0</v>
      </c>
      <c r="H142" s="68" t="s">
        <v>1</v>
      </c>
      <c r="I142" s="194">
        <f t="shared" si="344"/>
        <v>0</v>
      </c>
      <c r="J142" s="289"/>
      <c r="K142" s="289">
        <f t="shared" si="336"/>
        <v>0</v>
      </c>
      <c r="L142" s="290"/>
      <c r="M142" s="290">
        <f t="shared" si="337"/>
        <v>0</v>
      </c>
      <c r="N142" s="291"/>
      <c r="O142" s="291">
        <f t="shared" si="338"/>
        <v>0</v>
      </c>
      <c r="P142" s="292"/>
      <c r="Q142" s="292">
        <f t="shared" si="339"/>
        <v>0</v>
      </c>
      <c r="R142" s="68"/>
      <c r="S142" s="68">
        <f>R142*C142</f>
        <v>0</v>
      </c>
      <c r="T142" s="293"/>
      <c r="U142" s="289">
        <f>T142*C142</f>
        <v>0</v>
      </c>
      <c r="V142" s="294"/>
      <c r="W142" s="290">
        <f>V142*C142</f>
        <v>0</v>
      </c>
      <c r="X142" s="295"/>
      <c r="Y142" s="291">
        <f>X142*C142</f>
        <v>0</v>
      </c>
      <c r="Z142" s="296"/>
      <c r="AA142" s="292">
        <f>Z142*C142</f>
        <v>0</v>
      </c>
      <c r="AB142" s="66"/>
      <c r="AC142" s="68">
        <f>AB142*C142</f>
        <v>0</v>
      </c>
      <c r="AD142" s="293"/>
      <c r="AE142" s="289">
        <f>AD142*C142</f>
        <v>0</v>
      </c>
      <c r="AF142" s="294"/>
      <c r="AG142" s="290">
        <f>AF142*C142</f>
        <v>0</v>
      </c>
      <c r="AH142" s="295"/>
      <c r="AI142" s="291">
        <f>AH142*C142</f>
        <v>0</v>
      </c>
      <c r="AJ142" s="296"/>
      <c r="AK142" s="292">
        <f>AJ142*C142</f>
        <v>0</v>
      </c>
      <c r="AL142" s="289"/>
      <c r="AM142" s="289">
        <f>AL142*C142</f>
        <v>0</v>
      </c>
      <c r="AN142" s="294"/>
      <c r="AO142" s="290">
        <f>AN142*C142</f>
        <v>0</v>
      </c>
      <c r="AP142" s="291"/>
      <c r="AQ142" s="291">
        <f>AP142*C142</f>
        <v>0</v>
      </c>
      <c r="AR142" s="296"/>
      <c r="AS142" s="292">
        <f>AR142*C142</f>
        <v>0</v>
      </c>
      <c r="AT142" s="66"/>
      <c r="AU142" s="68">
        <f>AT142*C142</f>
        <v>0</v>
      </c>
      <c r="AV142" s="289"/>
      <c r="AW142" s="289">
        <f t="shared" si="345"/>
        <v>0</v>
      </c>
      <c r="AX142" s="290"/>
      <c r="AY142" s="290">
        <f t="shared" si="346"/>
        <v>0</v>
      </c>
      <c r="AZ142" s="291"/>
      <c r="BA142" s="291">
        <f t="shared" si="347"/>
        <v>0</v>
      </c>
      <c r="BB142" s="292"/>
      <c r="BC142" s="292">
        <f t="shared" si="348"/>
        <v>0</v>
      </c>
      <c r="BD142" s="68"/>
      <c r="BE142" s="68">
        <f t="shared" si="349"/>
        <v>0</v>
      </c>
      <c r="BF142" s="293"/>
      <c r="BG142" s="289">
        <f t="shared" si="350"/>
        <v>0</v>
      </c>
      <c r="BH142" s="294"/>
      <c r="BI142" s="290">
        <f t="shared" si="351"/>
        <v>0</v>
      </c>
      <c r="BJ142" s="295"/>
      <c r="BK142" s="291">
        <f t="shared" si="352"/>
        <v>0</v>
      </c>
      <c r="BL142" s="296"/>
      <c r="BM142" s="292">
        <f t="shared" si="353"/>
        <v>0</v>
      </c>
      <c r="BN142" s="66"/>
      <c r="BO142" s="68">
        <f t="shared" si="354"/>
        <v>0</v>
      </c>
      <c r="BP142" s="293"/>
      <c r="BQ142" s="289">
        <f t="shared" si="355"/>
        <v>0</v>
      </c>
      <c r="BR142" s="294"/>
      <c r="BS142" s="290">
        <f t="shared" si="356"/>
        <v>0</v>
      </c>
      <c r="BT142" s="295"/>
      <c r="BU142" s="291">
        <f t="shared" si="357"/>
        <v>0</v>
      </c>
      <c r="BV142" s="296"/>
      <c r="BW142" s="292">
        <f t="shared" si="358"/>
        <v>0</v>
      </c>
      <c r="BX142" s="289"/>
      <c r="BY142" s="289">
        <f t="shared" si="359"/>
        <v>0</v>
      </c>
      <c r="BZ142" s="294"/>
      <c r="CA142" s="290">
        <f t="shared" si="360"/>
        <v>0</v>
      </c>
      <c r="CB142" s="291"/>
      <c r="CC142" s="291">
        <f t="shared" si="361"/>
        <v>0</v>
      </c>
      <c r="CD142" s="296"/>
      <c r="CE142" s="292">
        <f t="shared" si="362"/>
        <v>0</v>
      </c>
      <c r="CF142" s="66"/>
      <c r="CG142" s="68">
        <f t="shared" si="363"/>
        <v>0</v>
      </c>
      <c r="CH142" s="289"/>
      <c r="CI142" s="289">
        <f t="shared" si="364"/>
        <v>0</v>
      </c>
      <c r="CJ142" s="289"/>
      <c r="CK142" s="289">
        <f t="shared" si="365"/>
        <v>0</v>
      </c>
      <c r="CL142" s="273">
        <f t="shared" si="366"/>
        <v>0</v>
      </c>
      <c r="CM142" s="199">
        <f t="shared" si="367"/>
        <v>0</v>
      </c>
      <c r="CN142" s="199">
        <f>J142*'1_MEX'!$F$8+'2_FACADE'!L142*'1_MEX'!$F$9+'2_FACADE'!N142*'1_MEX'!$F$10+'2_FACADE'!P142*'1_MEX'!$F$11+'2_FACADE'!R142*'1_MEX'!$F$12+'2_FACADE'!T142*'1_MEX'!$F$13+'2_FACADE'!V142*'1_MEX'!$F$14+'2_FACADE'!X142*'1_MEX'!$F$15+'2_FACADE'!Z142*'1_MEX'!$F$16+'2_FACADE'!AB142*'1_MEX'!$F$17+'2_FACADE'!AD142*'1_MEX'!$F$18+'2_FACADE'!AF142*'1_MEX'!$F$19+'2_FACADE'!AH142*'1_MEX'!$F$20+AJ142*'1_MEX'!$F$21+'2_FACADE'!AL142*'1_MEX'!$F$22+'2_FACADE'!AN142*'1_MEX'!$F$23+'2_FACADE'!AP142*'1_MEX'!$F$24+'2_FACADE'!AR142*'1_MEX'!$F$25+'2_FACADE'!AT142*'1_MEX'!$F$26+'2_FACADE'!AV142*'1_MEX'!$F$27+AX142*'1_MEX'!$F$28+AZ142*'1_MEX'!$F$29+BB142*'1_MEX'!$F$30+BD142*'1_MEX'!$F$31+BF142*'1_MEX'!$F$32+BH142*'1_MEX'!$F$33+BJ142*'1_MEX'!$F$34+BL142*'1_MEX'!$F$35+BN142*'1_MEX'!$F$36+BP142*'1_MEX'!$F$37+BR142*'1_MEX'!$F$38+BT142*'1_MEX'!$F$39+BV142*'1_MEX'!$F$40+BX142*'1_MEX'!$F$41+BZ142*'1_MEX'!$F$42+CB142*'1_MEX'!$F$43+CD142*'1_MEX'!$F$44+CF142*'1_MEX'!$F$45+CH142*'1_MEX'!$F$46+CJ142*'1_MEX'!$F$47</f>
        <v>0</v>
      </c>
      <c r="CO142" s="274">
        <f t="shared" si="368"/>
        <v>0</v>
      </c>
      <c r="CP142" s="274">
        <f t="shared" si="369"/>
        <v>0</v>
      </c>
      <c r="CQ142" s="199">
        <f t="shared" si="370"/>
        <v>0</v>
      </c>
      <c r="CR142" s="199">
        <f t="shared" si="371"/>
        <v>0</v>
      </c>
      <c r="CS142" s="199">
        <f>C142*($J142*'1_MEX'!B$8+$L142*'1_MEX'!B$9+$N142*'1_MEX'!B$10+$P142*'1_MEX'!B$11+$R142*'1_MEX'!B$12+$T142*'1_MEX'!B$13+$V142*'1_MEX'!B$14+$X142*'1_MEX'!B$15+$Z142*'1_MEX'!B$16+$AB142*'1_MEX'!B$17+$AD142*'1_MEX'!B$18+$AF142*'1_MEX'!B$19+$AH142*'1_MEX'!B$20+$AJ142*'1_MEX'!B$21+$AL142*'1_MEX'!B$22+$AN142*'1_MEX'!B$23+$AP142*'1_MEX'!B$24+$AR142*'1_MEX'!B$25+$AT142*'1_MEX'!B$26+$AV142*'1_MEX'!B$27+$AX142*'1_MEX'!B$28+$AZ142*'1_MEX'!B$29+$BB142*'1_MEX'!B$30+$BD142*'1_MEX'!B$31+$BF142*'1_MEX'!B$32+$BH142*'1_MEX'!B$33+$BJ142*'1_MEX'!B$34+$BL142*'1_MEX'!B$35+$BN142*'1_MEX'!B$36+$BP142*'1_MEX'!B$37+$BR142*'1_MEX'!B$38+$BT142*'1_MEX'!B$39+$BV142*'1_MEX'!B$40+$BX142*'1_MEX'!B$41+$BZ142*'1_MEX'!B$42+$CB142*'1_MEX'!B$43+$CD142*'1_MEX'!B$44+$CF142*'1_MEX'!B$45+$CH142*'1_MEX'!B$46+$CJ142*'1_MEX'!B$47)</f>
        <v>0</v>
      </c>
      <c r="CT142" s="199">
        <f>C142*($J142*'1_MEX'!C$8+$L142*'1_MEX'!C$9+$N142*'1_MEX'!C$10+$P142*'1_MEX'!C$11+$R142*'1_MEX'!C$12+$T142*'1_MEX'!C$13+$V142*'1_MEX'!C$14+$X142*'1_MEX'!C$15+$Z142*'1_MEX'!C$16+$AB142*'1_MEX'!C$17+$AD142*'1_MEX'!C$18+$AF142*'1_MEX'!C$19+$AH142*'1_MEX'!C$20+$AJ142*'1_MEX'!C$21+$AL142*'1_MEX'!C$22+$AN142*'1_MEX'!C$23+$AP142*'1_MEX'!C$24+$AR142*'1_MEX'!C$25+$AT142*'1_MEX'!C$26+$AV142*'1_MEX'!C$27+$AX142*'1_MEX'!C$28+$AZ142*'1_MEX'!C$29+$BB142*'1_MEX'!C$30+$BD142*'1_MEX'!C$31+$BF142*'1_MEX'!C$32+$BH142*'1_MEX'!C$33+$BJ142*'1_MEX'!C$34+$BL142*'1_MEX'!C$35+$BN142*'1_MEX'!C$36+$BP142*'1_MEX'!C$37+$BR142*'1_MEX'!C$38+$BT142*'1_MEX'!C$39+$BV142*'1_MEX'!C$40+$BX142*'1_MEX'!C$41+$BZ142*'1_MEX'!C$42+$CB142*'1_MEX'!C$43+$CD142*'1_MEX'!C$44+$CF142*'1_MEX'!C$45+$CH142*'1_MEX'!C$46+$CJ142*'1_MEX'!C$47)</f>
        <v>0</v>
      </c>
      <c r="CU142"/>
      <c r="CV142"/>
      <c r="CW142"/>
      <c r="CX142"/>
      <c r="CY142"/>
      <c r="CZ142"/>
      <c r="DA142"/>
      <c r="DB142"/>
      <c r="DC142"/>
      <c r="DD142" s="200">
        <f t="shared" si="372"/>
        <v>0</v>
      </c>
      <c r="DE142" s="200"/>
      <c r="DF142" s="200">
        <f t="shared" si="373"/>
        <v>0</v>
      </c>
      <c r="DG142"/>
      <c r="DH142" s="235">
        <f t="shared" si="374"/>
        <v>0</v>
      </c>
    </row>
    <row r="143" spans="1:112" ht="22.5" customHeight="1">
      <c r="A143" s="68">
        <v>4</v>
      </c>
      <c r="B143" s="314"/>
      <c r="C143" s="192"/>
      <c r="D143" s="277"/>
      <c r="E143" s="276">
        <f t="shared" si="342"/>
        <v>0</v>
      </c>
      <c r="F143" s="276"/>
      <c r="G143" s="192">
        <f t="shared" si="343"/>
        <v>0</v>
      </c>
      <c r="H143" s="68" t="s">
        <v>1</v>
      </c>
      <c r="I143" s="194">
        <f t="shared" si="344"/>
        <v>0</v>
      </c>
      <c r="J143" s="289"/>
      <c r="K143" s="289">
        <f t="shared" si="336"/>
        <v>0</v>
      </c>
      <c r="L143" s="290"/>
      <c r="M143" s="290">
        <f t="shared" si="337"/>
        <v>0</v>
      </c>
      <c r="N143" s="291"/>
      <c r="O143" s="291">
        <f t="shared" si="338"/>
        <v>0</v>
      </c>
      <c r="P143" s="292"/>
      <c r="Q143" s="292">
        <f t="shared" si="339"/>
        <v>0</v>
      </c>
      <c r="R143" s="68"/>
      <c r="S143" s="68">
        <f t="shared" ref="S143:S164" si="375">R143*C143</f>
        <v>0</v>
      </c>
      <c r="T143" s="293"/>
      <c r="U143" s="289">
        <f t="shared" ref="U143:U164" si="376">T143*C143</f>
        <v>0</v>
      </c>
      <c r="V143" s="294"/>
      <c r="W143" s="290">
        <f t="shared" ref="W143:W164" si="377">V143*C143</f>
        <v>0</v>
      </c>
      <c r="X143" s="295"/>
      <c r="Y143" s="291">
        <f t="shared" ref="Y143:Y164" si="378">X143*C143</f>
        <v>0</v>
      </c>
      <c r="Z143" s="296"/>
      <c r="AA143" s="292">
        <f t="shared" ref="AA143:AA164" si="379">Z143*C143</f>
        <v>0</v>
      </c>
      <c r="AB143" s="66"/>
      <c r="AC143" s="68">
        <f t="shared" ref="AC143:AC164" si="380">AB143*C143</f>
        <v>0</v>
      </c>
      <c r="AD143" s="293"/>
      <c r="AE143" s="289">
        <f t="shared" ref="AE143:AE164" si="381">AD143*C143</f>
        <v>0</v>
      </c>
      <c r="AF143" s="294"/>
      <c r="AG143" s="290">
        <f t="shared" ref="AG143:AG164" si="382">AF143*C143</f>
        <v>0</v>
      </c>
      <c r="AH143" s="295"/>
      <c r="AI143" s="291">
        <f t="shared" ref="AI143:AI164" si="383">AH143*C143</f>
        <v>0</v>
      </c>
      <c r="AJ143" s="296"/>
      <c r="AK143" s="292">
        <f t="shared" ref="AK143:AK164" si="384">AJ143*C143</f>
        <v>0</v>
      </c>
      <c r="AL143" s="289"/>
      <c r="AM143" s="289">
        <f t="shared" ref="AM143:AM164" si="385">AL143*C143</f>
        <v>0</v>
      </c>
      <c r="AN143" s="294"/>
      <c r="AO143" s="290">
        <f t="shared" ref="AO143:AO164" si="386">AN143*C143</f>
        <v>0</v>
      </c>
      <c r="AP143" s="291"/>
      <c r="AQ143" s="291">
        <f t="shared" ref="AQ143:AQ164" si="387">AP143*C143</f>
        <v>0</v>
      </c>
      <c r="AR143" s="296"/>
      <c r="AS143" s="292">
        <f t="shared" ref="AS143:AS164" si="388">AR143*C143</f>
        <v>0</v>
      </c>
      <c r="AT143" s="66"/>
      <c r="AU143" s="68">
        <f t="shared" ref="AU143:AU164" si="389">AT143*C143</f>
        <v>0</v>
      </c>
      <c r="AV143" s="289"/>
      <c r="AW143" s="289">
        <f t="shared" si="345"/>
        <v>0</v>
      </c>
      <c r="AX143" s="290"/>
      <c r="AY143" s="290">
        <f t="shared" si="346"/>
        <v>0</v>
      </c>
      <c r="AZ143" s="291"/>
      <c r="BA143" s="291">
        <f t="shared" si="347"/>
        <v>0</v>
      </c>
      <c r="BB143" s="292"/>
      <c r="BC143" s="292">
        <f t="shared" si="348"/>
        <v>0</v>
      </c>
      <c r="BD143" s="68"/>
      <c r="BE143" s="68">
        <f t="shared" si="349"/>
        <v>0</v>
      </c>
      <c r="BF143" s="293"/>
      <c r="BG143" s="289">
        <f t="shared" si="350"/>
        <v>0</v>
      </c>
      <c r="BH143" s="294"/>
      <c r="BI143" s="290">
        <f t="shared" si="351"/>
        <v>0</v>
      </c>
      <c r="BJ143" s="295"/>
      <c r="BK143" s="291">
        <f t="shared" si="352"/>
        <v>0</v>
      </c>
      <c r="BL143" s="296"/>
      <c r="BM143" s="292">
        <f t="shared" si="353"/>
        <v>0</v>
      </c>
      <c r="BN143" s="66"/>
      <c r="BO143" s="68">
        <f t="shared" si="354"/>
        <v>0</v>
      </c>
      <c r="BP143" s="293"/>
      <c r="BQ143" s="289">
        <f t="shared" si="355"/>
        <v>0</v>
      </c>
      <c r="BR143" s="294"/>
      <c r="BS143" s="290">
        <f t="shared" si="356"/>
        <v>0</v>
      </c>
      <c r="BT143" s="295"/>
      <c r="BU143" s="291">
        <f t="shared" si="357"/>
        <v>0</v>
      </c>
      <c r="BV143" s="296"/>
      <c r="BW143" s="292">
        <f t="shared" si="358"/>
        <v>0</v>
      </c>
      <c r="BX143" s="289"/>
      <c r="BY143" s="289">
        <f t="shared" si="359"/>
        <v>0</v>
      </c>
      <c r="BZ143" s="294"/>
      <c r="CA143" s="290">
        <f t="shared" si="360"/>
        <v>0</v>
      </c>
      <c r="CB143" s="291"/>
      <c r="CC143" s="291">
        <f t="shared" si="361"/>
        <v>0</v>
      </c>
      <c r="CD143" s="296"/>
      <c r="CE143" s="292">
        <f t="shared" si="362"/>
        <v>0</v>
      </c>
      <c r="CF143" s="66"/>
      <c r="CG143" s="68">
        <f t="shared" si="363"/>
        <v>0</v>
      </c>
      <c r="CH143" s="289"/>
      <c r="CI143" s="289">
        <f t="shared" si="364"/>
        <v>0</v>
      </c>
      <c r="CJ143" s="289"/>
      <c r="CK143" s="289">
        <f t="shared" si="365"/>
        <v>0</v>
      </c>
      <c r="CL143" s="273">
        <f t="shared" si="366"/>
        <v>0</v>
      </c>
      <c r="CM143" s="199">
        <f t="shared" si="367"/>
        <v>0</v>
      </c>
      <c r="CN143" s="199">
        <f>J143*'1_MEX'!$F$8+'2_FACADE'!L143*'1_MEX'!$F$9+'2_FACADE'!N143*'1_MEX'!$F$10+'2_FACADE'!P143*'1_MEX'!$F$11+'2_FACADE'!R143*'1_MEX'!$F$12+'2_FACADE'!T143*'1_MEX'!$F$13+'2_FACADE'!V143*'1_MEX'!$F$14+'2_FACADE'!X143*'1_MEX'!$F$15+'2_FACADE'!Z143*'1_MEX'!$F$16+'2_FACADE'!AB143*'1_MEX'!$F$17+'2_FACADE'!AD143*'1_MEX'!$F$18+'2_FACADE'!AF143*'1_MEX'!$F$19+'2_FACADE'!AH143*'1_MEX'!$F$20+AJ143*'1_MEX'!$F$21+'2_FACADE'!AL143*'1_MEX'!$F$22+'2_FACADE'!AN143*'1_MEX'!$F$23+'2_FACADE'!AP143*'1_MEX'!$F$24+'2_FACADE'!AR143*'1_MEX'!$F$25+'2_FACADE'!AT143*'1_MEX'!$F$26+'2_FACADE'!AV143*'1_MEX'!$F$27+AX143*'1_MEX'!$F$28+AZ143*'1_MEX'!$F$29+BB143*'1_MEX'!$F$30+BD143*'1_MEX'!$F$31+BF143*'1_MEX'!$F$32+BH143*'1_MEX'!$F$33+BJ143*'1_MEX'!$F$34+BL143*'1_MEX'!$F$35+BN143*'1_MEX'!$F$36+BP143*'1_MEX'!$F$37+BR143*'1_MEX'!$F$38+BT143*'1_MEX'!$F$39+BV143*'1_MEX'!$F$40+BX143*'1_MEX'!$F$41+BZ143*'1_MEX'!$F$42+CB143*'1_MEX'!$F$43+CD143*'1_MEX'!$F$44+CF143*'1_MEX'!$F$45+CH143*'1_MEX'!$F$46+CJ143*'1_MEX'!$F$47</f>
        <v>0</v>
      </c>
      <c r="CO143" s="274">
        <f t="shared" si="368"/>
        <v>0</v>
      </c>
      <c r="CP143" s="274">
        <f t="shared" si="369"/>
        <v>0</v>
      </c>
      <c r="CQ143" s="199">
        <f t="shared" si="370"/>
        <v>0</v>
      </c>
      <c r="CR143" s="199">
        <f t="shared" si="371"/>
        <v>0</v>
      </c>
      <c r="CS143" s="199">
        <f>C143*($J143*'1_MEX'!B$8+$L143*'1_MEX'!B$9+$N143*'1_MEX'!B$10+$P143*'1_MEX'!B$11+$R143*'1_MEX'!B$12+$T143*'1_MEX'!B$13+$V143*'1_MEX'!B$14+$X143*'1_MEX'!B$15+$Z143*'1_MEX'!B$16+$AB143*'1_MEX'!B$17+$AD143*'1_MEX'!B$18+$AF143*'1_MEX'!B$19+$AH143*'1_MEX'!B$20+$AJ143*'1_MEX'!B$21+$AL143*'1_MEX'!B$22+$AN143*'1_MEX'!B$23+$AP143*'1_MEX'!B$24+$AR143*'1_MEX'!B$25+$AT143*'1_MEX'!B$26+$AV143*'1_MEX'!B$27+$AX143*'1_MEX'!B$28+$AZ143*'1_MEX'!B$29+$BB143*'1_MEX'!B$30+$BD143*'1_MEX'!B$31+$BF143*'1_MEX'!B$32+$BH143*'1_MEX'!B$33+$BJ143*'1_MEX'!B$34+$BL143*'1_MEX'!B$35+$BN143*'1_MEX'!B$36+$BP143*'1_MEX'!B$37+$BR143*'1_MEX'!B$38+$BT143*'1_MEX'!B$39+$BV143*'1_MEX'!B$40+$BX143*'1_MEX'!B$41+$BZ143*'1_MEX'!B$42+$CB143*'1_MEX'!B$43+$CD143*'1_MEX'!B$44+$CF143*'1_MEX'!B$45+$CH143*'1_MEX'!B$46+$CJ143*'1_MEX'!B$47)</f>
        <v>0</v>
      </c>
      <c r="CT143" s="199">
        <f>C143*($J143*'1_MEX'!C$8+$L143*'1_MEX'!C$9+$N143*'1_MEX'!C$10+$P143*'1_MEX'!C$11+$R143*'1_MEX'!C$12+$T143*'1_MEX'!C$13+$V143*'1_MEX'!C$14+$X143*'1_MEX'!C$15+$Z143*'1_MEX'!C$16+$AB143*'1_MEX'!C$17+$AD143*'1_MEX'!C$18+$AF143*'1_MEX'!C$19+$AH143*'1_MEX'!C$20+$AJ143*'1_MEX'!C$21+$AL143*'1_MEX'!C$22+$AN143*'1_MEX'!C$23+$AP143*'1_MEX'!C$24+$AR143*'1_MEX'!C$25+$AT143*'1_MEX'!C$26+$AV143*'1_MEX'!C$27+$AX143*'1_MEX'!C$28+$AZ143*'1_MEX'!C$29+$BB143*'1_MEX'!C$30+$BD143*'1_MEX'!C$31+$BF143*'1_MEX'!C$32+$BH143*'1_MEX'!C$33+$BJ143*'1_MEX'!C$34+$BL143*'1_MEX'!C$35+$BN143*'1_MEX'!C$36+$BP143*'1_MEX'!C$37+$BR143*'1_MEX'!C$38+$BT143*'1_MEX'!C$39+$BV143*'1_MEX'!C$40+$BX143*'1_MEX'!C$41+$BZ143*'1_MEX'!C$42+$CB143*'1_MEX'!C$43+$CD143*'1_MEX'!C$44+$CF143*'1_MEX'!C$45+$CH143*'1_MEX'!C$46+$CJ143*'1_MEX'!C$47)</f>
        <v>0</v>
      </c>
      <c r="CU143"/>
      <c r="CV143"/>
      <c r="CW143"/>
      <c r="CX143"/>
      <c r="CY143"/>
      <c r="CZ143"/>
      <c r="DA143"/>
      <c r="DB143"/>
      <c r="DC143"/>
      <c r="DD143" s="200">
        <f t="shared" si="372"/>
        <v>0</v>
      </c>
      <c r="DE143" s="200"/>
      <c r="DF143" s="200">
        <f t="shared" si="373"/>
        <v>0</v>
      </c>
      <c r="DG143"/>
      <c r="DH143" s="235">
        <f t="shared" si="374"/>
        <v>0</v>
      </c>
    </row>
    <row r="144" spans="1:112" ht="22.5" customHeight="1">
      <c r="A144" s="68">
        <v>5</v>
      </c>
      <c r="B144" s="314"/>
      <c r="C144" s="192"/>
      <c r="D144" s="277"/>
      <c r="E144" s="276">
        <f t="shared" si="342"/>
        <v>0</v>
      </c>
      <c r="F144" s="276"/>
      <c r="G144" s="192">
        <f t="shared" si="343"/>
        <v>0</v>
      </c>
      <c r="H144" s="68" t="s">
        <v>1</v>
      </c>
      <c r="I144" s="194">
        <f t="shared" si="344"/>
        <v>0</v>
      </c>
      <c r="J144" s="289"/>
      <c r="K144" s="289">
        <f t="shared" si="336"/>
        <v>0</v>
      </c>
      <c r="L144" s="290"/>
      <c r="M144" s="290">
        <f t="shared" si="337"/>
        <v>0</v>
      </c>
      <c r="N144" s="291"/>
      <c r="O144" s="291">
        <f t="shared" si="338"/>
        <v>0</v>
      </c>
      <c r="P144" s="292"/>
      <c r="Q144" s="292">
        <f t="shared" si="339"/>
        <v>0</v>
      </c>
      <c r="R144" s="68"/>
      <c r="S144" s="68">
        <f t="shared" si="375"/>
        <v>0</v>
      </c>
      <c r="T144" s="293"/>
      <c r="U144" s="289">
        <f t="shared" si="376"/>
        <v>0</v>
      </c>
      <c r="V144" s="294"/>
      <c r="W144" s="290">
        <f t="shared" si="377"/>
        <v>0</v>
      </c>
      <c r="X144" s="295"/>
      <c r="Y144" s="291">
        <f t="shared" si="378"/>
        <v>0</v>
      </c>
      <c r="Z144" s="296"/>
      <c r="AA144" s="292">
        <f t="shared" si="379"/>
        <v>0</v>
      </c>
      <c r="AB144" s="66"/>
      <c r="AC144" s="68">
        <f t="shared" si="380"/>
        <v>0</v>
      </c>
      <c r="AD144" s="293"/>
      <c r="AE144" s="289">
        <f t="shared" si="381"/>
        <v>0</v>
      </c>
      <c r="AF144" s="294"/>
      <c r="AG144" s="290">
        <f t="shared" si="382"/>
        <v>0</v>
      </c>
      <c r="AH144" s="295"/>
      <c r="AI144" s="291">
        <f t="shared" si="383"/>
        <v>0</v>
      </c>
      <c r="AJ144" s="296"/>
      <c r="AK144" s="292">
        <f t="shared" si="384"/>
        <v>0</v>
      </c>
      <c r="AL144" s="289"/>
      <c r="AM144" s="289">
        <f t="shared" si="385"/>
        <v>0</v>
      </c>
      <c r="AN144" s="294"/>
      <c r="AO144" s="290">
        <f t="shared" si="386"/>
        <v>0</v>
      </c>
      <c r="AP144" s="291"/>
      <c r="AQ144" s="291">
        <f t="shared" si="387"/>
        <v>0</v>
      </c>
      <c r="AR144" s="296"/>
      <c r="AS144" s="292">
        <f t="shared" si="388"/>
        <v>0</v>
      </c>
      <c r="AT144" s="66"/>
      <c r="AU144" s="68">
        <f t="shared" si="389"/>
        <v>0</v>
      </c>
      <c r="AV144" s="289"/>
      <c r="AW144" s="289">
        <f t="shared" si="345"/>
        <v>0</v>
      </c>
      <c r="AX144" s="290"/>
      <c r="AY144" s="290">
        <f t="shared" si="346"/>
        <v>0</v>
      </c>
      <c r="AZ144" s="291"/>
      <c r="BA144" s="291">
        <f t="shared" si="347"/>
        <v>0</v>
      </c>
      <c r="BB144" s="292"/>
      <c r="BC144" s="292">
        <f t="shared" si="348"/>
        <v>0</v>
      </c>
      <c r="BD144" s="68"/>
      <c r="BE144" s="68">
        <f t="shared" si="349"/>
        <v>0</v>
      </c>
      <c r="BF144" s="293"/>
      <c r="BG144" s="289">
        <f t="shared" si="350"/>
        <v>0</v>
      </c>
      <c r="BH144" s="294"/>
      <c r="BI144" s="290">
        <f t="shared" si="351"/>
        <v>0</v>
      </c>
      <c r="BJ144" s="295"/>
      <c r="BK144" s="291">
        <f t="shared" si="352"/>
        <v>0</v>
      </c>
      <c r="BL144" s="296"/>
      <c r="BM144" s="292">
        <f t="shared" si="353"/>
        <v>0</v>
      </c>
      <c r="BN144" s="66"/>
      <c r="BO144" s="68">
        <f t="shared" si="354"/>
        <v>0</v>
      </c>
      <c r="BP144" s="293"/>
      <c r="BQ144" s="289">
        <f t="shared" si="355"/>
        <v>0</v>
      </c>
      <c r="BR144" s="294"/>
      <c r="BS144" s="290">
        <f t="shared" si="356"/>
        <v>0</v>
      </c>
      <c r="BT144" s="295"/>
      <c r="BU144" s="291">
        <f t="shared" si="357"/>
        <v>0</v>
      </c>
      <c r="BV144" s="296"/>
      <c r="BW144" s="292">
        <f t="shared" si="358"/>
        <v>0</v>
      </c>
      <c r="BX144" s="289"/>
      <c r="BY144" s="289">
        <f t="shared" si="359"/>
        <v>0</v>
      </c>
      <c r="BZ144" s="294"/>
      <c r="CA144" s="290">
        <f t="shared" si="360"/>
        <v>0</v>
      </c>
      <c r="CB144" s="291"/>
      <c r="CC144" s="291">
        <f t="shared" si="361"/>
        <v>0</v>
      </c>
      <c r="CD144" s="296"/>
      <c r="CE144" s="292">
        <f t="shared" si="362"/>
        <v>0</v>
      </c>
      <c r="CF144" s="66"/>
      <c r="CG144" s="68">
        <f t="shared" si="363"/>
        <v>0</v>
      </c>
      <c r="CH144" s="289"/>
      <c r="CI144" s="289">
        <f t="shared" si="364"/>
        <v>0</v>
      </c>
      <c r="CJ144" s="289"/>
      <c r="CK144" s="289">
        <f t="shared" si="365"/>
        <v>0</v>
      </c>
      <c r="CL144" s="273">
        <f t="shared" si="366"/>
        <v>0</v>
      </c>
      <c r="CM144" s="199">
        <f t="shared" si="367"/>
        <v>0</v>
      </c>
      <c r="CN144" s="199">
        <f>J144*'1_MEX'!$F$8+'2_FACADE'!L144*'1_MEX'!$F$9+'2_FACADE'!N144*'1_MEX'!$F$10+'2_FACADE'!P144*'1_MEX'!$F$11+'2_FACADE'!R144*'1_MEX'!$F$12+'2_FACADE'!T144*'1_MEX'!$F$13+'2_FACADE'!V144*'1_MEX'!$F$14+'2_FACADE'!X144*'1_MEX'!$F$15+'2_FACADE'!Z144*'1_MEX'!$F$16+'2_FACADE'!AB144*'1_MEX'!$F$17+'2_FACADE'!AD144*'1_MEX'!$F$18+'2_FACADE'!AF144*'1_MEX'!$F$19+'2_FACADE'!AH144*'1_MEX'!$F$20+AJ144*'1_MEX'!$F$21+'2_FACADE'!AL144*'1_MEX'!$F$22+'2_FACADE'!AN144*'1_MEX'!$F$23+'2_FACADE'!AP144*'1_MEX'!$F$24+'2_FACADE'!AR144*'1_MEX'!$F$25+'2_FACADE'!AT144*'1_MEX'!$F$26+'2_FACADE'!AV144*'1_MEX'!$F$27+AX144*'1_MEX'!$F$28+AZ144*'1_MEX'!$F$29+BB144*'1_MEX'!$F$30+BD144*'1_MEX'!$F$31+BF144*'1_MEX'!$F$32+BH144*'1_MEX'!$F$33+BJ144*'1_MEX'!$F$34+BL144*'1_MEX'!$F$35+BN144*'1_MEX'!$F$36+BP144*'1_MEX'!$F$37+BR144*'1_MEX'!$F$38+BT144*'1_MEX'!$F$39+BV144*'1_MEX'!$F$40+BX144*'1_MEX'!$F$41+BZ144*'1_MEX'!$F$42+CB144*'1_MEX'!$F$43+CD144*'1_MEX'!$F$44+CF144*'1_MEX'!$F$45+CH144*'1_MEX'!$F$46+CJ144*'1_MEX'!$F$47</f>
        <v>0</v>
      </c>
      <c r="CO144" s="274">
        <f t="shared" si="368"/>
        <v>0</v>
      </c>
      <c r="CP144" s="274">
        <f t="shared" si="369"/>
        <v>0</v>
      </c>
      <c r="CQ144" s="199">
        <f t="shared" si="370"/>
        <v>0</v>
      </c>
      <c r="CR144" s="199">
        <f t="shared" si="371"/>
        <v>0</v>
      </c>
      <c r="CS144" s="199">
        <f>C144*($J144*'1_MEX'!B$8+$L144*'1_MEX'!B$9+$N144*'1_MEX'!B$10+$P144*'1_MEX'!B$11+$R144*'1_MEX'!B$12+$T144*'1_MEX'!B$13+$V144*'1_MEX'!B$14+$X144*'1_MEX'!B$15+$Z144*'1_MEX'!B$16+$AB144*'1_MEX'!B$17+$AD144*'1_MEX'!B$18+$AF144*'1_MEX'!B$19+$AH144*'1_MEX'!B$20+$AJ144*'1_MEX'!B$21+$AL144*'1_MEX'!B$22+$AN144*'1_MEX'!B$23+$AP144*'1_MEX'!B$24+$AR144*'1_MEX'!B$25+$AT144*'1_MEX'!B$26+$AV144*'1_MEX'!B$27+$AX144*'1_MEX'!B$28+$AZ144*'1_MEX'!B$29+$BB144*'1_MEX'!B$30+$BD144*'1_MEX'!B$31+$BF144*'1_MEX'!B$32+$BH144*'1_MEX'!B$33+$BJ144*'1_MEX'!B$34+$BL144*'1_MEX'!B$35+$BN144*'1_MEX'!B$36+$BP144*'1_MEX'!B$37+$BR144*'1_MEX'!B$38+$BT144*'1_MEX'!B$39+$BV144*'1_MEX'!B$40+$BX144*'1_MEX'!B$41+$BZ144*'1_MEX'!B$42+$CB144*'1_MEX'!B$43+$CD144*'1_MEX'!B$44+$CF144*'1_MEX'!B$45+$CH144*'1_MEX'!B$46+$CJ144*'1_MEX'!B$47)</f>
        <v>0</v>
      </c>
      <c r="CT144" s="199">
        <f>C144*($J144*'1_MEX'!C$8+$L144*'1_MEX'!C$9+$N144*'1_MEX'!C$10+$P144*'1_MEX'!C$11+$R144*'1_MEX'!C$12+$T144*'1_MEX'!C$13+$V144*'1_MEX'!C$14+$X144*'1_MEX'!C$15+$Z144*'1_MEX'!C$16+$AB144*'1_MEX'!C$17+$AD144*'1_MEX'!C$18+$AF144*'1_MEX'!C$19+$AH144*'1_MEX'!C$20+$AJ144*'1_MEX'!C$21+$AL144*'1_MEX'!C$22+$AN144*'1_MEX'!C$23+$AP144*'1_MEX'!C$24+$AR144*'1_MEX'!C$25+$AT144*'1_MEX'!C$26+$AV144*'1_MEX'!C$27+$AX144*'1_MEX'!C$28+$AZ144*'1_MEX'!C$29+$BB144*'1_MEX'!C$30+$BD144*'1_MEX'!C$31+$BF144*'1_MEX'!C$32+$BH144*'1_MEX'!C$33+$BJ144*'1_MEX'!C$34+$BL144*'1_MEX'!C$35+$BN144*'1_MEX'!C$36+$BP144*'1_MEX'!C$37+$BR144*'1_MEX'!C$38+$BT144*'1_MEX'!C$39+$BV144*'1_MEX'!C$40+$BX144*'1_MEX'!C$41+$BZ144*'1_MEX'!C$42+$CB144*'1_MEX'!C$43+$CD144*'1_MEX'!C$44+$CF144*'1_MEX'!C$45+$CH144*'1_MEX'!C$46+$CJ144*'1_MEX'!C$47)</f>
        <v>0</v>
      </c>
      <c r="CU144"/>
      <c r="CV144"/>
      <c r="CW144"/>
      <c r="CX144"/>
      <c r="CY144"/>
      <c r="CZ144"/>
      <c r="DA144"/>
      <c r="DB144"/>
      <c r="DC144"/>
      <c r="DD144" s="200">
        <f t="shared" si="372"/>
        <v>0</v>
      </c>
      <c r="DE144" s="200"/>
      <c r="DF144" s="200">
        <f t="shared" si="373"/>
        <v>0</v>
      </c>
      <c r="DG144"/>
      <c r="DH144" s="235">
        <f t="shared" si="374"/>
        <v>0</v>
      </c>
    </row>
    <row r="145" spans="1:112" ht="22.5" customHeight="1">
      <c r="A145" s="68">
        <v>6</v>
      </c>
      <c r="B145" s="314"/>
      <c r="C145" s="192"/>
      <c r="D145" s="277"/>
      <c r="E145" s="276">
        <f t="shared" si="342"/>
        <v>0</v>
      </c>
      <c r="F145" s="276"/>
      <c r="G145" s="192">
        <f t="shared" si="343"/>
        <v>0</v>
      </c>
      <c r="H145" s="68" t="s">
        <v>1</v>
      </c>
      <c r="I145" s="194">
        <f t="shared" si="344"/>
        <v>0</v>
      </c>
      <c r="J145" s="289"/>
      <c r="K145" s="289">
        <f t="shared" si="336"/>
        <v>0</v>
      </c>
      <c r="L145" s="290"/>
      <c r="M145" s="290">
        <f t="shared" si="337"/>
        <v>0</v>
      </c>
      <c r="N145" s="291"/>
      <c r="O145" s="291">
        <f t="shared" si="338"/>
        <v>0</v>
      </c>
      <c r="P145" s="292"/>
      <c r="Q145" s="292">
        <f t="shared" si="339"/>
        <v>0</v>
      </c>
      <c r="R145" s="68"/>
      <c r="S145" s="68">
        <f t="shared" si="375"/>
        <v>0</v>
      </c>
      <c r="T145" s="293"/>
      <c r="U145" s="289">
        <f t="shared" si="376"/>
        <v>0</v>
      </c>
      <c r="V145" s="294"/>
      <c r="W145" s="290">
        <f t="shared" si="377"/>
        <v>0</v>
      </c>
      <c r="X145" s="295"/>
      <c r="Y145" s="291">
        <f t="shared" si="378"/>
        <v>0</v>
      </c>
      <c r="Z145" s="296"/>
      <c r="AA145" s="292">
        <f t="shared" si="379"/>
        <v>0</v>
      </c>
      <c r="AB145" s="66"/>
      <c r="AC145" s="68">
        <f t="shared" si="380"/>
        <v>0</v>
      </c>
      <c r="AD145" s="293"/>
      <c r="AE145" s="289">
        <f t="shared" si="381"/>
        <v>0</v>
      </c>
      <c r="AF145" s="294"/>
      <c r="AG145" s="290">
        <f t="shared" si="382"/>
        <v>0</v>
      </c>
      <c r="AH145" s="295"/>
      <c r="AI145" s="291">
        <f t="shared" si="383"/>
        <v>0</v>
      </c>
      <c r="AJ145" s="296"/>
      <c r="AK145" s="292">
        <f t="shared" si="384"/>
        <v>0</v>
      </c>
      <c r="AL145" s="289"/>
      <c r="AM145" s="289">
        <f t="shared" si="385"/>
        <v>0</v>
      </c>
      <c r="AN145" s="294"/>
      <c r="AO145" s="290">
        <f t="shared" si="386"/>
        <v>0</v>
      </c>
      <c r="AP145" s="291"/>
      <c r="AQ145" s="291">
        <f t="shared" si="387"/>
        <v>0</v>
      </c>
      <c r="AR145" s="296"/>
      <c r="AS145" s="292">
        <f t="shared" si="388"/>
        <v>0</v>
      </c>
      <c r="AT145" s="66"/>
      <c r="AU145" s="68">
        <f t="shared" si="389"/>
        <v>0</v>
      </c>
      <c r="AV145" s="289"/>
      <c r="AW145" s="289">
        <f t="shared" si="345"/>
        <v>0</v>
      </c>
      <c r="AX145" s="290"/>
      <c r="AY145" s="290">
        <f t="shared" si="346"/>
        <v>0</v>
      </c>
      <c r="AZ145" s="291"/>
      <c r="BA145" s="291">
        <f t="shared" si="347"/>
        <v>0</v>
      </c>
      <c r="BB145" s="292"/>
      <c r="BC145" s="292">
        <f t="shared" si="348"/>
        <v>0</v>
      </c>
      <c r="BD145" s="68"/>
      <c r="BE145" s="68">
        <f t="shared" si="349"/>
        <v>0</v>
      </c>
      <c r="BF145" s="293"/>
      <c r="BG145" s="289">
        <f t="shared" si="350"/>
        <v>0</v>
      </c>
      <c r="BH145" s="294"/>
      <c r="BI145" s="290">
        <f t="shared" si="351"/>
        <v>0</v>
      </c>
      <c r="BJ145" s="295"/>
      <c r="BK145" s="291">
        <f t="shared" si="352"/>
        <v>0</v>
      </c>
      <c r="BL145" s="296"/>
      <c r="BM145" s="292">
        <f t="shared" si="353"/>
        <v>0</v>
      </c>
      <c r="BN145" s="66"/>
      <c r="BO145" s="68">
        <f t="shared" si="354"/>
        <v>0</v>
      </c>
      <c r="BP145" s="293"/>
      <c r="BQ145" s="289">
        <f t="shared" si="355"/>
        <v>0</v>
      </c>
      <c r="BR145" s="294"/>
      <c r="BS145" s="290">
        <f t="shared" si="356"/>
        <v>0</v>
      </c>
      <c r="BT145" s="295"/>
      <c r="BU145" s="291">
        <f t="shared" si="357"/>
        <v>0</v>
      </c>
      <c r="BV145" s="296"/>
      <c r="BW145" s="292">
        <f t="shared" si="358"/>
        <v>0</v>
      </c>
      <c r="BX145" s="289"/>
      <c r="BY145" s="289">
        <f t="shared" si="359"/>
        <v>0</v>
      </c>
      <c r="BZ145" s="294"/>
      <c r="CA145" s="290">
        <f t="shared" si="360"/>
        <v>0</v>
      </c>
      <c r="CB145" s="291"/>
      <c r="CC145" s="291">
        <f t="shared" si="361"/>
        <v>0</v>
      </c>
      <c r="CD145" s="296"/>
      <c r="CE145" s="292">
        <f t="shared" si="362"/>
        <v>0</v>
      </c>
      <c r="CF145" s="66"/>
      <c r="CG145" s="68">
        <f t="shared" si="363"/>
        <v>0</v>
      </c>
      <c r="CH145" s="289"/>
      <c r="CI145" s="289">
        <f t="shared" si="364"/>
        <v>0</v>
      </c>
      <c r="CJ145" s="289"/>
      <c r="CK145" s="289">
        <f t="shared" si="365"/>
        <v>0</v>
      </c>
      <c r="CL145" s="273">
        <f t="shared" si="366"/>
        <v>0</v>
      </c>
      <c r="CM145" s="199">
        <f t="shared" si="367"/>
        <v>0</v>
      </c>
      <c r="CN145" s="199">
        <f>J145*'1_MEX'!$F$8+'2_FACADE'!L145*'1_MEX'!$F$9+'2_FACADE'!N145*'1_MEX'!$F$10+'2_FACADE'!P145*'1_MEX'!$F$11+'2_FACADE'!R145*'1_MEX'!$F$12+'2_FACADE'!T145*'1_MEX'!$F$13+'2_FACADE'!V145*'1_MEX'!$F$14+'2_FACADE'!X145*'1_MEX'!$F$15+'2_FACADE'!Z145*'1_MEX'!$F$16+'2_FACADE'!AB145*'1_MEX'!$F$17+'2_FACADE'!AD145*'1_MEX'!$F$18+'2_FACADE'!AF145*'1_MEX'!$F$19+'2_FACADE'!AH145*'1_MEX'!$F$20+AJ145*'1_MEX'!$F$21+'2_FACADE'!AL145*'1_MEX'!$F$22+'2_FACADE'!AN145*'1_MEX'!$F$23+'2_FACADE'!AP145*'1_MEX'!$F$24+'2_FACADE'!AR145*'1_MEX'!$F$25+'2_FACADE'!AT145*'1_MEX'!$F$26+'2_FACADE'!AV145*'1_MEX'!$F$27+AX145*'1_MEX'!$F$28+AZ145*'1_MEX'!$F$29+BB145*'1_MEX'!$F$30+BD145*'1_MEX'!$F$31+BF145*'1_MEX'!$F$32+BH145*'1_MEX'!$F$33+BJ145*'1_MEX'!$F$34+BL145*'1_MEX'!$F$35+BN145*'1_MEX'!$F$36+BP145*'1_MEX'!$F$37+BR145*'1_MEX'!$F$38+BT145*'1_MEX'!$F$39+BV145*'1_MEX'!$F$40+BX145*'1_MEX'!$F$41+BZ145*'1_MEX'!$F$42+CB145*'1_MEX'!$F$43+CD145*'1_MEX'!$F$44+CF145*'1_MEX'!$F$45+CH145*'1_MEX'!$F$46+CJ145*'1_MEX'!$F$47</f>
        <v>0</v>
      </c>
      <c r="CO145" s="274">
        <f t="shared" si="368"/>
        <v>0</v>
      </c>
      <c r="CP145" s="274">
        <f t="shared" si="369"/>
        <v>0</v>
      </c>
      <c r="CQ145" s="199">
        <f t="shared" si="370"/>
        <v>0</v>
      </c>
      <c r="CR145" s="199">
        <f t="shared" si="371"/>
        <v>0</v>
      </c>
      <c r="CS145" s="199">
        <f>C145*($J145*'1_MEX'!B$8+$L145*'1_MEX'!B$9+$N145*'1_MEX'!B$10+$P145*'1_MEX'!B$11+$R145*'1_MEX'!B$12+$T145*'1_MEX'!B$13+$V145*'1_MEX'!B$14+$X145*'1_MEX'!B$15+$Z145*'1_MEX'!B$16+$AB145*'1_MEX'!B$17+$AD145*'1_MEX'!B$18+$AF145*'1_MEX'!B$19+$AH145*'1_MEX'!B$20+$AJ145*'1_MEX'!B$21+$AL145*'1_MEX'!B$22+$AN145*'1_MEX'!B$23+$AP145*'1_MEX'!B$24+$AR145*'1_MEX'!B$25+$AT145*'1_MEX'!B$26+$AV145*'1_MEX'!B$27+$AX145*'1_MEX'!B$28+$AZ145*'1_MEX'!B$29+$BB145*'1_MEX'!B$30+$BD145*'1_MEX'!B$31+$BF145*'1_MEX'!B$32+$BH145*'1_MEX'!B$33+$BJ145*'1_MEX'!B$34+$BL145*'1_MEX'!B$35+$BN145*'1_MEX'!B$36+$BP145*'1_MEX'!B$37+$BR145*'1_MEX'!B$38+$BT145*'1_MEX'!B$39+$BV145*'1_MEX'!B$40+$BX145*'1_MEX'!B$41+$BZ145*'1_MEX'!B$42+$CB145*'1_MEX'!B$43+$CD145*'1_MEX'!B$44+$CF145*'1_MEX'!B$45+$CH145*'1_MEX'!B$46+$CJ145*'1_MEX'!B$47)</f>
        <v>0</v>
      </c>
      <c r="CT145" s="199">
        <f>C145*($J145*'1_MEX'!C$8+$L145*'1_MEX'!C$9+$N145*'1_MEX'!C$10+$P145*'1_MEX'!C$11+$R145*'1_MEX'!C$12+$T145*'1_MEX'!C$13+$V145*'1_MEX'!C$14+$X145*'1_MEX'!C$15+$Z145*'1_MEX'!C$16+$AB145*'1_MEX'!C$17+$AD145*'1_MEX'!C$18+$AF145*'1_MEX'!C$19+$AH145*'1_MEX'!C$20+$AJ145*'1_MEX'!C$21+$AL145*'1_MEX'!C$22+$AN145*'1_MEX'!C$23+$AP145*'1_MEX'!C$24+$AR145*'1_MEX'!C$25+$AT145*'1_MEX'!C$26+$AV145*'1_MEX'!C$27+$AX145*'1_MEX'!C$28+$AZ145*'1_MEX'!C$29+$BB145*'1_MEX'!C$30+$BD145*'1_MEX'!C$31+$BF145*'1_MEX'!C$32+$BH145*'1_MEX'!C$33+$BJ145*'1_MEX'!C$34+$BL145*'1_MEX'!C$35+$BN145*'1_MEX'!C$36+$BP145*'1_MEX'!C$37+$BR145*'1_MEX'!C$38+$BT145*'1_MEX'!C$39+$BV145*'1_MEX'!C$40+$BX145*'1_MEX'!C$41+$BZ145*'1_MEX'!C$42+$CB145*'1_MEX'!C$43+$CD145*'1_MEX'!C$44+$CF145*'1_MEX'!C$45+$CH145*'1_MEX'!C$46+$CJ145*'1_MEX'!C$47)</f>
        <v>0</v>
      </c>
      <c r="CU145"/>
      <c r="CV145"/>
      <c r="CW145"/>
      <c r="CX145"/>
      <c r="CY145"/>
      <c r="CZ145"/>
      <c r="DA145"/>
      <c r="DB145"/>
      <c r="DC145"/>
      <c r="DD145" s="200">
        <f t="shared" si="372"/>
        <v>0</v>
      </c>
      <c r="DE145" s="200"/>
      <c r="DF145" s="200">
        <f t="shared" si="373"/>
        <v>0</v>
      </c>
      <c r="DG145"/>
      <c r="DH145" s="235">
        <f t="shared" si="374"/>
        <v>0</v>
      </c>
    </row>
    <row r="146" spans="1:112" ht="22.5" customHeight="1">
      <c r="A146" s="68">
        <v>7</v>
      </c>
      <c r="B146" s="314"/>
      <c r="C146" s="192"/>
      <c r="D146" s="277"/>
      <c r="E146" s="276">
        <f t="shared" si="342"/>
        <v>0</v>
      </c>
      <c r="F146" s="276"/>
      <c r="G146" s="192">
        <f t="shared" si="343"/>
        <v>0</v>
      </c>
      <c r="H146" s="68" t="s">
        <v>1</v>
      </c>
      <c r="I146" s="194">
        <f t="shared" si="344"/>
        <v>0</v>
      </c>
      <c r="J146" s="289"/>
      <c r="K146" s="289">
        <f t="shared" si="336"/>
        <v>0</v>
      </c>
      <c r="L146" s="290"/>
      <c r="M146" s="290">
        <f t="shared" si="337"/>
        <v>0</v>
      </c>
      <c r="N146" s="291"/>
      <c r="O146" s="291">
        <f t="shared" si="338"/>
        <v>0</v>
      </c>
      <c r="P146" s="292"/>
      <c r="Q146" s="292">
        <f t="shared" si="339"/>
        <v>0</v>
      </c>
      <c r="R146" s="68"/>
      <c r="S146" s="68">
        <f t="shared" si="375"/>
        <v>0</v>
      </c>
      <c r="T146" s="293"/>
      <c r="U146" s="289">
        <f t="shared" si="376"/>
        <v>0</v>
      </c>
      <c r="V146" s="294"/>
      <c r="W146" s="290">
        <f t="shared" si="377"/>
        <v>0</v>
      </c>
      <c r="X146" s="295"/>
      <c r="Y146" s="291">
        <f t="shared" si="378"/>
        <v>0</v>
      </c>
      <c r="Z146" s="296"/>
      <c r="AA146" s="292">
        <f t="shared" si="379"/>
        <v>0</v>
      </c>
      <c r="AB146" s="66"/>
      <c r="AC146" s="68">
        <f t="shared" si="380"/>
        <v>0</v>
      </c>
      <c r="AD146" s="293"/>
      <c r="AE146" s="289">
        <f t="shared" si="381"/>
        <v>0</v>
      </c>
      <c r="AF146" s="294"/>
      <c r="AG146" s="290">
        <f t="shared" si="382"/>
        <v>0</v>
      </c>
      <c r="AH146" s="295"/>
      <c r="AI146" s="291">
        <f t="shared" si="383"/>
        <v>0</v>
      </c>
      <c r="AJ146" s="296"/>
      <c r="AK146" s="292">
        <f t="shared" si="384"/>
        <v>0</v>
      </c>
      <c r="AL146" s="289"/>
      <c r="AM146" s="289">
        <f t="shared" si="385"/>
        <v>0</v>
      </c>
      <c r="AN146" s="294"/>
      <c r="AO146" s="290">
        <f t="shared" si="386"/>
        <v>0</v>
      </c>
      <c r="AP146" s="291"/>
      <c r="AQ146" s="291">
        <f t="shared" si="387"/>
        <v>0</v>
      </c>
      <c r="AR146" s="296"/>
      <c r="AS146" s="292">
        <f t="shared" si="388"/>
        <v>0</v>
      </c>
      <c r="AT146" s="66"/>
      <c r="AU146" s="68">
        <f t="shared" si="389"/>
        <v>0</v>
      </c>
      <c r="AV146" s="289"/>
      <c r="AW146" s="289">
        <f t="shared" si="345"/>
        <v>0</v>
      </c>
      <c r="AX146" s="290"/>
      <c r="AY146" s="290">
        <f t="shared" si="346"/>
        <v>0</v>
      </c>
      <c r="AZ146" s="291"/>
      <c r="BA146" s="291">
        <f t="shared" si="347"/>
        <v>0</v>
      </c>
      <c r="BB146" s="292"/>
      <c r="BC146" s="292">
        <f t="shared" si="348"/>
        <v>0</v>
      </c>
      <c r="BD146" s="68"/>
      <c r="BE146" s="68">
        <f t="shared" si="349"/>
        <v>0</v>
      </c>
      <c r="BF146" s="293"/>
      <c r="BG146" s="289">
        <f t="shared" si="350"/>
        <v>0</v>
      </c>
      <c r="BH146" s="294"/>
      <c r="BI146" s="290">
        <f t="shared" si="351"/>
        <v>0</v>
      </c>
      <c r="BJ146" s="295"/>
      <c r="BK146" s="291">
        <f t="shared" si="352"/>
        <v>0</v>
      </c>
      <c r="BL146" s="296"/>
      <c r="BM146" s="292">
        <f t="shared" si="353"/>
        <v>0</v>
      </c>
      <c r="BN146" s="66"/>
      <c r="BO146" s="68">
        <f t="shared" si="354"/>
        <v>0</v>
      </c>
      <c r="BP146" s="293"/>
      <c r="BQ146" s="289">
        <f t="shared" si="355"/>
        <v>0</v>
      </c>
      <c r="BR146" s="294"/>
      <c r="BS146" s="290">
        <f t="shared" si="356"/>
        <v>0</v>
      </c>
      <c r="BT146" s="295"/>
      <c r="BU146" s="291">
        <f t="shared" si="357"/>
        <v>0</v>
      </c>
      <c r="BV146" s="296"/>
      <c r="BW146" s="292">
        <f t="shared" si="358"/>
        <v>0</v>
      </c>
      <c r="BX146" s="289"/>
      <c r="BY146" s="289">
        <f t="shared" si="359"/>
        <v>0</v>
      </c>
      <c r="BZ146" s="294"/>
      <c r="CA146" s="290">
        <f t="shared" si="360"/>
        <v>0</v>
      </c>
      <c r="CB146" s="291"/>
      <c r="CC146" s="291">
        <f t="shared" si="361"/>
        <v>0</v>
      </c>
      <c r="CD146" s="296"/>
      <c r="CE146" s="292">
        <f t="shared" si="362"/>
        <v>0</v>
      </c>
      <c r="CF146" s="66"/>
      <c r="CG146" s="68">
        <f t="shared" si="363"/>
        <v>0</v>
      </c>
      <c r="CH146" s="289"/>
      <c r="CI146" s="289">
        <f t="shared" si="364"/>
        <v>0</v>
      </c>
      <c r="CJ146" s="289"/>
      <c r="CK146" s="289">
        <f t="shared" si="365"/>
        <v>0</v>
      </c>
      <c r="CL146" s="273">
        <f t="shared" ref="CL146:CL163" si="390">F146*D146/1000000</f>
        <v>0</v>
      </c>
      <c r="CM146" s="199">
        <f t="shared" ref="CM146:CM163" si="391">CL146-CN146</f>
        <v>0</v>
      </c>
      <c r="CN146" s="199">
        <f>J146*'1_MEX'!$F$8+'2_FACADE'!L146*'1_MEX'!$F$9+'2_FACADE'!N146*'1_MEX'!$F$10+'2_FACADE'!P146*'1_MEX'!$F$11+'2_FACADE'!R146*'1_MEX'!$F$12+'2_FACADE'!T146*'1_MEX'!$F$13+'2_FACADE'!V146*'1_MEX'!$F$14+'2_FACADE'!X146*'1_MEX'!$F$15+'2_FACADE'!Z146*'1_MEX'!$F$16+'2_FACADE'!AB146*'1_MEX'!$F$17+'2_FACADE'!AD146*'1_MEX'!$F$18+'2_FACADE'!AF146*'1_MEX'!$F$19+'2_FACADE'!AH146*'1_MEX'!$F$20+AJ146*'1_MEX'!$F$21+'2_FACADE'!AL146*'1_MEX'!$F$22+'2_FACADE'!AN146*'1_MEX'!$F$23+'2_FACADE'!AP146*'1_MEX'!$F$24+'2_FACADE'!AR146*'1_MEX'!$F$25+'2_FACADE'!AT146*'1_MEX'!$F$26+'2_FACADE'!AV146*'1_MEX'!$F$27+AX146*'1_MEX'!$F$28+AZ146*'1_MEX'!$F$29+BB146*'1_MEX'!$F$30+BD146*'1_MEX'!$F$31+BF146*'1_MEX'!$F$32+BH146*'1_MEX'!$F$33+BJ146*'1_MEX'!$F$34+BL146*'1_MEX'!$F$35+BN146*'1_MEX'!$F$36+BP146*'1_MEX'!$F$37+BR146*'1_MEX'!$F$38+BT146*'1_MEX'!$F$39+BV146*'1_MEX'!$F$40+BX146*'1_MEX'!$F$41+BZ146*'1_MEX'!$F$42+CB146*'1_MEX'!$F$43+CD146*'1_MEX'!$F$44+CF146*'1_MEX'!$F$45+CH146*'1_MEX'!$F$46+CJ146*'1_MEX'!$F$47</f>
        <v>0</v>
      </c>
      <c r="CO146" s="274">
        <f t="shared" ref="CO146:CO163" si="392">CL146*C146</f>
        <v>0</v>
      </c>
      <c r="CP146" s="274">
        <f t="shared" ref="CP146:CP163" si="393">CM146*C146</f>
        <v>0</v>
      </c>
      <c r="CQ146" s="199">
        <f t="shared" ref="CQ146:CQ163" si="394">CN146*C146</f>
        <v>0</v>
      </c>
      <c r="CR146" s="199">
        <f t="shared" ref="CR146:CR163" si="395">I146*C146</f>
        <v>0</v>
      </c>
      <c r="CS146" s="199">
        <f>C146*($J146*'1_MEX'!B$8+$L146*'1_MEX'!B$9+$N146*'1_MEX'!B$10+$P146*'1_MEX'!B$11+$R146*'1_MEX'!B$12+$T146*'1_MEX'!B$13+$V146*'1_MEX'!B$14+$X146*'1_MEX'!B$15+$Z146*'1_MEX'!B$16+$AB146*'1_MEX'!B$17+$AD146*'1_MEX'!B$18+$AF146*'1_MEX'!B$19+$AH146*'1_MEX'!B$20+$AJ146*'1_MEX'!B$21+$AL146*'1_MEX'!B$22+$AN146*'1_MEX'!B$23+$AP146*'1_MEX'!B$24+$AR146*'1_MEX'!B$25+$AT146*'1_MEX'!B$26+$AV146*'1_MEX'!B$27+$AX146*'1_MEX'!B$28+$AZ146*'1_MEX'!B$29+$BB146*'1_MEX'!B$30+$BD146*'1_MEX'!B$31+$BF146*'1_MEX'!B$32+$BH146*'1_MEX'!B$33+$BJ146*'1_MEX'!B$34+$BL146*'1_MEX'!B$35+$BN146*'1_MEX'!B$36+$BP146*'1_MEX'!B$37+$BR146*'1_MEX'!B$38+$BT146*'1_MEX'!B$39+$BV146*'1_MEX'!B$40+$BX146*'1_MEX'!B$41+$BZ146*'1_MEX'!B$42+$CB146*'1_MEX'!B$43+$CD146*'1_MEX'!B$44+$CF146*'1_MEX'!B$45+$CH146*'1_MEX'!B$46+$CJ146*'1_MEX'!B$47)</f>
        <v>0</v>
      </c>
      <c r="CT146" s="199">
        <f>C146*($J146*'1_MEX'!C$8+$L146*'1_MEX'!C$9+$N146*'1_MEX'!C$10+$P146*'1_MEX'!C$11+$R146*'1_MEX'!C$12+$T146*'1_MEX'!C$13+$V146*'1_MEX'!C$14+$X146*'1_MEX'!C$15+$Z146*'1_MEX'!C$16+$AB146*'1_MEX'!C$17+$AD146*'1_MEX'!C$18+$AF146*'1_MEX'!C$19+$AH146*'1_MEX'!C$20+$AJ146*'1_MEX'!C$21+$AL146*'1_MEX'!C$22+$AN146*'1_MEX'!C$23+$AP146*'1_MEX'!C$24+$AR146*'1_MEX'!C$25+$AT146*'1_MEX'!C$26+$AV146*'1_MEX'!C$27+$AX146*'1_MEX'!C$28+$AZ146*'1_MEX'!C$29+$BB146*'1_MEX'!C$30+$BD146*'1_MEX'!C$31+$BF146*'1_MEX'!C$32+$BH146*'1_MEX'!C$33+$BJ146*'1_MEX'!C$34+$BL146*'1_MEX'!C$35+$BN146*'1_MEX'!C$36+$BP146*'1_MEX'!C$37+$BR146*'1_MEX'!C$38+$BT146*'1_MEX'!C$39+$BV146*'1_MEX'!C$40+$BX146*'1_MEX'!C$41+$BZ146*'1_MEX'!C$42+$CB146*'1_MEX'!C$43+$CD146*'1_MEX'!C$44+$CF146*'1_MEX'!C$45+$CH146*'1_MEX'!C$46+$CJ146*'1_MEX'!C$47)</f>
        <v>0</v>
      </c>
      <c r="CU146"/>
      <c r="CV146"/>
      <c r="CW146"/>
      <c r="CX146"/>
      <c r="CY146"/>
      <c r="CZ146"/>
      <c r="DA146"/>
      <c r="DB146"/>
      <c r="DC146"/>
      <c r="DD146" s="200">
        <f t="shared" si="372"/>
        <v>0</v>
      </c>
      <c r="DE146" s="200"/>
      <c r="DF146" s="200">
        <f t="shared" si="373"/>
        <v>0</v>
      </c>
      <c r="DG146"/>
      <c r="DH146" s="235">
        <f t="shared" ref="DH146:DH163" si="396">IF(F146&gt;2800,C146*D146,0)</f>
        <v>0</v>
      </c>
    </row>
    <row r="147" spans="1:112" ht="22.5" customHeight="1">
      <c r="A147" s="68">
        <v>8</v>
      </c>
      <c r="B147" s="314"/>
      <c r="C147" s="192"/>
      <c r="D147" s="277"/>
      <c r="E147" s="276">
        <f t="shared" si="342"/>
        <v>0</v>
      </c>
      <c r="F147" s="276"/>
      <c r="G147" s="192">
        <f t="shared" si="343"/>
        <v>0</v>
      </c>
      <c r="H147" s="68" t="s">
        <v>1</v>
      </c>
      <c r="I147" s="194">
        <f t="shared" si="344"/>
        <v>0</v>
      </c>
      <c r="J147" s="289"/>
      <c r="K147" s="289">
        <f t="shared" si="336"/>
        <v>0</v>
      </c>
      <c r="L147" s="290"/>
      <c r="M147" s="290">
        <f t="shared" si="337"/>
        <v>0</v>
      </c>
      <c r="N147" s="291"/>
      <c r="O147" s="291">
        <f t="shared" si="338"/>
        <v>0</v>
      </c>
      <c r="P147" s="292"/>
      <c r="Q147" s="292">
        <f t="shared" si="339"/>
        <v>0</v>
      </c>
      <c r="R147" s="68"/>
      <c r="S147" s="68">
        <f t="shared" si="375"/>
        <v>0</v>
      </c>
      <c r="T147" s="293"/>
      <c r="U147" s="289">
        <f t="shared" si="376"/>
        <v>0</v>
      </c>
      <c r="V147" s="294"/>
      <c r="W147" s="290">
        <f t="shared" si="377"/>
        <v>0</v>
      </c>
      <c r="X147" s="295"/>
      <c r="Y147" s="291">
        <f t="shared" si="378"/>
        <v>0</v>
      </c>
      <c r="Z147" s="296"/>
      <c r="AA147" s="292">
        <f t="shared" si="379"/>
        <v>0</v>
      </c>
      <c r="AB147" s="66"/>
      <c r="AC147" s="68">
        <f t="shared" si="380"/>
        <v>0</v>
      </c>
      <c r="AD147" s="293"/>
      <c r="AE147" s="289">
        <f t="shared" si="381"/>
        <v>0</v>
      </c>
      <c r="AF147" s="294"/>
      <c r="AG147" s="290">
        <f t="shared" si="382"/>
        <v>0</v>
      </c>
      <c r="AH147" s="295"/>
      <c r="AI147" s="291">
        <f t="shared" si="383"/>
        <v>0</v>
      </c>
      <c r="AJ147" s="296"/>
      <c r="AK147" s="292">
        <f t="shared" si="384"/>
        <v>0</v>
      </c>
      <c r="AL147" s="289"/>
      <c r="AM147" s="289">
        <f t="shared" si="385"/>
        <v>0</v>
      </c>
      <c r="AN147" s="294"/>
      <c r="AO147" s="290">
        <f t="shared" si="386"/>
        <v>0</v>
      </c>
      <c r="AP147" s="291"/>
      <c r="AQ147" s="291">
        <f t="shared" si="387"/>
        <v>0</v>
      </c>
      <c r="AR147" s="296"/>
      <c r="AS147" s="292">
        <f t="shared" si="388"/>
        <v>0</v>
      </c>
      <c r="AT147" s="66"/>
      <c r="AU147" s="68">
        <f t="shared" si="389"/>
        <v>0</v>
      </c>
      <c r="AV147" s="289"/>
      <c r="AW147" s="289">
        <f t="shared" si="345"/>
        <v>0</v>
      </c>
      <c r="AX147" s="290"/>
      <c r="AY147" s="290">
        <f t="shared" si="346"/>
        <v>0</v>
      </c>
      <c r="AZ147" s="291"/>
      <c r="BA147" s="291">
        <f t="shared" si="347"/>
        <v>0</v>
      </c>
      <c r="BB147" s="292"/>
      <c r="BC147" s="292">
        <f t="shared" si="348"/>
        <v>0</v>
      </c>
      <c r="BD147" s="68"/>
      <c r="BE147" s="68">
        <f t="shared" si="349"/>
        <v>0</v>
      </c>
      <c r="BF147" s="293"/>
      <c r="BG147" s="289">
        <f t="shared" si="350"/>
        <v>0</v>
      </c>
      <c r="BH147" s="294"/>
      <c r="BI147" s="290">
        <f t="shared" si="351"/>
        <v>0</v>
      </c>
      <c r="BJ147" s="295"/>
      <c r="BK147" s="291">
        <f t="shared" si="352"/>
        <v>0</v>
      </c>
      <c r="BL147" s="296"/>
      <c r="BM147" s="292">
        <f t="shared" si="353"/>
        <v>0</v>
      </c>
      <c r="BN147" s="66"/>
      <c r="BO147" s="68">
        <f t="shared" si="354"/>
        <v>0</v>
      </c>
      <c r="BP147" s="293"/>
      <c r="BQ147" s="289">
        <f t="shared" si="355"/>
        <v>0</v>
      </c>
      <c r="BR147" s="294"/>
      <c r="BS147" s="290">
        <f t="shared" si="356"/>
        <v>0</v>
      </c>
      <c r="BT147" s="295"/>
      <c r="BU147" s="291">
        <f t="shared" si="357"/>
        <v>0</v>
      </c>
      <c r="BV147" s="296"/>
      <c r="BW147" s="292">
        <f t="shared" si="358"/>
        <v>0</v>
      </c>
      <c r="BX147" s="289"/>
      <c r="BY147" s="289">
        <f t="shared" si="359"/>
        <v>0</v>
      </c>
      <c r="BZ147" s="294"/>
      <c r="CA147" s="290">
        <f t="shared" si="360"/>
        <v>0</v>
      </c>
      <c r="CB147" s="291"/>
      <c r="CC147" s="291">
        <f t="shared" si="361"/>
        <v>0</v>
      </c>
      <c r="CD147" s="296"/>
      <c r="CE147" s="292">
        <f t="shared" si="362"/>
        <v>0</v>
      </c>
      <c r="CF147" s="66"/>
      <c r="CG147" s="68">
        <f t="shared" si="363"/>
        <v>0</v>
      </c>
      <c r="CH147" s="289"/>
      <c r="CI147" s="289">
        <f t="shared" si="364"/>
        <v>0</v>
      </c>
      <c r="CJ147" s="289"/>
      <c r="CK147" s="289">
        <f t="shared" si="365"/>
        <v>0</v>
      </c>
      <c r="CL147" s="273">
        <f t="shared" si="390"/>
        <v>0</v>
      </c>
      <c r="CM147" s="199">
        <f t="shared" si="391"/>
        <v>0</v>
      </c>
      <c r="CN147" s="199">
        <f>J147*'1_MEX'!$F$8+'2_FACADE'!L147*'1_MEX'!$F$9+'2_FACADE'!N147*'1_MEX'!$F$10+'2_FACADE'!P147*'1_MEX'!$F$11+'2_FACADE'!R147*'1_MEX'!$F$12+'2_FACADE'!T147*'1_MEX'!$F$13+'2_FACADE'!V147*'1_MEX'!$F$14+'2_FACADE'!X147*'1_MEX'!$F$15+'2_FACADE'!Z147*'1_MEX'!$F$16+'2_FACADE'!AB147*'1_MEX'!$F$17+'2_FACADE'!AD147*'1_MEX'!$F$18+'2_FACADE'!AF147*'1_MEX'!$F$19+'2_FACADE'!AH147*'1_MEX'!$F$20+AJ147*'1_MEX'!$F$21+'2_FACADE'!AL147*'1_MEX'!$F$22+'2_FACADE'!AN147*'1_MEX'!$F$23+'2_FACADE'!AP147*'1_MEX'!$F$24+'2_FACADE'!AR147*'1_MEX'!$F$25+'2_FACADE'!AT147*'1_MEX'!$F$26+'2_FACADE'!AV147*'1_MEX'!$F$27+AX147*'1_MEX'!$F$28+AZ147*'1_MEX'!$F$29+BB147*'1_MEX'!$F$30+BD147*'1_MEX'!$F$31+BF147*'1_MEX'!$F$32+BH147*'1_MEX'!$F$33+BJ147*'1_MEX'!$F$34+BL147*'1_MEX'!$F$35+BN147*'1_MEX'!$F$36+BP147*'1_MEX'!$F$37+BR147*'1_MEX'!$F$38+BT147*'1_MEX'!$F$39+BV147*'1_MEX'!$F$40+BX147*'1_MEX'!$F$41+BZ147*'1_MEX'!$F$42+CB147*'1_MEX'!$F$43+CD147*'1_MEX'!$F$44+CF147*'1_MEX'!$F$45+CH147*'1_MEX'!$F$46+CJ147*'1_MEX'!$F$47</f>
        <v>0</v>
      </c>
      <c r="CO147" s="274">
        <f t="shared" si="392"/>
        <v>0</v>
      </c>
      <c r="CP147" s="274">
        <f t="shared" si="393"/>
        <v>0</v>
      </c>
      <c r="CQ147" s="199">
        <f t="shared" si="394"/>
        <v>0</v>
      </c>
      <c r="CR147" s="199">
        <f t="shared" si="395"/>
        <v>0</v>
      </c>
      <c r="CS147" s="199">
        <f>C147*($J147*'1_MEX'!B$8+$L147*'1_MEX'!B$9+$N147*'1_MEX'!B$10+$P147*'1_MEX'!B$11+$R147*'1_MEX'!B$12+$T147*'1_MEX'!B$13+$V147*'1_MEX'!B$14+$X147*'1_MEX'!B$15+$Z147*'1_MEX'!B$16+$AB147*'1_MEX'!B$17+$AD147*'1_MEX'!B$18+$AF147*'1_MEX'!B$19+$AH147*'1_MEX'!B$20+$AJ147*'1_MEX'!B$21+$AL147*'1_MEX'!B$22+$AN147*'1_MEX'!B$23+$AP147*'1_MEX'!B$24+$AR147*'1_MEX'!B$25+$AT147*'1_MEX'!B$26+$AV147*'1_MEX'!B$27+$AX147*'1_MEX'!B$28+$AZ147*'1_MEX'!B$29+$BB147*'1_MEX'!B$30+$BD147*'1_MEX'!B$31+$BF147*'1_MEX'!B$32+$BH147*'1_MEX'!B$33+$BJ147*'1_MEX'!B$34+$BL147*'1_MEX'!B$35+$BN147*'1_MEX'!B$36+$BP147*'1_MEX'!B$37+$BR147*'1_MEX'!B$38+$BT147*'1_MEX'!B$39+$BV147*'1_MEX'!B$40+$BX147*'1_MEX'!B$41+$BZ147*'1_MEX'!B$42+$CB147*'1_MEX'!B$43+$CD147*'1_MEX'!B$44+$CF147*'1_MEX'!B$45+$CH147*'1_MEX'!B$46+$CJ147*'1_MEX'!B$47)</f>
        <v>0</v>
      </c>
      <c r="CT147" s="199">
        <f>C147*($J147*'1_MEX'!C$8+$L147*'1_MEX'!C$9+$N147*'1_MEX'!C$10+$P147*'1_MEX'!C$11+$R147*'1_MEX'!C$12+$T147*'1_MEX'!C$13+$V147*'1_MEX'!C$14+$X147*'1_MEX'!C$15+$Z147*'1_MEX'!C$16+$AB147*'1_MEX'!C$17+$AD147*'1_MEX'!C$18+$AF147*'1_MEX'!C$19+$AH147*'1_MEX'!C$20+$AJ147*'1_MEX'!C$21+$AL147*'1_MEX'!C$22+$AN147*'1_MEX'!C$23+$AP147*'1_MEX'!C$24+$AR147*'1_MEX'!C$25+$AT147*'1_MEX'!C$26+$AV147*'1_MEX'!C$27+$AX147*'1_MEX'!C$28+$AZ147*'1_MEX'!C$29+$BB147*'1_MEX'!C$30+$BD147*'1_MEX'!C$31+$BF147*'1_MEX'!C$32+$BH147*'1_MEX'!C$33+$BJ147*'1_MEX'!C$34+$BL147*'1_MEX'!C$35+$BN147*'1_MEX'!C$36+$BP147*'1_MEX'!C$37+$BR147*'1_MEX'!C$38+$BT147*'1_MEX'!C$39+$BV147*'1_MEX'!C$40+$BX147*'1_MEX'!C$41+$BZ147*'1_MEX'!C$42+$CB147*'1_MEX'!C$43+$CD147*'1_MEX'!C$44+$CF147*'1_MEX'!C$45+$CH147*'1_MEX'!C$46+$CJ147*'1_MEX'!C$47)</f>
        <v>0</v>
      </c>
      <c r="CU147"/>
      <c r="CV147"/>
      <c r="CW147"/>
      <c r="CX147"/>
      <c r="CY147"/>
      <c r="CZ147"/>
      <c r="DA147"/>
      <c r="DB147"/>
      <c r="DC147"/>
      <c r="DD147" s="200">
        <f t="shared" si="372"/>
        <v>0</v>
      </c>
      <c r="DE147" s="200"/>
      <c r="DF147" s="200">
        <f t="shared" si="373"/>
        <v>0</v>
      </c>
      <c r="DG147"/>
      <c r="DH147" s="235">
        <f t="shared" si="396"/>
        <v>0</v>
      </c>
    </row>
    <row r="148" spans="1:112" ht="22.5" customHeight="1">
      <c r="A148" s="68">
        <v>9</v>
      </c>
      <c r="B148" s="314"/>
      <c r="C148" s="192"/>
      <c r="D148" s="277"/>
      <c r="E148" s="276">
        <f t="shared" si="342"/>
        <v>0</v>
      </c>
      <c r="F148" s="276"/>
      <c r="G148" s="192">
        <f t="shared" si="343"/>
        <v>0</v>
      </c>
      <c r="H148" s="68" t="s">
        <v>1</v>
      </c>
      <c r="I148" s="194">
        <f t="shared" ref="I148:I163" si="397">AJ148+AH148+AF148+AD148+AB148+Z148+X148+V148+T148+R148+P148+N148+L148+J148+AL148+AN148+AP148+AR148+AT148+AV148</f>
        <v>0</v>
      </c>
      <c r="J148" s="289"/>
      <c r="K148" s="289">
        <f t="shared" ref="K148:K163" si="398">J148*C148</f>
        <v>0</v>
      </c>
      <c r="L148" s="294"/>
      <c r="M148" s="290">
        <f t="shared" ref="M148:M163" si="399">L148*C148</f>
        <v>0</v>
      </c>
      <c r="N148" s="295"/>
      <c r="O148" s="291">
        <f t="shared" ref="O148:O163" si="400">N148*C148</f>
        <v>0</v>
      </c>
      <c r="P148" s="296"/>
      <c r="Q148" s="292">
        <f t="shared" ref="Q148:Q163" si="401">P148*C148</f>
        <v>0</v>
      </c>
      <c r="R148" s="66"/>
      <c r="S148" s="68">
        <f t="shared" ref="S148:S163" si="402">R148*C148</f>
        <v>0</v>
      </c>
      <c r="T148" s="293"/>
      <c r="U148" s="289">
        <f t="shared" ref="U148:U163" si="403">T148*C148</f>
        <v>0</v>
      </c>
      <c r="V148" s="294"/>
      <c r="W148" s="290">
        <f t="shared" ref="W148:W163" si="404">V148*C148</f>
        <v>0</v>
      </c>
      <c r="X148" s="295"/>
      <c r="Y148" s="291">
        <f t="shared" ref="Y148:Y163" si="405">X148*C148</f>
        <v>0</v>
      </c>
      <c r="Z148" s="296"/>
      <c r="AA148" s="292">
        <f t="shared" ref="AA148:AA163" si="406">Z148*C148</f>
        <v>0</v>
      </c>
      <c r="AB148" s="66"/>
      <c r="AC148" s="68">
        <f t="shared" ref="AC148:AC163" si="407">AB148*C148</f>
        <v>0</v>
      </c>
      <c r="AD148" s="293"/>
      <c r="AE148" s="289">
        <f t="shared" ref="AE148:AE163" si="408">AD148*C148</f>
        <v>0</v>
      </c>
      <c r="AF148" s="294"/>
      <c r="AG148" s="290">
        <f t="shared" ref="AG148:AG163" si="409">AF148*C148</f>
        <v>0</v>
      </c>
      <c r="AH148" s="295"/>
      <c r="AI148" s="291">
        <f t="shared" ref="AI148:AI163" si="410">AH148*C148</f>
        <v>0</v>
      </c>
      <c r="AJ148" s="296"/>
      <c r="AK148" s="292">
        <f t="shared" ref="AK148:AK163" si="411">AJ148*C148</f>
        <v>0</v>
      </c>
      <c r="AL148" s="289"/>
      <c r="AM148" s="289">
        <f t="shared" ref="AM148:AM163" si="412">AL148*C148</f>
        <v>0</v>
      </c>
      <c r="AN148" s="294"/>
      <c r="AO148" s="290">
        <f t="shared" ref="AO148:AO163" si="413">AN148*C148</f>
        <v>0</v>
      </c>
      <c r="AP148" s="291"/>
      <c r="AQ148" s="291">
        <f t="shared" ref="AQ148:AQ163" si="414">AP148*C148</f>
        <v>0</v>
      </c>
      <c r="AR148" s="296"/>
      <c r="AS148" s="292">
        <f t="shared" ref="AS148:AS163" si="415">AR148*C148</f>
        <v>0</v>
      </c>
      <c r="AT148" s="66"/>
      <c r="AU148" s="68">
        <f t="shared" ref="AU148:AU163" si="416">AT148*C148</f>
        <v>0</v>
      </c>
      <c r="AV148" s="289"/>
      <c r="AW148" s="289">
        <f t="shared" ref="AW148:AW163" si="417">AV148*C148</f>
        <v>0</v>
      </c>
      <c r="AX148" s="294"/>
      <c r="AY148" s="290">
        <f t="shared" ref="AY148:AY163" si="418">AX148*C148</f>
        <v>0</v>
      </c>
      <c r="AZ148" s="295"/>
      <c r="BA148" s="291">
        <f t="shared" ref="BA148:BA163" si="419">AZ148*AO148</f>
        <v>0</v>
      </c>
      <c r="BB148" s="296"/>
      <c r="BC148" s="292">
        <f t="shared" ref="BC148:BC163" si="420">BB148*C148</f>
        <v>0</v>
      </c>
      <c r="BD148" s="66"/>
      <c r="BE148" s="68">
        <f t="shared" ref="BE148:BE163" si="421">BD148*C148</f>
        <v>0</v>
      </c>
      <c r="BF148" s="293"/>
      <c r="BG148" s="289">
        <f t="shared" ref="BG148:BG163" si="422">BF148*C148</f>
        <v>0</v>
      </c>
      <c r="BH148" s="294"/>
      <c r="BI148" s="290">
        <f t="shared" ref="BI148:BI163" si="423">BH148*C148</f>
        <v>0</v>
      </c>
      <c r="BJ148" s="295"/>
      <c r="BK148" s="291">
        <f t="shared" ref="BK148:BK163" si="424">BJ148*C148</f>
        <v>0</v>
      </c>
      <c r="BL148" s="296"/>
      <c r="BM148" s="292">
        <f t="shared" ref="BM148:BM163" si="425">BL148*C148</f>
        <v>0</v>
      </c>
      <c r="BN148" s="66"/>
      <c r="BO148" s="68">
        <f t="shared" ref="BO148:BO163" si="426">BN148*C148</f>
        <v>0</v>
      </c>
      <c r="BP148" s="293"/>
      <c r="BQ148" s="289">
        <f t="shared" ref="BQ148:BQ163" si="427">BP148*C148</f>
        <v>0</v>
      </c>
      <c r="BR148" s="294"/>
      <c r="BS148" s="290">
        <f t="shared" ref="BS148:BS163" si="428">BR148*C148</f>
        <v>0</v>
      </c>
      <c r="BT148" s="295"/>
      <c r="BU148" s="291">
        <f t="shared" ref="BU148:BU163" si="429">BT148*C148</f>
        <v>0</v>
      </c>
      <c r="BV148" s="296"/>
      <c r="BW148" s="292">
        <f t="shared" ref="BW148:BW163" si="430">BV148*C148</f>
        <v>0</v>
      </c>
      <c r="BX148" s="289"/>
      <c r="BY148" s="289">
        <f t="shared" ref="BY148:BY163" si="431">BX148*C148</f>
        <v>0</v>
      </c>
      <c r="BZ148" s="294"/>
      <c r="CA148" s="290">
        <f t="shared" ref="CA148:CA163" si="432">BZ148*C148</f>
        <v>0</v>
      </c>
      <c r="CB148" s="291"/>
      <c r="CC148" s="291">
        <f t="shared" ref="CC148:CC163" si="433">CB148*C148</f>
        <v>0</v>
      </c>
      <c r="CD148" s="296"/>
      <c r="CE148" s="292">
        <f t="shared" ref="CE148:CE163" si="434">CD148*C148</f>
        <v>0</v>
      </c>
      <c r="CF148" s="66"/>
      <c r="CG148" s="68">
        <f t="shared" ref="CG148:CG163" si="435">CF148*C148</f>
        <v>0</v>
      </c>
      <c r="CH148" s="289"/>
      <c r="CI148" s="289">
        <f t="shared" ref="CI148:CI163" si="436">CH148*C148</f>
        <v>0</v>
      </c>
      <c r="CJ148" s="289"/>
      <c r="CK148" s="289">
        <f t="shared" ref="CK148:CK163" si="437">CJ148*C148</f>
        <v>0</v>
      </c>
      <c r="CL148" s="273">
        <f t="shared" si="390"/>
        <v>0</v>
      </c>
      <c r="CM148" s="199">
        <f t="shared" si="391"/>
        <v>0</v>
      </c>
      <c r="CN148" s="199">
        <f>J148*'1_MEX'!$F$8+'2_FACADE'!L148*'1_MEX'!$F$9+'2_FACADE'!N148*'1_MEX'!$F$10+'2_FACADE'!P148*'1_MEX'!$F$11+'2_FACADE'!R148*'1_MEX'!$F$12+'2_FACADE'!T148*'1_MEX'!$F$13+'2_FACADE'!V148*'1_MEX'!$F$14+'2_FACADE'!X148*'1_MEX'!$F$15+'2_FACADE'!Z148*'1_MEX'!$F$16+'2_FACADE'!AB148*'1_MEX'!$F$17+'2_FACADE'!AD148*'1_MEX'!$F$18+'2_FACADE'!AF148*'1_MEX'!$F$19+'2_FACADE'!AH148*'1_MEX'!$F$20+AJ148*'1_MEX'!$F$21+'2_FACADE'!AL148*'1_MEX'!$F$22+'2_FACADE'!AN148*'1_MEX'!$F$23+'2_FACADE'!AP148*'1_MEX'!$F$24+'2_FACADE'!AR148*'1_MEX'!$F$25+'2_FACADE'!AT148*'1_MEX'!$F$26+'2_FACADE'!AV148*'1_MEX'!$F$27+AX148*'1_MEX'!$F$28+AZ148*'1_MEX'!$F$29+BB148*'1_MEX'!$F$30+BD148*'1_MEX'!$F$31+BF148*'1_MEX'!$F$32+BH148*'1_MEX'!$F$33+BJ148*'1_MEX'!$F$34+BL148*'1_MEX'!$F$35+BN148*'1_MEX'!$F$36+BP148*'1_MEX'!$F$37+BR148*'1_MEX'!$F$38+BT148*'1_MEX'!$F$39+BV148*'1_MEX'!$F$40+BX148*'1_MEX'!$F$41+BZ148*'1_MEX'!$F$42+CB148*'1_MEX'!$F$43+CD148*'1_MEX'!$F$44+CF148*'1_MEX'!$F$45+CH148*'1_MEX'!$F$46+CJ148*'1_MEX'!$F$47</f>
        <v>0</v>
      </c>
      <c r="CO148" s="274">
        <f t="shared" si="392"/>
        <v>0</v>
      </c>
      <c r="CP148" s="274">
        <f t="shared" si="393"/>
        <v>0</v>
      </c>
      <c r="CQ148" s="199">
        <f t="shared" si="394"/>
        <v>0</v>
      </c>
      <c r="CR148" s="199">
        <f t="shared" si="395"/>
        <v>0</v>
      </c>
      <c r="CS148" s="199">
        <f>C148*($J148*'1_MEX'!B$8+$L148*'1_MEX'!B$9+$N148*'1_MEX'!B$10+$P148*'1_MEX'!B$11+$R148*'1_MEX'!B$12+$T148*'1_MEX'!B$13+$V148*'1_MEX'!B$14+$X148*'1_MEX'!B$15+$Z148*'1_MEX'!B$16+$AB148*'1_MEX'!B$17+$AD148*'1_MEX'!B$18+$AF148*'1_MEX'!B$19+$AH148*'1_MEX'!B$20+$AJ148*'1_MEX'!B$21+$AL148*'1_MEX'!B$22+$AN148*'1_MEX'!B$23+$AP148*'1_MEX'!B$24+$AR148*'1_MEX'!B$25+$AT148*'1_MEX'!B$26+$AV148*'1_MEX'!B$27+$AX148*'1_MEX'!B$28+$AZ148*'1_MEX'!B$29+$BB148*'1_MEX'!B$30+$BD148*'1_MEX'!B$31+$BF148*'1_MEX'!B$32+$BH148*'1_MEX'!B$33+$BJ148*'1_MEX'!B$34+$BL148*'1_MEX'!B$35+$BN148*'1_MEX'!B$36+$BP148*'1_MEX'!B$37+$BR148*'1_MEX'!B$38+$BT148*'1_MEX'!B$39+$BV148*'1_MEX'!B$40+$BX148*'1_MEX'!B$41+$BZ148*'1_MEX'!B$42+$CB148*'1_MEX'!B$43+$CD148*'1_MEX'!B$44+$CF148*'1_MEX'!B$45+$CH148*'1_MEX'!B$46+$CJ148*'1_MEX'!B$47)</f>
        <v>0</v>
      </c>
      <c r="CT148" s="199">
        <f>C148*($J148*'1_MEX'!C$8+$L148*'1_MEX'!C$9+$N148*'1_MEX'!C$10+$P148*'1_MEX'!C$11+$R148*'1_MEX'!C$12+$T148*'1_MEX'!C$13+$V148*'1_MEX'!C$14+$X148*'1_MEX'!C$15+$Z148*'1_MEX'!C$16+$AB148*'1_MEX'!C$17+$AD148*'1_MEX'!C$18+$AF148*'1_MEX'!C$19+$AH148*'1_MEX'!C$20+$AJ148*'1_MEX'!C$21+$AL148*'1_MEX'!C$22+$AN148*'1_MEX'!C$23+$AP148*'1_MEX'!C$24+$AR148*'1_MEX'!C$25+$AT148*'1_MEX'!C$26+$AV148*'1_MEX'!C$27+$AX148*'1_MEX'!C$28+$AZ148*'1_MEX'!C$29+$BB148*'1_MEX'!C$30+$BD148*'1_MEX'!C$31+$BF148*'1_MEX'!C$32+$BH148*'1_MEX'!C$33+$BJ148*'1_MEX'!C$34+$BL148*'1_MEX'!C$35+$BN148*'1_MEX'!C$36+$BP148*'1_MEX'!C$37+$BR148*'1_MEX'!C$38+$BT148*'1_MEX'!C$39+$BV148*'1_MEX'!C$40+$BX148*'1_MEX'!C$41+$BZ148*'1_MEX'!C$42+$CB148*'1_MEX'!C$43+$CD148*'1_MEX'!C$44+$CF148*'1_MEX'!C$45+$CH148*'1_MEX'!C$46+$CJ148*'1_MEX'!C$47)</f>
        <v>0</v>
      </c>
      <c r="CU148"/>
      <c r="CV148"/>
      <c r="CW148"/>
      <c r="CX148"/>
      <c r="CY148"/>
      <c r="CZ148"/>
      <c r="DA148"/>
      <c r="DB148"/>
      <c r="DC148"/>
      <c r="DD148" s="200">
        <f t="shared" si="372"/>
        <v>0</v>
      </c>
      <c r="DE148" s="200"/>
      <c r="DF148" s="200">
        <f t="shared" si="373"/>
        <v>0</v>
      </c>
      <c r="DG148"/>
      <c r="DH148" s="235">
        <f t="shared" si="396"/>
        <v>0</v>
      </c>
    </row>
    <row r="149" spans="1:112" ht="22.5" customHeight="1">
      <c r="A149" s="68">
        <v>10</v>
      </c>
      <c r="B149" s="314"/>
      <c r="C149" s="192"/>
      <c r="D149" s="277"/>
      <c r="E149" s="276">
        <f t="shared" si="342"/>
        <v>0</v>
      </c>
      <c r="F149" s="276"/>
      <c r="G149" s="192">
        <f t="shared" si="343"/>
        <v>0</v>
      </c>
      <c r="H149" s="68" t="s">
        <v>1</v>
      </c>
      <c r="I149" s="194">
        <f t="shared" si="397"/>
        <v>0</v>
      </c>
      <c r="J149" s="289"/>
      <c r="K149" s="289">
        <f t="shared" si="398"/>
        <v>0</v>
      </c>
      <c r="L149" s="294"/>
      <c r="M149" s="290">
        <f t="shared" si="399"/>
        <v>0</v>
      </c>
      <c r="N149" s="295"/>
      <c r="O149" s="291">
        <f t="shared" si="400"/>
        <v>0</v>
      </c>
      <c r="P149" s="296"/>
      <c r="Q149" s="292">
        <f t="shared" si="401"/>
        <v>0</v>
      </c>
      <c r="R149" s="66"/>
      <c r="S149" s="68">
        <f t="shared" si="402"/>
        <v>0</v>
      </c>
      <c r="T149" s="293"/>
      <c r="U149" s="289">
        <f t="shared" si="403"/>
        <v>0</v>
      </c>
      <c r="V149" s="294"/>
      <c r="W149" s="290">
        <f t="shared" si="404"/>
        <v>0</v>
      </c>
      <c r="X149" s="295"/>
      <c r="Y149" s="291">
        <f t="shared" si="405"/>
        <v>0</v>
      </c>
      <c r="Z149" s="296"/>
      <c r="AA149" s="292">
        <f t="shared" si="406"/>
        <v>0</v>
      </c>
      <c r="AB149" s="66"/>
      <c r="AC149" s="68">
        <f t="shared" si="407"/>
        <v>0</v>
      </c>
      <c r="AD149" s="293"/>
      <c r="AE149" s="289">
        <f t="shared" si="408"/>
        <v>0</v>
      </c>
      <c r="AF149" s="294"/>
      <c r="AG149" s="290">
        <f t="shared" si="409"/>
        <v>0</v>
      </c>
      <c r="AH149" s="295"/>
      <c r="AI149" s="291">
        <f t="shared" si="410"/>
        <v>0</v>
      </c>
      <c r="AJ149" s="296"/>
      <c r="AK149" s="292">
        <f t="shared" si="411"/>
        <v>0</v>
      </c>
      <c r="AL149" s="289"/>
      <c r="AM149" s="289">
        <f t="shared" si="412"/>
        <v>0</v>
      </c>
      <c r="AN149" s="294"/>
      <c r="AO149" s="290">
        <f t="shared" si="413"/>
        <v>0</v>
      </c>
      <c r="AP149" s="291"/>
      <c r="AQ149" s="291">
        <f t="shared" si="414"/>
        <v>0</v>
      </c>
      <c r="AR149" s="296"/>
      <c r="AS149" s="292">
        <f t="shared" si="415"/>
        <v>0</v>
      </c>
      <c r="AT149" s="66"/>
      <c r="AU149" s="68">
        <f t="shared" si="416"/>
        <v>0</v>
      </c>
      <c r="AV149" s="289"/>
      <c r="AW149" s="289">
        <f t="shared" si="417"/>
        <v>0</v>
      </c>
      <c r="AX149" s="294"/>
      <c r="AY149" s="290">
        <f t="shared" si="418"/>
        <v>0</v>
      </c>
      <c r="AZ149" s="295"/>
      <c r="BA149" s="291">
        <f t="shared" si="419"/>
        <v>0</v>
      </c>
      <c r="BB149" s="296"/>
      <c r="BC149" s="292">
        <f t="shared" si="420"/>
        <v>0</v>
      </c>
      <c r="BD149" s="66"/>
      <c r="BE149" s="68">
        <f t="shared" si="421"/>
        <v>0</v>
      </c>
      <c r="BF149" s="293"/>
      <c r="BG149" s="289">
        <f t="shared" si="422"/>
        <v>0</v>
      </c>
      <c r="BH149" s="294"/>
      <c r="BI149" s="290">
        <f t="shared" si="423"/>
        <v>0</v>
      </c>
      <c r="BJ149" s="295"/>
      <c r="BK149" s="291">
        <f t="shared" si="424"/>
        <v>0</v>
      </c>
      <c r="BL149" s="296"/>
      <c r="BM149" s="292">
        <f t="shared" si="425"/>
        <v>0</v>
      </c>
      <c r="BN149" s="66"/>
      <c r="BO149" s="68">
        <f t="shared" si="426"/>
        <v>0</v>
      </c>
      <c r="BP149" s="293"/>
      <c r="BQ149" s="289">
        <f t="shared" si="427"/>
        <v>0</v>
      </c>
      <c r="BR149" s="294"/>
      <c r="BS149" s="290">
        <f t="shared" si="428"/>
        <v>0</v>
      </c>
      <c r="BT149" s="295"/>
      <c r="BU149" s="291">
        <f t="shared" si="429"/>
        <v>0</v>
      </c>
      <c r="BV149" s="296"/>
      <c r="BW149" s="292">
        <f t="shared" si="430"/>
        <v>0</v>
      </c>
      <c r="BX149" s="289"/>
      <c r="BY149" s="289">
        <f t="shared" si="431"/>
        <v>0</v>
      </c>
      <c r="BZ149" s="294"/>
      <c r="CA149" s="290">
        <f t="shared" si="432"/>
        <v>0</v>
      </c>
      <c r="CB149" s="291"/>
      <c r="CC149" s="291">
        <f t="shared" si="433"/>
        <v>0</v>
      </c>
      <c r="CD149" s="296"/>
      <c r="CE149" s="292">
        <f t="shared" si="434"/>
        <v>0</v>
      </c>
      <c r="CF149" s="66"/>
      <c r="CG149" s="68">
        <f t="shared" si="435"/>
        <v>0</v>
      </c>
      <c r="CH149" s="289"/>
      <c r="CI149" s="289">
        <f t="shared" si="436"/>
        <v>0</v>
      </c>
      <c r="CJ149" s="289"/>
      <c r="CK149" s="289">
        <f t="shared" si="437"/>
        <v>0</v>
      </c>
      <c r="CL149" s="273">
        <f t="shared" si="390"/>
        <v>0</v>
      </c>
      <c r="CM149" s="199">
        <f t="shared" si="391"/>
        <v>0</v>
      </c>
      <c r="CN149" s="199">
        <f>J149*'1_MEX'!$F$8+'2_FACADE'!L149*'1_MEX'!$F$9+'2_FACADE'!N149*'1_MEX'!$F$10+'2_FACADE'!P149*'1_MEX'!$F$11+'2_FACADE'!R149*'1_MEX'!$F$12+'2_FACADE'!T149*'1_MEX'!$F$13+'2_FACADE'!V149*'1_MEX'!$F$14+'2_FACADE'!X149*'1_MEX'!$F$15+'2_FACADE'!Z149*'1_MEX'!$F$16+'2_FACADE'!AB149*'1_MEX'!$F$17+'2_FACADE'!AD149*'1_MEX'!$F$18+'2_FACADE'!AF149*'1_MEX'!$F$19+'2_FACADE'!AH149*'1_MEX'!$F$20+AJ149*'1_MEX'!$F$21+'2_FACADE'!AL149*'1_MEX'!$F$22+'2_FACADE'!AN149*'1_MEX'!$F$23+'2_FACADE'!AP149*'1_MEX'!$F$24+'2_FACADE'!AR149*'1_MEX'!$F$25+'2_FACADE'!AT149*'1_MEX'!$F$26+'2_FACADE'!AV149*'1_MEX'!$F$27+AX149*'1_MEX'!$F$28+AZ149*'1_MEX'!$F$29+BB149*'1_MEX'!$F$30+BD149*'1_MEX'!$F$31+BF149*'1_MEX'!$F$32+BH149*'1_MEX'!$F$33+BJ149*'1_MEX'!$F$34+BL149*'1_MEX'!$F$35+BN149*'1_MEX'!$F$36+BP149*'1_MEX'!$F$37+BR149*'1_MEX'!$F$38+BT149*'1_MEX'!$F$39+BV149*'1_MEX'!$F$40+BX149*'1_MEX'!$F$41+BZ149*'1_MEX'!$F$42+CB149*'1_MEX'!$F$43+CD149*'1_MEX'!$F$44+CF149*'1_MEX'!$F$45+CH149*'1_MEX'!$F$46+CJ149*'1_MEX'!$F$47</f>
        <v>0</v>
      </c>
      <c r="CO149" s="274">
        <f t="shared" si="392"/>
        <v>0</v>
      </c>
      <c r="CP149" s="274">
        <f t="shared" si="393"/>
        <v>0</v>
      </c>
      <c r="CQ149" s="199">
        <f t="shared" si="394"/>
        <v>0</v>
      </c>
      <c r="CR149" s="199">
        <f t="shared" si="395"/>
        <v>0</v>
      </c>
      <c r="CS149" s="199">
        <f>C149*($J149*'1_MEX'!B$8+$L149*'1_MEX'!B$9+$N149*'1_MEX'!B$10+$P149*'1_MEX'!B$11+$R149*'1_MEX'!B$12+$T149*'1_MEX'!B$13+$V149*'1_MEX'!B$14+$X149*'1_MEX'!B$15+$Z149*'1_MEX'!B$16+$AB149*'1_MEX'!B$17+$AD149*'1_MEX'!B$18+$AF149*'1_MEX'!B$19+$AH149*'1_MEX'!B$20+$AJ149*'1_MEX'!B$21+$AL149*'1_MEX'!B$22+$AN149*'1_MEX'!B$23+$AP149*'1_MEX'!B$24+$AR149*'1_MEX'!B$25+$AT149*'1_MEX'!B$26+$AV149*'1_MEX'!B$27+$AX149*'1_MEX'!B$28+$AZ149*'1_MEX'!B$29+$BB149*'1_MEX'!B$30+$BD149*'1_MEX'!B$31+$BF149*'1_MEX'!B$32+$BH149*'1_MEX'!B$33+$BJ149*'1_MEX'!B$34+$BL149*'1_MEX'!B$35+$BN149*'1_MEX'!B$36+$BP149*'1_MEX'!B$37+$BR149*'1_MEX'!B$38+$BT149*'1_MEX'!B$39+$BV149*'1_MEX'!B$40+$BX149*'1_MEX'!B$41+$BZ149*'1_MEX'!B$42+$CB149*'1_MEX'!B$43+$CD149*'1_MEX'!B$44+$CF149*'1_MEX'!B$45+$CH149*'1_MEX'!B$46+$CJ149*'1_MEX'!B$47)</f>
        <v>0</v>
      </c>
      <c r="CT149" s="199">
        <f>C149*($J149*'1_MEX'!C$8+$L149*'1_MEX'!C$9+$N149*'1_MEX'!C$10+$P149*'1_MEX'!C$11+$R149*'1_MEX'!C$12+$T149*'1_MEX'!C$13+$V149*'1_MEX'!C$14+$X149*'1_MEX'!C$15+$Z149*'1_MEX'!C$16+$AB149*'1_MEX'!C$17+$AD149*'1_MEX'!C$18+$AF149*'1_MEX'!C$19+$AH149*'1_MEX'!C$20+$AJ149*'1_MEX'!C$21+$AL149*'1_MEX'!C$22+$AN149*'1_MEX'!C$23+$AP149*'1_MEX'!C$24+$AR149*'1_MEX'!C$25+$AT149*'1_MEX'!C$26+$AV149*'1_MEX'!C$27+$AX149*'1_MEX'!C$28+$AZ149*'1_MEX'!C$29+$BB149*'1_MEX'!C$30+$BD149*'1_MEX'!C$31+$BF149*'1_MEX'!C$32+$BH149*'1_MEX'!C$33+$BJ149*'1_MEX'!C$34+$BL149*'1_MEX'!C$35+$BN149*'1_MEX'!C$36+$BP149*'1_MEX'!C$37+$BR149*'1_MEX'!C$38+$BT149*'1_MEX'!C$39+$BV149*'1_MEX'!C$40+$BX149*'1_MEX'!C$41+$BZ149*'1_MEX'!C$42+$CB149*'1_MEX'!C$43+$CD149*'1_MEX'!C$44+$CF149*'1_MEX'!C$45+$CH149*'1_MEX'!C$46+$CJ149*'1_MEX'!C$47)</f>
        <v>0</v>
      </c>
      <c r="CU149"/>
      <c r="CV149"/>
      <c r="CW149"/>
      <c r="CX149"/>
      <c r="CY149"/>
      <c r="CZ149"/>
      <c r="DA149"/>
      <c r="DB149"/>
      <c r="DC149"/>
      <c r="DD149" s="200">
        <f t="shared" si="372"/>
        <v>0</v>
      </c>
      <c r="DE149" s="200"/>
      <c r="DF149" s="200">
        <f t="shared" si="373"/>
        <v>0</v>
      </c>
      <c r="DG149"/>
      <c r="DH149" s="235">
        <f t="shared" si="396"/>
        <v>0</v>
      </c>
    </row>
    <row r="150" spans="1:112" ht="22.5" customHeight="1">
      <c r="A150" s="68">
        <v>11</v>
      </c>
      <c r="B150" s="314"/>
      <c r="C150" s="192"/>
      <c r="D150" s="277"/>
      <c r="E150" s="276">
        <f t="shared" si="342"/>
        <v>0</v>
      </c>
      <c r="F150" s="276"/>
      <c r="G150" s="192">
        <f t="shared" si="343"/>
        <v>0</v>
      </c>
      <c r="H150" s="68" t="s">
        <v>1</v>
      </c>
      <c r="I150" s="194">
        <f t="shared" si="397"/>
        <v>0</v>
      </c>
      <c r="J150" s="289"/>
      <c r="K150" s="289">
        <f t="shared" si="398"/>
        <v>0</v>
      </c>
      <c r="L150" s="294"/>
      <c r="M150" s="290">
        <f t="shared" si="399"/>
        <v>0</v>
      </c>
      <c r="N150" s="295"/>
      <c r="O150" s="291">
        <f t="shared" si="400"/>
        <v>0</v>
      </c>
      <c r="P150" s="296"/>
      <c r="Q150" s="292">
        <f t="shared" si="401"/>
        <v>0</v>
      </c>
      <c r="R150" s="66"/>
      <c r="S150" s="68">
        <f t="shared" si="402"/>
        <v>0</v>
      </c>
      <c r="T150" s="293"/>
      <c r="U150" s="289">
        <f t="shared" si="403"/>
        <v>0</v>
      </c>
      <c r="V150" s="294"/>
      <c r="W150" s="290">
        <f t="shared" si="404"/>
        <v>0</v>
      </c>
      <c r="X150" s="295"/>
      <c r="Y150" s="291">
        <f t="shared" si="405"/>
        <v>0</v>
      </c>
      <c r="Z150" s="296"/>
      <c r="AA150" s="292">
        <f t="shared" si="406"/>
        <v>0</v>
      </c>
      <c r="AB150" s="66"/>
      <c r="AC150" s="68">
        <f t="shared" si="407"/>
        <v>0</v>
      </c>
      <c r="AD150" s="293"/>
      <c r="AE150" s="289">
        <f t="shared" si="408"/>
        <v>0</v>
      </c>
      <c r="AF150" s="294"/>
      <c r="AG150" s="290">
        <f t="shared" si="409"/>
        <v>0</v>
      </c>
      <c r="AH150" s="295"/>
      <c r="AI150" s="291">
        <f t="shared" si="410"/>
        <v>0</v>
      </c>
      <c r="AJ150" s="296"/>
      <c r="AK150" s="292">
        <f t="shared" si="411"/>
        <v>0</v>
      </c>
      <c r="AL150" s="289"/>
      <c r="AM150" s="289">
        <f t="shared" si="412"/>
        <v>0</v>
      </c>
      <c r="AN150" s="294"/>
      <c r="AO150" s="290">
        <f t="shared" si="413"/>
        <v>0</v>
      </c>
      <c r="AP150" s="291"/>
      <c r="AQ150" s="291">
        <f t="shared" si="414"/>
        <v>0</v>
      </c>
      <c r="AR150" s="296"/>
      <c r="AS150" s="292">
        <f t="shared" si="415"/>
        <v>0</v>
      </c>
      <c r="AT150" s="66"/>
      <c r="AU150" s="68">
        <f t="shared" si="416"/>
        <v>0</v>
      </c>
      <c r="AV150" s="289"/>
      <c r="AW150" s="289">
        <f t="shared" si="417"/>
        <v>0</v>
      </c>
      <c r="AX150" s="294"/>
      <c r="AY150" s="290">
        <f t="shared" si="418"/>
        <v>0</v>
      </c>
      <c r="AZ150" s="295"/>
      <c r="BA150" s="291">
        <f t="shared" si="419"/>
        <v>0</v>
      </c>
      <c r="BB150" s="296"/>
      <c r="BC150" s="292">
        <f t="shared" si="420"/>
        <v>0</v>
      </c>
      <c r="BD150" s="66"/>
      <c r="BE150" s="68">
        <f t="shared" si="421"/>
        <v>0</v>
      </c>
      <c r="BF150" s="293"/>
      <c r="BG150" s="289">
        <f t="shared" si="422"/>
        <v>0</v>
      </c>
      <c r="BH150" s="294"/>
      <c r="BI150" s="290">
        <f t="shared" si="423"/>
        <v>0</v>
      </c>
      <c r="BJ150" s="295"/>
      <c r="BK150" s="291">
        <f t="shared" si="424"/>
        <v>0</v>
      </c>
      <c r="BL150" s="296"/>
      <c r="BM150" s="292">
        <f t="shared" si="425"/>
        <v>0</v>
      </c>
      <c r="BN150" s="66"/>
      <c r="BO150" s="68">
        <f t="shared" si="426"/>
        <v>0</v>
      </c>
      <c r="BP150" s="293"/>
      <c r="BQ150" s="289">
        <f t="shared" si="427"/>
        <v>0</v>
      </c>
      <c r="BR150" s="294"/>
      <c r="BS150" s="290">
        <f t="shared" si="428"/>
        <v>0</v>
      </c>
      <c r="BT150" s="295"/>
      <c r="BU150" s="291">
        <f t="shared" si="429"/>
        <v>0</v>
      </c>
      <c r="BV150" s="296"/>
      <c r="BW150" s="292">
        <f t="shared" si="430"/>
        <v>0</v>
      </c>
      <c r="BX150" s="289"/>
      <c r="BY150" s="289">
        <f t="shared" si="431"/>
        <v>0</v>
      </c>
      <c r="BZ150" s="294"/>
      <c r="CA150" s="290">
        <f t="shared" si="432"/>
        <v>0</v>
      </c>
      <c r="CB150" s="291"/>
      <c r="CC150" s="291">
        <f t="shared" si="433"/>
        <v>0</v>
      </c>
      <c r="CD150" s="296"/>
      <c r="CE150" s="292">
        <f t="shared" si="434"/>
        <v>0</v>
      </c>
      <c r="CF150" s="66"/>
      <c r="CG150" s="68">
        <f t="shared" si="435"/>
        <v>0</v>
      </c>
      <c r="CH150" s="289"/>
      <c r="CI150" s="289">
        <f t="shared" si="436"/>
        <v>0</v>
      </c>
      <c r="CJ150" s="289"/>
      <c r="CK150" s="289">
        <f t="shared" si="437"/>
        <v>0</v>
      </c>
      <c r="CL150" s="273">
        <f t="shared" si="390"/>
        <v>0</v>
      </c>
      <c r="CM150" s="199">
        <f t="shared" si="391"/>
        <v>0</v>
      </c>
      <c r="CN150" s="199">
        <f>J150*'1_MEX'!$F$8+'2_FACADE'!L150*'1_MEX'!$F$9+'2_FACADE'!N150*'1_MEX'!$F$10+'2_FACADE'!P150*'1_MEX'!$F$11+'2_FACADE'!R150*'1_MEX'!$F$12+'2_FACADE'!T150*'1_MEX'!$F$13+'2_FACADE'!V150*'1_MEX'!$F$14+'2_FACADE'!X150*'1_MEX'!$F$15+'2_FACADE'!Z150*'1_MEX'!$F$16+'2_FACADE'!AB150*'1_MEX'!$F$17+'2_FACADE'!AD150*'1_MEX'!$F$18+'2_FACADE'!AF150*'1_MEX'!$F$19+'2_FACADE'!AH150*'1_MEX'!$F$20+AJ150*'1_MEX'!$F$21+'2_FACADE'!AL150*'1_MEX'!$F$22+'2_FACADE'!AN150*'1_MEX'!$F$23+'2_FACADE'!AP150*'1_MEX'!$F$24+'2_FACADE'!AR150*'1_MEX'!$F$25+'2_FACADE'!AT150*'1_MEX'!$F$26+'2_FACADE'!AV150*'1_MEX'!$F$27+AX150*'1_MEX'!$F$28+AZ150*'1_MEX'!$F$29+BB150*'1_MEX'!$F$30+BD150*'1_MEX'!$F$31+BF150*'1_MEX'!$F$32+BH150*'1_MEX'!$F$33+BJ150*'1_MEX'!$F$34+BL150*'1_MEX'!$F$35+BN150*'1_MEX'!$F$36+BP150*'1_MEX'!$F$37+BR150*'1_MEX'!$F$38+BT150*'1_MEX'!$F$39+BV150*'1_MEX'!$F$40+BX150*'1_MEX'!$F$41+BZ150*'1_MEX'!$F$42+CB150*'1_MEX'!$F$43+CD150*'1_MEX'!$F$44+CF150*'1_MEX'!$F$45+CH150*'1_MEX'!$F$46+CJ150*'1_MEX'!$F$47</f>
        <v>0</v>
      </c>
      <c r="CO150" s="274">
        <f t="shared" si="392"/>
        <v>0</v>
      </c>
      <c r="CP150" s="274">
        <f t="shared" si="393"/>
        <v>0</v>
      </c>
      <c r="CQ150" s="199">
        <f t="shared" si="394"/>
        <v>0</v>
      </c>
      <c r="CR150" s="199">
        <f t="shared" si="395"/>
        <v>0</v>
      </c>
      <c r="CS150" s="199">
        <f>C150*($J150*'1_MEX'!B$8+$L150*'1_MEX'!B$9+$N150*'1_MEX'!B$10+$P150*'1_MEX'!B$11+$R150*'1_MEX'!B$12+$T150*'1_MEX'!B$13+$V150*'1_MEX'!B$14+$X150*'1_MEX'!B$15+$Z150*'1_MEX'!B$16+$AB150*'1_MEX'!B$17+$AD150*'1_MEX'!B$18+$AF150*'1_MEX'!B$19+$AH150*'1_MEX'!B$20+$AJ150*'1_MEX'!B$21+$AL150*'1_MEX'!B$22+$AN150*'1_MEX'!B$23+$AP150*'1_MEX'!B$24+$AR150*'1_MEX'!B$25+$AT150*'1_MEX'!B$26+$AV150*'1_MEX'!B$27+$AX150*'1_MEX'!B$28+$AZ150*'1_MEX'!B$29+$BB150*'1_MEX'!B$30+$BD150*'1_MEX'!B$31+$BF150*'1_MEX'!B$32+$BH150*'1_MEX'!B$33+$BJ150*'1_MEX'!B$34+$BL150*'1_MEX'!B$35+$BN150*'1_MEX'!B$36+$BP150*'1_MEX'!B$37+$BR150*'1_MEX'!B$38+$BT150*'1_MEX'!B$39+$BV150*'1_MEX'!B$40+$BX150*'1_MEX'!B$41+$BZ150*'1_MEX'!B$42+$CB150*'1_MEX'!B$43+$CD150*'1_MEX'!B$44+$CF150*'1_MEX'!B$45+$CH150*'1_MEX'!B$46+$CJ150*'1_MEX'!B$47)</f>
        <v>0</v>
      </c>
      <c r="CT150" s="199">
        <f>C150*($J150*'1_MEX'!C$8+$L150*'1_MEX'!C$9+$N150*'1_MEX'!C$10+$P150*'1_MEX'!C$11+$R150*'1_MEX'!C$12+$T150*'1_MEX'!C$13+$V150*'1_MEX'!C$14+$X150*'1_MEX'!C$15+$Z150*'1_MEX'!C$16+$AB150*'1_MEX'!C$17+$AD150*'1_MEX'!C$18+$AF150*'1_MEX'!C$19+$AH150*'1_MEX'!C$20+$AJ150*'1_MEX'!C$21+$AL150*'1_MEX'!C$22+$AN150*'1_MEX'!C$23+$AP150*'1_MEX'!C$24+$AR150*'1_MEX'!C$25+$AT150*'1_MEX'!C$26+$AV150*'1_MEX'!C$27+$AX150*'1_MEX'!C$28+$AZ150*'1_MEX'!C$29+$BB150*'1_MEX'!C$30+$BD150*'1_MEX'!C$31+$BF150*'1_MEX'!C$32+$BH150*'1_MEX'!C$33+$BJ150*'1_MEX'!C$34+$BL150*'1_MEX'!C$35+$BN150*'1_MEX'!C$36+$BP150*'1_MEX'!C$37+$BR150*'1_MEX'!C$38+$BT150*'1_MEX'!C$39+$BV150*'1_MEX'!C$40+$BX150*'1_MEX'!C$41+$BZ150*'1_MEX'!C$42+$CB150*'1_MEX'!C$43+$CD150*'1_MEX'!C$44+$CF150*'1_MEX'!C$45+$CH150*'1_MEX'!C$46+$CJ150*'1_MEX'!C$47)</f>
        <v>0</v>
      </c>
      <c r="CU150"/>
      <c r="CV150"/>
      <c r="CW150"/>
      <c r="CX150"/>
      <c r="CY150"/>
      <c r="CZ150"/>
      <c r="DA150"/>
      <c r="DB150"/>
      <c r="DC150"/>
      <c r="DD150" s="200">
        <f t="shared" si="372"/>
        <v>0</v>
      </c>
      <c r="DE150" s="200"/>
      <c r="DF150" s="200">
        <f t="shared" si="373"/>
        <v>0</v>
      </c>
      <c r="DG150"/>
      <c r="DH150" s="235">
        <f t="shared" si="396"/>
        <v>0</v>
      </c>
    </row>
    <row r="151" spans="1:112" ht="22.5" customHeight="1">
      <c r="A151" s="68">
        <v>12</v>
      </c>
      <c r="B151" s="314"/>
      <c r="C151" s="192"/>
      <c r="D151" s="277"/>
      <c r="E151" s="276">
        <f t="shared" si="342"/>
        <v>0</v>
      </c>
      <c r="F151" s="276"/>
      <c r="G151" s="192">
        <f t="shared" si="343"/>
        <v>0</v>
      </c>
      <c r="H151" s="68" t="s">
        <v>1</v>
      </c>
      <c r="I151" s="194">
        <f t="shared" si="397"/>
        <v>0</v>
      </c>
      <c r="J151" s="289"/>
      <c r="K151" s="289">
        <f t="shared" si="398"/>
        <v>0</v>
      </c>
      <c r="L151" s="294"/>
      <c r="M151" s="290">
        <f t="shared" si="399"/>
        <v>0</v>
      </c>
      <c r="N151" s="295"/>
      <c r="O151" s="291">
        <f t="shared" si="400"/>
        <v>0</v>
      </c>
      <c r="P151" s="296"/>
      <c r="Q151" s="292">
        <f t="shared" si="401"/>
        <v>0</v>
      </c>
      <c r="R151" s="66"/>
      <c r="S151" s="68">
        <f t="shared" si="402"/>
        <v>0</v>
      </c>
      <c r="T151" s="293"/>
      <c r="U151" s="289">
        <f t="shared" si="403"/>
        <v>0</v>
      </c>
      <c r="V151" s="294"/>
      <c r="W151" s="290">
        <f t="shared" si="404"/>
        <v>0</v>
      </c>
      <c r="X151" s="295"/>
      <c r="Y151" s="291">
        <f t="shared" si="405"/>
        <v>0</v>
      </c>
      <c r="Z151" s="296"/>
      <c r="AA151" s="292">
        <f t="shared" si="406"/>
        <v>0</v>
      </c>
      <c r="AB151" s="66"/>
      <c r="AC151" s="68">
        <f t="shared" si="407"/>
        <v>0</v>
      </c>
      <c r="AD151" s="293"/>
      <c r="AE151" s="289">
        <f t="shared" si="408"/>
        <v>0</v>
      </c>
      <c r="AF151" s="294"/>
      <c r="AG151" s="290">
        <f t="shared" si="409"/>
        <v>0</v>
      </c>
      <c r="AH151" s="295"/>
      <c r="AI151" s="291">
        <f t="shared" si="410"/>
        <v>0</v>
      </c>
      <c r="AJ151" s="296"/>
      <c r="AK151" s="292">
        <f t="shared" si="411"/>
        <v>0</v>
      </c>
      <c r="AL151" s="289"/>
      <c r="AM151" s="289">
        <f t="shared" si="412"/>
        <v>0</v>
      </c>
      <c r="AN151" s="294"/>
      <c r="AO151" s="290">
        <f t="shared" si="413"/>
        <v>0</v>
      </c>
      <c r="AP151" s="291"/>
      <c r="AQ151" s="291">
        <f t="shared" si="414"/>
        <v>0</v>
      </c>
      <c r="AR151" s="296"/>
      <c r="AS151" s="292">
        <f t="shared" si="415"/>
        <v>0</v>
      </c>
      <c r="AT151" s="66"/>
      <c r="AU151" s="68">
        <f t="shared" si="416"/>
        <v>0</v>
      </c>
      <c r="AV151" s="289"/>
      <c r="AW151" s="289">
        <f t="shared" si="417"/>
        <v>0</v>
      </c>
      <c r="AX151" s="294"/>
      <c r="AY151" s="290">
        <f t="shared" si="418"/>
        <v>0</v>
      </c>
      <c r="AZ151" s="295"/>
      <c r="BA151" s="291">
        <f t="shared" si="419"/>
        <v>0</v>
      </c>
      <c r="BB151" s="296"/>
      <c r="BC151" s="292">
        <f t="shared" si="420"/>
        <v>0</v>
      </c>
      <c r="BD151" s="66"/>
      <c r="BE151" s="68">
        <f t="shared" si="421"/>
        <v>0</v>
      </c>
      <c r="BF151" s="293"/>
      <c r="BG151" s="289">
        <f t="shared" si="422"/>
        <v>0</v>
      </c>
      <c r="BH151" s="294"/>
      <c r="BI151" s="290">
        <f t="shared" si="423"/>
        <v>0</v>
      </c>
      <c r="BJ151" s="295"/>
      <c r="BK151" s="291">
        <f t="shared" si="424"/>
        <v>0</v>
      </c>
      <c r="BL151" s="296"/>
      <c r="BM151" s="292">
        <f t="shared" si="425"/>
        <v>0</v>
      </c>
      <c r="BN151" s="66"/>
      <c r="BO151" s="68">
        <f t="shared" si="426"/>
        <v>0</v>
      </c>
      <c r="BP151" s="293"/>
      <c r="BQ151" s="289">
        <f t="shared" si="427"/>
        <v>0</v>
      </c>
      <c r="BR151" s="294"/>
      <c r="BS151" s="290">
        <f t="shared" si="428"/>
        <v>0</v>
      </c>
      <c r="BT151" s="295"/>
      <c r="BU151" s="291">
        <f t="shared" si="429"/>
        <v>0</v>
      </c>
      <c r="BV151" s="296"/>
      <c r="BW151" s="292">
        <f t="shared" si="430"/>
        <v>0</v>
      </c>
      <c r="BX151" s="289"/>
      <c r="BY151" s="289">
        <f t="shared" si="431"/>
        <v>0</v>
      </c>
      <c r="BZ151" s="294"/>
      <c r="CA151" s="290">
        <f t="shared" si="432"/>
        <v>0</v>
      </c>
      <c r="CB151" s="291"/>
      <c r="CC151" s="291">
        <f t="shared" si="433"/>
        <v>0</v>
      </c>
      <c r="CD151" s="296"/>
      <c r="CE151" s="292">
        <f t="shared" si="434"/>
        <v>0</v>
      </c>
      <c r="CF151" s="66"/>
      <c r="CG151" s="68">
        <f t="shared" si="435"/>
        <v>0</v>
      </c>
      <c r="CH151" s="289"/>
      <c r="CI151" s="289">
        <f t="shared" si="436"/>
        <v>0</v>
      </c>
      <c r="CJ151" s="289"/>
      <c r="CK151" s="289">
        <f t="shared" si="437"/>
        <v>0</v>
      </c>
      <c r="CL151" s="273">
        <f t="shared" si="390"/>
        <v>0</v>
      </c>
      <c r="CM151" s="199">
        <f t="shared" si="391"/>
        <v>0</v>
      </c>
      <c r="CN151" s="199">
        <f>J151*'1_MEX'!$F$8+'2_FACADE'!L151*'1_MEX'!$F$9+'2_FACADE'!N151*'1_MEX'!$F$10+'2_FACADE'!P151*'1_MEX'!$F$11+'2_FACADE'!R151*'1_MEX'!$F$12+'2_FACADE'!T151*'1_MEX'!$F$13+'2_FACADE'!V151*'1_MEX'!$F$14+'2_FACADE'!X151*'1_MEX'!$F$15+'2_FACADE'!Z151*'1_MEX'!$F$16+'2_FACADE'!AB151*'1_MEX'!$F$17+'2_FACADE'!AD151*'1_MEX'!$F$18+'2_FACADE'!AF151*'1_MEX'!$F$19+'2_FACADE'!AH151*'1_MEX'!$F$20+AJ151*'1_MEX'!$F$21+'2_FACADE'!AL151*'1_MEX'!$F$22+'2_FACADE'!AN151*'1_MEX'!$F$23+'2_FACADE'!AP151*'1_MEX'!$F$24+'2_FACADE'!AR151*'1_MEX'!$F$25+'2_FACADE'!AT151*'1_MEX'!$F$26+'2_FACADE'!AV151*'1_MEX'!$F$27+AX151*'1_MEX'!$F$28+AZ151*'1_MEX'!$F$29+BB151*'1_MEX'!$F$30+BD151*'1_MEX'!$F$31+BF151*'1_MEX'!$F$32+BH151*'1_MEX'!$F$33+BJ151*'1_MEX'!$F$34+BL151*'1_MEX'!$F$35+BN151*'1_MEX'!$F$36+BP151*'1_MEX'!$F$37+BR151*'1_MEX'!$F$38+BT151*'1_MEX'!$F$39+BV151*'1_MEX'!$F$40+BX151*'1_MEX'!$F$41+BZ151*'1_MEX'!$F$42+CB151*'1_MEX'!$F$43+CD151*'1_MEX'!$F$44+CF151*'1_MEX'!$F$45+CH151*'1_MEX'!$F$46+CJ151*'1_MEX'!$F$47</f>
        <v>0</v>
      </c>
      <c r="CO151" s="274">
        <f t="shared" si="392"/>
        <v>0</v>
      </c>
      <c r="CP151" s="274">
        <f t="shared" si="393"/>
        <v>0</v>
      </c>
      <c r="CQ151" s="199">
        <f t="shared" si="394"/>
        <v>0</v>
      </c>
      <c r="CR151" s="199">
        <f t="shared" si="395"/>
        <v>0</v>
      </c>
      <c r="CS151" s="199">
        <f>C151*($J151*'1_MEX'!B$8+$L151*'1_MEX'!B$9+$N151*'1_MEX'!B$10+$P151*'1_MEX'!B$11+$R151*'1_MEX'!B$12+$T151*'1_MEX'!B$13+$V151*'1_MEX'!B$14+$X151*'1_MEX'!B$15+$Z151*'1_MEX'!B$16+$AB151*'1_MEX'!B$17+$AD151*'1_MEX'!B$18+$AF151*'1_MEX'!B$19+$AH151*'1_MEX'!B$20+$AJ151*'1_MEX'!B$21+$AL151*'1_MEX'!B$22+$AN151*'1_MEX'!B$23+$AP151*'1_MEX'!B$24+$AR151*'1_MEX'!B$25+$AT151*'1_MEX'!B$26+$AV151*'1_MEX'!B$27+$AX151*'1_MEX'!B$28+$AZ151*'1_MEX'!B$29+$BB151*'1_MEX'!B$30+$BD151*'1_MEX'!B$31+$BF151*'1_MEX'!B$32+$BH151*'1_MEX'!B$33+$BJ151*'1_MEX'!B$34+$BL151*'1_MEX'!B$35+$BN151*'1_MEX'!B$36+$BP151*'1_MEX'!B$37+$BR151*'1_MEX'!B$38+$BT151*'1_MEX'!B$39+$BV151*'1_MEX'!B$40+$BX151*'1_MEX'!B$41+$BZ151*'1_MEX'!B$42+$CB151*'1_MEX'!B$43+$CD151*'1_MEX'!B$44+$CF151*'1_MEX'!B$45+$CH151*'1_MEX'!B$46+$CJ151*'1_MEX'!B$47)</f>
        <v>0</v>
      </c>
      <c r="CT151" s="199">
        <f>C151*($J151*'1_MEX'!C$8+$L151*'1_MEX'!C$9+$N151*'1_MEX'!C$10+$P151*'1_MEX'!C$11+$R151*'1_MEX'!C$12+$T151*'1_MEX'!C$13+$V151*'1_MEX'!C$14+$X151*'1_MEX'!C$15+$Z151*'1_MEX'!C$16+$AB151*'1_MEX'!C$17+$AD151*'1_MEX'!C$18+$AF151*'1_MEX'!C$19+$AH151*'1_MEX'!C$20+$AJ151*'1_MEX'!C$21+$AL151*'1_MEX'!C$22+$AN151*'1_MEX'!C$23+$AP151*'1_MEX'!C$24+$AR151*'1_MEX'!C$25+$AT151*'1_MEX'!C$26+$AV151*'1_MEX'!C$27+$AX151*'1_MEX'!C$28+$AZ151*'1_MEX'!C$29+$BB151*'1_MEX'!C$30+$BD151*'1_MEX'!C$31+$BF151*'1_MEX'!C$32+$BH151*'1_MEX'!C$33+$BJ151*'1_MEX'!C$34+$BL151*'1_MEX'!C$35+$BN151*'1_MEX'!C$36+$BP151*'1_MEX'!C$37+$BR151*'1_MEX'!C$38+$BT151*'1_MEX'!C$39+$BV151*'1_MEX'!C$40+$BX151*'1_MEX'!C$41+$BZ151*'1_MEX'!C$42+$CB151*'1_MEX'!C$43+$CD151*'1_MEX'!C$44+$CF151*'1_MEX'!C$45+$CH151*'1_MEX'!C$46+$CJ151*'1_MEX'!C$47)</f>
        <v>0</v>
      </c>
      <c r="CU151"/>
      <c r="CV151"/>
      <c r="CW151"/>
      <c r="CX151"/>
      <c r="CY151"/>
      <c r="CZ151"/>
      <c r="DA151"/>
      <c r="DB151"/>
      <c r="DC151"/>
      <c r="DD151" s="200">
        <f t="shared" si="372"/>
        <v>0</v>
      </c>
      <c r="DE151" s="200"/>
      <c r="DF151" s="200">
        <f t="shared" si="373"/>
        <v>0</v>
      </c>
      <c r="DG151"/>
      <c r="DH151" s="235">
        <f t="shared" si="396"/>
        <v>0</v>
      </c>
    </row>
    <row r="152" spans="1:112" ht="22.5" customHeight="1">
      <c r="A152" s="68">
        <v>13</v>
      </c>
      <c r="B152" s="314"/>
      <c r="C152" s="192"/>
      <c r="D152" s="277"/>
      <c r="E152" s="276">
        <f t="shared" si="342"/>
        <v>0</v>
      </c>
      <c r="F152" s="276"/>
      <c r="G152" s="192">
        <f t="shared" si="343"/>
        <v>0</v>
      </c>
      <c r="H152" s="68" t="s">
        <v>1</v>
      </c>
      <c r="I152" s="194">
        <f t="shared" si="397"/>
        <v>0</v>
      </c>
      <c r="J152" s="289"/>
      <c r="K152" s="289">
        <f t="shared" si="398"/>
        <v>0</v>
      </c>
      <c r="L152" s="294"/>
      <c r="M152" s="290">
        <f t="shared" si="399"/>
        <v>0</v>
      </c>
      <c r="N152" s="295"/>
      <c r="O152" s="291">
        <f t="shared" si="400"/>
        <v>0</v>
      </c>
      <c r="P152" s="296"/>
      <c r="Q152" s="292">
        <f t="shared" si="401"/>
        <v>0</v>
      </c>
      <c r="R152" s="66"/>
      <c r="S152" s="68">
        <f t="shared" si="402"/>
        <v>0</v>
      </c>
      <c r="T152" s="293"/>
      <c r="U152" s="289">
        <f t="shared" si="403"/>
        <v>0</v>
      </c>
      <c r="V152" s="294"/>
      <c r="W152" s="290">
        <f t="shared" si="404"/>
        <v>0</v>
      </c>
      <c r="X152" s="295"/>
      <c r="Y152" s="291">
        <f t="shared" si="405"/>
        <v>0</v>
      </c>
      <c r="Z152" s="296"/>
      <c r="AA152" s="292">
        <f t="shared" si="406"/>
        <v>0</v>
      </c>
      <c r="AB152" s="66"/>
      <c r="AC152" s="68">
        <f t="shared" si="407"/>
        <v>0</v>
      </c>
      <c r="AD152" s="293"/>
      <c r="AE152" s="289">
        <f t="shared" si="408"/>
        <v>0</v>
      </c>
      <c r="AF152" s="294"/>
      <c r="AG152" s="290">
        <f t="shared" si="409"/>
        <v>0</v>
      </c>
      <c r="AH152" s="295"/>
      <c r="AI152" s="291">
        <f t="shared" si="410"/>
        <v>0</v>
      </c>
      <c r="AJ152" s="296"/>
      <c r="AK152" s="292">
        <f t="shared" si="411"/>
        <v>0</v>
      </c>
      <c r="AL152" s="289"/>
      <c r="AM152" s="289">
        <f t="shared" si="412"/>
        <v>0</v>
      </c>
      <c r="AN152" s="294"/>
      <c r="AO152" s="290">
        <f t="shared" si="413"/>
        <v>0</v>
      </c>
      <c r="AP152" s="291"/>
      <c r="AQ152" s="291">
        <f t="shared" si="414"/>
        <v>0</v>
      </c>
      <c r="AR152" s="296"/>
      <c r="AS152" s="292">
        <f t="shared" si="415"/>
        <v>0</v>
      </c>
      <c r="AT152" s="66"/>
      <c r="AU152" s="68">
        <f t="shared" si="416"/>
        <v>0</v>
      </c>
      <c r="AV152" s="289"/>
      <c r="AW152" s="289">
        <f t="shared" si="417"/>
        <v>0</v>
      </c>
      <c r="AX152" s="294"/>
      <c r="AY152" s="290">
        <f t="shared" si="418"/>
        <v>0</v>
      </c>
      <c r="AZ152" s="295"/>
      <c r="BA152" s="291">
        <f t="shared" si="419"/>
        <v>0</v>
      </c>
      <c r="BB152" s="296"/>
      <c r="BC152" s="292">
        <f t="shared" si="420"/>
        <v>0</v>
      </c>
      <c r="BD152" s="66"/>
      <c r="BE152" s="68">
        <f t="shared" si="421"/>
        <v>0</v>
      </c>
      <c r="BF152" s="293"/>
      <c r="BG152" s="289">
        <f t="shared" si="422"/>
        <v>0</v>
      </c>
      <c r="BH152" s="294"/>
      <c r="BI152" s="290">
        <f t="shared" si="423"/>
        <v>0</v>
      </c>
      <c r="BJ152" s="295"/>
      <c r="BK152" s="291">
        <f t="shared" si="424"/>
        <v>0</v>
      </c>
      <c r="BL152" s="296"/>
      <c r="BM152" s="292">
        <f t="shared" si="425"/>
        <v>0</v>
      </c>
      <c r="BN152" s="66"/>
      <c r="BO152" s="68">
        <f t="shared" si="426"/>
        <v>0</v>
      </c>
      <c r="BP152" s="293"/>
      <c r="BQ152" s="289">
        <f t="shared" si="427"/>
        <v>0</v>
      </c>
      <c r="BR152" s="294"/>
      <c r="BS152" s="290">
        <f t="shared" si="428"/>
        <v>0</v>
      </c>
      <c r="BT152" s="295"/>
      <c r="BU152" s="291">
        <f t="shared" si="429"/>
        <v>0</v>
      </c>
      <c r="BV152" s="296"/>
      <c r="BW152" s="292">
        <f t="shared" si="430"/>
        <v>0</v>
      </c>
      <c r="BX152" s="289"/>
      <c r="BY152" s="289">
        <f t="shared" si="431"/>
        <v>0</v>
      </c>
      <c r="BZ152" s="294"/>
      <c r="CA152" s="290">
        <f t="shared" si="432"/>
        <v>0</v>
      </c>
      <c r="CB152" s="291"/>
      <c r="CC152" s="291">
        <f t="shared" si="433"/>
        <v>0</v>
      </c>
      <c r="CD152" s="296"/>
      <c r="CE152" s="292">
        <f t="shared" si="434"/>
        <v>0</v>
      </c>
      <c r="CF152" s="66"/>
      <c r="CG152" s="68">
        <f t="shared" si="435"/>
        <v>0</v>
      </c>
      <c r="CH152" s="289"/>
      <c r="CI152" s="289">
        <f t="shared" si="436"/>
        <v>0</v>
      </c>
      <c r="CJ152" s="289"/>
      <c r="CK152" s="289">
        <f t="shared" si="437"/>
        <v>0</v>
      </c>
      <c r="CL152" s="273">
        <f t="shared" si="390"/>
        <v>0</v>
      </c>
      <c r="CM152" s="199">
        <f t="shared" si="391"/>
        <v>0</v>
      </c>
      <c r="CN152" s="199">
        <f>J152*'1_MEX'!$F$8+'2_FACADE'!L152*'1_MEX'!$F$9+'2_FACADE'!N152*'1_MEX'!$F$10+'2_FACADE'!P152*'1_MEX'!$F$11+'2_FACADE'!R152*'1_MEX'!$F$12+'2_FACADE'!T152*'1_MEX'!$F$13+'2_FACADE'!V152*'1_MEX'!$F$14+'2_FACADE'!X152*'1_MEX'!$F$15+'2_FACADE'!Z152*'1_MEX'!$F$16+'2_FACADE'!AB152*'1_MEX'!$F$17+'2_FACADE'!AD152*'1_MEX'!$F$18+'2_FACADE'!AF152*'1_MEX'!$F$19+'2_FACADE'!AH152*'1_MEX'!$F$20+AJ152*'1_MEX'!$F$21+'2_FACADE'!AL152*'1_MEX'!$F$22+'2_FACADE'!AN152*'1_MEX'!$F$23+'2_FACADE'!AP152*'1_MEX'!$F$24+'2_FACADE'!AR152*'1_MEX'!$F$25+'2_FACADE'!AT152*'1_MEX'!$F$26+'2_FACADE'!AV152*'1_MEX'!$F$27+AX152*'1_MEX'!$F$28+AZ152*'1_MEX'!$F$29+BB152*'1_MEX'!$F$30+BD152*'1_MEX'!$F$31+BF152*'1_MEX'!$F$32+BH152*'1_MEX'!$F$33+BJ152*'1_MEX'!$F$34+BL152*'1_MEX'!$F$35+BN152*'1_MEX'!$F$36+BP152*'1_MEX'!$F$37+BR152*'1_MEX'!$F$38+BT152*'1_MEX'!$F$39+BV152*'1_MEX'!$F$40+BX152*'1_MEX'!$F$41+BZ152*'1_MEX'!$F$42+CB152*'1_MEX'!$F$43+CD152*'1_MEX'!$F$44+CF152*'1_MEX'!$F$45+CH152*'1_MEX'!$F$46+CJ152*'1_MEX'!$F$47</f>
        <v>0</v>
      </c>
      <c r="CO152" s="274">
        <f t="shared" si="392"/>
        <v>0</v>
      </c>
      <c r="CP152" s="274">
        <f t="shared" si="393"/>
        <v>0</v>
      </c>
      <c r="CQ152" s="199">
        <f t="shared" si="394"/>
        <v>0</v>
      </c>
      <c r="CR152" s="199">
        <f t="shared" si="395"/>
        <v>0</v>
      </c>
      <c r="CS152" s="199">
        <f>C152*($J152*'1_MEX'!B$8+$L152*'1_MEX'!B$9+$N152*'1_MEX'!B$10+$P152*'1_MEX'!B$11+$R152*'1_MEX'!B$12+$T152*'1_MEX'!B$13+$V152*'1_MEX'!B$14+$X152*'1_MEX'!B$15+$Z152*'1_MEX'!B$16+$AB152*'1_MEX'!B$17+$AD152*'1_MEX'!B$18+$AF152*'1_MEX'!B$19+$AH152*'1_MEX'!B$20+$AJ152*'1_MEX'!B$21+$AL152*'1_MEX'!B$22+$AN152*'1_MEX'!B$23+$AP152*'1_MEX'!B$24+$AR152*'1_MEX'!B$25+$AT152*'1_MEX'!B$26+$AV152*'1_MEX'!B$27+$AX152*'1_MEX'!B$28+$AZ152*'1_MEX'!B$29+$BB152*'1_MEX'!B$30+$BD152*'1_MEX'!B$31+$BF152*'1_MEX'!B$32+$BH152*'1_MEX'!B$33+$BJ152*'1_MEX'!B$34+$BL152*'1_MEX'!B$35+$BN152*'1_MEX'!B$36+$BP152*'1_MEX'!B$37+$BR152*'1_MEX'!B$38+$BT152*'1_MEX'!B$39+$BV152*'1_MEX'!B$40+$BX152*'1_MEX'!B$41+$BZ152*'1_MEX'!B$42+$CB152*'1_MEX'!B$43+$CD152*'1_MEX'!B$44+$CF152*'1_MEX'!B$45+$CH152*'1_MEX'!B$46+$CJ152*'1_MEX'!B$47)</f>
        <v>0</v>
      </c>
      <c r="CT152" s="199">
        <f>C152*($J152*'1_MEX'!C$8+$L152*'1_MEX'!C$9+$N152*'1_MEX'!C$10+$P152*'1_MEX'!C$11+$R152*'1_MEX'!C$12+$T152*'1_MEX'!C$13+$V152*'1_MEX'!C$14+$X152*'1_MEX'!C$15+$Z152*'1_MEX'!C$16+$AB152*'1_MEX'!C$17+$AD152*'1_MEX'!C$18+$AF152*'1_MEX'!C$19+$AH152*'1_MEX'!C$20+$AJ152*'1_MEX'!C$21+$AL152*'1_MEX'!C$22+$AN152*'1_MEX'!C$23+$AP152*'1_MEX'!C$24+$AR152*'1_MEX'!C$25+$AT152*'1_MEX'!C$26+$AV152*'1_MEX'!C$27+$AX152*'1_MEX'!C$28+$AZ152*'1_MEX'!C$29+$BB152*'1_MEX'!C$30+$BD152*'1_MEX'!C$31+$BF152*'1_MEX'!C$32+$BH152*'1_MEX'!C$33+$BJ152*'1_MEX'!C$34+$BL152*'1_MEX'!C$35+$BN152*'1_MEX'!C$36+$BP152*'1_MEX'!C$37+$BR152*'1_MEX'!C$38+$BT152*'1_MEX'!C$39+$BV152*'1_MEX'!C$40+$BX152*'1_MEX'!C$41+$BZ152*'1_MEX'!C$42+$CB152*'1_MEX'!C$43+$CD152*'1_MEX'!C$44+$CF152*'1_MEX'!C$45+$CH152*'1_MEX'!C$46+$CJ152*'1_MEX'!C$47)</f>
        <v>0</v>
      </c>
      <c r="CU152"/>
      <c r="CV152"/>
      <c r="CW152"/>
      <c r="CX152"/>
      <c r="CY152"/>
      <c r="CZ152"/>
      <c r="DA152"/>
      <c r="DB152"/>
      <c r="DC152"/>
      <c r="DD152" s="200">
        <f t="shared" si="372"/>
        <v>0</v>
      </c>
      <c r="DE152" s="200"/>
      <c r="DF152" s="200">
        <f t="shared" si="373"/>
        <v>0</v>
      </c>
      <c r="DG152"/>
      <c r="DH152" s="235">
        <f t="shared" si="396"/>
        <v>0</v>
      </c>
    </row>
    <row r="153" spans="1:112" ht="22.5" customHeight="1">
      <c r="A153" s="68">
        <v>14</v>
      </c>
      <c r="B153" s="314"/>
      <c r="C153" s="192"/>
      <c r="D153" s="277"/>
      <c r="E153" s="276">
        <f t="shared" si="342"/>
        <v>0</v>
      </c>
      <c r="F153" s="276"/>
      <c r="G153" s="192">
        <f t="shared" si="343"/>
        <v>0</v>
      </c>
      <c r="H153" s="68" t="s">
        <v>1</v>
      </c>
      <c r="I153" s="194">
        <f t="shared" si="397"/>
        <v>0</v>
      </c>
      <c r="J153" s="289"/>
      <c r="K153" s="289">
        <f t="shared" si="398"/>
        <v>0</v>
      </c>
      <c r="L153" s="294"/>
      <c r="M153" s="290">
        <f t="shared" si="399"/>
        <v>0</v>
      </c>
      <c r="N153" s="295"/>
      <c r="O153" s="291">
        <f t="shared" si="400"/>
        <v>0</v>
      </c>
      <c r="P153" s="296"/>
      <c r="Q153" s="292">
        <f t="shared" si="401"/>
        <v>0</v>
      </c>
      <c r="R153" s="66"/>
      <c r="S153" s="68">
        <f t="shared" si="402"/>
        <v>0</v>
      </c>
      <c r="T153" s="293"/>
      <c r="U153" s="289">
        <f t="shared" si="403"/>
        <v>0</v>
      </c>
      <c r="V153" s="294"/>
      <c r="W153" s="290">
        <f t="shared" si="404"/>
        <v>0</v>
      </c>
      <c r="X153" s="295"/>
      <c r="Y153" s="291">
        <f t="shared" si="405"/>
        <v>0</v>
      </c>
      <c r="Z153" s="296"/>
      <c r="AA153" s="292">
        <f t="shared" si="406"/>
        <v>0</v>
      </c>
      <c r="AB153" s="66"/>
      <c r="AC153" s="68">
        <f t="shared" si="407"/>
        <v>0</v>
      </c>
      <c r="AD153" s="293"/>
      <c r="AE153" s="289">
        <f t="shared" si="408"/>
        <v>0</v>
      </c>
      <c r="AF153" s="294"/>
      <c r="AG153" s="290">
        <f t="shared" si="409"/>
        <v>0</v>
      </c>
      <c r="AH153" s="295"/>
      <c r="AI153" s="291">
        <f t="shared" si="410"/>
        <v>0</v>
      </c>
      <c r="AJ153" s="296"/>
      <c r="AK153" s="292">
        <f t="shared" si="411"/>
        <v>0</v>
      </c>
      <c r="AL153" s="289"/>
      <c r="AM153" s="289">
        <f t="shared" si="412"/>
        <v>0</v>
      </c>
      <c r="AN153" s="294"/>
      <c r="AO153" s="290">
        <f t="shared" si="413"/>
        <v>0</v>
      </c>
      <c r="AP153" s="291"/>
      <c r="AQ153" s="291">
        <f t="shared" si="414"/>
        <v>0</v>
      </c>
      <c r="AR153" s="296"/>
      <c r="AS153" s="292">
        <f t="shared" si="415"/>
        <v>0</v>
      </c>
      <c r="AT153" s="66"/>
      <c r="AU153" s="68">
        <f t="shared" si="416"/>
        <v>0</v>
      </c>
      <c r="AV153" s="289"/>
      <c r="AW153" s="289">
        <f t="shared" si="417"/>
        <v>0</v>
      </c>
      <c r="AX153" s="294"/>
      <c r="AY153" s="290">
        <f t="shared" si="418"/>
        <v>0</v>
      </c>
      <c r="AZ153" s="295"/>
      <c r="BA153" s="291">
        <f t="shared" si="419"/>
        <v>0</v>
      </c>
      <c r="BB153" s="296"/>
      <c r="BC153" s="292">
        <f t="shared" si="420"/>
        <v>0</v>
      </c>
      <c r="BD153" s="66"/>
      <c r="BE153" s="68">
        <f t="shared" si="421"/>
        <v>0</v>
      </c>
      <c r="BF153" s="293"/>
      <c r="BG153" s="289">
        <f t="shared" si="422"/>
        <v>0</v>
      </c>
      <c r="BH153" s="294"/>
      <c r="BI153" s="290">
        <f t="shared" si="423"/>
        <v>0</v>
      </c>
      <c r="BJ153" s="295"/>
      <c r="BK153" s="291">
        <f t="shared" si="424"/>
        <v>0</v>
      </c>
      <c r="BL153" s="296"/>
      <c r="BM153" s="292">
        <f t="shared" si="425"/>
        <v>0</v>
      </c>
      <c r="BN153" s="66"/>
      <c r="BO153" s="68">
        <f t="shared" si="426"/>
        <v>0</v>
      </c>
      <c r="BP153" s="293"/>
      <c r="BQ153" s="289">
        <f t="shared" si="427"/>
        <v>0</v>
      </c>
      <c r="BR153" s="294"/>
      <c r="BS153" s="290">
        <f t="shared" si="428"/>
        <v>0</v>
      </c>
      <c r="BT153" s="295"/>
      <c r="BU153" s="291">
        <f t="shared" si="429"/>
        <v>0</v>
      </c>
      <c r="BV153" s="296"/>
      <c r="BW153" s="292">
        <f t="shared" si="430"/>
        <v>0</v>
      </c>
      <c r="BX153" s="289"/>
      <c r="BY153" s="289">
        <f t="shared" si="431"/>
        <v>0</v>
      </c>
      <c r="BZ153" s="294"/>
      <c r="CA153" s="290">
        <f t="shared" si="432"/>
        <v>0</v>
      </c>
      <c r="CB153" s="291"/>
      <c r="CC153" s="291">
        <f t="shared" si="433"/>
        <v>0</v>
      </c>
      <c r="CD153" s="296"/>
      <c r="CE153" s="292">
        <f t="shared" si="434"/>
        <v>0</v>
      </c>
      <c r="CF153" s="66"/>
      <c r="CG153" s="68">
        <f t="shared" si="435"/>
        <v>0</v>
      </c>
      <c r="CH153" s="289"/>
      <c r="CI153" s="289">
        <f t="shared" si="436"/>
        <v>0</v>
      </c>
      <c r="CJ153" s="289"/>
      <c r="CK153" s="289">
        <f t="shared" si="437"/>
        <v>0</v>
      </c>
      <c r="CL153" s="273">
        <f t="shared" si="390"/>
        <v>0</v>
      </c>
      <c r="CM153" s="199">
        <f t="shared" si="391"/>
        <v>0</v>
      </c>
      <c r="CN153" s="199">
        <f>J153*'1_MEX'!$F$8+'2_FACADE'!L153*'1_MEX'!$F$9+'2_FACADE'!N153*'1_MEX'!$F$10+'2_FACADE'!P153*'1_MEX'!$F$11+'2_FACADE'!R153*'1_MEX'!$F$12+'2_FACADE'!T153*'1_MEX'!$F$13+'2_FACADE'!V153*'1_MEX'!$F$14+'2_FACADE'!X153*'1_MEX'!$F$15+'2_FACADE'!Z153*'1_MEX'!$F$16+'2_FACADE'!AB153*'1_MEX'!$F$17+'2_FACADE'!AD153*'1_MEX'!$F$18+'2_FACADE'!AF153*'1_MEX'!$F$19+'2_FACADE'!AH153*'1_MEX'!$F$20+AJ153*'1_MEX'!$F$21+'2_FACADE'!AL153*'1_MEX'!$F$22+'2_FACADE'!AN153*'1_MEX'!$F$23+'2_FACADE'!AP153*'1_MEX'!$F$24+'2_FACADE'!AR153*'1_MEX'!$F$25+'2_FACADE'!AT153*'1_MEX'!$F$26+'2_FACADE'!AV153*'1_MEX'!$F$27+AX153*'1_MEX'!$F$28+AZ153*'1_MEX'!$F$29+BB153*'1_MEX'!$F$30+BD153*'1_MEX'!$F$31+BF153*'1_MEX'!$F$32+BH153*'1_MEX'!$F$33+BJ153*'1_MEX'!$F$34+BL153*'1_MEX'!$F$35+BN153*'1_MEX'!$F$36+BP153*'1_MEX'!$F$37+BR153*'1_MEX'!$F$38+BT153*'1_MEX'!$F$39+BV153*'1_MEX'!$F$40+BX153*'1_MEX'!$F$41+BZ153*'1_MEX'!$F$42+CB153*'1_MEX'!$F$43+CD153*'1_MEX'!$F$44+CF153*'1_MEX'!$F$45+CH153*'1_MEX'!$F$46+CJ153*'1_MEX'!$F$47</f>
        <v>0</v>
      </c>
      <c r="CO153" s="274">
        <f t="shared" si="392"/>
        <v>0</v>
      </c>
      <c r="CP153" s="274">
        <f t="shared" si="393"/>
        <v>0</v>
      </c>
      <c r="CQ153" s="199">
        <f t="shared" si="394"/>
        <v>0</v>
      </c>
      <c r="CR153" s="199">
        <f t="shared" si="395"/>
        <v>0</v>
      </c>
      <c r="CS153" s="199">
        <f>C153*($J153*'1_MEX'!B$8+$L153*'1_MEX'!B$9+$N153*'1_MEX'!B$10+$P153*'1_MEX'!B$11+$R153*'1_MEX'!B$12+$T153*'1_MEX'!B$13+$V153*'1_MEX'!B$14+$X153*'1_MEX'!B$15+$Z153*'1_MEX'!B$16+$AB153*'1_MEX'!B$17+$AD153*'1_MEX'!B$18+$AF153*'1_MEX'!B$19+$AH153*'1_MEX'!B$20+$AJ153*'1_MEX'!B$21+$AL153*'1_MEX'!B$22+$AN153*'1_MEX'!B$23+$AP153*'1_MEX'!B$24+$AR153*'1_MEX'!B$25+$AT153*'1_MEX'!B$26+$AV153*'1_MEX'!B$27+$AX153*'1_MEX'!B$28+$AZ153*'1_MEX'!B$29+$BB153*'1_MEX'!B$30+$BD153*'1_MEX'!B$31+$BF153*'1_MEX'!B$32+$BH153*'1_MEX'!B$33+$BJ153*'1_MEX'!B$34+$BL153*'1_MEX'!B$35+$BN153*'1_MEX'!B$36+$BP153*'1_MEX'!B$37+$BR153*'1_MEX'!B$38+$BT153*'1_MEX'!B$39+$BV153*'1_MEX'!B$40+$BX153*'1_MEX'!B$41+$BZ153*'1_MEX'!B$42+$CB153*'1_MEX'!B$43+$CD153*'1_MEX'!B$44+$CF153*'1_MEX'!B$45+$CH153*'1_MEX'!B$46+$CJ153*'1_MEX'!B$47)</f>
        <v>0</v>
      </c>
      <c r="CT153" s="199">
        <f>C153*($J153*'1_MEX'!C$8+$L153*'1_MEX'!C$9+$N153*'1_MEX'!C$10+$P153*'1_MEX'!C$11+$R153*'1_MEX'!C$12+$T153*'1_MEX'!C$13+$V153*'1_MEX'!C$14+$X153*'1_MEX'!C$15+$Z153*'1_MEX'!C$16+$AB153*'1_MEX'!C$17+$AD153*'1_MEX'!C$18+$AF153*'1_MEX'!C$19+$AH153*'1_MEX'!C$20+$AJ153*'1_MEX'!C$21+$AL153*'1_MEX'!C$22+$AN153*'1_MEX'!C$23+$AP153*'1_MEX'!C$24+$AR153*'1_MEX'!C$25+$AT153*'1_MEX'!C$26+$AV153*'1_MEX'!C$27+$AX153*'1_MEX'!C$28+$AZ153*'1_MEX'!C$29+$BB153*'1_MEX'!C$30+$BD153*'1_MEX'!C$31+$BF153*'1_MEX'!C$32+$BH153*'1_MEX'!C$33+$BJ153*'1_MEX'!C$34+$BL153*'1_MEX'!C$35+$BN153*'1_MEX'!C$36+$BP153*'1_MEX'!C$37+$BR153*'1_MEX'!C$38+$BT153*'1_MEX'!C$39+$BV153*'1_MEX'!C$40+$BX153*'1_MEX'!C$41+$BZ153*'1_MEX'!C$42+$CB153*'1_MEX'!C$43+$CD153*'1_MEX'!C$44+$CF153*'1_MEX'!C$45+$CH153*'1_MEX'!C$46+$CJ153*'1_MEX'!C$47)</f>
        <v>0</v>
      </c>
      <c r="CU153"/>
      <c r="CV153"/>
      <c r="CW153"/>
      <c r="CX153"/>
      <c r="CY153"/>
      <c r="CZ153"/>
      <c r="DA153"/>
      <c r="DB153"/>
      <c r="DC153"/>
      <c r="DD153" s="200">
        <f t="shared" si="372"/>
        <v>0</v>
      </c>
      <c r="DE153" s="200"/>
      <c r="DF153" s="200">
        <f t="shared" si="373"/>
        <v>0</v>
      </c>
      <c r="DG153"/>
      <c r="DH153" s="235">
        <f t="shared" si="396"/>
        <v>0</v>
      </c>
    </row>
    <row r="154" spans="1:112" ht="22.5" customHeight="1">
      <c r="A154" s="68">
        <v>15</v>
      </c>
      <c r="B154" s="314"/>
      <c r="C154" s="192"/>
      <c r="D154" s="277"/>
      <c r="E154" s="276">
        <f t="shared" si="342"/>
        <v>0</v>
      </c>
      <c r="F154" s="276"/>
      <c r="G154" s="192">
        <f t="shared" si="343"/>
        <v>0</v>
      </c>
      <c r="H154" s="68" t="s">
        <v>1</v>
      </c>
      <c r="I154" s="194">
        <f t="shared" si="397"/>
        <v>0</v>
      </c>
      <c r="J154" s="289"/>
      <c r="K154" s="289">
        <f t="shared" si="398"/>
        <v>0</v>
      </c>
      <c r="L154" s="294"/>
      <c r="M154" s="290">
        <f t="shared" si="399"/>
        <v>0</v>
      </c>
      <c r="N154" s="295"/>
      <c r="O154" s="291">
        <f t="shared" si="400"/>
        <v>0</v>
      </c>
      <c r="P154" s="296"/>
      <c r="Q154" s="292">
        <f t="shared" si="401"/>
        <v>0</v>
      </c>
      <c r="R154" s="66"/>
      <c r="S154" s="68">
        <f t="shared" si="402"/>
        <v>0</v>
      </c>
      <c r="T154" s="293"/>
      <c r="U154" s="289">
        <f t="shared" si="403"/>
        <v>0</v>
      </c>
      <c r="V154" s="294"/>
      <c r="W154" s="290">
        <f t="shared" si="404"/>
        <v>0</v>
      </c>
      <c r="X154" s="295"/>
      <c r="Y154" s="291">
        <f t="shared" si="405"/>
        <v>0</v>
      </c>
      <c r="Z154" s="296"/>
      <c r="AA154" s="292">
        <f t="shared" si="406"/>
        <v>0</v>
      </c>
      <c r="AB154" s="66"/>
      <c r="AC154" s="68">
        <f t="shared" si="407"/>
        <v>0</v>
      </c>
      <c r="AD154" s="293"/>
      <c r="AE154" s="289">
        <f t="shared" si="408"/>
        <v>0</v>
      </c>
      <c r="AF154" s="294"/>
      <c r="AG154" s="290">
        <f t="shared" si="409"/>
        <v>0</v>
      </c>
      <c r="AH154" s="295"/>
      <c r="AI154" s="291">
        <f t="shared" si="410"/>
        <v>0</v>
      </c>
      <c r="AJ154" s="296"/>
      <c r="AK154" s="292">
        <f t="shared" si="411"/>
        <v>0</v>
      </c>
      <c r="AL154" s="289"/>
      <c r="AM154" s="289">
        <f t="shared" si="412"/>
        <v>0</v>
      </c>
      <c r="AN154" s="294"/>
      <c r="AO154" s="290">
        <f t="shared" si="413"/>
        <v>0</v>
      </c>
      <c r="AP154" s="291"/>
      <c r="AQ154" s="291">
        <f t="shared" si="414"/>
        <v>0</v>
      </c>
      <c r="AR154" s="296"/>
      <c r="AS154" s="292">
        <f t="shared" si="415"/>
        <v>0</v>
      </c>
      <c r="AT154" s="66"/>
      <c r="AU154" s="68">
        <f t="shared" si="416"/>
        <v>0</v>
      </c>
      <c r="AV154" s="289"/>
      <c r="AW154" s="289">
        <f t="shared" si="417"/>
        <v>0</v>
      </c>
      <c r="AX154" s="294"/>
      <c r="AY154" s="290">
        <f t="shared" si="418"/>
        <v>0</v>
      </c>
      <c r="AZ154" s="295"/>
      <c r="BA154" s="291">
        <f t="shared" si="419"/>
        <v>0</v>
      </c>
      <c r="BB154" s="296"/>
      <c r="BC154" s="292">
        <f t="shared" si="420"/>
        <v>0</v>
      </c>
      <c r="BD154" s="66"/>
      <c r="BE154" s="68">
        <f t="shared" si="421"/>
        <v>0</v>
      </c>
      <c r="BF154" s="293"/>
      <c r="BG154" s="289">
        <f t="shared" si="422"/>
        <v>0</v>
      </c>
      <c r="BH154" s="294"/>
      <c r="BI154" s="290">
        <f t="shared" si="423"/>
        <v>0</v>
      </c>
      <c r="BJ154" s="295"/>
      <c r="BK154" s="291">
        <f t="shared" si="424"/>
        <v>0</v>
      </c>
      <c r="BL154" s="296"/>
      <c r="BM154" s="292">
        <f t="shared" si="425"/>
        <v>0</v>
      </c>
      <c r="BN154" s="66"/>
      <c r="BO154" s="68">
        <f t="shared" si="426"/>
        <v>0</v>
      </c>
      <c r="BP154" s="293"/>
      <c r="BQ154" s="289">
        <f t="shared" si="427"/>
        <v>0</v>
      </c>
      <c r="BR154" s="294"/>
      <c r="BS154" s="290">
        <f t="shared" si="428"/>
        <v>0</v>
      </c>
      <c r="BT154" s="295"/>
      <c r="BU154" s="291">
        <f t="shared" si="429"/>
        <v>0</v>
      </c>
      <c r="BV154" s="296"/>
      <c r="BW154" s="292">
        <f t="shared" si="430"/>
        <v>0</v>
      </c>
      <c r="BX154" s="289"/>
      <c r="BY154" s="289">
        <f t="shared" si="431"/>
        <v>0</v>
      </c>
      <c r="BZ154" s="294"/>
      <c r="CA154" s="290">
        <f t="shared" si="432"/>
        <v>0</v>
      </c>
      <c r="CB154" s="291"/>
      <c r="CC154" s="291">
        <f t="shared" si="433"/>
        <v>0</v>
      </c>
      <c r="CD154" s="296"/>
      <c r="CE154" s="292">
        <f t="shared" si="434"/>
        <v>0</v>
      </c>
      <c r="CF154" s="66"/>
      <c r="CG154" s="68">
        <f t="shared" si="435"/>
        <v>0</v>
      </c>
      <c r="CH154" s="289"/>
      <c r="CI154" s="289">
        <f t="shared" si="436"/>
        <v>0</v>
      </c>
      <c r="CJ154" s="289"/>
      <c r="CK154" s="289">
        <f t="shared" si="437"/>
        <v>0</v>
      </c>
      <c r="CL154" s="273">
        <f t="shared" si="390"/>
        <v>0</v>
      </c>
      <c r="CM154" s="199">
        <f t="shared" si="391"/>
        <v>0</v>
      </c>
      <c r="CN154" s="199">
        <f>J154*'1_MEX'!$F$8+'2_FACADE'!L154*'1_MEX'!$F$9+'2_FACADE'!N154*'1_MEX'!$F$10+'2_FACADE'!P154*'1_MEX'!$F$11+'2_FACADE'!R154*'1_MEX'!$F$12+'2_FACADE'!T154*'1_MEX'!$F$13+'2_FACADE'!V154*'1_MEX'!$F$14+'2_FACADE'!X154*'1_MEX'!$F$15+'2_FACADE'!Z154*'1_MEX'!$F$16+'2_FACADE'!AB154*'1_MEX'!$F$17+'2_FACADE'!AD154*'1_MEX'!$F$18+'2_FACADE'!AF154*'1_MEX'!$F$19+'2_FACADE'!AH154*'1_MEX'!$F$20+AJ154*'1_MEX'!$F$21+'2_FACADE'!AL154*'1_MEX'!$F$22+'2_FACADE'!AN154*'1_MEX'!$F$23+'2_FACADE'!AP154*'1_MEX'!$F$24+'2_FACADE'!AR154*'1_MEX'!$F$25+'2_FACADE'!AT154*'1_MEX'!$F$26+'2_FACADE'!AV154*'1_MEX'!$F$27+AX154*'1_MEX'!$F$28+AZ154*'1_MEX'!$F$29+BB154*'1_MEX'!$F$30+BD154*'1_MEX'!$F$31+BF154*'1_MEX'!$F$32+BH154*'1_MEX'!$F$33+BJ154*'1_MEX'!$F$34+BL154*'1_MEX'!$F$35+BN154*'1_MEX'!$F$36+BP154*'1_MEX'!$F$37+BR154*'1_MEX'!$F$38+BT154*'1_MEX'!$F$39+BV154*'1_MEX'!$F$40+BX154*'1_MEX'!$F$41+BZ154*'1_MEX'!$F$42+CB154*'1_MEX'!$F$43+CD154*'1_MEX'!$F$44+CF154*'1_MEX'!$F$45+CH154*'1_MEX'!$F$46+CJ154*'1_MEX'!$F$47</f>
        <v>0</v>
      </c>
      <c r="CO154" s="274">
        <f t="shared" si="392"/>
        <v>0</v>
      </c>
      <c r="CP154" s="274">
        <f t="shared" si="393"/>
        <v>0</v>
      </c>
      <c r="CQ154" s="199">
        <f t="shared" si="394"/>
        <v>0</v>
      </c>
      <c r="CR154" s="199">
        <f t="shared" si="395"/>
        <v>0</v>
      </c>
      <c r="CS154" s="199">
        <f>C154*($J154*'1_MEX'!B$8+$L154*'1_MEX'!B$9+$N154*'1_MEX'!B$10+$P154*'1_MEX'!B$11+$R154*'1_MEX'!B$12+$T154*'1_MEX'!B$13+$V154*'1_MEX'!B$14+$X154*'1_MEX'!B$15+$Z154*'1_MEX'!B$16+$AB154*'1_MEX'!B$17+$AD154*'1_MEX'!B$18+$AF154*'1_MEX'!B$19+$AH154*'1_MEX'!B$20+$AJ154*'1_MEX'!B$21+$AL154*'1_MEX'!B$22+$AN154*'1_MEX'!B$23+$AP154*'1_MEX'!B$24+$AR154*'1_MEX'!B$25+$AT154*'1_MEX'!B$26+$AV154*'1_MEX'!B$27+$AX154*'1_MEX'!B$28+$AZ154*'1_MEX'!B$29+$BB154*'1_MEX'!B$30+$BD154*'1_MEX'!B$31+$BF154*'1_MEX'!B$32+$BH154*'1_MEX'!B$33+$BJ154*'1_MEX'!B$34+$BL154*'1_MEX'!B$35+$BN154*'1_MEX'!B$36+$BP154*'1_MEX'!B$37+$BR154*'1_MEX'!B$38+$BT154*'1_MEX'!B$39+$BV154*'1_MEX'!B$40+$BX154*'1_MEX'!B$41+$BZ154*'1_MEX'!B$42+$CB154*'1_MEX'!B$43+$CD154*'1_MEX'!B$44+$CF154*'1_MEX'!B$45+$CH154*'1_MEX'!B$46+$CJ154*'1_MEX'!B$47)</f>
        <v>0</v>
      </c>
      <c r="CT154" s="199">
        <f>C154*($J154*'1_MEX'!C$8+$L154*'1_MEX'!C$9+$N154*'1_MEX'!C$10+$P154*'1_MEX'!C$11+$R154*'1_MEX'!C$12+$T154*'1_MEX'!C$13+$V154*'1_MEX'!C$14+$X154*'1_MEX'!C$15+$Z154*'1_MEX'!C$16+$AB154*'1_MEX'!C$17+$AD154*'1_MEX'!C$18+$AF154*'1_MEX'!C$19+$AH154*'1_MEX'!C$20+$AJ154*'1_MEX'!C$21+$AL154*'1_MEX'!C$22+$AN154*'1_MEX'!C$23+$AP154*'1_MEX'!C$24+$AR154*'1_MEX'!C$25+$AT154*'1_MEX'!C$26+$AV154*'1_MEX'!C$27+$AX154*'1_MEX'!C$28+$AZ154*'1_MEX'!C$29+$BB154*'1_MEX'!C$30+$BD154*'1_MEX'!C$31+$BF154*'1_MEX'!C$32+$BH154*'1_MEX'!C$33+$BJ154*'1_MEX'!C$34+$BL154*'1_MEX'!C$35+$BN154*'1_MEX'!C$36+$BP154*'1_MEX'!C$37+$BR154*'1_MEX'!C$38+$BT154*'1_MEX'!C$39+$BV154*'1_MEX'!C$40+$BX154*'1_MEX'!C$41+$BZ154*'1_MEX'!C$42+$CB154*'1_MEX'!C$43+$CD154*'1_MEX'!C$44+$CF154*'1_MEX'!C$45+$CH154*'1_MEX'!C$46+$CJ154*'1_MEX'!C$47)</f>
        <v>0</v>
      </c>
      <c r="CU154"/>
      <c r="CV154"/>
      <c r="CW154"/>
      <c r="CX154"/>
      <c r="CY154"/>
      <c r="CZ154"/>
      <c r="DA154"/>
      <c r="DB154"/>
      <c r="DC154"/>
      <c r="DD154" s="200">
        <f t="shared" si="372"/>
        <v>0</v>
      </c>
      <c r="DE154" s="200"/>
      <c r="DF154" s="200">
        <f t="shared" si="373"/>
        <v>0</v>
      </c>
      <c r="DG154"/>
      <c r="DH154" s="235">
        <f t="shared" si="396"/>
        <v>0</v>
      </c>
    </row>
    <row r="155" spans="1:112" ht="22.5" customHeight="1">
      <c r="A155" s="68">
        <v>16</v>
      </c>
      <c r="B155" s="314"/>
      <c r="C155" s="192"/>
      <c r="D155" s="277"/>
      <c r="E155" s="276">
        <f t="shared" si="342"/>
        <v>0</v>
      </c>
      <c r="F155" s="276"/>
      <c r="G155" s="192">
        <f t="shared" si="343"/>
        <v>0</v>
      </c>
      <c r="H155" s="68" t="s">
        <v>1</v>
      </c>
      <c r="I155" s="194">
        <f t="shared" si="397"/>
        <v>0</v>
      </c>
      <c r="J155" s="289"/>
      <c r="K155" s="289">
        <f t="shared" si="398"/>
        <v>0</v>
      </c>
      <c r="L155" s="294"/>
      <c r="M155" s="290">
        <f t="shared" si="399"/>
        <v>0</v>
      </c>
      <c r="N155" s="295"/>
      <c r="O155" s="291">
        <f t="shared" si="400"/>
        <v>0</v>
      </c>
      <c r="P155" s="296"/>
      <c r="Q155" s="292">
        <f t="shared" si="401"/>
        <v>0</v>
      </c>
      <c r="R155" s="66"/>
      <c r="S155" s="68">
        <f t="shared" si="402"/>
        <v>0</v>
      </c>
      <c r="T155" s="293"/>
      <c r="U155" s="289">
        <f t="shared" si="403"/>
        <v>0</v>
      </c>
      <c r="V155" s="294"/>
      <c r="W155" s="290">
        <f t="shared" si="404"/>
        <v>0</v>
      </c>
      <c r="X155" s="295"/>
      <c r="Y155" s="291">
        <f t="shared" si="405"/>
        <v>0</v>
      </c>
      <c r="Z155" s="296"/>
      <c r="AA155" s="292">
        <f t="shared" si="406"/>
        <v>0</v>
      </c>
      <c r="AB155" s="66"/>
      <c r="AC155" s="68">
        <f t="shared" si="407"/>
        <v>0</v>
      </c>
      <c r="AD155" s="293"/>
      <c r="AE155" s="289">
        <f t="shared" si="408"/>
        <v>0</v>
      </c>
      <c r="AF155" s="294"/>
      <c r="AG155" s="290">
        <f t="shared" si="409"/>
        <v>0</v>
      </c>
      <c r="AH155" s="295"/>
      <c r="AI155" s="291">
        <f t="shared" si="410"/>
        <v>0</v>
      </c>
      <c r="AJ155" s="296"/>
      <c r="AK155" s="292">
        <f t="shared" si="411"/>
        <v>0</v>
      </c>
      <c r="AL155" s="289"/>
      <c r="AM155" s="289">
        <f t="shared" si="412"/>
        <v>0</v>
      </c>
      <c r="AN155" s="294"/>
      <c r="AO155" s="290">
        <f t="shared" si="413"/>
        <v>0</v>
      </c>
      <c r="AP155" s="291"/>
      <c r="AQ155" s="291">
        <f t="shared" si="414"/>
        <v>0</v>
      </c>
      <c r="AR155" s="296"/>
      <c r="AS155" s="292">
        <f t="shared" si="415"/>
        <v>0</v>
      </c>
      <c r="AT155" s="66"/>
      <c r="AU155" s="68">
        <f t="shared" si="416"/>
        <v>0</v>
      </c>
      <c r="AV155" s="289"/>
      <c r="AW155" s="289">
        <f t="shared" si="417"/>
        <v>0</v>
      </c>
      <c r="AX155" s="294"/>
      <c r="AY155" s="290">
        <f t="shared" si="418"/>
        <v>0</v>
      </c>
      <c r="AZ155" s="295"/>
      <c r="BA155" s="291">
        <f t="shared" si="419"/>
        <v>0</v>
      </c>
      <c r="BB155" s="296"/>
      <c r="BC155" s="292">
        <f t="shared" si="420"/>
        <v>0</v>
      </c>
      <c r="BD155" s="66"/>
      <c r="BE155" s="68">
        <f t="shared" si="421"/>
        <v>0</v>
      </c>
      <c r="BF155" s="293"/>
      <c r="BG155" s="289">
        <f t="shared" si="422"/>
        <v>0</v>
      </c>
      <c r="BH155" s="294"/>
      <c r="BI155" s="290">
        <f t="shared" si="423"/>
        <v>0</v>
      </c>
      <c r="BJ155" s="295"/>
      <c r="BK155" s="291">
        <f t="shared" si="424"/>
        <v>0</v>
      </c>
      <c r="BL155" s="296"/>
      <c r="BM155" s="292">
        <f t="shared" si="425"/>
        <v>0</v>
      </c>
      <c r="BN155" s="66"/>
      <c r="BO155" s="68">
        <f t="shared" si="426"/>
        <v>0</v>
      </c>
      <c r="BP155" s="293"/>
      <c r="BQ155" s="289">
        <f t="shared" si="427"/>
        <v>0</v>
      </c>
      <c r="BR155" s="294"/>
      <c r="BS155" s="290">
        <f t="shared" si="428"/>
        <v>0</v>
      </c>
      <c r="BT155" s="295"/>
      <c r="BU155" s="291">
        <f t="shared" si="429"/>
        <v>0</v>
      </c>
      <c r="BV155" s="296"/>
      <c r="BW155" s="292">
        <f t="shared" si="430"/>
        <v>0</v>
      </c>
      <c r="BX155" s="289"/>
      <c r="BY155" s="289">
        <f t="shared" si="431"/>
        <v>0</v>
      </c>
      <c r="BZ155" s="294"/>
      <c r="CA155" s="290">
        <f t="shared" si="432"/>
        <v>0</v>
      </c>
      <c r="CB155" s="291"/>
      <c r="CC155" s="291">
        <f t="shared" si="433"/>
        <v>0</v>
      </c>
      <c r="CD155" s="296"/>
      <c r="CE155" s="292">
        <f t="shared" si="434"/>
        <v>0</v>
      </c>
      <c r="CF155" s="66"/>
      <c r="CG155" s="68">
        <f t="shared" si="435"/>
        <v>0</v>
      </c>
      <c r="CH155" s="289"/>
      <c r="CI155" s="289">
        <f t="shared" si="436"/>
        <v>0</v>
      </c>
      <c r="CJ155" s="289"/>
      <c r="CK155" s="289">
        <f t="shared" si="437"/>
        <v>0</v>
      </c>
      <c r="CL155" s="273">
        <f t="shared" si="390"/>
        <v>0</v>
      </c>
      <c r="CM155" s="199">
        <f t="shared" si="391"/>
        <v>0</v>
      </c>
      <c r="CN155" s="199">
        <f>J155*'1_MEX'!$F$8+'2_FACADE'!L155*'1_MEX'!$F$9+'2_FACADE'!N155*'1_MEX'!$F$10+'2_FACADE'!P155*'1_MEX'!$F$11+'2_FACADE'!R155*'1_MEX'!$F$12+'2_FACADE'!T155*'1_MEX'!$F$13+'2_FACADE'!V155*'1_MEX'!$F$14+'2_FACADE'!X155*'1_MEX'!$F$15+'2_FACADE'!Z155*'1_MEX'!$F$16+'2_FACADE'!AB155*'1_MEX'!$F$17+'2_FACADE'!AD155*'1_MEX'!$F$18+'2_FACADE'!AF155*'1_MEX'!$F$19+'2_FACADE'!AH155*'1_MEX'!$F$20+AJ155*'1_MEX'!$F$21+'2_FACADE'!AL155*'1_MEX'!$F$22+'2_FACADE'!AN155*'1_MEX'!$F$23+'2_FACADE'!AP155*'1_MEX'!$F$24+'2_FACADE'!AR155*'1_MEX'!$F$25+'2_FACADE'!AT155*'1_MEX'!$F$26+'2_FACADE'!AV155*'1_MEX'!$F$27+AX155*'1_MEX'!$F$28+AZ155*'1_MEX'!$F$29+BB155*'1_MEX'!$F$30+BD155*'1_MEX'!$F$31+BF155*'1_MEX'!$F$32+BH155*'1_MEX'!$F$33+BJ155*'1_MEX'!$F$34+BL155*'1_MEX'!$F$35+BN155*'1_MEX'!$F$36+BP155*'1_MEX'!$F$37+BR155*'1_MEX'!$F$38+BT155*'1_MEX'!$F$39+BV155*'1_MEX'!$F$40+BX155*'1_MEX'!$F$41+BZ155*'1_MEX'!$F$42+CB155*'1_MEX'!$F$43+CD155*'1_MEX'!$F$44+CF155*'1_MEX'!$F$45+CH155*'1_MEX'!$F$46+CJ155*'1_MEX'!$F$47</f>
        <v>0</v>
      </c>
      <c r="CO155" s="274">
        <f t="shared" si="392"/>
        <v>0</v>
      </c>
      <c r="CP155" s="274">
        <f t="shared" si="393"/>
        <v>0</v>
      </c>
      <c r="CQ155" s="199">
        <f t="shared" si="394"/>
        <v>0</v>
      </c>
      <c r="CR155" s="199">
        <f t="shared" si="395"/>
        <v>0</v>
      </c>
      <c r="CS155" s="199">
        <f>C155*($J155*'1_MEX'!B$8+$L155*'1_MEX'!B$9+$N155*'1_MEX'!B$10+$P155*'1_MEX'!B$11+$R155*'1_MEX'!B$12+$T155*'1_MEX'!B$13+$V155*'1_MEX'!B$14+$X155*'1_MEX'!B$15+$Z155*'1_MEX'!B$16+$AB155*'1_MEX'!B$17+$AD155*'1_MEX'!B$18+$AF155*'1_MEX'!B$19+$AH155*'1_MEX'!B$20+$AJ155*'1_MEX'!B$21+$AL155*'1_MEX'!B$22+$AN155*'1_MEX'!B$23+$AP155*'1_MEX'!B$24+$AR155*'1_MEX'!B$25+$AT155*'1_MEX'!B$26+$AV155*'1_MEX'!B$27+$AX155*'1_MEX'!B$28+$AZ155*'1_MEX'!B$29+$BB155*'1_MEX'!B$30+$BD155*'1_MEX'!B$31+$BF155*'1_MEX'!B$32+$BH155*'1_MEX'!B$33+$BJ155*'1_MEX'!B$34+$BL155*'1_MEX'!B$35+$BN155*'1_MEX'!B$36+$BP155*'1_MEX'!B$37+$BR155*'1_MEX'!B$38+$BT155*'1_MEX'!B$39+$BV155*'1_MEX'!B$40+$BX155*'1_MEX'!B$41+$BZ155*'1_MEX'!B$42+$CB155*'1_MEX'!B$43+$CD155*'1_MEX'!B$44+$CF155*'1_MEX'!B$45+$CH155*'1_MEX'!B$46+$CJ155*'1_MEX'!B$47)</f>
        <v>0</v>
      </c>
      <c r="CT155" s="199">
        <f>C155*($J155*'1_MEX'!C$8+$L155*'1_MEX'!C$9+$N155*'1_MEX'!C$10+$P155*'1_MEX'!C$11+$R155*'1_MEX'!C$12+$T155*'1_MEX'!C$13+$V155*'1_MEX'!C$14+$X155*'1_MEX'!C$15+$Z155*'1_MEX'!C$16+$AB155*'1_MEX'!C$17+$AD155*'1_MEX'!C$18+$AF155*'1_MEX'!C$19+$AH155*'1_MEX'!C$20+$AJ155*'1_MEX'!C$21+$AL155*'1_MEX'!C$22+$AN155*'1_MEX'!C$23+$AP155*'1_MEX'!C$24+$AR155*'1_MEX'!C$25+$AT155*'1_MEX'!C$26+$AV155*'1_MEX'!C$27+$AX155*'1_MEX'!C$28+$AZ155*'1_MEX'!C$29+$BB155*'1_MEX'!C$30+$BD155*'1_MEX'!C$31+$BF155*'1_MEX'!C$32+$BH155*'1_MEX'!C$33+$BJ155*'1_MEX'!C$34+$BL155*'1_MEX'!C$35+$BN155*'1_MEX'!C$36+$BP155*'1_MEX'!C$37+$BR155*'1_MEX'!C$38+$BT155*'1_MEX'!C$39+$BV155*'1_MEX'!C$40+$BX155*'1_MEX'!C$41+$BZ155*'1_MEX'!C$42+$CB155*'1_MEX'!C$43+$CD155*'1_MEX'!C$44+$CF155*'1_MEX'!C$45+$CH155*'1_MEX'!C$46+$CJ155*'1_MEX'!C$47)</f>
        <v>0</v>
      </c>
      <c r="CU155"/>
      <c r="CV155"/>
      <c r="CW155"/>
      <c r="CX155"/>
      <c r="CY155"/>
      <c r="CZ155"/>
      <c r="DA155"/>
      <c r="DB155"/>
      <c r="DC155"/>
      <c r="DD155" s="200">
        <f t="shared" si="372"/>
        <v>0</v>
      </c>
      <c r="DE155" s="200"/>
      <c r="DF155" s="200">
        <f t="shared" si="373"/>
        <v>0</v>
      </c>
      <c r="DG155"/>
      <c r="DH155" s="235">
        <f t="shared" si="396"/>
        <v>0</v>
      </c>
    </row>
    <row r="156" spans="1:112" ht="22.5" customHeight="1">
      <c r="A156" s="68">
        <v>17</v>
      </c>
      <c r="B156" s="314"/>
      <c r="C156" s="192"/>
      <c r="D156" s="277"/>
      <c r="E156" s="276">
        <f t="shared" si="342"/>
        <v>0</v>
      </c>
      <c r="F156" s="276"/>
      <c r="G156" s="192">
        <f t="shared" si="343"/>
        <v>0</v>
      </c>
      <c r="H156" s="68" t="s">
        <v>1</v>
      </c>
      <c r="I156" s="194">
        <f t="shared" si="397"/>
        <v>0</v>
      </c>
      <c r="J156" s="289"/>
      <c r="K156" s="289">
        <f t="shared" si="398"/>
        <v>0</v>
      </c>
      <c r="L156" s="294"/>
      <c r="M156" s="290">
        <f t="shared" si="399"/>
        <v>0</v>
      </c>
      <c r="N156" s="295"/>
      <c r="O156" s="291">
        <f t="shared" si="400"/>
        <v>0</v>
      </c>
      <c r="P156" s="296"/>
      <c r="Q156" s="292">
        <f t="shared" si="401"/>
        <v>0</v>
      </c>
      <c r="R156" s="66"/>
      <c r="S156" s="68">
        <f t="shared" si="402"/>
        <v>0</v>
      </c>
      <c r="T156" s="293"/>
      <c r="U156" s="289">
        <f t="shared" si="403"/>
        <v>0</v>
      </c>
      <c r="V156" s="294"/>
      <c r="W156" s="290">
        <f t="shared" si="404"/>
        <v>0</v>
      </c>
      <c r="X156" s="295"/>
      <c r="Y156" s="291">
        <f t="shared" si="405"/>
        <v>0</v>
      </c>
      <c r="Z156" s="296"/>
      <c r="AA156" s="292">
        <f t="shared" si="406"/>
        <v>0</v>
      </c>
      <c r="AB156" s="66"/>
      <c r="AC156" s="68">
        <f t="shared" si="407"/>
        <v>0</v>
      </c>
      <c r="AD156" s="293"/>
      <c r="AE156" s="289">
        <f t="shared" si="408"/>
        <v>0</v>
      </c>
      <c r="AF156" s="294"/>
      <c r="AG156" s="290">
        <f t="shared" si="409"/>
        <v>0</v>
      </c>
      <c r="AH156" s="295"/>
      <c r="AI156" s="291">
        <f t="shared" si="410"/>
        <v>0</v>
      </c>
      <c r="AJ156" s="296"/>
      <c r="AK156" s="292">
        <f t="shared" si="411"/>
        <v>0</v>
      </c>
      <c r="AL156" s="289"/>
      <c r="AM156" s="289">
        <f t="shared" si="412"/>
        <v>0</v>
      </c>
      <c r="AN156" s="294"/>
      <c r="AO156" s="290">
        <f t="shared" si="413"/>
        <v>0</v>
      </c>
      <c r="AP156" s="291"/>
      <c r="AQ156" s="291">
        <f t="shared" si="414"/>
        <v>0</v>
      </c>
      <c r="AR156" s="296"/>
      <c r="AS156" s="292">
        <f t="shared" si="415"/>
        <v>0</v>
      </c>
      <c r="AT156" s="66"/>
      <c r="AU156" s="68">
        <f t="shared" si="416"/>
        <v>0</v>
      </c>
      <c r="AV156" s="289"/>
      <c r="AW156" s="289">
        <f t="shared" si="417"/>
        <v>0</v>
      </c>
      <c r="AX156" s="294"/>
      <c r="AY156" s="290">
        <f t="shared" si="418"/>
        <v>0</v>
      </c>
      <c r="AZ156" s="295"/>
      <c r="BA156" s="291">
        <f t="shared" si="419"/>
        <v>0</v>
      </c>
      <c r="BB156" s="296"/>
      <c r="BC156" s="292">
        <f t="shared" si="420"/>
        <v>0</v>
      </c>
      <c r="BD156" s="66"/>
      <c r="BE156" s="68">
        <f t="shared" si="421"/>
        <v>0</v>
      </c>
      <c r="BF156" s="293"/>
      <c r="BG156" s="289">
        <f t="shared" si="422"/>
        <v>0</v>
      </c>
      <c r="BH156" s="294"/>
      <c r="BI156" s="290">
        <f t="shared" si="423"/>
        <v>0</v>
      </c>
      <c r="BJ156" s="295"/>
      <c r="BK156" s="291">
        <f t="shared" si="424"/>
        <v>0</v>
      </c>
      <c r="BL156" s="296"/>
      <c r="BM156" s="292">
        <f t="shared" si="425"/>
        <v>0</v>
      </c>
      <c r="BN156" s="66"/>
      <c r="BO156" s="68">
        <f t="shared" si="426"/>
        <v>0</v>
      </c>
      <c r="BP156" s="293"/>
      <c r="BQ156" s="289">
        <f t="shared" si="427"/>
        <v>0</v>
      </c>
      <c r="BR156" s="294"/>
      <c r="BS156" s="290">
        <f t="shared" si="428"/>
        <v>0</v>
      </c>
      <c r="BT156" s="295"/>
      <c r="BU156" s="291">
        <f t="shared" si="429"/>
        <v>0</v>
      </c>
      <c r="BV156" s="296"/>
      <c r="BW156" s="292">
        <f t="shared" si="430"/>
        <v>0</v>
      </c>
      <c r="BX156" s="289"/>
      <c r="BY156" s="289">
        <f t="shared" si="431"/>
        <v>0</v>
      </c>
      <c r="BZ156" s="294"/>
      <c r="CA156" s="290">
        <f t="shared" si="432"/>
        <v>0</v>
      </c>
      <c r="CB156" s="291"/>
      <c r="CC156" s="291">
        <f t="shared" si="433"/>
        <v>0</v>
      </c>
      <c r="CD156" s="296"/>
      <c r="CE156" s="292">
        <f t="shared" si="434"/>
        <v>0</v>
      </c>
      <c r="CF156" s="66"/>
      <c r="CG156" s="68">
        <f t="shared" si="435"/>
        <v>0</v>
      </c>
      <c r="CH156" s="289"/>
      <c r="CI156" s="289">
        <f t="shared" si="436"/>
        <v>0</v>
      </c>
      <c r="CJ156" s="289"/>
      <c r="CK156" s="289">
        <f t="shared" si="437"/>
        <v>0</v>
      </c>
      <c r="CL156" s="273">
        <f t="shared" si="390"/>
        <v>0</v>
      </c>
      <c r="CM156" s="199">
        <f t="shared" si="391"/>
        <v>0</v>
      </c>
      <c r="CN156" s="199">
        <f>J156*'1_MEX'!$F$8+'2_FACADE'!L156*'1_MEX'!$F$9+'2_FACADE'!N156*'1_MEX'!$F$10+'2_FACADE'!P156*'1_MEX'!$F$11+'2_FACADE'!R156*'1_MEX'!$F$12+'2_FACADE'!T156*'1_MEX'!$F$13+'2_FACADE'!V156*'1_MEX'!$F$14+'2_FACADE'!X156*'1_MEX'!$F$15+'2_FACADE'!Z156*'1_MEX'!$F$16+'2_FACADE'!AB156*'1_MEX'!$F$17+'2_FACADE'!AD156*'1_MEX'!$F$18+'2_FACADE'!AF156*'1_MEX'!$F$19+'2_FACADE'!AH156*'1_MEX'!$F$20+AJ156*'1_MEX'!$F$21+'2_FACADE'!AL156*'1_MEX'!$F$22+'2_FACADE'!AN156*'1_MEX'!$F$23+'2_FACADE'!AP156*'1_MEX'!$F$24+'2_FACADE'!AR156*'1_MEX'!$F$25+'2_FACADE'!AT156*'1_MEX'!$F$26+'2_FACADE'!AV156*'1_MEX'!$F$27+AX156*'1_MEX'!$F$28+AZ156*'1_MEX'!$F$29+BB156*'1_MEX'!$F$30+BD156*'1_MEX'!$F$31+BF156*'1_MEX'!$F$32+BH156*'1_MEX'!$F$33+BJ156*'1_MEX'!$F$34+BL156*'1_MEX'!$F$35+BN156*'1_MEX'!$F$36+BP156*'1_MEX'!$F$37+BR156*'1_MEX'!$F$38+BT156*'1_MEX'!$F$39+BV156*'1_MEX'!$F$40+BX156*'1_MEX'!$F$41+BZ156*'1_MEX'!$F$42+CB156*'1_MEX'!$F$43+CD156*'1_MEX'!$F$44+CF156*'1_MEX'!$F$45+CH156*'1_MEX'!$F$46+CJ156*'1_MEX'!$F$47</f>
        <v>0</v>
      </c>
      <c r="CO156" s="274">
        <f t="shared" si="392"/>
        <v>0</v>
      </c>
      <c r="CP156" s="274">
        <f t="shared" si="393"/>
        <v>0</v>
      </c>
      <c r="CQ156" s="199">
        <f t="shared" si="394"/>
        <v>0</v>
      </c>
      <c r="CR156" s="199">
        <f t="shared" si="395"/>
        <v>0</v>
      </c>
      <c r="CS156" s="199">
        <f>C156*($J156*'1_MEX'!B$8+$L156*'1_MEX'!B$9+$N156*'1_MEX'!B$10+$P156*'1_MEX'!B$11+$R156*'1_MEX'!B$12+$T156*'1_MEX'!B$13+$V156*'1_MEX'!B$14+$X156*'1_MEX'!B$15+$Z156*'1_MEX'!B$16+$AB156*'1_MEX'!B$17+$AD156*'1_MEX'!B$18+$AF156*'1_MEX'!B$19+$AH156*'1_MEX'!B$20+$AJ156*'1_MEX'!B$21+$AL156*'1_MEX'!B$22+$AN156*'1_MEX'!B$23+$AP156*'1_MEX'!B$24+$AR156*'1_MEX'!B$25+$AT156*'1_MEX'!B$26+$AV156*'1_MEX'!B$27+$AX156*'1_MEX'!B$28+$AZ156*'1_MEX'!B$29+$BB156*'1_MEX'!B$30+$BD156*'1_MEX'!B$31+$BF156*'1_MEX'!B$32+$BH156*'1_MEX'!B$33+$BJ156*'1_MEX'!B$34+$BL156*'1_MEX'!B$35+$BN156*'1_MEX'!B$36+$BP156*'1_MEX'!B$37+$BR156*'1_MEX'!B$38+$BT156*'1_MEX'!B$39+$BV156*'1_MEX'!B$40+$BX156*'1_MEX'!B$41+$BZ156*'1_MEX'!B$42+$CB156*'1_MEX'!B$43+$CD156*'1_MEX'!B$44+$CF156*'1_MEX'!B$45+$CH156*'1_MEX'!B$46+$CJ156*'1_MEX'!B$47)</f>
        <v>0</v>
      </c>
      <c r="CT156" s="199">
        <f>C156*($J156*'1_MEX'!C$8+$L156*'1_MEX'!C$9+$N156*'1_MEX'!C$10+$P156*'1_MEX'!C$11+$R156*'1_MEX'!C$12+$T156*'1_MEX'!C$13+$V156*'1_MEX'!C$14+$X156*'1_MEX'!C$15+$Z156*'1_MEX'!C$16+$AB156*'1_MEX'!C$17+$AD156*'1_MEX'!C$18+$AF156*'1_MEX'!C$19+$AH156*'1_MEX'!C$20+$AJ156*'1_MEX'!C$21+$AL156*'1_MEX'!C$22+$AN156*'1_MEX'!C$23+$AP156*'1_MEX'!C$24+$AR156*'1_MEX'!C$25+$AT156*'1_MEX'!C$26+$AV156*'1_MEX'!C$27+$AX156*'1_MEX'!C$28+$AZ156*'1_MEX'!C$29+$BB156*'1_MEX'!C$30+$BD156*'1_MEX'!C$31+$BF156*'1_MEX'!C$32+$BH156*'1_MEX'!C$33+$BJ156*'1_MEX'!C$34+$BL156*'1_MEX'!C$35+$BN156*'1_MEX'!C$36+$BP156*'1_MEX'!C$37+$BR156*'1_MEX'!C$38+$BT156*'1_MEX'!C$39+$BV156*'1_MEX'!C$40+$BX156*'1_MEX'!C$41+$BZ156*'1_MEX'!C$42+$CB156*'1_MEX'!C$43+$CD156*'1_MEX'!C$44+$CF156*'1_MEX'!C$45+$CH156*'1_MEX'!C$46+$CJ156*'1_MEX'!C$47)</f>
        <v>0</v>
      </c>
      <c r="CU156"/>
      <c r="CV156"/>
      <c r="CW156"/>
      <c r="CX156"/>
      <c r="CY156"/>
      <c r="CZ156"/>
      <c r="DA156"/>
      <c r="DB156"/>
      <c r="DC156"/>
      <c r="DD156" s="200">
        <f t="shared" si="372"/>
        <v>0</v>
      </c>
      <c r="DE156" s="200"/>
      <c r="DF156" s="200">
        <f t="shared" si="373"/>
        <v>0</v>
      </c>
      <c r="DG156"/>
      <c r="DH156" s="235">
        <f t="shared" si="396"/>
        <v>0</v>
      </c>
    </row>
    <row r="157" spans="1:112" ht="22.5" customHeight="1">
      <c r="A157" s="68">
        <v>18</v>
      </c>
      <c r="B157" s="314"/>
      <c r="C157" s="192"/>
      <c r="D157" s="277"/>
      <c r="E157" s="276">
        <f t="shared" si="342"/>
        <v>0</v>
      </c>
      <c r="F157" s="276"/>
      <c r="G157" s="192">
        <f t="shared" si="343"/>
        <v>0</v>
      </c>
      <c r="H157" s="68" t="s">
        <v>1</v>
      </c>
      <c r="I157" s="194">
        <f t="shared" si="397"/>
        <v>0</v>
      </c>
      <c r="J157" s="289"/>
      <c r="K157" s="289">
        <f t="shared" si="398"/>
        <v>0</v>
      </c>
      <c r="L157" s="294"/>
      <c r="M157" s="290">
        <f t="shared" si="399"/>
        <v>0</v>
      </c>
      <c r="N157" s="295"/>
      <c r="O157" s="291">
        <f t="shared" si="400"/>
        <v>0</v>
      </c>
      <c r="P157" s="296"/>
      <c r="Q157" s="292">
        <f t="shared" si="401"/>
        <v>0</v>
      </c>
      <c r="R157" s="66"/>
      <c r="S157" s="68">
        <f t="shared" si="402"/>
        <v>0</v>
      </c>
      <c r="T157" s="293"/>
      <c r="U157" s="289">
        <f t="shared" si="403"/>
        <v>0</v>
      </c>
      <c r="V157" s="294"/>
      <c r="W157" s="290">
        <f t="shared" si="404"/>
        <v>0</v>
      </c>
      <c r="X157" s="295"/>
      <c r="Y157" s="291">
        <f t="shared" si="405"/>
        <v>0</v>
      </c>
      <c r="Z157" s="296"/>
      <c r="AA157" s="292">
        <f t="shared" si="406"/>
        <v>0</v>
      </c>
      <c r="AB157" s="66"/>
      <c r="AC157" s="68">
        <f t="shared" si="407"/>
        <v>0</v>
      </c>
      <c r="AD157" s="293"/>
      <c r="AE157" s="289">
        <f t="shared" si="408"/>
        <v>0</v>
      </c>
      <c r="AF157" s="294"/>
      <c r="AG157" s="290">
        <f t="shared" si="409"/>
        <v>0</v>
      </c>
      <c r="AH157" s="295"/>
      <c r="AI157" s="291">
        <f t="shared" si="410"/>
        <v>0</v>
      </c>
      <c r="AJ157" s="296"/>
      <c r="AK157" s="292">
        <f t="shared" si="411"/>
        <v>0</v>
      </c>
      <c r="AL157" s="289"/>
      <c r="AM157" s="289">
        <f t="shared" si="412"/>
        <v>0</v>
      </c>
      <c r="AN157" s="294"/>
      <c r="AO157" s="290">
        <f t="shared" si="413"/>
        <v>0</v>
      </c>
      <c r="AP157" s="291"/>
      <c r="AQ157" s="291">
        <f t="shared" si="414"/>
        <v>0</v>
      </c>
      <c r="AR157" s="296"/>
      <c r="AS157" s="292">
        <f t="shared" si="415"/>
        <v>0</v>
      </c>
      <c r="AT157" s="66"/>
      <c r="AU157" s="68">
        <f t="shared" si="416"/>
        <v>0</v>
      </c>
      <c r="AV157" s="289"/>
      <c r="AW157" s="289">
        <f t="shared" si="417"/>
        <v>0</v>
      </c>
      <c r="AX157" s="294"/>
      <c r="AY157" s="290">
        <f t="shared" si="418"/>
        <v>0</v>
      </c>
      <c r="AZ157" s="295"/>
      <c r="BA157" s="291">
        <f t="shared" si="419"/>
        <v>0</v>
      </c>
      <c r="BB157" s="296"/>
      <c r="BC157" s="292">
        <f t="shared" si="420"/>
        <v>0</v>
      </c>
      <c r="BD157" s="66"/>
      <c r="BE157" s="68">
        <f t="shared" si="421"/>
        <v>0</v>
      </c>
      <c r="BF157" s="293"/>
      <c r="BG157" s="289">
        <f t="shared" si="422"/>
        <v>0</v>
      </c>
      <c r="BH157" s="294"/>
      <c r="BI157" s="290">
        <f t="shared" si="423"/>
        <v>0</v>
      </c>
      <c r="BJ157" s="295"/>
      <c r="BK157" s="291">
        <f t="shared" si="424"/>
        <v>0</v>
      </c>
      <c r="BL157" s="296"/>
      <c r="BM157" s="292">
        <f t="shared" si="425"/>
        <v>0</v>
      </c>
      <c r="BN157" s="66"/>
      <c r="BO157" s="68">
        <f t="shared" si="426"/>
        <v>0</v>
      </c>
      <c r="BP157" s="293"/>
      <c r="BQ157" s="289">
        <f t="shared" si="427"/>
        <v>0</v>
      </c>
      <c r="BR157" s="294"/>
      <c r="BS157" s="290">
        <f t="shared" si="428"/>
        <v>0</v>
      </c>
      <c r="BT157" s="295"/>
      <c r="BU157" s="291">
        <f t="shared" si="429"/>
        <v>0</v>
      </c>
      <c r="BV157" s="296"/>
      <c r="BW157" s="292">
        <f t="shared" si="430"/>
        <v>0</v>
      </c>
      <c r="BX157" s="289"/>
      <c r="BY157" s="289">
        <f t="shared" si="431"/>
        <v>0</v>
      </c>
      <c r="BZ157" s="294"/>
      <c r="CA157" s="290">
        <f t="shared" si="432"/>
        <v>0</v>
      </c>
      <c r="CB157" s="291"/>
      <c r="CC157" s="291">
        <f t="shared" si="433"/>
        <v>0</v>
      </c>
      <c r="CD157" s="296"/>
      <c r="CE157" s="292">
        <f t="shared" si="434"/>
        <v>0</v>
      </c>
      <c r="CF157" s="66"/>
      <c r="CG157" s="68">
        <f t="shared" si="435"/>
        <v>0</v>
      </c>
      <c r="CH157" s="289"/>
      <c r="CI157" s="289">
        <f t="shared" si="436"/>
        <v>0</v>
      </c>
      <c r="CJ157" s="289"/>
      <c r="CK157" s="289">
        <f t="shared" si="437"/>
        <v>0</v>
      </c>
      <c r="CL157" s="273">
        <f t="shared" si="390"/>
        <v>0</v>
      </c>
      <c r="CM157" s="199">
        <f t="shared" si="391"/>
        <v>0</v>
      </c>
      <c r="CN157" s="199">
        <f>J157*'1_MEX'!$F$8+'2_FACADE'!L157*'1_MEX'!$F$9+'2_FACADE'!N157*'1_MEX'!$F$10+'2_FACADE'!P157*'1_MEX'!$F$11+'2_FACADE'!R157*'1_MEX'!$F$12+'2_FACADE'!T157*'1_MEX'!$F$13+'2_FACADE'!V157*'1_MEX'!$F$14+'2_FACADE'!X157*'1_MEX'!$F$15+'2_FACADE'!Z157*'1_MEX'!$F$16+'2_FACADE'!AB157*'1_MEX'!$F$17+'2_FACADE'!AD157*'1_MEX'!$F$18+'2_FACADE'!AF157*'1_MEX'!$F$19+'2_FACADE'!AH157*'1_MEX'!$F$20+AJ157*'1_MEX'!$F$21+'2_FACADE'!AL157*'1_MEX'!$F$22+'2_FACADE'!AN157*'1_MEX'!$F$23+'2_FACADE'!AP157*'1_MEX'!$F$24+'2_FACADE'!AR157*'1_MEX'!$F$25+'2_FACADE'!AT157*'1_MEX'!$F$26+'2_FACADE'!AV157*'1_MEX'!$F$27+AX157*'1_MEX'!$F$28+AZ157*'1_MEX'!$F$29+BB157*'1_MEX'!$F$30+BD157*'1_MEX'!$F$31+BF157*'1_MEX'!$F$32+BH157*'1_MEX'!$F$33+BJ157*'1_MEX'!$F$34+BL157*'1_MEX'!$F$35+BN157*'1_MEX'!$F$36+BP157*'1_MEX'!$F$37+BR157*'1_MEX'!$F$38+BT157*'1_MEX'!$F$39+BV157*'1_MEX'!$F$40+BX157*'1_MEX'!$F$41+BZ157*'1_MEX'!$F$42+CB157*'1_MEX'!$F$43+CD157*'1_MEX'!$F$44+CF157*'1_MEX'!$F$45+CH157*'1_MEX'!$F$46+CJ157*'1_MEX'!$F$47</f>
        <v>0</v>
      </c>
      <c r="CO157" s="274">
        <f t="shared" si="392"/>
        <v>0</v>
      </c>
      <c r="CP157" s="274">
        <f t="shared" si="393"/>
        <v>0</v>
      </c>
      <c r="CQ157" s="199">
        <f t="shared" si="394"/>
        <v>0</v>
      </c>
      <c r="CR157" s="199">
        <f t="shared" si="395"/>
        <v>0</v>
      </c>
      <c r="CS157" s="199">
        <f>C157*($J157*'1_MEX'!B$8+$L157*'1_MEX'!B$9+$N157*'1_MEX'!B$10+$P157*'1_MEX'!B$11+$R157*'1_MEX'!B$12+$T157*'1_MEX'!B$13+$V157*'1_MEX'!B$14+$X157*'1_MEX'!B$15+$Z157*'1_MEX'!B$16+$AB157*'1_MEX'!B$17+$AD157*'1_MEX'!B$18+$AF157*'1_MEX'!B$19+$AH157*'1_MEX'!B$20+$AJ157*'1_MEX'!B$21+$AL157*'1_MEX'!B$22+$AN157*'1_MEX'!B$23+$AP157*'1_MEX'!B$24+$AR157*'1_MEX'!B$25+$AT157*'1_MEX'!B$26+$AV157*'1_MEX'!B$27+$AX157*'1_MEX'!B$28+$AZ157*'1_MEX'!B$29+$BB157*'1_MEX'!B$30+$BD157*'1_MEX'!B$31+$BF157*'1_MEX'!B$32+$BH157*'1_MEX'!B$33+$BJ157*'1_MEX'!B$34+$BL157*'1_MEX'!B$35+$BN157*'1_MEX'!B$36+$BP157*'1_MEX'!B$37+$BR157*'1_MEX'!B$38+$BT157*'1_MEX'!B$39+$BV157*'1_MEX'!B$40+$BX157*'1_MEX'!B$41+$BZ157*'1_MEX'!B$42+$CB157*'1_MEX'!B$43+$CD157*'1_MEX'!B$44+$CF157*'1_MEX'!B$45+$CH157*'1_MEX'!B$46+$CJ157*'1_MEX'!B$47)</f>
        <v>0</v>
      </c>
      <c r="CT157" s="199">
        <f>C157*($J157*'1_MEX'!C$8+$L157*'1_MEX'!C$9+$N157*'1_MEX'!C$10+$P157*'1_MEX'!C$11+$R157*'1_MEX'!C$12+$T157*'1_MEX'!C$13+$V157*'1_MEX'!C$14+$X157*'1_MEX'!C$15+$Z157*'1_MEX'!C$16+$AB157*'1_MEX'!C$17+$AD157*'1_MEX'!C$18+$AF157*'1_MEX'!C$19+$AH157*'1_MEX'!C$20+$AJ157*'1_MEX'!C$21+$AL157*'1_MEX'!C$22+$AN157*'1_MEX'!C$23+$AP157*'1_MEX'!C$24+$AR157*'1_MEX'!C$25+$AT157*'1_MEX'!C$26+$AV157*'1_MEX'!C$27+$AX157*'1_MEX'!C$28+$AZ157*'1_MEX'!C$29+$BB157*'1_MEX'!C$30+$BD157*'1_MEX'!C$31+$BF157*'1_MEX'!C$32+$BH157*'1_MEX'!C$33+$BJ157*'1_MEX'!C$34+$BL157*'1_MEX'!C$35+$BN157*'1_MEX'!C$36+$BP157*'1_MEX'!C$37+$BR157*'1_MEX'!C$38+$BT157*'1_MEX'!C$39+$BV157*'1_MEX'!C$40+$BX157*'1_MEX'!C$41+$BZ157*'1_MEX'!C$42+$CB157*'1_MEX'!C$43+$CD157*'1_MEX'!C$44+$CF157*'1_MEX'!C$45+$CH157*'1_MEX'!C$46+$CJ157*'1_MEX'!C$47)</f>
        <v>0</v>
      </c>
      <c r="CU157"/>
      <c r="CV157"/>
      <c r="CW157"/>
      <c r="CX157"/>
      <c r="CY157"/>
      <c r="CZ157"/>
      <c r="DA157"/>
      <c r="DB157"/>
      <c r="DC157"/>
      <c r="DD157" s="200">
        <f t="shared" si="372"/>
        <v>0</v>
      </c>
      <c r="DE157" s="200"/>
      <c r="DF157" s="200">
        <f t="shared" si="373"/>
        <v>0</v>
      </c>
      <c r="DG157"/>
      <c r="DH157" s="235">
        <f t="shared" si="396"/>
        <v>0</v>
      </c>
    </row>
    <row r="158" spans="1:112" ht="22.5" customHeight="1">
      <c r="A158" s="68">
        <v>19</v>
      </c>
      <c r="B158" s="314"/>
      <c r="C158" s="192"/>
      <c r="D158" s="277"/>
      <c r="E158" s="276">
        <f t="shared" si="342"/>
        <v>0</v>
      </c>
      <c r="F158" s="276"/>
      <c r="G158" s="192">
        <f t="shared" si="343"/>
        <v>0</v>
      </c>
      <c r="H158" s="68" t="s">
        <v>1</v>
      </c>
      <c r="I158" s="194">
        <f t="shared" si="397"/>
        <v>0</v>
      </c>
      <c r="J158" s="289"/>
      <c r="K158" s="289">
        <f t="shared" si="398"/>
        <v>0</v>
      </c>
      <c r="L158" s="294"/>
      <c r="M158" s="290">
        <f t="shared" si="399"/>
        <v>0</v>
      </c>
      <c r="N158" s="295"/>
      <c r="O158" s="291">
        <f t="shared" si="400"/>
        <v>0</v>
      </c>
      <c r="P158" s="296"/>
      <c r="Q158" s="292">
        <f t="shared" si="401"/>
        <v>0</v>
      </c>
      <c r="R158" s="66"/>
      <c r="S158" s="68">
        <f t="shared" si="402"/>
        <v>0</v>
      </c>
      <c r="T158" s="293"/>
      <c r="U158" s="289">
        <f t="shared" si="403"/>
        <v>0</v>
      </c>
      <c r="V158" s="294"/>
      <c r="W158" s="290">
        <f t="shared" si="404"/>
        <v>0</v>
      </c>
      <c r="X158" s="295"/>
      <c r="Y158" s="291">
        <f t="shared" si="405"/>
        <v>0</v>
      </c>
      <c r="Z158" s="296"/>
      <c r="AA158" s="292">
        <f t="shared" si="406"/>
        <v>0</v>
      </c>
      <c r="AB158" s="66"/>
      <c r="AC158" s="68">
        <f t="shared" si="407"/>
        <v>0</v>
      </c>
      <c r="AD158" s="293"/>
      <c r="AE158" s="289">
        <f t="shared" si="408"/>
        <v>0</v>
      </c>
      <c r="AF158" s="294"/>
      <c r="AG158" s="290">
        <f t="shared" si="409"/>
        <v>0</v>
      </c>
      <c r="AH158" s="295"/>
      <c r="AI158" s="291">
        <f t="shared" si="410"/>
        <v>0</v>
      </c>
      <c r="AJ158" s="296"/>
      <c r="AK158" s="292">
        <f t="shared" si="411"/>
        <v>0</v>
      </c>
      <c r="AL158" s="289"/>
      <c r="AM158" s="289">
        <f t="shared" si="412"/>
        <v>0</v>
      </c>
      <c r="AN158" s="294"/>
      <c r="AO158" s="290">
        <f t="shared" si="413"/>
        <v>0</v>
      </c>
      <c r="AP158" s="291"/>
      <c r="AQ158" s="291">
        <f t="shared" si="414"/>
        <v>0</v>
      </c>
      <c r="AR158" s="296"/>
      <c r="AS158" s="292">
        <f t="shared" si="415"/>
        <v>0</v>
      </c>
      <c r="AT158" s="66"/>
      <c r="AU158" s="68">
        <f t="shared" si="416"/>
        <v>0</v>
      </c>
      <c r="AV158" s="289"/>
      <c r="AW158" s="289">
        <f t="shared" si="417"/>
        <v>0</v>
      </c>
      <c r="AX158" s="294"/>
      <c r="AY158" s="290">
        <f t="shared" si="418"/>
        <v>0</v>
      </c>
      <c r="AZ158" s="295"/>
      <c r="BA158" s="291">
        <f t="shared" si="419"/>
        <v>0</v>
      </c>
      <c r="BB158" s="296"/>
      <c r="BC158" s="292">
        <f t="shared" si="420"/>
        <v>0</v>
      </c>
      <c r="BD158" s="66"/>
      <c r="BE158" s="68">
        <f t="shared" si="421"/>
        <v>0</v>
      </c>
      <c r="BF158" s="293"/>
      <c r="BG158" s="289">
        <f t="shared" si="422"/>
        <v>0</v>
      </c>
      <c r="BH158" s="294"/>
      <c r="BI158" s="290">
        <f t="shared" si="423"/>
        <v>0</v>
      </c>
      <c r="BJ158" s="295"/>
      <c r="BK158" s="291">
        <f t="shared" si="424"/>
        <v>0</v>
      </c>
      <c r="BL158" s="296"/>
      <c r="BM158" s="292">
        <f t="shared" si="425"/>
        <v>0</v>
      </c>
      <c r="BN158" s="66"/>
      <c r="BO158" s="68">
        <f t="shared" si="426"/>
        <v>0</v>
      </c>
      <c r="BP158" s="293"/>
      <c r="BQ158" s="289">
        <f t="shared" si="427"/>
        <v>0</v>
      </c>
      <c r="BR158" s="294"/>
      <c r="BS158" s="290">
        <f t="shared" si="428"/>
        <v>0</v>
      </c>
      <c r="BT158" s="295"/>
      <c r="BU158" s="291">
        <f t="shared" si="429"/>
        <v>0</v>
      </c>
      <c r="BV158" s="296"/>
      <c r="BW158" s="292">
        <f t="shared" si="430"/>
        <v>0</v>
      </c>
      <c r="BX158" s="289"/>
      <c r="BY158" s="289">
        <f t="shared" si="431"/>
        <v>0</v>
      </c>
      <c r="BZ158" s="294"/>
      <c r="CA158" s="290">
        <f t="shared" si="432"/>
        <v>0</v>
      </c>
      <c r="CB158" s="291"/>
      <c r="CC158" s="291">
        <f t="shared" si="433"/>
        <v>0</v>
      </c>
      <c r="CD158" s="296"/>
      <c r="CE158" s="292">
        <f t="shared" si="434"/>
        <v>0</v>
      </c>
      <c r="CF158" s="66"/>
      <c r="CG158" s="68">
        <f t="shared" si="435"/>
        <v>0</v>
      </c>
      <c r="CH158" s="289"/>
      <c r="CI158" s="289">
        <f t="shared" si="436"/>
        <v>0</v>
      </c>
      <c r="CJ158" s="289"/>
      <c r="CK158" s="289">
        <f t="shared" si="437"/>
        <v>0</v>
      </c>
      <c r="CL158" s="273">
        <f t="shared" si="390"/>
        <v>0</v>
      </c>
      <c r="CM158" s="199">
        <f t="shared" si="391"/>
        <v>0</v>
      </c>
      <c r="CN158" s="199">
        <f>J158*'1_MEX'!$F$8+'2_FACADE'!L158*'1_MEX'!$F$9+'2_FACADE'!N158*'1_MEX'!$F$10+'2_FACADE'!P158*'1_MEX'!$F$11+'2_FACADE'!R158*'1_MEX'!$F$12+'2_FACADE'!T158*'1_MEX'!$F$13+'2_FACADE'!V158*'1_MEX'!$F$14+'2_FACADE'!X158*'1_MEX'!$F$15+'2_FACADE'!Z158*'1_MEX'!$F$16+'2_FACADE'!AB158*'1_MEX'!$F$17+'2_FACADE'!AD158*'1_MEX'!$F$18+'2_FACADE'!AF158*'1_MEX'!$F$19+'2_FACADE'!AH158*'1_MEX'!$F$20+AJ158*'1_MEX'!$F$21+'2_FACADE'!AL158*'1_MEX'!$F$22+'2_FACADE'!AN158*'1_MEX'!$F$23+'2_FACADE'!AP158*'1_MEX'!$F$24+'2_FACADE'!AR158*'1_MEX'!$F$25+'2_FACADE'!AT158*'1_MEX'!$F$26+'2_FACADE'!AV158*'1_MEX'!$F$27+AX158*'1_MEX'!$F$28+AZ158*'1_MEX'!$F$29+BB158*'1_MEX'!$F$30+BD158*'1_MEX'!$F$31+BF158*'1_MEX'!$F$32+BH158*'1_MEX'!$F$33+BJ158*'1_MEX'!$F$34+BL158*'1_MEX'!$F$35+BN158*'1_MEX'!$F$36+BP158*'1_MEX'!$F$37+BR158*'1_MEX'!$F$38+BT158*'1_MEX'!$F$39+BV158*'1_MEX'!$F$40+BX158*'1_MEX'!$F$41+BZ158*'1_MEX'!$F$42+CB158*'1_MEX'!$F$43+CD158*'1_MEX'!$F$44+CF158*'1_MEX'!$F$45+CH158*'1_MEX'!$F$46+CJ158*'1_MEX'!$F$47</f>
        <v>0</v>
      </c>
      <c r="CO158" s="274">
        <f t="shared" si="392"/>
        <v>0</v>
      </c>
      <c r="CP158" s="274">
        <f t="shared" si="393"/>
        <v>0</v>
      </c>
      <c r="CQ158" s="199">
        <f t="shared" si="394"/>
        <v>0</v>
      </c>
      <c r="CR158" s="199">
        <f t="shared" si="395"/>
        <v>0</v>
      </c>
      <c r="CS158" s="199">
        <f>C158*($J158*'1_MEX'!B$8+$L158*'1_MEX'!B$9+$N158*'1_MEX'!B$10+$P158*'1_MEX'!B$11+$R158*'1_MEX'!B$12+$T158*'1_MEX'!B$13+$V158*'1_MEX'!B$14+$X158*'1_MEX'!B$15+$Z158*'1_MEX'!B$16+$AB158*'1_MEX'!B$17+$AD158*'1_MEX'!B$18+$AF158*'1_MEX'!B$19+$AH158*'1_MEX'!B$20+$AJ158*'1_MEX'!B$21+$AL158*'1_MEX'!B$22+$AN158*'1_MEX'!B$23+$AP158*'1_MEX'!B$24+$AR158*'1_MEX'!B$25+$AT158*'1_MEX'!B$26+$AV158*'1_MEX'!B$27+$AX158*'1_MEX'!B$28+$AZ158*'1_MEX'!B$29+$BB158*'1_MEX'!B$30+$BD158*'1_MEX'!B$31+$BF158*'1_MEX'!B$32+$BH158*'1_MEX'!B$33+$BJ158*'1_MEX'!B$34+$BL158*'1_MEX'!B$35+$BN158*'1_MEX'!B$36+$BP158*'1_MEX'!B$37+$BR158*'1_MEX'!B$38+$BT158*'1_MEX'!B$39+$BV158*'1_MEX'!B$40+$BX158*'1_MEX'!B$41+$BZ158*'1_MEX'!B$42+$CB158*'1_MEX'!B$43+$CD158*'1_MEX'!B$44+$CF158*'1_MEX'!B$45+$CH158*'1_MEX'!B$46+$CJ158*'1_MEX'!B$47)</f>
        <v>0</v>
      </c>
      <c r="CT158" s="199">
        <f>C158*($J158*'1_MEX'!C$8+$L158*'1_MEX'!C$9+$N158*'1_MEX'!C$10+$P158*'1_MEX'!C$11+$R158*'1_MEX'!C$12+$T158*'1_MEX'!C$13+$V158*'1_MEX'!C$14+$X158*'1_MEX'!C$15+$Z158*'1_MEX'!C$16+$AB158*'1_MEX'!C$17+$AD158*'1_MEX'!C$18+$AF158*'1_MEX'!C$19+$AH158*'1_MEX'!C$20+$AJ158*'1_MEX'!C$21+$AL158*'1_MEX'!C$22+$AN158*'1_MEX'!C$23+$AP158*'1_MEX'!C$24+$AR158*'1_MEX'!C$25+$AT158*'1_MEX'!C$26+$AV158*'1_MEX'!C$27+$AX158*'1_MEX'!C$28+$AZ158*'1_MEX'!C$29+$BB158*'1_MEX'!C$30+$BD158*'1_MEX'!C$31+$BF158*'1_MEX'!C$32+$BH158*'1_MEX'!C$33+$BJ158*'1_MEX'!C$34+$BL158*'1_MEX'!C$35+$BN158*'1_MEX'!C$36+$BP158*'1_MEX'!C$37+$BR158*'1_MEX'!C$38+$BT158*'1_MEX'!C$39+$BV158*'1_MEX'!C$40+$BX158*'1_MEX'!C$41+$BZ158*'1_MEX'!C$42+$CB158*'1_MEX'!C$43+$CD158*'1_MEX'!C$44+$CF158*'1_MEX'!C$45+$CH158*'1_MEX'!C$46+$CJ158*'1_MEX'!C$47)</f>
        <v>0</v>
      </c>
      <c r="CU158"/>
      <c r="CV158"/>
      <c r="CW158"/>
      <c r="CX158"/>
      <c r="CY158"/>
      <c r="CZ158"/>
      <c r="DA158"/>
      <c r="DB158"/>
      <c r="DC158"/>
      <c r="DD158" s="200">
        <f t="shared" si="372"/>
        <v>0</v>
      </c>
      <c r="DE158" s="200"/>
      <c r="DF158" s="200">
        <f t="shared" si="373"/>
        <v>0</v>
      </c>
      <c r="DG158"/>
      <c r="DH158" s="235">
        <f t="shared" si="396"/>
        <v>0</v>
      </c>
    </row>
    <row r="159" spans="1:112" ht="22.5" customHeight="1">
      <c r="A159" s="68">
        <v>20</v>
      </c>
      <c r="B159" s="314"/>
      <c r="C159" s="192"/>
      <c r="D159" s="277"/>
      <c r="E159" s="276">
        <f t="shared" si="342"/>
        <v>0</v>
      </c>
      <c r="F159" s="276"/>
      <c r="G159" s="192">
        <f t="shared" si="343"/>
        <v>0</v>
      </c>
      <c r="H159" s="68" t="s">
        <v>1</v>
      </c>
      <c r="I159" s="194">
        <f t="shared" si="397"/>
        <v>0</v>
      </c>
      <c r="J159" s="289"/>
      <c r="K159" s="289">
        <f t="shared" si="398"/>
        <v>0</v>
      </c>
      <c r="L159" s="294"/>
      <c r="M159" s="290">
        <f t="shared" si="399"/>
        <v>0</v>
      </c>
      <c r="N159" s="295"/>
      <c r="O159" s="291">
        <f t="shared" si="400"/>
        <v>0</v>
      </c>
      <c r="P159" s="296"/>
      <c r="Q159" s="292">
        <f t="shared" si="401"/>
        <v>0</v>
      </c>
      <c r="R159" s="66"/>
      <c r="S159" s="68">
        <f t="shared" si="402"/>
        <v>0</v>
      </c>
      <c r="T159" s="293"/>
      <c r="U159" s="289">
        <f t="shared" si="403"/>
        <v>0</v>
      </c>
      <c r="V159" s="294"/>
      <c r="W159" s="290">
        <f t="shared" si="404"/>
        <v>0</v>
      </c>
      <c r="X159" s="295"/>
      <c r="Y159" s="291">
        <f t="shared" si="405"/>
        <v>0</v>
      </c>
      <c r="Z159" s="296"/>
      <c r="AA159" s="292">
        <f t="shared" si="406"/>
        <v>0</v>
      </c>
      <c r="AB159" s="66"/>
      <c r="AC159" s="68">
        <f t="shared" si="407"/>
        <v>0</v>
      </c>
      <c r="AD159" s="293"/>
      <c r="AE159" s="289">
        <f t="shared" si="408"/>
        <v>0</v>
      </c>
      <c r="AF159" s="294"/>
      <c r="AG159" s="290">
        <f t="shared" si="409"/>
        <v>0</v>
      </c>
      <c r="AH159" s="295"/>
      <c r="AI159" s="291">
        <f t="shared" si="410"/>
        <v>0</v>
      </c>
      <c r="AJ159" s="296"/>
      <c r="AK159" s="292">
        <f t="shared" si="411"/>
        <v>0</v>
      </c>
      <c r="AL159" s="289"/>
      <c r="AM159" s="289">
        <f t="shared" si="412"/>
        <v>0</v>
      </c>
      <c r="AN159" s="294"/>
      <c r="AO159" s="290">
        <f t="shared" si="413"/>
        <v>0</v>
      </c>
      <c r="AP159" s="291"/>
      <c r="AQ159" s="291">
        <f t="shared" si="414"/>
        <v>0</v>
      </c>
      <c r="AR159" s="296"/>
      <c r="AS159" s="292">
        <f t="shared" si="415"/>
        <v>0</v>
      </c>
      <c r="AT159" s="66"/>
      <c r="AU159" s="68">
        <f t="shared" si="416"/>
        <v>0</v>
      </c>
      <c r="AV159" s="289"/>
      <c r="AW159" s="289">
        <f t="shared" si="417"/>
        <v>0</v>
      </c>
      <c r="AX159" s="294"/>
      <c r="AY159" s="290">
        <f t="shared" si="418"/>
        <v>0</v>
      </c>
      <c r="AZ159" s="295"/>
      <c r="BA159" s="291">
        <f t="shared" si="419"/>
        <v>0</v>
      </c>
      <c r="BB159" s="296"/>
      <c r="BC159" s="292">
        <f t="shared" si="420"/>
        <v>0</v>
      </c>
      <c r="BD159" s="66"/>
      <c r="BE159" s="68">
        <f t="shared" si="421"/>
        <v>0</v>
      </c>
      <c r="BF159" s="293"/>
      <c r="BG159" s="289">
        <f t="shared" si="422"/>
        <v>0</v>
      </c>
      <c r="BH159" s="294"/>
      <c r="BI159" s="290">
        <f t="shared" si="423"/>
        <v>0</v>
      </c>
      <c r="BJ159" s="295"/>
      <c r="BK159" s="291">
        <f t="shared" si="424"/>
        <v>0</v>
      </c>
      <c r="BL159" s="296"/>
      <c r="BM159" s="292">
        <f t="shared" si="425"/>
        <v>0</v>
      </c>
      <c r="BN159" s="66"/>
      <c r="BO159" s="68">
        <f t="shared" si="426"/>
        <v>0</v>
      </c>
      <c r="BP159" s="293"/>
      <c r="BQ159" s="289">
        <f t="shared" si="427"/>
        <v>0</v>
      </c>
      <c r="BR159" s="294"/>
      <c r="BS159" s="290">
        <f t="shared" si="428"/>
        <v>0</v>
      </c>
      <c r="BT159" s="295"/>
      <c r="BU159" s="291">
        <f t="shared" si="429"/>
        <v>0</v>
      </c>
      <c r="BV159" s="296"/>
      <c r="BW159" s="292">
        <f t="shared" si="430"/>
        <v>0</v>
      </c>
      <c r="BX159" s="289"/>
      <c r="BY159" s="289">
        <f t="shared" si="431"/>
        <v>0</v>
      </c>
      <c r="BZ159" s="294"/>
      <c r="CA159" s="290">
        <f t="shared" si="432"/>
        <v>0</v>
      </c>
      <c r="CB159" s="291"/>
      <c r="CC159" s="291">
        <f t="shared" si="433"/>
        <v>0</v>
      </c>
      <c r="CD159" s="296"/>
      <c r="CE159" s="292">
        <f t="shared" si="434"/>
        <v>0</v>
      </c>
      <c r="CF159" s="66"/>
      <c r="CG159" s="68">
        <f t="shared" si="435"/>
        <v>0</v>
      </c>
      <c r="CH159" s="289"/>
      <c r="CI159" s="289">
        <f t="shared" si="436"/>
        <v>0</v>
      </c>
      <c r="CJ159" s="289"/>
      <c r="CK159" s="289">
        <f t="shared" si="437"/>
        <v>0</v>
      </c>
      <c r="CL159" s="273">
        <f t="shared" si="390"/>
        <v>0</v>
      </c>
      <c r="CM159" s="199">
        <f t="shared" si="391"/>
        <v>0</v>
      </c>
      <c r="CN159" s="199">
        <f>J159*'1_MEX'!$F$8+'2_FACADE'!L159*'1_MEX'!$F$9+'2_FACADE'!N159*'1_MEX'!$F$10+'2_FACADE'!P159*'1_MEX'!$F$11+'2_FACADE'!R159*'1_MEX'!$F$12+'2_FACADE'!T159*'1_MEX'!$F$13+'2_FACADE'!V159*'1_MEX'!$F$14+'2_FACADE'!X159*'1_MEX'!$F$15+'2_FACADE'!Z159*'1_MEX'!$F$16+'2_FACADE'!AB159*'1_MEX'!$F$17+'2_FACADE'!AD159*'1_MEX'!$F$18+'2_FACADE'!AF159*'1_MEX'!$F$19+'2_FACADE'!AH159*'1_MEX'!$F$20+AJ159*'1_MEX'!$F$21+'2_FACADE'!AL159*'1_MEX'!$F$22+'2_FACADE'!AN159*'1_MEX'!$F$23+'2_FACADE'!AP159*'1_MEX'!$F$24+'2_FACADE'!AR159*'1_MEX'!$F$25+'2_FACADE'!AT159*'1_MEX'!$F$26+'2_FACADE'!AV159*'1_MEX'!$F$27+AX159*'1_MEX'!$F$28+AZ159*'1_MEX'!$F$29+BB159*'1_MEX'!$F$30+BD159*'1_MEX'!$F$31+BF159*'1_MEX'!$F$32+BH159*'1_MEX'!$F$33+BJ159*'1_MEX'!$F$34+BL159*'1_MEX'!$F$35+BN159*'1_MEX'!$F$36+BP159*'1_MEX'!$F$37+BR159*'1_MEX'!$F$38+BT159*'1_MEX'!$F$39+BV159*'1_MEX'!$F$40+BX159*'1_MEX'!$F$41+BZ159*'1_MEX'!$F$42+CB159*'1_MEX'!$F$43+CD159*'1_MEX'!$F$44+CF159*'1_MEX'!$F$45+CH159*'1_MEX'!$F$46+CJ159*'1_MEX'!$F$47</f>
        <v>0</v>
      </c>
      <c r="CO159" s="274">
        <f t="shared" si="392"/>
        <v>0</v>
      </c>
      <c r="CP159" s="274">
        <f t="shared" si="393"/>
        <v>0</v>
      </c>
      <c r="CQ159" s="199">
        <f t="shared" si="394"/>
        <v>0</v>
      </c>
      <c r="CR159" s="199">
        <f t="shared" si="395"/>
        <v>0</v>
      </c>
      <c r="CS159" s="199">
        <f>C159*($J159*'1_MEX'!B$8+$L159*'1_MEX'!B$9+$N159*'1_MEX'!B$10+$P159*'1_MEX'!B$11+$R159*'1_MEX'!B$12+$T159*'1_MEX'!B$13+$V159*'1_MEX'!B$14+$X159*'1_MEX'!B$15+$Z159*'1_MEX'!B$16+$AB159*'1_MEX'!B$17+$AD159*'1_MEX'!B$18+$AF159*'1_MEX'!B$19+$AH159*'1_MEX'!B$20+$AJ159*'1_MEX'!B$21+$AL159*'1_MEX'!B$22+$AN159*'1_MEX'!B$23+$AP159*'1_MEX'!B$24+$AR159*'1_MEX'!B$25+$AT159*'1_MEX'!B$26+$AV159*'1_MEX'!B$27+$AX159*'1_MEX'!B$28+$AZ159*'1_MEX'!B$29+$BB159*'1_MEX'!B$30+$BD159*'1_MEX'!B$31+$BF159*'1_MEX'!B$32+$BH159*'1_MEX'!B$33+$BJ159*'1_MEX'!B$34+$BL159*'1_MEX'!B$35+$BN159*'1_MEX'!B$36+$BP159*'1_MEX'!B$37+$BR159*'1_MEX'!B$38+$BT159*'1_MEX'!B$39+$BV159*'1_MEX'!B$40+$BX159*'1_MEX'!B$41+$BZ159*'1_MEX'!B$42+$CB159*'1_MEX'!B$43+$CD159*'1_MEX'!B$44+$CF159*'1_MEX'!B$45+$CH159*'1_MEX'!B$46+$CJ159*'1_MEX'!B$47)</f>
        <v>0</v>
      </c>
      <c r="CT159" s="199">
        <f>C159*($J159*'1_MEX'!C$8+$L159*'1_MEX'!C$9+$N159*'1_MEX'!C$10+$P159*'1_MEX'!C$11+$R159*'1_MEX'!C$12+$T159*'1_MEX'!C$13+$V159*'1_MEX'!C$14+$X159*'1_MEX'!C$15+$Z159*'1_MEX'!C$16+$AB159*'1_MEX'!C$17+$AD159*'1_MEX'!C$18+$AF159*'1_MEX'!C$19+$AH159*'1_MEX'!C$20+$AJ159*'1_MEX'!C$21+$AL159*'1_MEX'!C$22+$AN159*'1_MEX'!C$23+$AP159*'1_MEX'!C$24+$AR159*'1_MEX'!C$25+$AT159*'1_MEX'!C$26+$AV159*'1_MEX'!C$27+$AX159*'1_MEX'!C$28+$AZ159*'1_MEX'!C$29+$BB159*'1_MEX'!C$30+$BD159*'1_MEX'!C$31+$BF159*'1_MEX'!C$32+$BH159*'1_MEX'!C$33+$BJ159*'1_MEX'!C$34+$BL159*'1_MEX'!C$35+$BN159*'1_MEX'!C$36+$BP159*'1_MEX'!C$37+$BR159*'1_MEX'!C$38+$BT159*'1_MEX'!C$39+$BV159*'1_MEX'!C$40+$BX159*'1_MEX'!C$41+$BZ159*'1_MEX'!C$42+$CB159*'1_MEX'!C$43+$CD159*'1_MEX'!C$44+$CF159*'1_MEX'!C$45+$CH159*'1_MEX'!C$46+$CJ159*'1_MEX'!C$47)</f>
        <v>0</v>
      </c>
      <c r="CU159"/>
      <c r="CV159"/>
      <c r="CW159"/>
      <c r="CX159"/>
      <c r="CY159"/>
      <c r="CZ159"/>
      <c r="DA159"/>
      <c r="DB159"/>
      <c r="DC159"/>
      <c r="DD159" s="200">
        <f t="shared" si="372"/>
        <v>0</v>
      </c>
      <c r="DE159" s="200"/>
      <c r="DF159" s="200">
        <f t="shared" si="373"/>
        <v>0</v>
      </c>
      <c r="DG159"/>
      <c r="DH159" s="235">
        <f t="shared" si="396"/>
        <v>0</v>
      </c>
    </row>
    <row r="160" spans="1:112" ht="22.5" customHeight="1">
      <c r="A160" s="68">
        <v>21</v>
      </c>
      <c r="B160" s="314"/>
      <c r="C160" s="192"/>
      <c r="D160" s="277"/>
      <c r="E160" s="276">
        <f t="shared" si="342"/>
        <v>0</v>
      </c>
      <c r="F160" s="276"/>
      <c r="G160" s="192">
        <f t="shared" si="343"/>
        <v>0</v>
      </c>
      <c r="H160" s="68" t="s">
        <v>1</v>
      </c>
      <c r="I160" s="194">
        <f t="shared" si="397"/>
        <v>0</v>
      </c>
      <c r="J160" s="289"/>
      <c r="K160" s="289">
        <f t="shared" si="398"/>
        <v>0</v>
      </c>
      <c r="L160" s="294"/>
      <c r="M160" s="290">
        <f t="shared" si="399"/>
        <v>0</v>
      </c>
      <c r="N160" s="295"/>
      <c r="O160" s="291">
        <f t="shared" si="400"/>
        <v>0</v>
      </c>
      <c r="P160" s="296"/>
      <c r="Q160" s="292">
        <f t="shared" si="401"/>
        <v>0</v>
      </c>
      <c r="R160" s="66"/>
      <c r="S160" s="68">
        <f t="shared" si="402"/>
        <v>0</v>
      </c>
      <c r="T160" s="293"/>
      <c r="U160" s="289">
        <f t="shared" si="403"/>
        <v>0</v>
      </c>
      <c r="V160" s="294"/>
      <c r="W160" s="290">
        <f t="shared" si="404"/>
        <v>0</v>
      </c>
      <c r="X160" s="295"/>
      <c r="Y160" s="291">
        <f t="shared" si="405"/>
        <v>0</v>
      </c>
      <c r="Z160" s="296"/>
      <c r="AA160" s="292">
        <f t="shared" si="406"/>
        <v>0</v>
      </c>
      <c r="AB160" s="66"/>
      <c r="AC160" s="68">
        <f t="shared" si="407"/>
        <v>0</v>
      </c>
      <c r="AD160" s="293"/>
      <c r="AE160" s="289">
        <f t="shared" si="408"/>
        <v>0</v>
      </c>
      <c r="AF160" s="294"/>
      <c r="AG160" s="290">
        <f t="shared" si="409"/>
        <v>0</v>
      </c>
      <c r="AH160" s="295"/>
      <c r="AI160" s="291">
        <f t="shared" si="410"/>
        <v>0</v>
      </c>
      <c r="AJ160" s="296"/>
      <c r="AK160" s="292">
        <f t="shared" si="411"/>
        <v>0</v>
      </c>
      <c r="AL160" s="289"/>
      <c r="AM160" s="289">
        <f t="shared" si="412"/>
        <v>0</v>
      </c>
      <c r="AN160" s="294"/>
      <c r="AO160" s="290">
        <f t="shared" si="413"/>
        <v>0</v>
      </c>
      <c r="AP160" s="291"/>
      <c r="AQ160" s="291">
        <f t="shared" si="414"/>
        <v>0</v>
      </c>
      <c r="AR160" s="296"/>
      <c r="AS160" s="292">
        <f t="shared" si="415"/>
        <v>0</v>
      </c>
      <c r="AT160" s="66"/>
      <c r="AU160" s="68">
        <f t="shared" si="416"/>
        <v>0</v>
      </c>
      <c r="AV160" s="289"/>
      <c r="AW160" s="289">
        <f t="shared" si="417"/>
        <v>0</v>
      </c>
      <c r="AX160" s="294"/>
      <c r="AY160" s="290">
        <f t="shared" si="418"/>
        <v>0</v>
      </c>
      <c r="AZ160" s="295"/>
      <c r="BA160" s="291">
        <f t="shared" si="419"/>
        <v>0</v>
      </c>
      <c r="BB160" s="296"/>
      <c r="BC160" s="292">
        <f t="shared" si="420"/>
        <v>0</v>
      </c>
      <c r="BD160" s="66"/>
      <c r="BE160" s="68">
        <f t="shared" si="421"/>
        <v>0</v>
      </c>
      <c r="BF160" s="293"/>
      <c r="BG160" s="289">
        <f t="shared" si="422"/>
        <v>0</v>
      </c>
      <c r="BH160" s="294"/>
      <c r="BI160" s="290">
        <f t="shared" si="423"/>
        <v>0</v>
      </c>
      <c r="BJ160" s="295"/>
      <c r="BK160" s="291">
        <f t="shared" si="424"/>
        <v>0</v>
      </c>
      <c r="BL160" s="296"/>
      <c r="BM160" s="292">
        <f t="shared" si="425"/>
        <v>0</v>
      </c>
      <c r="BN160" s="66"/>
      <c r="BO160" s="68">
        <f t="shared" si="426"/>
        <v>0</v>
      </c>
      <c r="BP160" s="293"/>
      <c r="BQ160" s="289">
        <f t="shared" si="427"/>
        <v>0</v>
      </c>
      <c r="BR160" s="294"/>
      <c r="BS160" s="290">
        <f t="shared" si="428"/>
        <v>0</v>
      </c>
      <c r="BT160" s="295"/>
      <c r="BU160" s="291">
        <f t="shared" si="429"/>
        <v>0</v>
      </c>
      <c r="BV160" s="296"/>
      <c r="BW160" s="292">
        <f t="shared" si="430"/>
        <v>0</v>
      </c>
      <c r="BX160" s="289"/>
      <c r="BY160" s="289">
        <f t="shared" si="431"/>
        <v>0</v>
      </c>
      <c r="BZ160" s="294"/>
      <c r="CA160" s="290">
        <f t="shared" si="432"/>
        <v>0</v>
      </c>
      <c r="CB160" s="291"/>
      <c r="CC160" s="291">
        <f t="shared" si="433"/>
        <v>0</v>
      </c>
      <c r="CD160" s="296"/>
      <c r="CE160" s="292">
        <f t="shared" si="434"/>
        <v>0</v>
      </c>
      <c r="CF160" s="66"/>
      <c r="CG160" s="68">
        <f t="shared" si="435"/>
        <v>0</v>
      </c>
      <c r="CH160" s="289"/>
      <c r="CI160" s="289">
        <f t="shared" si="436"/>
        <v>0</v>
      </c>
      <c r="CJ160" s="289"/>
      <c r="CK160" s="289">
        <f t="shared" si="437"/>
        <v>0</v>
      </c>
      <c r="CL160" s="273">
        <f t="shared" si="390"/>
        <v>0</v>
      </c>
      <c r="CM160" s="199">
        <f t="shared" si="391"/>
        <v>0</v>
      </c>
      <c r="CN160" s="199">
        <f>J160*'1_MEX'!$F$8+'2_FACADE'!L160*'1_MEX'!$F$9+'2_FACADE'!N160*'1_MEX'!$F$10+'2_FACADE'!P160*'1_MEX'!$F$11+'2_FACADE'!R160*'1_MEX'!$F$12+'2_FACADE'!T160*'1_MEX'!$F$13+'2_FACADE'!V160*'1_MEX'!$F$14+'2_FACADE'!X160*'1_MEX'!$F$15+'2_FACADE'!Z160*'1_MEX'!$F$16+'2_FACADE'!AB160*'1_MEX'!$F$17+'2_FACADE'!AD160*'1_MEX'!$F$18+'2_FACADE'!AF160*'1_MEX'!$F$19+'2_FACADE'!AH160*'1_MEX'!$F$20+AJ160*'1_MEX'!$F$21+'2_FACADE'!AL160*'1_MEX'!$F$22+'2_FACADE'!AN160*'1_MEX'!$F$23+'2_FACADE'!AP160*'1_MEX'!$F$24+'2_FACADE'!AR160*'1_MEX'!$F$25+'2_FACADE'!AT160*'1_MEX'!$F$26+'2_FACADE'!AV160*'1_MEX'!$F$27+AX160*'1_MEX'!$F$28+AZ160*'1_MEX'!$F$29+BB160*'1_MEX'!$F$30+BD160*'1_MEX'!$F$31+BF160*'1_MEX'!$F$32+BH160*'1_MEX'!$F$33+BJ160*'1_MEX'!$F$34+BL160*'1_MEX'!$F$35+BN160*'1_MEX'!$F$36+BP160*'1_MEX'!$F$37+BR160*'1_MEX'!$F$38+BT160*'1_MEX'!$F$39+BV160*'1_MEX'!$F$40+BX160*'1_MEX'!$F$41+BZ160*'1_MEX'!$F$42+CB160*'1_MEX'!$F$43+CD160*'1_MEX'!$F$44+CF160*'1_MEX'!$F$45+CH160*'1_MEX'!$F$46+CJ160*'1_MEX'!$F$47</f>
        <v>0</v>
      </c>
      <c r="CO160" s="274">
        <f t="shared" si="392"/>
        <v>0</v>
      </c>
      <c r="CP160" s="274">
        <f t="shared" si="393"/>
        <v>0</v>
      </c>
      <c r="CQ160" s="199">
        <f t="shared" si="394"/>
        <v>0</v>
      </c>
      <c r="CR160" s="199">
        <f t="shared" si="395"/>
        <v>0</v>
      </c>
      <c r="CS160" s="199">
        <f>C160*($J160*'1_MEX'!B$8+$L160*'1_MEX'!B$9+$N160*'1_MEX'!B$10+$P160*'1_MEX'!B$11+$R160*'1_MEX'!B$12+$T160*'1_MEX'!B$13+$V160*'1_MEX'!B$14+$X160*'1_MEX'!B$15+$Z160*'1_MEX'!B$16+$AB160*'1_MEX'!B$17+$AD160*'1_MEX'!B$18+$AF160*'1_MEX'!B$19+$AH160*'1_MEX'!B$20+$AJ160*'1_MEX'!B$21+$AL160*'1_MEX'!B$22+$AN160*'1_MEX'!B$23+$AP160*'1_MEX'!B$24+$AR160*'1_MEX'!B$25+$AT160*'1_MEX'!B$26+$AV160*'1_MEX'!B$27+$AX160*'1_MEX'!B$28+$AZ160*'1_MEX'!B$29+$BB160*'1_MEX'!B$30+$BD160*'1_MEX'!B$31+$BF160*'1_MEX'!B$32+$BH160*'1_MEX'!B$33+$BJ160*'1_MEX'!B$34+$BL160*'1_MEX'!B$35+$BN160*'1_MEX'!B$36+$BP160*'1_MEX'!B$37+$BR160*'1_MEX'!B$38+$BT160*'1_MEX'!B$39+$BV160*'1_MEX'!B$40+$BX160*'1_MEX'!B$41+$BZ160*'1_MEX'!B$42+$CB160*'1_MEX'!B$43+$CD160*'1_MEX'!B$44+$CF160*'1_MEX'!B$45+$CH160*'1_MEX'!B$46+$CJ160*'1_MEX'!B$47)</f>
        <v>0</v>
      </c>
      <c r="CT160" s="199">
        <f>C160*($J160*'1_MEX'!C$8+$L160*'1_MEX'!C$9+$N160*'1_MEX'!C$10+$P160*'1_MEX'!C$11+$R160*'1_MEX'!C$12+$T160*'1_MEX'!C$13+$V160*'1_MEX'!C$14+$X160*'1_MEX'!C$15+$Z160*'1_MEX'!C$16+$AB160*'1_MEX'!C$17+$AD160*'1_MEX'!C$18+$AF160*'1_MEX'!C$19+$AH160*'1_MEX'!C$20+$AJ160*'1_MEX'!C$21+$AL160*'1_MEX'!C$22+$AN160*'1_MEX'!C$23+$AP160*'1_MEX'!C$24+$AR160*'1_MEX'!C$25+$AT160*'1_MEX'!C$26+$AV160*'1_MEX'!C$27+$AX160*'1_MEX'!C$28+$AZ160*'1_MEX'!C$29+$BB160*'1_MEX'!C$30+$BD160*'1_MEX'!C$31+$BF160*'1_MEX'!C$32+$BH160*'1_MEX'!C$33+$BJ160*'1_MEX'!C$34+$BL160*'1_MEX'!C$35+$BN160*'1_MEX'!C$36+$BP160*'1_MEX'!C$37+$BR160*'1_MEX'!C$38+$BT160*'1_MEX'!C$39+$BV160*'1_MEX'!C$40+$BX160*'1_MEX'!C$41+$BZ160*'1_MEX'!C$42+$CB160*'1_MEX'!C$43+$CD160*'1_MEX'!C$44+$CF160*'1_MEX'!C$45+$CH160*'1_MEX'!C$46+$CJ160*'1_MEX'!C$47)</f>
        <v>0</v>
      </c>
      <c r="CU160"/>
      <c r="CV160"/>
      <c r="CW160"/>
      <c r="CX160"/>
      <c r="CY160"/>
      <c r="CZ160"/>
      <c r="DA160"/>
      <c r="DB160"/>
      <c r="DC160"/>
      <c r="DD160" s="200">
        <f t="shared" si="372"/>
        <v>0</v>
      </c>
      <c r="DE160" s="200"/>
      <c r="DF160" s="200">
        <f t="shared" si="373"/>
        <v>0</v>
      </c>
      <c r="DG160"/>
      <c r="DH160" s="235">
        <f t="shared" si="396"/>
        <v>0</v>
      </c>
    </row>
    <row r="161" spans="1:112" ht="22.5" customHeight="1">
      <c r="A161" s="68">
        <v>22</v>
      </c>
      <c r="B161" s="314"/>
      <c r="C161" s="192"/>
      <c r="D161" s="277"/>
      <c r="E161" s="276">
        <f t="shared" si="342"/>
        <v>0</v>
      </c>
      <c r="F161" s="276"/>
      <c r="G161" s="192">
        <f t="shared" si="343"/>
        <v>0</v>
      </c>
      <c r="H161" s="68" t="s">
        <v>1</v>
      </c>
      <c r="I161" s="194">
        <f t="shared" si="397"/>
        <v>0</v>
      </c>
      <c r="J161" s="289"/>
      <c r="K161" s="289">
        <f t="shared" si="398"/>
        <v>0</v>
      </c>
      <c r="L161" s="294"/>
      <c r="M161" s="290">
        <f t="shared" si="399"/>
        <v>0</v>
      </c>
      <c r="N161" s="295"/>
      <c r="O161" s="291">
        <f t="shared" si="400"/>
        <v>0</v>
      </c>
      <c r="P161" s="296"/>
      <c r="Q161" s="292">
        <f t="shared" si="401"/>
        <v>0</v>
      </c>
      <c r="R161" s="66"/>
      <c r="S161" s="68">
        <f t="shared" si="402"/>
        <v>0</v>
      </c>
      <c r="T161" s="293"/>
      <c r="U161" s="289">
        <f t="shared" si="403"/>
        <v>0</v>
      </c>
      <c r="V161" s="294"/>
      <c r="W161" s="290">
        <f t="shared" si="404"/>
        <v>0</v>
      </c>
      <c r="X161" s="295"/>
      <c r="Y161" s="291">
        <f t="shared" si="405"/>
        <v>0</v>
      </c>
      <c r="Z161" s="296"/>
      <c r="AA161" s="292">
        <f t="shared" si="406"/>
        <v>0</v>
      </c>
      <c r="AB161" s="66"/>
      <c r="AC161" s="68">
        <f t="shared" si="407"/>
        <v>0</v>
      </c>
      <c r="AD161" s="293"/>
      <c r="AE161" s="289">
        <f t="shared" si="408"/>
        <v>0</v>
      </c>
      <c r="AF161" s="294"/>
      <c r="AG161" s="290">
        <f t="shared" si="409"/>
        <v>0</v>
      </c>
      <c r="AH161" s="295"/>
      <c r="AI161" s="291">
        <f t="shared" si="410"/>
        <v>0</v>
      </c>
      <c r="AJ161" s="296"/>
      <c r="AK161" s="292">
        <f t="shared" si="411"/>
        <v>0</v>
      </c>
      <c r="AL161" s="289"/>
      <c r="AM161" s="289">
        <f t="shared" si="412"/>
        <v>0</v>
      </c>
      <c r="AN161" s="294"/>
      <c r="AO161" s="290">
        <f t="shared" si="413"/>
        <v>0</v>
      </c>
      <c r="AP161" s="291"/>
      <c r="AQ161" s="291">
        <f t="shared" si="414"/>
        <v>0</v>
      </c>
      <c r="AR161" s="296"/>
      <c r="AS161" s="292">
        <f t="shared" si="415"/>
        <v>0</v>
      </c>
      <c r="AT161" s="66"/>
      <c r="AU161" s="68">
        <f t="shared" si="416"/>
        <v>0</v>
      </c>
      <c r="AV161" s="289"/>
      <c r="AW161" s="289">
        <f t="shared" si="417"/>
        <v>0</v>
      </c>
      <c r="AX161" s="294"/>
      <c r="AY161" s="290">
        <f t="shared" si="418"/>
        <v>0</v>
      </c>
      <c r="AZ161" s="295"/>
      <c r="BA161" s="291">
        <f t="shared" si="419"/>
        <v>0</v>
      </c>
      <c r="BB161" s="296"/>
      <c r="BC161" s="292">
        <f t="shared" si="420"/>
        <v>0</v>
      </c>
      <c r="BD161" s="66"/>
      <c r="BE161" s="68">
        <f t="shared" si="421"/>
        <v>0</v>
      </c>
      <c r="BF161" s="293"/>
      <c r="BG161" s="289">
        <f t="shared" si="422"/>
        <v>0</v>
      </c>
      <c r="BH161" s="294"/>
      <c r="BI161" s="290">
        <f t="shared" si="423"/>
        <v>0</v>
      </c>
      <c r="BJ161" s="295"/>
      <c r="BK161" s="291">
        <f t="shared" si="424"/>
        <v>0</v>
      </c>
      <c r="BL161" s="296"/>
      <c r="BM161" s="292">
        <f t="shared" si="425"/>
        <v>0</v>
      </c>
      <c r="BN161" s="66"/>
      <c r="BO161" s="68">
        <f t="shared" si="426"/>
        <v>0</v>
      </c>
      <c r="BP161" s="293"/>
      <c r="BQ161" s="289">
        <f t="shared" si="427"/>
        <v>0</v>
      </c>
      <c r="BR161" s="294"/>
      <c r="BS161" s="290">
        <f t="shared" si="428"/>
        <v>0</v>
      </c>
      <c r="BT161" s="295"/>
      <c r="BU161" s="291">
        <f t="shared" si="429"/>
        <v>0</v>
      </c>
      <c r="BV161" s="296"/>
      <c r="BW161" s="292">
        <f t="shared" si="430"/>
        <v>0</v>
      </c>
      <c r="BX161" s="289"/>
      <c r="BY161" s="289">
        <f t="shared" si="431"/>
        <v>0</v>
      </c>
      <c r="BZ161" s="294"/>
      <c r="CA161" s="290">
        <f t="shared" si="432"/>
        <v>0</v>
      </c>
      <c r="CB161" s="291"/>
      <c r="CC161" s="291">
        <f t="shared" si="433"/>
        <v>0</v>
      </c>
      <c r="CD161" s="296"/>
      <c r="CE161" s="292">
        <f t="shared" si="434"/>
        <v>0</v>
      </c>
      <c r="CF161" s="66"/>
      <c r="CG161" s="68">
        <f t="shared" si="435"/>
        <v>0</v>
      </c>
      <c r="CH161" s="289"/>
      <c r="CI161" s="289">
        <f t="shared" si="436"/>
        <v>0</v>
      </c>
      <c r="CJ161" s="289"/>
      <c r="CK161" s="289">
        <f t="shared" si="437"/>
        <v>0</v>
      </c>
      <c r="CL161" s="273">
        <f t="shared" si="390"/>
        <v>0</v>
      </c>
      <c r="CM161" s="199">
        <f t="shared" si="391"/>
        <v>0</v>
      </c>
      <c r="CN161" s="199">
        <f>J161*'1_MEX'!$F$8+'2_FACADE'!L161*'1_MEX'!$F$9+'2_FACADE'!N161*'1_MEX'!$F$10+'2_FACADE'!P161*'1_MEX'!$F$11+'2_FACADE'!R161*'1_MEX'!$F$12+'2_FACADE'!T161*'1_MEX'!$F$13+'2_FACADE'!V161*'1_MEX'!$F$14+'2_FACADE'!X161*'1_MEX'!$F$15+'2_FACADE'!Z161*'1_MEX'!$F$16+'2_FACADE'!AB161*'1_MEX'!$F$17+'2_FACADE'!AD161*'1_MEX'!$F$18+'2_FACADE'!AF161*'1_MEX'!$F$19+'2_FACADE'!AH161*'1_MEX'!$F$20+AJ161*'1_MEX'!$F$21+'2_FACADE'!AL161*'1_MEX'!$F$22+'2_FACADE'!AN161*'1_MEX'!$F$23+'2_FACADE'!AP161*'1_MEX'!$F$24+'2_FACADE'!AR161*'1_MEX'!$F$25+'2_FACADE'!AT161*'1_MEX'!$F$26+'2_FACADE'!AV161*'1_MEX'!$F$27+AX161*'1_MEX'!$F$28+AZ161*'1_MEX'!$F$29+BB161*'1_MEX'!$F$30+BD161*'1_MEX'!$F$31+BF161*'1_MEX'!$F$32+BH161*'1_MEX'!$F$33+BJ161*'1_MEX'!$F$34+BL161*'1_MEX'!$F$35+BN161*'1_MEX'!$F$36+BP161*'1_MEX'!$F$37+BR161*'1_MEX'!$F$38+BT161*'1_MEX'!$F$39+BV161*'1_MEX'!$F$40+BX161*'1_MEX'!$F$41+BZ161*'1_MEX'!$F$42+CB161*'1_MEX'!$F$43+CD161*'1_MEX'!$F$44+CF161*'1_MEX'!$F$45+CH161*'1_MEX'!$F$46+CJ161*'1_MEX'!$F$47</f>
        <v>0</v>
      </c>
      <c r="CO161" s="274">
        <f t="shared" si="392"/>
        <v>0</v>
      </c>
      <c r="CP161" s="274">
        <f t="shared" si="393"/>
        <v>0</v>
      </c>
      <c r="CQ161" s="199">
        <f t="shared" si="394"/>
        <v>0</v>
      </c>
      <c r="CR161" s="199">
        <f t="shared" si="395"/>
        <v>0</v>
      </c>
      <c r="CS161" s="199">
        <f>C161*($J161*'1_MEX'!B$8+$L161*'1_MEX'!B$9+$N161*'1_MEX'!B$10+$P161*'1_MEX'!B$11+$R161*'1_MEX'!B$12+$T161*'1_MEX'!B$13+$V161*'1_MEX'!B$14+$X161*'1_MEX'!B$15+$Z161*'1_MEX'!B$16+$AB161*'1_MEX'!B$17+$AD161*'1_MEX'!B$18+$AF161*'1_MEX'!B$19+$AH161*'1_MEX'!B$20+$AJ161*'1_MEX'!B$21+$AL161*'1_MEX'!B$22+$AN161*'1_MEX'!B$23+$AP161*'1_MEX'!B$24+$AR161*'1_MEX'!B$25+$AT161*'1_MEX'!B$26+$AV161*'1_MEX'!B$27+$AX161*'1_MEX'!B$28+$AZ161*'1_MEX'!B$29+$BB161*'1_MEX'!B$30+$BD161*'1_MEX'!B$31+$BF161*'1_MEX'!B$32+$BH161*'1_MEX'!B$33+$BJ161*'1_MEX'!B$34+$BL161*'1_MEX'!B$35+$BN161*'1_MEX'!B$36+$BP161*'1_MEX'!B$37+$BR161*'1_MEX'!B$38+$BT161*'1_MEX'!B$39+$BV161*'1_MEX'!B$40+$BX161*'1_MEX'!B$41+$BZ161*'1_MEX'!B$42+$CB161*'1_MEX'!B$43+$CD161*'1_MEX'!B$44+$CF161*'1_MEX'!B$45+$CH161*'1_MEX'!B$46+$CJ161*'1_MEX'!B$47)</f>
        <v>0</v>
      </c>
      <c r="CT161" s="199">
        <f>C161*($J161*'1_MEX'!C$8+$L161*'1_MEX'!C$9+$N161*'1_MEX'!C$10+$P161*'1_MEX'!C$11+$R161*'1_MEX'!C$12+$T161*'1_MEX'!C$13+$V161*'1_MEX'!C$14+$X161*'1_MEX'!C$15+$Z161*'1_MEX'!C$16+$AB161*'1_MEX'!C$17+$AD161*'1_MEX'!C$18+$AF161*'1_MEX'!C$19+$AH161*'1_MEX'!C$20+$AJ161*'1_MEX'!C$21+$AL161*'1_MEX'!C$22+$AN161*'1_MEX'!C$23+$AP161*'1_MEX'!C$24+$AR161*'1_MEX'!C$25+$AT161*'1_MEX'!C$26+$AV161*'1_MEX'!C$27+$AX161*'1_MEX'!C$28+$AZ161*'1_MEX'!C$29+$BB161*'1_MEX'!C$30+$BD161*'1_MEX'!C$31+$BF161*'1_MEX'!C$32+$BH161*'1_MEX'!C$33+$BJ161*'1_MEX'!C$34+$BL161*'1_MEX'!C$35+$BN161*'1_MEX'!C$36+$BP161*'1_MEX'!C$37+$BR161*'1_MEX'!C$38+$BT161*'1_MEX'!C$39+$BV161*'1_MEX'!C$40+$BX161*'1_MEX'!C$41+$BZ161*'1_MEX'!C$42+$CB161*'1_MEX'!C$43+$CD161*'1_MEX'!C$44+$CF161*'1_MEX'!C$45+$CH161*'1_MEX'!C$46+$CJ161*'1_MEX'!C$47)</f>
        <v>0</v>
      </c>
      <c r="CU161"/>
      <c r="CV161"/>
      <c r="CW161"/>
      <c r="CX161"/>
      <c r="CY161"/>
      <c r="CZ161"/>
      <c r="DA161"/>
      <c r="DB161"/>
      <c r="DC161"/>
      <c r="DD161" s="200">
        <f t="shared" si="372"/>
        <v>0</v>
      </c>
      <c r="DE161" s="200"/>
      <c r="DF161" s="200">
        <f t="shared" si="373"/>
        <v>0</v>
      </c>
      <c r="DG161"/>
      <c r="DH161" s="235">
        <f t="shared" si="396"/>
        <v>0</v>
      </c>
    </row>
    <row r="162" spans="1:112" ht="22.5" customHeight="1">
      <c r="A162" s="68"/>
      <c r="B162" s="314"/>
      <c r="C162" s="192"/>
      <c r="D162" s="277"/>
      <c r="E162" s="276">
        <f t="shared" si="342"/>
        <v>0</v>
      </c>
      <c r="F162" s="276"/>
      <c r="G162" s="192">
        <f t="shared" si="343"/>
        <v>0</v>
      </c>
      <c r="H162" s="68" t="s">
        <v>1</v>
      </c>
      <c r="I162" s="194">
        <f t="shared" si="397"/>
        <v>0</v>
      </c>
      <c r="J162" s="289"/>
      <c r="K162" s="289">
        <f t="shared" si="398"/>
        <v>0</v>
      </c>
      <c r="L162" s="294"/>
      <c r="M162" s="290">
        <f t="shared" si="399"/>
        <v>0</v>
      </c>
      <c r="N162" s="295"/>
      <c r="O162" s="291">
        <f t="shared" si="400"/>
        <v>0</v>
      </c>
      <c r="P162" s="296"/>
      <c r="Q162" s="292">
        <f t="shared" si="401"/>
        <v>0</v>
      </c>
      <c r="R162" s="66"/>
      <c r="S162" s="68">
        <f t="shared" si="402"/>
        <v>0</v>
      </c>
      <c r="T162" s="293"/>
      <c r="U162" s="289">
        <f t="shared" si="403"/>
        <v>0</v>
      </c>
      <c r="V162" s="294"/>
      <c r="W162" s="290">
        <f t="shared" si="404"/>
        <v>0</v>
      </c>
      <c r="X162" s="295"/>
      <c r="Y162" s="291">
        <f t="shared" si="405"/>
        <v>0</v>
      </c>
      <c r="Z162" s="296"/>
      <c r="AA162" s="292">
        <f t="shared" si="406"/>
        <v>0</v>
      </c>
      <c r="AB162" s="66"/>
      <c r="AC162" s="68">
        <f t="shared" si="407"/>
        <v>0</v>
      </c>
      <c r="AD162" s="293"/>
      <c r="AE162" s="289">
        <f t="shared" si="408"/>
        <v>0</v>
      </c>
      <c r="AF162" s="294"/>
      <c r="AG162" s="290">
        <f t="shared" si="409"/>
        <v>0</v>
      </c>
      <c r="AH162" s="295"/>
      <c r="AI162" s="291">
        <f t="shared" si="410"/>
        <v>0</v>
      </c>
      <c r="AJ162" s="296"/>
      <c r="AK162" s="292">
        <f t="shared" si="411"/>
        <v>0</v>
      </c>
      <c r="AL162" s="289"/>
      <c r="AM162" s="289">
        <f t="shared" si="412"/>
        <v>0</v>
      </c>
      <c r="AN162" s="294"/>
      <c r="AO162" s="290">
        <f t="shared" si="413"/>
        <v>0</v>
      </c>
      <c r="AP162" s="291"/>
      <c r="AQ162" s="291">
        <f t="shared" si="414"/>
        <v>0</v>
      </c>
      <c r="AR162" s="296"/>
      <c r="AS162" s="292">
        <f t="shared" si="415"/>
        <v>0</v>
      </c>
      <c r="AT162" s="66"/>
      <c r="AU162" s="68">
        <f t="shared" si="416"/>
        <v>0</v>
      </c>
      <c r="AV162" s="289"/>
      <c r="AW162" s="289">
        <f t="shared" si="417"/>
        <v>0</v>
      </c>
      <c r="AX162" s="294"/>
      <c r="AY162" s="290">
        <f t="shared" si="418"/>
        <v>0</v>
      </c>
      <c r="AZ162" s="295"/>
      <c r="BA162" s="291">
        <f t="shared" si="419"/>
        <v>0</v>
      </c>
      <c r="BB162" s="296"/>
      <c r="BC162" s="292">
        <f t="shared" si="420"/>
        <v>0</v>
      </c>
      <c r="BD162" s="66"/>
      <c r="BE162" s="68">
        <f t="shared" si="421"/>
        <v>0</v>
      </c>
      <c r="BF162" s="293"/>
      <c r="BG162" s="289">
        <f t="shared" si="422"/>
        <v>0</v>
      </c>
      <c r="BH162" s="294"/>
      <c r="BI162" s="290">
        <f t="shared" si="423"/>
        <v>0</v>
      </c>
      <c r="BJ162" s="295"/>
      <c r="BK162" s="291">
        <f t="shared" si="424"/>
        <v>0</v>
      </c>
      <c r="BL162" s="296"/>
      <c r="BM162" s="292">
        <f t="shared" si="425"/>
        <v>0</v>
      </c>
      <c r="BN162" s="66"/>
      <c r="BO162" s="68">
        <f t="shared" si="426"/>
        <v>0</v>
      </c>
      <c r="BP162" s="293"/>
      <c r="BQ162" s="289">
        <f t="shared" si="427"/>
        <v>0</v>
      </c>
      <c r="BR162" s="294"/>
      <c r="BS162" s="290">
        <f t="shared" si="428"/>
        <v>0</v>
      </c>
      <c r="BT162" s="295"/>
      <c r="BU162" s="291">
        <f t="shared" si="429"/>
        <v>0</v>
      </c>
      <c r="BV162" s="296"/>
      <c r="BW162" s="292">
        <f t="shared" si="430"/>
        <v>0</v>
      </c>
      <c r="BX162" s="289"/>
      <c r="BY162" s="289">
        <f t="shared" si="431"/>
        <v>0</v>
      </c>
      <c r="BZ162" s="294"/>
      <c r="CA162" s="290">
        <f t="shared" si="432"/>
        <v>0</v>
      </c>
      <c r="CB162" s="291"/>
      <c r="CC162" s="291">
        <f t="shared" si="433"/>
        <v>0</v>
      </c>
      <c r="CD162" s="296"/>
      <c r="CE162" s="292">
        <f t="shared" si="434"/>
        <v>0</v>
      </c>
      <c r="CF162" s="66"/>
      <c r="CG162" s="68">
        <f t="shared" si="435"/>
        <v>0</v>
      </c>
      <c r="CH162" s="289"/>
      <c r="CI162" s="289">
        <f t="shared" si="436"/>
        <v>0</v>
      </c>
      <c r="CJ162" s="289"/>
      <c r="CK162" s="289">
        <f t="shared" si="437"/>
        <v>0</v>
      </c>
      <c r="CL162" s="273">
        <f t="shared" si="390"/>
        <v>0</v>
      </c>
      <c r="CM162" s="199">
        <f t="shared" si="391"/>
        <v>0</v>
      </c>
      <c r="CN162" s="199">
        <f>J162*'1_MEX'!$F$8+'2_FACADE'!L162*'1_MEX'!$F$9+'2_FACADE'!N162*'1_MEX'!$F$10+'2_FACADE'!P162*'1_MEX'!$F$11+'2_FACADE'!R162*'1_MEX'!$F$12+'2_FACADE'!T162*'1_MEX'!$F$13+'2_FACADE'!V162*'1_MEX'!$F$14+'2_FACADE'!X162*'1_MEX'!$F$15+'2_FACADE'!Z162*'1_MEX'!$F$16+'2_FACADE'!AB162*'1_MEX'!$F$17+'2_FACADE'!AD162*'1_MEX'!$F$18+'2_FACADE'!AF162*'1_MEX'!$F$19+'2_FACADE'!AH162*'1_MEX'!$F$20+AJ162*'1_MEX'!$F$21+'2_FACADE'!AL162*'1_MEX'!$F$22+'2_FACADE'!AN162*'1_MEX'!$F$23+'2_FACADE'!AP162*'1_MEX'!$F$24+'2_FACADE'!AR162*'1_MEX'!$F$25+'2_FACADE'!AT162*'1_MEX'!$F$26+'2_FACADE'!AV162*'1_MEX'!$F$27+AX162*'1_MEX'!$F$28+AZ162*'1_MEX'!$F$29+BB162*'1_MEX'!$F$30+BD162*'1_MEX'!$F$31+BF162*'1_MEX'!$F$32+BH162*'1_MEX'!$F$33+BJ162*'1_MEX'!$F$34+BL162*'1_MEX'!$F$35+BN162*'1_MEX'!$F$36+BP162*'1_MEX'!$F$37+BR162*'1_MEX'!$F$38+BT162*'1_MEX'!$F$39+BV162*'1_MEX'!$F$40+BX162*'1_MEX'!$F$41+BZ162*'1_MEX'!$F$42+CB162*'1_MEX'!$F$43+CD162*'1_MEX'!$F$44+CF162*'1_MEX'!$F$45+CH162*'1_MEX'!$F$46+CJ162*'1_MEX'!$F$47</f>
        <v>0</v>
      </c>
      <c r="CO162" s="274">
        <f t="shared" si="392"/>
        <v>0</v>
      </c>
      <c r="CP162" s="274">
        <f t="shared" si="393"/>
        <v>0</v>
      </c>
      <c r="CQ162" s="199">
        <f t="shared" si="394"/>
        <v>0</v>
      </c>
      <c r="CR162" s="199">
        <f t="shared" si="395"/>
        <v>0</v>
      </c>
      <c r="CS162" s="199">
        <f>C162*($J162*'1_MEX'!B$8+$L162*'1_MEX'!B$9+$N162*'1_MEX'!B$10+$P162*'1_MEX'!B$11+$R162*'1_MEX'!B$12+$T162*'1_MEX'!B$13+$V162*'1_MEX'!B$14+$X162*'1_MEX'!B$15+$Z162*'1_MEX'!B$16+$AB162*'1_MEX'!B$17+$AD162*'1_MEX'!B$18+$AF162*'1_MEX'!B$19+$AH162*'1_MEX'!B$20+$AJ162*'1_MEX'!B$21+$AL162*'1_MEX'!B$22+$AN162*'1_MEX'!B$23+$AP162*'1_MEX'!B$24+$AR162*'1_MEX'!B$25+$AT162*'1_MEX'!B$26+$AV162*'1_MEX'!B$27+$AX162*'1_MEX'!B$28+$AZ162*'1_MEX'!B$29+$BB162*'1_MEX'!B$30+$BD162*'1_MEX'!B$31+$BF162*'1_MEX'!B$32+$BH162*'1_MEX'!B$33+$BJ162*'1_MEX'!B$34+$BL162*'1_MEX'!B$35+$BN162*'1_MEX'!B$36+$BP162*'1_MEX'!B$37+$BR162*'1_MEX'!B$38+$BT162*'1_MEX'!B$39+$BV162*'1_MEX'!B$40+$BX162*'1_MEX'!B$41+$BZ162*'1_MEX'!B$42+$CB162*'1_MEX'!B$43+$CD162*'1_MEX'!B$44+$CF162*'1_MEX'!B$45+$CH162*'1_MEX'!B$46+$CJ162*'1_MEX'!B$47)</f>
        <v>0</v>
      </c>
      <c r="CT162" s="199">
        <f>C162*($J162*'1_MEX'!C$8+$L162*'1_MEX'!C$9+$N162*'1_MEX'!C$10+$P162*'1_MEX'!C$11+$R162*'1_MEX'!C$12+$T162*'1_MEX'!C$13+$V162*'1_MEX'!C$14+$X162*'1_MEX'!C$15+$Z162*'1_MEX'!C$16+$AB162*'1_MEX'!C$17+$AD162*'1_MEX'!C$18+$AF162*'1_MEX'!C$19+$AH162*'1_MEX'!C$20+$AJ162*'1_MEX'!C$21+$AL162*'1_MEX'!C$22+$AN162*'1_MEX'!C$23+$AP162*'1_MEX'!C$24+$AR162*'1_MEX'!C$25+$AT162*'1_MEX'!C$26+$AV162*'1_MEX'!C$27+$AX162*'1_MEX'!C$28+$AZ162*'1_MEX'!C$29+$BB162*'1_MEX'!C$30+$BD162*'1_MEX'!C$31+$BF162*'1_MEX'!C$32+$BH162*'1_MEX'!C$33+$BJ162*'1_MEX'!C$34+$BL162*'1_MEX'!C$35+$BN162*'1_MEX'!C$36+$BP162*'1_MEX'!C$37+$BR162*'1_MEX'!C$38+$BT162*'1_MEX'!C$39+$BV162*'1_MEX'!C$40+$BX162*'1_MEX'!C$41+$BZ162*'1_MEX'!C$42+$CB162*'1_MEX'!C$43+$CD162*'1_MEX'!C$44+$CF162*'1_MEX'!C$45+$CH162*'1_MEX'!C$46+$CJ162*'1_MEX'!C$47)</f>
        <v>0</v>
      </c>
      <c r="CU162"/>
      <c r="CV162"/>
      <c r="CW162"/>
      <c r="CX162"/>
      <c r="CY162"/>
      <c r="CZ162"/>
      <c r="DA162"/>
      <c r="DB162"/>
      <c r="DC162"/>
      <c r="DD162" s="200">
        <f t="shared" si="372"/>
        <v>0</v>
      </c>
      <c r="DE162" s="200"/>
      <c r="DF162" s="200">
        <f t="shared" si="373"/>
        <v>0</v>
      </c>
      <c r="DG162"/>
      <c r="DH162" s="235">
        <f t="shared" si="396"/>
        <v>0</v>
      </c>
    </row>
    <row r="163" spans="1:112" ht="22.5" customHeight="1">
      <c r="A163" s="68"/>
      <c r="B163" s="314"/>
      <c r="C163" s="192"/>
      <c r="D163" s="277"/>
      <c r="E163" s="276">
        <f t="shared" si="342"/>
        <v>0</v>
      </c>
      <c r="F163" s="276"/>
      <c r="G163" s="192">
        <f t="shared" si="343"/>
        <v>0</v>
      </c>
      <c r="H163" s="68" t="s">
        <v>1</v>
      </c>
      <c r="I163" s="194">
        <f t="shared" si="397"/>
        <v>0</v>
      </c>
      <c r="J163" s="289"/>
      <c r="K163" s="289">
        <f t="shared" si="398"/>
        <v>0</v>
      </c>
      <c r="L163" s="294"/>
      <c r="M163" s="290">
        <f t="shared" si="399"/>
        <v>0</v>
      </c>
      <c r="N163" s="295"/>
      <c r="O163" s="291">
        <f t="shared" si="400"/>
        <v>0</v>
      </c>
      <c r="P163" s="296"/>
      <c r="Q163" s="292">
        <f t="shared" si="401"/>
        <v>0</v>
      </c>
      <c r="R163" s="66"/>
      <c r="S163" s="68">
        <f t="shared" si="402"/>
        <v>0</v>
      </c>
      <c r="T163" s="293"/>
      <c r="U163" s="289">
        <f t="shared" si="403"/>
        <v>0</v>
      </c>
      <c r="V163" s="294"/>
      <c r="W163" s="290">
        <f t="shared" si="404"/>
        <v>0</v>
      </c>
      <c r="X163" s="295"/>
      <c r="Y163" s="291">
        <f t="shared" si="405"/>
        <v>0</v>
      </c>
      <c r="Z163" s="296"/>
      <c r="AA163" s="292">
        <f t="shared" si="406"/>
        <v>0</v>
      </c>
      <c r="AB163" s="66"/>
      <c r="AC163" s="68">
        <f t="shared" si="407"/>
        <v>0</v>
      </c>
      <c r="AD163" s="293"/>
      <c r="AE163" s="289">
        <f t="shared" si="408"/>
        <v>0</v>
      </c>
      <c r="AF163" s="294"/>
      <c r="AG163" s="290">
        <f t="shared" si="409"/>
        <v>0</v>
      </c>
      <c r="AH163" s="295"/>
      <c r="AI163" s="291">
        <f t="shared" si="410"/>
        <v>0</v>
      </c>
      <c r="AJ163" s="296"/>
      <c r="AK163" s="292">
        <f t="shared" si="411"/>
        <v>0</v>
      </c>
      <c r="AL163" s="289"/>
      <c r="AM163" s="289">
        <f t="shared" si="412"/>
        <v>0</v>
      </c>
      <c r="AN163" s="294"/>
      <c r="AO163" s="290">
        <f t="shared" si="413"/>
        <v>0</v>
      </c>
      <c r="AP163" s="291"/>
      <c r="AQ163" s="291">
        <f t="shared" si="414"/>
        <v>0</v>
      </c>
      <c r="AR163" s="296"/>
      <c r="AS163" s="292">
        <f t="shared" si="415"/>
        <v>0</v>
      </c>
      <c r="AT163" s="66"/>
      <c r="AU163" s="68">
        <f t="shared" si="416"/>
        <v>0</v>
      </c>
      <c r="AV163" s="289"/>
      <c r="AW163" s="289">
        <f t="shared" si="417"/>
        <v>0</v>
      </c>
      <c r="AX163" s="294"/>
      <c r="AY163" s="290">
        <f t="shared" si="418"/>
        <v>0</v>
      </c>
      <c r="AZ163" s="295"/>
      <c r="BA163" s="291">
        <f t="shared" si="419"/>
        <v>0</v>
      </c>
      <c r="BB163" s="296"/>
      <c r="BC163" s="292">
        <f t="shared" si="420"/>
        <v>0</v>
      </c>
      <c r="BD163" s="66"/>
      <c r="BE163" s="68">
        <f t="shared" si="421"/>
        <v>0</v>
      </c>
      <c r="BF163" s="293"/>
      <c r="BG163" s="289">
        <f t="shared" si="422"/>
        <v>0</v>
      </c>
      <c r="BH163" s="294"/>
      <c r="BI163" s="290">
        <f t="shared" si="423"/>
        <v>0</v>
      </c>
      <c r="BJ163" s="295"/>
      <c r="BK163" s="291">
        <f t="shared" si="424"/>
        <v>0</v>
      </c>
      <c r="BL163" s="296"/>
      <c r="BM163" s="292">
        <f t="shared" si="425"/>
        <v>0</v>
      </c>
      <c r="BN163" s="66"/>
      <c r="BO163" s="68">
        <f t="shared" si="426"/>
        <v>0</v>
      </c>
      <c r="BP163" s="293"/>
      <c r="BQ163" s="289">
        <f t="shared" si="427"/>
        <v>0</v>
      </c>
      <c r="BR163" s="294"/>
      <c r="BS163" s="290">
        <f t="shared" si="428"/>
        <v>0</v>
      </c>
      <c r="BT163" s="295"/>
      <c r="BU163" s="291">
        <f t="shared" si="429"/>
        <v>0</v>
      </c>
      <c r="BV163" s="296"/>
      <c r="BW163" s="292">
        <f t="shared" si="430"/>
        <v>0</v>
      </c>
      <c r="BX163" s="289"/>
      <c r="BY163" s="289">
        <f t="shared" si="431"/>
        <v>0</v>
      </c>
      <c r="BZ163" s="294"/>
      <c r="CA163" s="290">
        <f t="shared" si="432"/>
        <v>0</v>
      </c>
      <c r="CB163" s="291"/>
      <c r="CC163" s="291">
        <f t="shared" si="433"/>
        <v>0</v>
      </c>
      <c r="CD163" s="296"/>
      <c r="CE163" s="292">
        <f t="shared" si="434"/>
        <v>0</v>
      </c>
      <c r="CF163" s="66"/>
      <c r="CG163" s="68">
        <f t="shared" si="435"/>
        <v>0</v>
      </c>
      <c r="CH163" s="289"/>
      <c r="CI163" s="289">
        <f t="shared" si="436"/>
        <v>0</v>
      </c>
      <c r="CJ163" s="289"/>
      <c r="CK163" s="289">
        <f t="shared" si="437"/>
        <v>0</v>
      </c>
      <c r="CL163" s="273">
        <f t="shared" si="390"/>
        <v>0</v>
      </c>
      <c r="CM163" s="199">
        <f t="shared" si="391"/>
        <v>0</v>
      </c>
      <c r="CN163" s="199">
        <f>J163*'1_MEX'!$F$8+'2_FACADE'!L163*'1_MEX'!$F$9+'2_FACADE'!N163*'1_MEX'!$F$10+'2_FACADE'!P163*'1_MEX'!$F$11+'2_FACADE'!R163*'1_MEX'!$F$12+'2_FACADE'!T163*'1_MEX'!$F$13+'2_FACADE'!V163*'1_MEX'!$F$14+'2_FACADE'!X163*'1_MEX'!$F$15+'2_FACADE'!Z163*'1_MEX'!$F$16+'2_FACADE'!AB163*'1_MEX'!$F$17+'2_FACADE'!AD163*'1_MEX'!$F$18+'2_FACADE'!AF163*'1_MEX'!$F$19+'2_FACADE'!AH163*'1_MEX'!$F$20+AJ163*'1_MEX'!$F$21+'2_FACADE'!AL163*'1_MEX'!$F$22+'2_FACADE'!AN163*'1_MEX'!$F$23+'2_FACADE'!AP163*'1_MEX'!$F$24+'2_FACADE'!AR163*'1_MEX'!$F$25+'2_FACADE'!AT163*'1_MEX'!$F$26+'2_FACADE'!AV163*'1_MEX'!$F$27+AX163*'1_MEX'!$F$28+AZ163*'1_MEX'!$F$29+BB163*'1_MEX'!$F$30+BD163*'1_MEX'!$F$31+BF163*'1_MEX'!$F$32+BH163*'1_MEX'!$F$33+BJ163*'1_MEX'!$F$34+BL163*'1_MEX'!$F$35+BN163*'1_MEX'!$F$36+BP163*'1_MEX'!$F$37+BR163*'1_MEX'!$F$38+BT163*'1_MEX'!$F$39+BV163*'1_MEX'!$F$40+BX163*'1_MEX'!$F$41+BZ163*'1_MEX'!$F$42+CB163*'1_MEX'!$F$43+CD163*'1_MEX'!$F$44+CF163*'1_MEX'!$F$45+CH163*'1_MEX'!$F$46+CJ163*'1_MEX'!$F$47</f>
        <v>0</v>
      </c>
      <c r="CO163" s="274">
        <f t="shared" si="392"/>
        <v>0</v>
      </c>
      <c r="CP163" s="274">
        <f t="shared" si="393"/>
        <v>0</v>
      </c>
      <c r="CQ163" s="199">
        <f t="shared" si="394"/>
        <v>0</v>
      </c>
      <c r="CR163" s="199">
        <f t="shared" si="395"/>
        <v>0</v>
      </c>
      <c r="CS163" s="199">
        <f>C163*($J163*'1_MEX'!B$8+$L163*'1_MEX'!B$9+$N163*'1_MEX'!B$10+$P163*'1_MEX'!B$11+$R163*'1_MEX'!B$12+$T163*'1_MEX'!B$13+$V163*'1_MEX'!B$14+$X163*'1_MEX'!B$15+$Z163*'1_MEX'!B$16+$AB163*'1_MEX'!B$17+$AD163*'1_MEX'!B$18+$AF163*'1_MEX'!B$19+$AH163*'1_MEX'!B$20+$AJ163*'1_MEX'!B$21+$AL163*'1_MEX'!B$22+$AN163*'1_MEX'!B$23+$AP163*'1_MEX'!B$24+$AR163*'1_MEX'!B$25+$AT163*'1_MEX'!B$26+$AV163*'1_MEX'!B$27+$AX163*'1_MEX'!B$28+$AZ163*'1_MEX'!B$29+$BB163*'1_MEX'!B$30+$BD163*'1_MEX'!B$31+$BF163*'1_MEX'!B$32+$BH163*'1_MEX'!B$33+$BJ163*'1_MEX'!B$34+$BL163*'1_MEX'!B$35+$BN163*'1_MEX'!B$36+$BP163*'1_MEX'!B$37+$BR163*'1_MEX'!B$38+$BT163*'1_MEX'!B$39+$BV163*'1_MEX'!B$40+$BX163*'1_MEX'!B$41+$BZ163*'1_MEX'!B$42+$CB163*'1_MEX'!B$43+$CD163*'1_MEX'!B$44+$CF163*'1_MEX'!B$45+$CH163*'1_MEX'!B$46+$CJ163*'1_MEX'!B$47)</f>
        <v>0</v>
      </c>
      <c r="CT163" s="199">
        <f>C163*($J163*'1_MEX'!C$8+$L163*'1_MEX'!C$9+$N163*'1_MEX'!C$10+$P163*'1_MEX'!C$11+$R163*'1_MEX'!C$12+$T163*'1_MEX'!C$13+$V163*'1_MEX'!C$14+$X163*'1_MEX'!C$15+$Z163*'1_MEX'!C$16+$AB163*'1_MEX'!C$17+$AD163*'1_MEX'!C$18+$AF163*'1_MEX'!C$19+$AH163*'1_MEX'!C$20+$AJ163*'1_MEX'!C$21+$AL163*'1_MEX'!C$22+$AN163*'1_MEX'!C$23+$AP163*'1_MEX'!C$24+$AR163*'1_MEX'!C$25+$AT163*'1_MEX'!C$26+$AV163*'1_MEX'!C$27+$AX163*'1_MEX'!C$28+$AZ163*'1_MEX'!C$29+$BB163*'1_MEX'!C$30+$BD163*'1_MEX'!C$31+$BF163*'1_MEX'!C$32+$BH163*'1_MEX'!C$33+$BJ163*'1_MEX'!C$34+$BL163*'1_MEX'!C$35+$BN163*'1_MEX'!C$36+$BP163*'1_MEX'!C$37+$BR163*'1_MEX'!C$38+$BT163*'1_MEX'!C$39+$BV163*'1_MEX'!C$40+$BX163*'1_MEX'!C$41+$BZ163*'1_MEX'!C$42+$CB163*'1_MEX'!C$43+$CD163*'1_MEX'!C$44+$CF163*'1_MEX'!C$45+$CH163*'1_MEX'!C$46+$CJ163*'1_MEX'!C$47)</f>
        <v>0</v>
      </c>
      <c r="CU163"/>
      <c r="CV163"/>
      <c r="CW163"/>
      <c r="CX163"/>
      <c r="CY163"/>
      <c r="CZ163"/>
      <c r="DA163"/>
      <c r="DB163"/>
      <c r="DC163"/>
      <c r="DD163" s="200">
        <f t="shared" si="372"/>
        <v>0</v>
      </c>
      <c r="DE163" s="200"/>
      <c r="DF163" s="200">
        <f t="shared" si="373"/>
        <v>0</v>
      </c>
      <c r="DG163"/>
      <c r="DH163" s="235">
        <f t="shared" si="396"/>
        <v>0</v>
      </c>
    </row>
    <row r="164" spans="1:112" ht="22.5" customHeight="1" thickBot="1">
      <c r="A164" s="67"/>
      <c r="B164" s="322"/>
      <c r="C164" s="323"/>
      <c r="D164" s="324"/>
      <c r="E164" s="324">
        <f t="shared" si="342"/>
        <v>0</v>
      </c>
      <c r="F164" s="324"/>
      <c r="G164" s="323">
        <f t="shared" si="343"/>
        <v>0</v>
      </c>
      <c r="H164" s="67" t="s">
        <v>1</v>
      </c>
      <c r="I164" s="339">
        <f t="shared" si="344"/>
        <v>0</v>
      </c>
      <c r="J164" s="340"/>
      <c r="K164" s="340">
        <f t="shared" si="336"/>
        <v>0</v>
      </c>
      <c r="L164" s="341"/>
      <c r="M164" s="341">
        <f t="shared" si="337"/>
        <v>0</v>
      </c>
      <c r="N164" s="342"/>
      <c r="O164" s="342">
        <f t="shared" si="338"/>
        <v>0</v>
      </c>
      <c r="P164" s="343"/>
      <c r="Q164" s="343">
        <f t="shared" si="339"/>
        <v>0</v>
      </c>
      <c r="R164" s="67"/>
      <c r="S164" s="67">
        <f t="shared" si="375"/>
        <v>0</v>
      </c>
      <c r="T164" s="340"/>
      <c r="U164" s="340">
        <f t="shared" si="376"/>
        <v>0</v>
      </c>
      <c r="V164" s="341"/>
      <c r="W164" s="341">
        <f t="shared" si="377"/>
        <v>0</v>
      </c>
      <c r="X164" s="342"/>
      <c r="Y164" s="342">
        <f t="shared" si="378"/>
        <v>0</v>
      </c>
      <c r="Z164" s="343"/>
      <c r="AA164" s="343">
        <f t="shared" si="379"/>
        <v>0</v>
      </c>
      <c r="AB164" s="67"/>
      <c r="AC164" s="67">
        <f t="shared" si="380"/>
        <v>0</v>
      </c>
      <c r="AD164" s="340"/>
      <c r="AE164" s="340">
        <f t="shared" si="381"/>
        <v>0</v>
      </c>
      <c r="AF164" s="341"/>
      <c r="AG164" s="341">
        <f t="shared" si="382"/>
        <v>0</v>
      </c>
      <c r="AH164" s="342"/>
      <c r="AI164" s="342">
        <f t="shared" si="383"/>
        <v>0</v>
      </c>
      <c r="AJ164" s="343"/>
      <c r="AK164" s="343">
        <f t="shared" si="384"/>
        <v>0</v>
      </c>
      <c r="AL164" s="340"/>
      <c r="AM164" s="340">
        <f t="shared" si="385"/>
        <v>0</v>
      </c>
      <c r="AN164" s="341"/>
      <c r="AO164" s="341">
        <f t="shared" si="386"/>
        <v>0</v>
      </c>
      <c r="AP164" s="342"/>
      <c r="AQ164" s="342">
        <f t="shared" si="387"/>
        <v>0</v>
      </c>
      <c r="AR164" s="343"/>
      <c r="AS164" s="343">
        <f t="shared" si="388"/>
        <v>0</v>
      </c>
      <c r="AT164" s="67"/>
      <c r="AU164" s="67">
        <f t="shared" si="389"/>
        <v>0</v>
      </c>
      <c r="AV164" s="340"/>
      <c r="AW164" s="340">
        <f t="shared" si="345"/>
        <v>0</v>
      </c>
      <c r="AX164" s="341"/>
      <c r="AY164" s="341">
        <f t="shared" si="346"/>
        <v>0</v>
      </c>
      <c r="AZ164" s="342"/>
      <c r="BA164" s="342">
        <f t="shared" si="347"/>
        <v>0</v>
      </c>
      <c r="BB164" s="343"/>
      <c r="BC164" s="343">
        <f t="shared" si="348"/>
        <v>0</v>
      </c>
      <c r="BD164" s="67"/>
      <c r="BE164" s="67">
        <f t="shared" si="349"/>
        <v>0</v>
      </c>
      <c r="BF164" s="340"/>
      <c r="BG164" s="340">
        <f t="shared" si="350"/>
        <v>0</v>
      </c>
      <c r="BH164" s="341"/>
      <c r="BI164" s="341">
        <f t="shared" si="351"/>
        <v>0</v>
      </c>
      <c r="BJ164" s="342"/>
      <c r="BK164" s="342">
        <f t="shared" si="352"/>
        <v>0</v>
      </c>
      <c r="BL164" s="343"/>
      <c r="BM164" s="343">
        <f t="shared" si="353"/>
        <v>0</v>
      </c>
      <c r="BN164" s="67"/>
      <c r="BO164" s="67">
        <f t="shared" si="354"/>
        <v>0</v>
      </c>
      <c r="BP164" s="340"/>
      <c r="BQ164" s="340">
        <f t="shared" si="355"/>
        <v>0</v>
      </c>
      <c r="BR164" s="341"/>
      <c r="BS164" s="341">
        <f t="shared" si="356"/>
        <v>0</v>
      </c>
      <c r="BT164" s="342"/>
      <c r="BU164" s="342">
        <f t="shared" si="357"/>
        <v>0</v>
      </c>
      <c r="BV164" s="343"/>
      <c r="BW164" s="343">
        <f t="shared" si="358"/>
        <v>0</v>
      </c>
      <c r="BX164" s="340"/>
      <c r="BY164" s="340">
        <f t="shared" si="359"/>
        <v>0</v>
      </c>
      <c r="BZ164" s="341"/>
      <c r="CA164" s="341">
        <f t="shared" si="360"/>
        <v>0</v>
      </c>
      <c r="CB164" s="342"/>
      <c r="CC164" s="342">
        <f t="shared" si="361"/>
        <v>0</v>
      </c>
      <c r="CD164" s="343"/>
      <c r="CE164" s="343">
        <f t="shared" si="362"/>
        <v>0</v>
      </c>
      <c r="CF164" s="67"/>
      <c r="CG164" s="67">
        <f t="shared" si="363"/>
        <v>0</v>
      </c>
      <c r="CH164" s="340"/>
      <c r="CI164" s="340">
        <f t="shared" si="364"/>
        <v>0</v>
      </c>
      <c r="CJ164" s="340"/>
      <c r="CK164" s="340">
        <f t="shared" si="365"/>
        <v>0</v>
      </c>
      <c r="CL164" s="329">
        <f t="shared" si="366"/>
        <v>0</v>
      </c>
      <c r="CM164" s="330">
        <f t="shared" si="367"/>
        <v>0</v>
      </c>
      <c r="CN164" s="330">
        <f>J164*'1_MEX'!$F$8+'2_FACADE'!L164*'1_MEX'!$F$9+'2_FACADE'!N164*'1_MEX'!$F$10+'2_FACADE'!P164*'1_MEX'!$F$11+'2_FACADE'!R164*'1_MEX'!$F$12+'2_FACADE'!T164*'1_MEX'!$F$13+'2_FACADE'!V164*'1_MEX'!$F$14+'2_FACADE'!X164*'1_MEX'!$F$15+'2_FACADE'!Z164*'1_MEX'!$F$16+'2_FACADE'!AB164*'1_MEX'!$F$17+'2_FACADE'!AD164*'1_MEX'!$F$18+'2_FACADE'!AF164*'1_MEX'!$F$19+'2_FACADE'!AH164*'1_MEX'!$F$20+AJ164*'1_MEX'!$F$21+'2_FACADE'!AL164*'1_MEX'!$F$22+'2_FACADE'!AN164*'1_MEX'!$F$23+'2_FACADE'!AP164*'1_MEX'!$F$24+'2_FACADE'!AR164*'1_MEX'!$F$25+'2_FACADE'!AT164*'1_MEX'!$F$26+'2_FACADE'!AV164*'1_MEX'!$F$27+AX164*'1_MEX'!$F$28+AZ164*'1_MEX'!$F$29+BB164*'1_MEX'!$F$30+BD164*'1_MEX'!$F$31+BF164*'1_MEX'!$F$32+BH164*'1_MEX'!$F$33+BJ164*'1_MEX'!$F$34+BL164*'1_MEX'!$F$35+BN164*'1_MEX'!$F$36+BP164*'1_MEX'!$F$37+BR164*'1_MEX'!$F$38+BT164*'1_MEX'!$F$39+BV164*'1_MEX'!$F$40+BX164*'1_MEX'!$F$41+BZ164*'1_MEX'!$F$42+CB164*'1_MEX'!$F$43+CD164*'1_MEX'!$F$44+CF164*'1_MEX'!$F$45+CH164*'1_MEX'!$F$46+CJ164*'1_MEX'!$F$47</f>
        <v>0</v>
      </c>
      <c r="CO164" s="331">
        <f t="shared" si="368"/>
        <v>0</v>
      </c>
      <c r="CP164" s="331">
        <f t="shared" si="369"/>
        <v>0</v>
      </c>
      <c r="CQ164" s="330">
        <f t="shared" si="370"/>
        <v>0</v>
      </c>
      <c r="CR164" s="330">
        <f t="shared" si="371"/>
        <v>0</v>
      </c>
      <c r="CS164" s="330">
        <f>C164*($J164*'1_MEX'!B$8+$L164*'1_MEX'!B$9+$N164*'1_MEX'!B$10+$P164*'1_MEX'!B$11+$R164*'1_MEX'!B$12+$T164*'1_MEX'!B$13+$V164*'1_MEX'!B$14+$X164*'1_MEX'!B$15+$Z164*'1_MEX'!B$16+$AB164*'1_MEX'!B$17+$AD164*'1_MEX'!B$18+$AF164*'1_MEX'!B$19+$AH164*'1_MEX'!B$20+$AJ164*'1_MEX'!B$21+$AL164*'1_MEX'!B$22+$AN164*'1_MEX'!B$23+$AP164*'1_MEX'!B$24+$AR164*'1_MEX'!B$25+$AT164*'1_MEX'!B$26+$AV164*'1_MEX'!B$27+$AX164*'1_MEX'!B$28+$AZ164*'1_MEX'!B$29+$BB164*'1_MEX'!B$30+$BD164*'1_MEX'!B$31+$BF164*'1_MEX'!B$32+$BH164*'1_MEX'!B$33+$BJ164*'1_MEX'!B$34+$BL164*'1_MEX'!B$35+$BN164*'1_MEX'!B$36+$BP164*'1_MEX'!B$37+$BR164*'1_MEX'!B$38+$BT164*'1_MEX'!B$39+$BV164*'1_MEX'!B$40+$BX164*'1_MEX'!B$41+$BZ164*'1_MEX'!B$42+$CB164*'1_MEX'!B$43+$CD164*'1_MEX'!B$44+$CF164*'1_MEX'!B$45+$CH164*'1_MEX'!B$46+$CJ164*'1_MEX'!B$47)</f>
        <v>0</v>
      </c>
      <c r="CT164" s="330">
        <f>C164*($J164*'1_MEX'!C$8+$L164*'1_MEX'!C$9+$N164*'1_MEX'!C$10+$P164*'1_MEX'!C$11+$R164*'1_MEX'!C$12+$T164*'1_MEX'!C$13+$V164*'1_MEX'!C$14+$X164*'1_MEX'!C$15+$Z164*'1_MEX'!C$16+$AB164*'1_MEX'!C$17+$AD164*'1_MEX'!C$18+$AF164*'1_MEX'!C$19+$AH164*'1_MEX'!C$20+$AJ164*'1_MEX'!C$21+$AL164*'1_MEX'!C$22+$AN164*'1_MEX'!C$23+$AP164*'1_MEX'!C$24+$AR164*'1_MEX'!C$25+$AT164*'1_MEX'!C$26+$AV164*'1_MEX'!C$27+$AX164*'1_MEX'!C$28+$AZ164*'1_MEX'!C$29+$BB164*'1_MEX'!C$30+$BD164*'1_MEX'!C$31+$BF164*'1_MEX'!C$32+$BH164*'1_MEX'!C$33+$BJ164*'1_MEX'!C$34+$BL164*'1_MEX'!C$35+$BN164*'1_MEX'!C$36+$BP164*'1_MEX'!C$37+$BR164*'1_MEX'!C$38+$BT164*'1_MEX'!C$39+$BV164*'1_MEX'!C$40+$BX164*'1_MEX'!C$41+$BZ164*'1_MEX'!C$42+$CB164*'1_MEX'!C$43+$CD164*'1_MEX'!C$44+$CF164*'1_MEX'!C$45+$CH164*'1_MEX'!C$46+$CJ164*'1_MEX'!C$47)</f>
        <v>0</v>
      </c>
      <c r="CU164"/>
      <c r="CV164"/>
      <c r="CW164"/>
      <c r="CX164"/>
      <c r="CY164"/>
      <c r="CZ164"/>
      <c r="DA164"/>
      <c r="DB164"/>
      <c r="DC164"/>
      <c r="DD164" s="200">
        <f t="shared" si="372"/>
        <v>0</v>
      </c>
      <c r="DE164" s="200"/>
      <c r="DF164" s="200">
        <f t="shared" si="373"/>
        <v>0</v>
      </c>
      <c r="DG164"/>
      <c r="DH164" s="235">
        <f t="shared" si="374"/>
        <v>0</v>
      </c>
    </row>
    <row r="165" spans="1:112" ht="18.600000000000001" thickBot="1">
      <c r="A165"/>
      <c r="B165" s="297" t="str">
        <f>A138</f>
        <v>MOB ext. Manuel</v>
      </c>
      <c r="C165" s="319">
        <f>SUM(C140:C164)</f>
        <v>0</v>
      </c>
      <c r="D165" s="332">
        <f>C168*1000</f>
        <v>0</v>
      </c>
      <c r="E165" s="332">
        <f>SUM(E140:E164)</f>
        <v>0</v>
      </c>
      <c r="F165" s="321">
        <f>C169*1000</f>
        <v>0</v>
      </c>
      <c r="G165" s="298">
        <f>SUM(G140:G164)</f>
        <v>0</v>
      </c>
      <c r="H165"/>
      <c r="I165" s="333">
        <f>SUM(J165:CJ165)</f>
        <v>0</v>
      </c>
      <c r="J165" s="334">
        <f>SUM(K140:K164)</f>
        <v>0</v>
      </c>
      <c r="K165" s="334"/>
      <c r="L165" s="335">
        <f>SUM(M140:M164)</f>
        <v>0</v>
      </c>
      <c r="M165" s="335"/>
      <c r="N165" s="336">
        <f>SUM(O140:O164)</f>
        <v>0</v>
      </c>
      <c r="O165" s="336"/>
      <c r="P165" s="337">
        <f>SUM(Q140:Q164)</f>
        <v>0</v>
      </c>
      <c r="Q165" s="337"/>
      <c r="R165" s="338">
        <f>SUM(S140:S164)</f>
        <v>0</v>
      </c>
      <c r="S165" s="338"/>
      <c r="T165" s="334">
        <f>SUM(U140:U164)</f>
        <v>0</v>
      </c>
      <c r="U165" s="334"/>
      <c r="V165" s="335">
        <f>SUM(W140:W164)</f>
        <v>0</v>
      </c>
      <c r="W165" s="335"/>
      <c r="X165" s="336">
        <f>SUM(Y140:Y164)</f>
        <v>0</v>
      </c>
      <c r="Y165" s="336"/>
      <c r="Z165" s="337">
        <f>SUM(AA140:AA164)</f>
        <v>0</v>
      </c>
      <c r="AA165" s="337"/>
      <c r="AB165" s="338">
        <f>SUM(AC140:AC164)</f>
        <v>0</v>
      </c>
      <c r="AC165" s="338"/>
      <c r="AD165" s="334">
        <f>SUM(AE140:AE164)</f>
        <v>0</v>
      </c>
      <c r="AE165" s="334"/>
      <c r="AF165" s="335">
        <f>SUM(AG140:AG164)</f>
        <v>0</v>
      </c>
      <c r="AG165" s="335"/>
      <c r="AH165" s="336">
        <f>SUM(AI140:AI164)</f>
        <v>0</v>
      </c>
      <c r="AI165" s="336"/>
      <c r="AJ165" s="337">
        <f>SUM(AK140:AK164)</f>
        <v>0</v>
      </c>
      <c r="AK165" s="337"/>
      <c r="AL165" s="334">
        <f>SUM(AM140:AM164)</f>
        <v>0</v>
      </c>
      <c r="AM165" s="334"/>
      <c r="AN165" s="335">
        <f>SUM(AO140:AO164)</f>
        <v>0</v>
      </c>
      <c r="AO165" s="335"/>
      <c r="AP165" s="336">
        <f>SUM(AQ140:AQ164)</f>
        <v>0</v>
      </c>
      <c r="AQ165" s="336"/>
      <c r="AR165" s="337">
        <f>SUM(AS140:AS164)</f>
        <v>0</v>
      </c>
      <c r="AS165" s="337"/>
      <c r="AT165" s="338">
        <f>SUM(AU140:AU164)</f>
        <v>0</v>
      </c>
      <c r="AU165" s="338"/>
      <c r="AV165" s="338">
        <f>SUM(AW140:AW164)</f>
        <v>0</v>
      </c>
      <c r="AW165" s="334"/>
      <c r="AX165" s="335">
        <f>SUM(AY140:AY164)</f>
        <v>0</v>
      </c>
      <c r="AY165" s="335"/>
      <c r="AZ165" s="336">
        <f>SUM(BA140:BA164)</f>
        <v>0</v>
      </c>
      <c r="BA165" s="336"/>
      <c r="BB165" s="337">
        <f>SUM(BC140:BC164)</f>
        <v>0</v>
      </c>
      <c r="BC165" s="337"/>
      <c r="BD165" s="338">
        <f>SUM(BE140:BE164)</f>
        <v>0</v>
      </c>
      <c r="BE165" s="338"/>
      <c r="BF165" s="334">
        <f>SUM(BG140:BG164)</f>
        <v>0</v>
      </c>
      <c r="BG165" s="334"/>
      <c r="BH165" s="335">
        <f>SUM(BI140:BI164)</f>
        <v>0</v>
      </c>
      <c r="BI165" s="335"/>
      <c r="BJ165" s="336">
        <f>SUM(BK140:BK164)</f>
        <v>0</v>
      </c>
      <c r="BK165" s="336"/>
      <c r="BL165" s="337">
        <f>SUM(BM140:BM164)</f>
        <v>0</v>
      </c>
      <c r="BM165" s="337"/>
      <c r="BN165" s="338">
        <f>SUM(BO140:BO164)</f>
        <v>0</v>
      </c>
      <c r="BO165" s="338"/>
      <c r="BP165" s="334">
        <f>SUM(BQ140:BQ164)</f>
        <v>0</v>
      </c>
      <c r="BQ165" s="334"/>
      <c r="BR165" s="335">
        <f>SUM(BS140:BS164)</f>
        <v>0</v>
      </c>
      <c r="BS165" s="335"/>
      <c r="BT165" s="336">
        <f>SUM(BU140:BU164)</f>
        <v>0</v>
      </c>
      <c r="BU165" s="336"/>
      <c r="BV165" s="337">
        <f>SUM(BW140:BW164)</f>
        <v>0</v>
      </c>
      <c r="BW165" s="337"/>
      <c r="BX165" s="334">
        <f>SUM(BY140:BY164)</f>
        <v>0</v>
      </c>
      <c r="BY165" s="334"/>
      <c r="BZ165" s="335">
        <f>SUM(CA140:CA164)</f>
        <v>0</v>
      </c>
      <c r="CA165" s="335"/>
      <c r="CB165" s="336">
        <f>SUM(CC140:CC164)</f>
        <v>0</v>
      </c>
      <c r="CC165" s="336"/>
      <c r="CD165" s="337">
        <f>SUM(CE140:CE164)</f>
        <v>0</v>
      </c>
      <c r="CE165" s="337"/>
      <c r="CF165" s="338">
        <f>SUM(CG140:CG164)</f>
        <v>0</v>
      </c>
      <c r="CG165" s="338"/>
      <c r="CH165" s="338">
        <f>SUM(CI140:CI164)</f>
        <v>0</v>
      </c>
      <c r="CI165" s="334"/>
      <c r="CJ165" s="338">
        <f>SUM(CK140:CK164)</f>
        <v>0</v>
      </c>
      <c r="CK165" s="334"/>
      <c r="CL165"/>
      <c r="CM165"/>
      <c r="CN165"/>
      <c r="CO165" s="325">
        <f>ROUND(SUM(CO140:CO164),2)</f>
        <v>0</v>
      </c>
      <c r="CP165" s="326">
        <f>ROUND(SUM(CP140:CP164),2)</f>
        <v>0</v>
      </c>
      <c r="CQ165" s="327">
        <f>ROUND(SUM(CQ140:CQ164),2)</f>
        <v>0</v>
      </c>
      <c r="CR165" s="328">
        <f>SUM(CR140:CR164)</f>
        <v>0</v>
      </c>
      <c r="CS165" s="328">
        <f>SUM(CS140:CS164)</f>
        <v>0</v>
      </c>
      <c r="CT165" s="328">
        <f>SUM(CT140:CT164)</f>
        <v>0</v>
      </c>
      <c r="CU165"/>
      <c r="CV165"/>
      <c r="CW165"/>
      <c r="CX165"/>
      <c r="CY165"/>
      <c r="CZ165"/>
      <c r="DA165"/>
      <c r="DB165"/>
      <c r="DC165"/>
      <c r="DD165" s="225">
        <f>SUM(DD140:DD164)</f>
        <v>0</v>
      </c>
      <c r="DE165" s="225">
        <f t="shared" ref="DE165:DF165" si="438">SUM(DE140:DE164)</f>
        <v>0</v>
      </c>
      <c r="DF165" s="225">
        <f t="shared" si="438"/>
        <v>0</v>
      </c>
      <c r="DG165"/>
      <c r="DH165" s="305">
        <f>SUM(DH140:DH164)</f>
        <v>0</v>
      </c>
    </row>
    <row r="166" spans="1:112">
      <c r="A166"/>
      <c r="B166"/>
      <c r="C166"/>
      <c r="D166" s="68" t="s">
        <v>132</v>
      </c>
      <c r="E166" s="68"/>
      <c r="F166" s="68" t="s">
        <v>132</v>
      </c>
      <c r="G166" s="65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</row>
    <row r="167" spans="1:112" ht="18">
      <c r="A167"/>
      <c r="B167" s="306" t="s">
        <v>133</v>
      </c>
      <c r="C167" s="307">
        <f>IF(C165&gt;0,CQ165/CO165,0)</f>
        <v>0</v>
      </c>
      <c r="D167" s="308"/>
      <c r="E167" s="308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</row>
    <row r="168" spans="1:112" ht="18">
      <c r="A168"/>
      <c r="B168" s="306" t="s">
        <v>134</v>
      </c>
      <c r="C168" s="309">
        <f>IF(C165&gt;0,C171/C165,0)</f>
        <v>0</v>
      </c>
      <c r="D168" s="308" t="s">
        <v>30</v>
      </c>
      <c r="E168" s="30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</row>
    <row r="169" spans="1:112" ht="18">
      <c r="A169"/>
      <c r="B169" s="306" t="s">
        <v>135</v>
      </c>
      <c r="C169" s="309">
        <f>IF(C165&gt;0,C172/C165,0)</f>
        <v>0</v>
      </c>
      <c r="D169" s="308" t="s">
        <v>30</v>
      </c>
      <c r="E169" s="308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</row>
    <row r="170" spans="1:112" ht="18">
      <c r="A170"/>
      <c r="B170" s="306" t="s">
        <v>136</v>
      </c>
      <c r="C170" s="309">
        <f>IF(C165&gt;0,CO165/C165,0)</f>
        <v>0</v>
      </c>
      <c r="D170" s="308" t="s">
        <v>28</v>
      </c>
      <c r="E170" s="308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</row>
    <row r="171" spans="1:112" ht="18">
      <c r="A171"/>
      <c r="B171" s="306" t="s">
        <v>137</v>
      </c>
      <c r="C171" s="310">
        <f>E165</f>
        <v>0</v>
      </c>
      <c r="D171" s="308" t="s">
        <v>30</v>
      </c>
      <c r="E171" s="308"/>
      <c r="F171"/>
      <c r="G171"/>
      <c r="H171"/>
      <c r="I171" s="31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</row>
    <row r="172" spans="1:112" ht="18">
      <c r="A172"/>
      <c r="B172" s="306" t="s">
        <v>138</v>
      </c>
      <c r="C172" s="310">
        <f>G165</f>
        <v>0</v>
      </c>
      <c r="D172" s="308" t="s">
        <v>30</v>
      </c>
      <c r="E172" s="308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</row>
    <row r="173" spans="1:112" ht="18">
      <c r="A173"/>
      <c r="B173" s="306" t="s">
        <v>139</v>
      </c>
      <c r="C173" s="312">
        <f>MAX(D140:D164)</f>
        <v>0</v>
      </c>
      <c r="D173" s="308" t="s">
        <v>30</v>
      </c>
      <c r="E173" s="308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</row>
    <row r="174" spans="1:112" ht="18">
      <c r="A174"/>
      <c r="B174" s="306" t="s">
        <v>140</v>
      </c>
      <c r="C174" s="312">
        <f>MAX(F140:F164)</f>
        <v>0</v>
      </c>
      <c r="D174" s="308" t="s">
        <v>30</v>
      </c>
      <c r="E174" s="308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</row>
    <row r="177" spans="1:112" ht="24" thickBot="1">
      <c r="A177" s="279" t="s">
        <v>166</v>
      </c>
      <c r="B177" s="280"/>
      <c r="C177" s="280"/>
      <c r="D177" s="280"/>
      <c r="E177" s="280"/>
      <c r="F177" s="280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</row>
    <row r="178" spans="1:112" ht="43.8" thickBot="1">
      <c r="A178" s="313" t="s">
        <v>108</v>
      </c>
      <c r="B178" s="281" t="s">
        <v>109</v>
      </c>
      <c r="C178" s="282" t="s">
        <v>110</v>
      </c>
      <c r="D178" s="281" t="s">
        <v>111</v>
      </c>
      <c r="E178" s="283" t="s">
        <v>112</v>
      </c>
      <c r="F178" s="281" t="s">
        <v>113</v>
      </c>
      <c r="G178" s="283" t="s">
        <v>114</v>
      </c>
      <c r="H178" s="284" t="s">
        <v>115</v>
      </c>
      <c r="I178" s="283" t="s">
        <v>116</v>
      </c>
      <c r="J178" s="353" t="str">
        <f>J3</f>
        <v>F1</v>
      </c>
      <c r="K178" s="353">
        <f t="shared" ref="K178:BV178" si="439">K3</f>
        <v>0</v>
      </c>
      <c r="L178" s="349" t="str">
        <f t="shared" si="439"/>
        <v>F2</v>
      </c>
      <c r="M178" s="349">
        <f t="shared" si="439"/>
        <v>0</v>
      </c>
      <c r="N178" s="350" t="str">
        <f t="shared" si="439"/>
        <v>F3</v>
      </c>
      <c r="O178" s="350">
        <f t="shared" si="439"/>
        <v>0</v>
      </c>
      <c r="P178" s="351" t="str">
        <f t="shared" si="439"/>
        <v>F4</v>
      </c>
      <c r="Q178" s="351">
        <f t="shared" si="439"/>
        <v>0</v>
      </c>
      <c r="R178" s="352" t="str">
        <f t="shared" si="439"/>
        <v>F5</v>
      </c>
      <c r="S178" s="352">
        <f t="shared" si="439"/>
        <v>0</v>
      </c>
      <c r="T178" s="353" t="str">
        <f t="shared" si="439"/>
        <v>F6</v>
      </c>
      <c r="U178" s="353">
        <f t="shared" si="439"/>
        <v>0</v>
      </c>
      <c r="V178" s="349" t="str">
        <f t="shared" si="439"/>
        <v>F7</v>
      </c>
      <c r="W178" s="349">
        <f t="shared" si="439"/>
        <v>0</v>
      </c>
      <c r="X178" s="350" t="str">
        <f t="shared" si="439"/>
        <v>F8</v>
      </c>
      <c r="Y178" s="350">
        <f t="shared" si="439"/>
        <v>0</v>
      </c>
      <c r="Z178" s="351" t="str">
        <f t="shared" si="439"/>
        <v>F9</v>
      </c>
      <c r="AA178" s="351">
        <f t="shared" si="439"/>
        <v>0</v>
      </c>
      <c r="AB178" s="352" t="str">
        <f t="shared" si="439"/>
        <v>F10</v>
      </c>
      <c r="AC178" s="345">
        <f t="shared" si="439"/>
        <v>0</v>
      </c>
      <c r="AD178" s="353" t="str">
        <f t="shared" si="439"/>
        <v>F11</v>
      </c>
      <c r="AE178" s="346">
        <f t="shared" si="439"/>
        <v>0</v>
      </c>
      <c r="AF178" s="349" t="str">
        <f t="shared" si="439"/>
        <v>F12</v>
      </c>
      <c r="AG178" s="347">
        <f t="shared" si="439"/>
        <v>0</v>
      </c>
      <c r="AH178" s="350" t="str">
        <f t="shared" si="439"/>
        <v>F13</v>
      </c>
      <c r="AI178" s="355">
        <f t="shared" si="439"/>
        <v>0</v>
      </c>
      <c r="AJ178" s="356" t="str">
        <f t="shared" si="439"/>
        <v>F14</v>
      </c>
      <c r="AK178" s="348">
        <f t="shared" si="439"/>
        <v>0</v>
      </c>
      <c r="AL178" s="353" t="str">
        <f t="shared" si="439"/>
        <v>F15</v>
      </c>
      <c r="AM178" s="346">
        <f t="shared" si="439"/>
        <v>0</v>
      </c>
      <c r="AN178" s="349" t="str">
        <f t="shared" si="439"/>
        <v>F16</v>
      </c>
      <c r="AO178" s="349">
        <f t="shared" si="439"/>
        <v>0</v>
      </c>
      <c r="AP178" s="350" t="str">
        <f t="shared" si="439"/>
        <v>F17</v>
      </c>
      <c r="AQ178" s="350">
        <f t="shared" si="439"/>
        <v>0</v>
      </c>
      <c r="AR178" s="351" t="str">
        <f t="shared" si="439"/>
        <v>F18</v>
      </c>
      <c r="AS178" s="351">
        <f t="shared" si="439"/>
        <v>0</v>
      </c>
      <c r="AT178" s="352" t="str">
        <f t="shared" si="439"/>
        <v>F19</v>
      </c>
      <c r="AU178" s="352">
        <f t="shared" si="439"/>
        <v>0</v>
      </c>
      <c r="AV178" s="353" t="str">
        <f t="shared" si="439"/>
        <v>F20</v>
      </c>
      <c r="AW178" s="353">
        <f t="shared" si="439"/>
        <v>0</v>
      </c>
      <c r="AX178" s="349" t="str">
        <f t="shared" si="439"/>
        <v>F21</v>
      </c>
      <c r="AY178" s="349">
        <f t="shared" si="439"/>
        <v>0</v>
      </c>
      <c r="AZ178" s="350" t="str">
        <f t="shared" si="439"/>
        <v>F22</v>
      </c>
      <c r="BA178" s="350">
        <f t="shared" si="439"/>
        <v>0</v>
      </c>
      <c r="BB178" s="351" t="str">
        <f t="shared" si="439"/>
        <v>F23</v>
      </c>
      <c r="BC178" s="351">
        <f t="shared" si="439"/>
        <v>0</v>
      </c>
      <c r="BD178" s="352" t="str">
        <f t="shared" si="439"/>
        <v>F24</v>
      </c>
      <c r="BE178" s="352">
        <f t="shared" si="439"/>
        <v>0</v>
      </c>
      <c r="BF178" s="353" t="str">
        <f t="shared" si="439"/>
        <v>F25</v>
      </c>
      <c r="BG178" s="353">
        <f t="shared" si="439"/>
        <v>0</v>
      </c>
      <c r="BH178" s="349">
        <f t="shared" si="439"/>
        <v>0</v>
      </c>
      <c r="BI178" s="349">
        <f t="shared" si="439"/>
        <v>0</v>
      </c>
      <c r="BJ178" s="350">
        <f t="shared" si="439"/>
        <v>0</v>
      </c>
      <c r="BK178" s="350">
        <f t="shared" si="439"/>
        <v>0</v>
      </c>
      <c r="BL178" s="351">
        <f t="shared" si="439"/>
        <v>0</v>
      </c>
      <c r="BM178" s="351">
        <f t="shared" si="439"/>
        <v>0</v>
      </c>
      <c r="BN178" s="352">
        <f t="shared" si="439"/>
        <v>0</v>
      </c>
      <c r="BO178" s="352">
        <f t="shared" si="439"/>
        <v>0</v>
      </c>
      <c r="BP178" s="353">
        <f t="shared" si="439"/>
        <v>0</v>
      </c>
      <c r="BQ178" s="353">
        <f t="shared" si="439"/>
        <v>0</v>
      </c>
      <c r="BR178" s="349">
        <f t="shared" si="439"/>
        <v>0</v>
      </c>
      <c r="BS178" s="349">
        <f t="shared" si="439"/>
        <v>0</v>
      </c>
      <c r="BT178" s="350">
        <f t="shared" si="439"/>
        <v>0</v>
      </c>
      <c r="BU178" s="355">
        <f t="shared" si="439"/>
        <v>0</v>
      </c>
      <c r="BV178" s="356">
        <f t="shared" si="439"/>
        <v>0</v>
      </c>
      <c r="BW178" s="354">
        <f t="shared" ref="BW178:CJ178" si="440">BW3</f>
        <v>0</v>
      </c>
      <c r="BX178" s="353">
        <f t="shared" si="440"/>
        <v>0</v>
      </c>
      <c r="BY178" s="353">
        <f t="shared" si="440"/>
        <v>0</v>
      </c>
      <c r="BZ178" s="349">
        <f t="shared" si="440"/>
        <v>0</v>
      </c>
      <c r="CA178" s="349">
        <f t="shared" si="440"/>
        <v>0</v>
      </c>
      <c r="CB178" s="350">
        <f t="shared" si="440"/>
        <v>0</v>
      </c>
      <c r="CC178" s="350">
        <f t="shared" si="440"/>
        <v>0</v>
      </c>
      <c r="CD178" s="351">
        <f t="shared" si="440"/>
        <v>0</v>
      </c>
      <c r="CE178" s="351">
        <f t="shared" si="440"/>
        <v>0</v>
      </c>
      <c r="CF178" s="353">
        <f t="shared" si="440"/>
        <v>0</v>
      </c>
      <c r="CG178" s="353">
        <f t="shared" si="440"/>
        <v>0</v>
      </c>
      <c r="CH178" s="349">
        <f t="shared" si="440"/>
        <v>0</v>
      </c>
      <c r="CI178" s="349">
        <f t="shared" si="440"/>
        <v>0</v>
      </c>
      <c r="CJ178" s="350">
        <f t="shared" si="440"/>
        <v>0</v>
      </c>
      <c r="CK178" s="350"/>
      <c r="CL178" s="281" t="s">
        <v>117</v>
      </c>
      <c r="CM178" s="283" t="s">
        <v>118</v>
      </c>
      <c r="CN178" s="281" t="s">
        <v>119</v>
      </c>
      <c r="CO178" s="285" t="s">
        <v>120</v>
      </c>
      <c r="CP178" s="286" t="s">
        <v>121</v>
      </c>
      <c r="CQ178" s="283" t="s">
        <v>122</v>
      </c>
      <c r="CR178" s="287" t="s">
        <v>123</v>
      </c>
      <c r="CS178" s="287" t="s">
        <v>142</v>
      </c>
      <c r="CT178" s="287" t="s">
        <v>143</v>
      </c>
      <c r="CU178"/>
      <c r="CV178"/>
      <c r="CW178"/>
      <c r="CX178"/>
      <c r="CY178"/>
      <c r="CZ178"/>
      <c r="DA178"/>
      <c r="DB178"/>
      <c r="DC178"/>
      <c r="DD178" s="191" t="s">
        <v>129</v>
      </c>
      <c r="DE178" s="191" t="s">
        <v>130</v>
      </c>
      <c r="DF178" s="191" t="s">
        <v>131</v>
      </c>
      <c r="DG178"/>
      <c r="DH178" s="288" t="s">
        <v>144</v>
      </c>
    </row>
    <row r="179" spans="1:112" ht="26.25" customHeight="1">
      <c r="A179" s="68">
        <v>1</v>
      </c>
      <c r="B179" s="314"/>
      <c r="C179" s="192"/>
      <c r="D179" s="277"/>
      <c r="E179" s="276">
        <f t="shared" ref="E179" si="441">C179*D179/1000</f>
        <v>0</v>
      </c>
      <c r="F179" s="276"/>
      <c r="G179" s="192">
        <f t="shared" ref="G179" si="442">F179*C179/1000</f>
        <v>0</v>
      </c>
      <c r="H179" s="68" t="s">
        <v>1</v>
      </c>
      <c r="I179" s="194">
        <v>0</v>
      </c>
      <c r="J179" s="289"/>
      <c r="K179" s="289">
        <f t="shared" ref="K179:K188" si="443">J179*C179</f>
        <v>0</v>
      </c>
      <c r="L179" s="290"/>
      <c r="M179" s="290">
        <f t="shared" ref="M179:M188" si="444">L179*C179</f>
        <v>0</v>
      </c>
      <c r="N179" s="291"/>
      <c r="O179" s="291">
        <f t="shared" ref="O179:O188" si="445">N179*C179</f>
        <v>0</v>
      </c>
      <c r="P179" s="292"/>
      <c r="Q179" s="292">
        <f t="shared" ref="Q179:Q188" si="446">P179*C179</f>
        <v>0</v>
      </c>
      <c r="R179" s="68"/>
      <c r="S179" s="68">
        <f>R179*C179</f>
        <v>0</v>
      </c>
      <c r="T179" s="289"/>
      <c r="U179" s="289">
        <f>T179*C179</f>
        <v>0</v>
      </c>
      <c r="V179" s="290"/>
      <c r="W179" s="290">
        <f>V179*C179</f>
        <v>0</v>
      </c>
      <c r="X179" s="291"/>
      <c r="Y179" s="291">
        <f>X179*C179</f>
        <v>0</v>
      </c>
      <c r="Z179" s="292"/>
      <c r="AA179" s="292">
        <f>Z179*C179</f>
        <v>0</v>
      </c>
      <c r="AB179" s="68"/>
      <c r="AC179" s="68">
        <f>AB179*C179</f>
        <v>0</v>
      </c>
      <c r="AD179" s="289"/>
      <c r="AE179" s="289">
        <f>AD179*C179</f>
        <v>0</v>
      </c>
      <c r="AF179" s="290"/>
      <c r="AG179" s="290">
        <f>AF179*C179</f>
        <v>0</v>
      </c>
      <c r="AH179" s="291"/>
      <c r="AI179" s="291">
        <f>AH179*C179</f>
        <v>0</v>
      </c>
      <c r="AJ179" s="292"/>
      <c r="AK179" s="292">
        <f>AJ179*C179</f>
        <v>0</v>
      </c>
      <c r="AL179" s="289"/>
      <c r="AM179" s="289">
        <f>AL179*C179</f>
        <v>0</v>
      </c>
      <c r="AN179" s="290"/>
      <c r="AO179" s="290">
        <f>AN179*C179</f>
        <v>0</v>
      </c>
      <c r="AP179" s="291"/>
      <c r="AQ179" s="291">
        <f>AP179*C179</f>
        <v>0</v>
      </c>
      <c r="AR179" s="292"/>
      <c r="AS179" s="292">
        <f>AR179*AD179</f>
        <v>0</v>
      </c>
      <c r="AT179" s="68"/>
      <c r="AU179" s="68">
        <f>AT179*C179</f>
        <v>0</v>
      </c>
      <c r="AV179" s="289"/>
      <c r="AW179" s="289">
        <f>AV179*C179</f>
        <v>0</v>
      </c>
      <c r="AX179" s="290"/>
      <c r="AY179" s="290">
        <f>AX179*C179</f>
        <v>0</v>
      </c>
      <c r="AZ179" s="291"/>
      <c r="BA179" s="291">
        <f>AZ179*C179</f>
        <v>0</v>
      </c>
      <c r="BB179" s="292"/>
      <c r="BC179" s="292">
        <f>BB179*C179</f>
        <v>0</v>
      </c>
      <c r="BD179" s="68"/>
      <c r="BE179" s="68">
        <f>BD179*C179</f>
        <v>0</v>
      </c>
      <c r="BF179" s="289"/>
      <c r="BG179" s="289">
        <f>BF179*C179</f>
        <v>0</v>
      </c>
      <c r="BH179" s="290"/>
      <c r="BI179" s="290">
        <f>BH179*C179</f>
        <v>0</v>
      </c>
      <c r="BJ179" s="291"/>
      <c r="BK179" s="291">
        <f>BJ179*C179</f>
        <v>0</v>
      </c>
      <c r="BL179" s="292"/>
      <c r="BM179" s="292">
        <f>BL179*C179</f>
        <v>0</v>
      </c>
      <c r="BN179" s="68"/>
      <c r="BO179" s="68">
        <f>BN179*C179</f>
        <v>0</v>
      </c>
      <c r="BP179" s="289"/>
      <c r="BQ179" s="289">
        <f>BP179*C179</f>
        <v>0</v>
      </c>
      <c r="BR179" s="290"/>
      <c r="BS179" s="290">
        <f>BR179*C179</f>
        <v>0</v>
      </c>
      <c r="BT179" s="291"/>
      <c r="BU179" s="291">
        <f>BT179*C179</f>
        <v>0</v>
      </c>
      <c r="BV179" s="292"/>
      <c r="BW179" s="292">
        <f>BV179*C179</f>
        <v>0</v>
      </c>
      <c r="BX179" s="289"/>
      <c r="BY179" s="289">
        <f>BX179*C179</f>
        <v>0</v>
      </c>
      <c r="BZ179" s="290"/>
      <c r="CA179" s="290">
        <f>BZ179*C179</f>
        <v>0</v>
      </c>
      <c r="CB179" s="291"/>
      <c r="CC179" s="291">
        <f>CB179*C179</f>
        <v>0</v>
      </c>
      <c r="CD179" s="292"/>
      <c r="CE179" s="292">
        <f>CD179*C179</f>
        <v>0</v>
      </c>
      <c r="CF179" s="68"/>
      <c r="CG179" s="68">
        <f>CF179*C179</f>
        <v>0</v>
      </c>
      <c r="CH179" s="289"/>
      <c r="CI179" s="289">
        <f>CH179*C179</f>
        <v>0</v>
      </c>
      <c r="CJ179" s="289"/>
      <c r="CK179" s="289">
        <f>CJ179*C179</f>
        <v>0</v>
      </c>
      <c r="CL179" s="273">
        <f>F179*D179/1000000</f>
        <v>0</v>
      </c>
      <c r="CM179" s="199">
        <f>CL179-CN179</f>
        <v>0</v>
      </c>
      <c r="CN179" s="199">
        <f>J179*'1_MEX'!$F$8+'2_FACADE'!L179*'1_MEX'!$F$9+'2_FACADE'!N179*'1_MEX'!$F$10+'2_FACADE'!P179*'1_MEX'!$F$11+'2_FACADE'!R179*'1_MEX'!$F$12+'2_FACADE'!T179*'1_MEX'!$F$13+'2_FACADE'!V179*'1_MEX'!$F$14+'2_FACADE'!X179*'1_MEX'!$F$15+'2_FACADE'!Z179*'1_MEX'!$F$16+'2_FACADE'!AB179*'1_MEX'!$F$17+'2_FACADE'!AD179*'1_MEX'!$F$18+'2_FACADE'!AF179*'1_MEX'!$F$19+'2_FACADE'!AH179*'1_MEX'!$F$20+AJ179*'1_MEX'!$F$21+'2_FACADE'!AL179*'1_MEX'!$F$22+'2_FACADE'!AN179*'1_MEX'!$F$23+'2_FACADE'!AP179*'1_MEX'!$F$24+'2_FACADE'!AR179*'1_MEX'!$F$25+'2_FACADE'!AT179*'1_MEX'!$F$26+'2_FACADE'!AV179*'1_MEX'!$F$27+AX179*'1_MEX'!$F$28+AZ179*'1_MEX'!$F$29+BB179*'1_MEX'!$F$30+BD179*'1_MEX'!$F$31+BF179*'1_MEX'!$F$32+BH179*'1_MEX'!$F$33+BJ179*'1_MEX'!$F$34+BL179*'1_MEX'!$F$35+BN179*'1_MEX'!$F$36+BP179*'1_MEX'!$F$37+BR179*'1_MEX'!$F$38+BT179*'1_MEX'!$F$39+BV179*'1_MEX'!$F$40+BX179*'1_MEX'!$F$41+BZ179*'1_MEX'!$F$42+CB179*'1_MEX'!$F$43+CD179*'1_MEX'!$F$44+CF179*'1_MEX'!$F$45+CH179*'1_MEX'!$F$46+CJ179*'1_MEX'!$F$47</f>
        <v>0</v>
      </c>
      <c r="CO179" s="274">
        <f>CL179*C179</f>
        <v>0</v>
      </c>
      <c r="CP179" s="274">
        <f>CM179*C179</f>
        <v>0</v>
      </c>
      <c r="CQ179" s="199">
        <f>CN179*C179</f>
        <v>0</v>
      </c>
      <c r="CR179" s="199">
        <f>I179*C179</f>
        <v>0</v>
      </c>
      <c r="CS179" s="199">
        <f>C179*($J179*'1_MEX'!B$8+$L179*'1_MEX'!B$9+$N179*'1_MEX'!B$10+$P179*'1_MEX'!B$11+$R179*'1_MEX'!B$12+$T179*'1_MEX'!B$13+$V179*'1_MEX'!B$14+$X179*'1_MEX'!B$15+$Z179*'1_MEX'!B$16+$AB179*'1_MEX'!B$17+$AD179*'1_MEX'!B$18+$AF179*'1_MEX'!B$19+$AH179*'1_MEX'!B$20+$AJ179*'1_MEX'!B$21+$AL179*'1_MEX'!B$22+$AN179*'1_MEX'!B$23+$AP179*'1_MEX'!B$24+$AR179*'1_MEX'!B$25+$AT179*'1_MEX'!B$26+$AV179*'1_MEX'!B$27+$AX179*'1_MEX'!B$28+$AZ179*'1_MEX'!B$29+$BB179*'1_MEX'!B$30+$BD179*'1_MEX'!B$31+$BF179*'1_MEX'!B$32+$BH179*'1_MEX'!B$33+$BJ179*'1_MEX'!B$34+$BL179*'1_MEX'!B$35+$BN179*'1_MEX'!B$36+$BP179*'1_MEX'!B$37+$BR179*'1_MEX'!B$38+$BT179*'1_MEX'!B$39+$BV179*'1_MEX'!B$40+$BX179*'1_MEX'!B$41+$BZ179*'1_MEX'!B$42+$CB179*'1_MEX'!B$43+$CD179*'1_MEX'!B$44+$CF179*'1_MEX'!B$45+$CH179*'1_MEX'!B$46+$CJ179*'1_MEX'!B$47)</f>
        <v>0</v>
      </c>
      <c r="CT179" s="199">
        <f>C179*($J179*'1_MEX'!C$8+$L179*'1_MEX'!C$9+$N179*'1_MEX'!C$10+$P179*'1_MEX'!C$11+$R179*'1_MEX'!C$12+$T179*'1_MEX'!C$13+$V179*'1_MEX'!C$14+$X179*'1_MEX'!C$15+$Z179*'1_MEX'!C$16+$AB179*'1_MEX'!C$17+$AD179*'1_MEX'!C$18+$AF179*'1_MEX'!C$19+$AH179*'1_MEX'!C$20+$AJ179*'1_MEX'!C$21+$AL179*'1_MEX'!C$22+$AN179*'1_MEX'!C$23+$AP179*'1_MEX'!C$24+$AR179*'1_MEX'!C$25+$AT179*'1_MEX'!C$26+$AV179*'1_MEX'!C$27+$AX179*'1_MEX'!C$28+$AZ179*'1_MEX'!C$29+$BB179*'1_MEX'!C$30+$BD179*'1_MEX'!C$31+$BF179*'1_MEX'!C$32+$BH179*'1_MEX'!C$33+$BJ179*'1_MEX'!C$34+$BL179*'1_MEX'!C$35+$BN179*'1_MEX'!C$36+$BP179*'1_MEX'!C$37+$BR179*'1_MEX'!C$38+$BT179*'1_MEX'!C$39+$BV179*'1_MEX'!C$40+$BX179*'1_MEX'!C$41+$BZ179*'1_MEX'!C$42+$CB179*'1_MEX'!C$43+$CD179*'1_MEX'!C$44+$CF179*'1_MEX'!C$45+$CH179*'1_MEX'!C$46+$CJ179*'1_MEX'!C$47)</f>
        <v>0</v>
      </c>
      <c r="CU179"/>
      <c r="CV179"/>
      <c r="CW179"/>
      <c r="CX179"/>
      <c r="CY179"/>
      <c r="CZ179"/>
      <c r="DA179"/>
      <c r="DB179"/>
      <c r="DC179"/>
      <c r="DD179" s="200">
        <f t="shared" ref="DD179" si="447">CP179</f>
        <v>0</v>
      </c>
      <c r="DE179" s="200"/>
      <c r="DF179" s="200">
        <f t="shared" ref="DF179" si="448">CP179-DD179-DE179</f>
        <v>0</v>
      </c>
      <c r="DG179"/>
      <c r="DH179" s="235">
        <f>IF(F179&gt;2800,C179*D179,0)</f>
        <v>0</v>
      </c>
    </row>
    <row r="180" spans="1:112" ht="26.25" customHeight="1">
      <c r="A180" s="68">
        <v>2</v>
      </c>
      <c r="B180" s="314"/>
      <c r="C180" s="192"/>
      <c r="D180" s="277"/>
      <c r="E180" s="276">
        <f t="shared" ref="E180:E188" si="449">C180*D180/1000</f>
        <v>0</v>
      </c>
      <c r="F180" s="276"/>
      <c r="G180" s="192">
        <f t="shared" ref="G180:G188" si="450">F180*C180/1000</f>
        <v>0</v>
      </c>
      <c r="H180" s="68" t="s">
        <v>1</v>
      </c>
      <c r="I180" s="194">
        <f t="shared" ref="I180:I188" si="451">AJ180+AH180+AF180+AD180+AB180+Z180+X180+V180+T180+R180+P180+N180+L180+J180+AL180+AN180+AP180+AR180+AT180+AV180</f>
        <v>0</v>
      </c>
      <c r="J180" s="289"/>
      <c r="K180" s="289">
        <f t="shared" si="443"/>
        <v>0</v>
      </c>
      <c r="L180" s="290"/>
      <c r="M180" s="290">
        <f t="shared" si="444"/>
        <v>0</v>
      </c>
      <c r="N180" s="291"/>
      <c r="O180" s="291">
        <f t="shared" si="445"/>
        <v>0</v>
      </c>
      <c r="P180" s="292"/>
      <c r="Q180" s="292">
        <f t="shared" si="446"/>
        <v>0</v>
      </c>
      <c r="R180" s="68"/>
      <c r="S180" s="68">
        <f>R180*C180</f>
        <v>0</v>
      </c>
      <c r="T180" s="293"/>
      <c r="U180" s="289">
        <f>T180*C180</f>
        <v>0</v>
      </c>
      <c r="V180" s="294"/>
      <c r="W180" s="290">
        <f>V180*C180</f>
        <v>0</v>
      </c>
      <c r="X180" s="295"/>
      <c r="Y180" s="291">
        <f>X180*C180</f>
        <v>0</v>
      </c>
      <c r="Z180" s="296"/>
      <c r="AA180" s="292">
        <f>Z180*C180</f>
        <v>0</v>
      </c>
      <c r="AB180" s="66"/>
      <c r="AC180" s="68">
        <f>AB180*C180</f>
        <v>0</v>
      </c>
      <c r="AD180" s="293"/>
      <c r="AE180" s="289">
        <f>AD180*C180</f>
        <v>0</v>
      </c>
      <c r="AF180" s="294"/>
      <c r="AG180" s="290">
        <f>AF180*C180</f>
        <v>0</v>
      </c>
      <c r="AH180" s="295"/>
      <c r="AI180" s="291">
        <f>AH180*C180</f>
        <v>0</v>
      </c>
      <c r="AJ180" s="296"/>
      <c r="AK180" s="292">
        <f>AJ180*C180</f>
        <v>0</v>
      </c>
      <c r="AL180" s="289"/>
      <c r="AM180" s="289">
        <f>AL180*C180</f>
        <v>0</v>
      </c>
      <c r="AN180" s="294"/>
      <c r="AO180" s="290">
        <f>AN180*C180</f>
        <v>0</v>
      </c>
      <c r="AP180" s="291"/>
      <c r="AQ180" s="291">
        <f>AP180*C180</f>
        <v>0</v>
      </c>
      <c r="AR180" s="296"/>
      <c r="AS180" s="292">
        <f>AR180*C180</f>
        <v>0</v>
      </c>
      <c r="AT180" s="66"/>
      <c r="AU180" s="68">
        <f>AT180*C180</f>
        <v>0</v>
      </c>
      <c r="AV180" s="289"/>
      <c r="AW180" s="289">
        <f t="shared" ref="AW180:AW188" si="452">AV180*C180</f>
        <v>0</v>
      </c>
      <c r="AX180" s="290"/>
      <c r="AY180" s="290">
        <f t="shared" ref="AY180:AY188" si="453">AX180*C180</f>
        <v>0</v>
      </c>
      <c r="AZ180" s="291"/>
      <c r="BA180" s="291">
        <f t="shared" ref="BA180:BA188" si="454">AZ180*AO180</f>
        <v>0</v>
      </c>
      <c r="BB180" s="292"/>
      <c r="BC180" s="292">
        <f t="shared" ref="BC180:BC188" si="455">BB180*C180</f>
        <v>0</v>
      </c>
      <c r="BD180" s="68"/>
      <c r="BE180" s="68">
        <f t="shared" ref="BE180:BE188" si="456">BD180*C180</f>
        <v>0</v>
      </c>
      <c r="BF180" s="293"/>
      <c r="BG180" s="289">
        <f t="shared" ref="BG180:BG188" si="457">BF180*C180</f>
        <v>0</v>
      </c>
      <c r="BH180" s="294"/>
      <c r="BI180" s="290">
        <f t="shared" ref="BI180:BI188" si="458">BH180*C180</f>
        <v>0</v>
      </c>
      <c r="BJ180" s="295"/>
      <c r="BK180" s="291">
        <f t="shared" ref="BK180:BK188" si="459">BJ180*C180</f>
        <v>0</v>
      </c>
      <c r="BL180" s="296"/>
      <c r="BM180" s="292">
        <f t="shared" ref="BM180:BM188" si="460">BL180*C180</f>
        <v>0</v>
      </c>
      <c r="BN180" s="66"/>
      <c r="BO180" s="68">
        <f t="shared" ref="BO180:BO188" si="461">BN180*C180</f>
        <v>0</v>
      </c>
      <c r="BP180" s="293"/>
      <c r="BQ180" s="289">
        <f t="shared" ref="BQ180:BQ188" si="462">BP180*C180</f>
        <v>0</v>
      </c>
      <c r="BR180" s="294"/>
      <c r="BS180" s="290">
        <f t="shared" ref="BS180:BS188" si="463">BR180*C180</f>
        <v>0</v>
      </c>
      <c r="BT180" s="295"/>
      <c r="BU180" s="291">
        <f t="shared" ref="BU180:BU188" si="464">BT180*C180</f>
        <v>0</v>
      </c>
      <c r="BV180" s="296"/>
      <c r="BW180" s="292">
        <f t="shared" ref="BW180:BW188" si="465">BV180*C180</f>
        <v>0</v>
      </c>
      <c r="BX180" s="289"/>
      <c r="BY180" s="289">
        <f t="shared" ref="BY180:BY188" si="466">BX180*C180</f>
        <v>0</v>
      </c>
      <c r="BZ180" s="294"/>
      <c r="CA180" s="290">
        <f t="shared" ref="CA180:CA188" si="467">BZ180*C180</f>
        <v>0</v>
      </c>
      <c r="CB180" s="291"/>
      <c r="CC180" s="291">
        <f t="shared" ref="CC180:CC188" si="468">CB180*C180</f>
        <v>0</v>
      </c>
      <c r="CD180" s="296"/>
      <c r="CE180" s="292">
        <f t="shared" ref="CE180:CE188" si="469">CD180*C180</f>
        <v>0</v>
      </c>
      <c r="CF180" s="66"/>
      <c r="CG180" s="68">
        <f t="shared" ref="CG180:CG188" si="470">CF180*C180</f>
        <v>0</v>
      </c>
      <c r="CH180" s="289"/>
      <c r="CI180" s="289">
        <f t="shared" ref="CI180:CI188" si="471">CH180*C180</f>
        <v>0</v>
      </c>
      <c r="CJ180" s="289"/>
      <c r="CK180" s="289">
        <f t="shared" ref="CK180:CK188" si="472">CJ180*C180</f>
        <v>0</v>
      </c>
      <c r="CL180" s="273">
        <f t="shared" ref="CL180:CL188" si="473">F180*D180/1000000</f>
        <v>0</v>
      </c>
      <c r="CM180" s="199">
        <f t="shared" ref="CM180:CM188" si="474">CL180-CN180</f>
        <v>0</v>
      </c>
      <c r="CN180" s="199">
        <f>J180*'1_MEX'!$F$8+'2_FACADE'!L180*'1_MEX'!$F$9+'2_FACADE'!N180*'1_MEX'!$F$10+'2_FACADE'!P180*'1_MEX'!$F$11+'2_FACADE'!R180*'1_MEX'!$F$12+'2_FACADE'!T180*'1_MEX'!$F$13+'2_FACADE'!V180*'1_MEX'!$F$14+'2_FACADE'!X180*'1_MEX'!$F$15+'2_FACADE'!Z180*'1_MEX'!$F$16+'2_FACADE'!AB180*'1_MEX'!$F$17+'2_FACADE'!AD180*'1_MEX'!$F$18+'2_FACADE'!AF180*'1_MEX'!$F$19+'2_FACADE'!AH180*'1_MEX'!$F$20+AJ180*'1_MEX'!$F$21+'2_FACADE'!AL180*'1_MEX'!$F$22+'2_FACADE'!AN180*'1_MEX'!$F$23+'2_FACADE'!AP180*'1_MEX'!$F$24+'2_FACADE'!AR180*'1_MEX'!$F$25+'2_FACADE'!AT180*'1_MEX'!$F$26+'2_FACADE'!AV180*'1_MEX'!$F$27+AX180*'1_MEX'!$F$28+AZ180*'1_MEX'!$F$29+BB180*'1_MEX'!$F$30+BD180*'1_MEX'!$F$31+BF180*'1_MEX'!$F$32+BH180*'1_MEX'!$F$33+BJ180*'1_MEX'!$F$34+BL180*'1_MEX'!$F$35+BN180*'1_MEX'!$F$36+BP180*'1_MEX'!$F$37+BR180*'1_MEX'!$F$38+BT180*'1_MEX'!$F$39+BV180*'1_MEX'!$F$40+BX180*'1_MEX'!$F$41+BZ180*'1_MEX'!$F$42+CB180*'1_MEX'!$F$43+CD180*'1_MEX'!$F$44+CF180*'1_MEX'!$F$45+CH180*'1_MEX'!$F$46+CJ180*'1_MEX'!$F$47</f>
        <v>0</v>
      </c>
      <c r="CO180" s="274">
        <f t="shared" ref="CO180:CO188" si="475">CL180*C180</f>
        <v>0</v>
      </c>
      <c r="CP180" s="274">
        <f t="shared" ref="CP180:CP188" si="476">CM180*C180</f>
        <v>0</v>
      </c>
      <c r="CQ180" s="199">
        <f t="shared" ref="CQ180:CQ188" si="477">CN180*C180</f>
        <v>0</v>
      </c>
      <c r="CR180" s="199">
        <f t="shared" ref="CR180:CR188" si="478">I180*C180</f>
        <v>0</v>
      </c>
      <c r="CS180" s="199">
        <f>C180*($J180*'1_MEX'!B$8+$L180*'1_MEX'!B$9+$N180*'1_MEX'!B$10+$P180*'1_MEX'!B$11+$R180*'1_MEX'!B$12+$T180*'1_MEX'!B$13+$V180*'1_MEX'!B$14+$X180*'1_MEX'!B$15+$Z180*'1_MEX'!B$16+$AB180*'1_MEX'!B$17+$AD180*'1_MEX'!B$18+$AF180*'1_MEX'!B$19+$AH180*'1_MEX'!B$20+$AJ180*'1_MEX'!B$21+$AL180*'1_MEX'!B$22+$AN180*'1_MEX'!B$23+$AP180*'1_MEX'!B$24+$AR180*'1_MEX'!B$25+$AT180*'1_MEX'!B$26+$AV180*'1_MEX'!B$27+$AX180*'1_MEX'!B$28+$AZ180*'1_MEX'!B$29+$BB180*'1_MEX'!B$30+$BD180*'1_MEX'!B$31+$BF180*'1_MEX'!B$32+$BH180*'1_MEX'!B$33+$BJ180*'1_MEX'!B$34+$BL180*'1_MEX'!B$35+$BN180*'1_MEX'!B$36+$BP180*'1_MEX'!B$37+$BR180*'1_MEX'!B$38+$BT180*'1_MEX'!B$39+$BV180*'1_MEX'!B$40+$BX180*'1_MEX'!B$41+$BZ180*'1_MEX'!B$42+$CB180*'1_MEX'!B$43+$CD180*'1_MEX'!B$44+$CF180*'1_MEX'!B$45+$CH180*'1_MEX'!B$46+$CJ180*'1_MEX'!B$47)</f>
        <v>0</v>
      </c>
      <c r="CT180" s="199">
        <f>C180*($J180*'1_MEX'!C$8+$L180*'1_MEX'!C$9+$N180*'1_MEX'!C$10+$P180*'1_MEX'!C$11+$R180*'1_MEX'!C$12+$T180*'1_MEX'!C$13+$V180*'1_MEX'!C$14+$X180*'1_MEX'!C$15+$Z180*'1_MEX'!C$16+$AB180*'1_MEX'!C$17+$AD180*'1_MEX'!C$18+$AF180*'1_MEX'!C$19+$AH180*'1_MEX'!C$20+$AJ180*'1_MEX'!C$21+$AL180*'1_MEX'!C$22+$AN180*'1_MEX'!C$23+$AP180*'1_MEX'!C$24+$AR180*'1_MEX'!C$25+$AT180*'1_MEX'!C$26+$AV180*'1_MEX'!C$27+$AX180*'1_MEX'!C$28+$AZ180*'1_MEX'!C$29+$BB180*'1_MEX'!C$30+$BD180*'1_MEX'!C$31+$BF180*'1_MEX'!C$32+$BH180*'1_MEX'!C$33+$BJ180*'1_MEX'!C$34+$BL180*'1_MEX'!C$35+$BN180*'1_MEX'!C$36+$BP180*'1_MEX'!C$37+$BR180*'1_MEX'!C$38+$BT180*'1_MEX'!C$39+$BV180*'1_MEX'!C$40+$BX180*'1_MEX'!C$41+$BZ180*'1_MEX'!C$42+$CB180*'1_MEX'!C$43+$CD180*'1_MEX'!C$44+$CF180*'1_MEX'!C$45+$CH180*'1_MEX'!C$46+$CJ180*'1_MEX'!C$47)</f>
        <v>0</v>
      </c>
      <c r="CU180"/>
      <c r="CV180"/>
      <c r="CW180"/>
      <c r="CX180"/>
      <c r="CY180"/>
      <c r="CZ180"/>
      <c r="DA180"/>
      <c r="DB180"/>
      <c r="DC180"/>
      <c r="DD180" s="200">
        <f t="shared" ref="DD180:DD188" si="479">CP180</f>
        <v>0</v>
      </c>
      <c r="DE180" s="200"/>
      <c r="DF180" s="200">
        <f t="shared" ref="DF180:DF188" si="480">CP180-DD180-DE180</f>
        <v>0</v>
      </c>
      <c r="DG180"/>
      <c r="DH180" s="235">
        <f t="shared" ref="DH180:DH188" si="481">IF(F180&gt;2800,C180*D180,0)</f>
        <v>0</v>
      </c>
    </row>
    <row r="181" spans="1:112" ht="26.25" customHeight="1">
      <c r="A181" s="68">
        <v>3</v>
      </c>
      <c r="B181" s="314"/>
      <c r="C181" s="192"/>
      <c r="D181" s="277"/>
      <c r="E181" s="276">
        <f t="shared" si="449"/>
        <v>0</v>
      </c>
      <c r="F181" s="276"/>
      <c r="G181" s="192">
        <f t="shared" si="450"/>
        <v>0</v>
      </c>
      <c r="H181" s="68" t="s">
        <v>1</v>
      </c>
      <c r="I181" s="194">
        <f t="shared" si="451"/>
        <v>0</v>
      </c>
      <c r="J181" s="289"/>
      <c r="K181" s="289">
        <f t="shared" si="443"/>
        <v>0</v>
      </c>
      <c r="L181" s="290"/>
      <c r="M181" s="290">
        <f t="shared" si="444"/>
        <v>0</v>
      </c>
      <c r="N181" s="291"/>
      <c r="O181" s="291">
        <f t="shared" si="445"/>
        <v>0</v>
      </c>
      <c r="P181" s="292"/>
      <c r="Q181" s="292">
        <f t="shared" si="446"/>
        <v>0</v>
      </c>
      <c r="R181" s="68"/>
      <c r="S181" s="68">
        <f>R181*C181</f>
        <v>0</v>
      </c>
      <c r="T181" s="293"/>
      <c r="U181" s="289">
        <f>T181*C181</f>
        <v>0</v>
      </c>
      <c r="V181" s="294"/>
      <c r="W181" s="290">
        <f>V181*C181</f>
        <v>0</v>
      </c>
      <c r="X181" s="295"/>
      <c r="Y181" s="291">
        <f>X181*C181</f>
        <v>0</v>
      </c>
      <c r="Z181" s="296"/>
      <c r="AA181" s="292">
        <f>Z181*C181</f>
        <v>0</v>
      </c>
      <c r="AB181" s="66"/>
      <c r="AC181" s="68">
        <f>AB181*C181</f>
        <v>0</v>
      </c>
      <c r="AD181" s="293"/>
      <c r="AE181" s="289">
        <f>AD181*C181</f>
        <v>0</v>
      </c>
      <c r="AF181" s="294"/>
      <c r="AG181" s="290">
        <f>AF181*C181</f>
        <v>0</v>
      </c>
      <c r="AH181" s="295"/>
      <c r="AI181" s="291">
        <f>AH181*C181</f>
        <v>0</v>
      </c>
      <c r="AJ181" s="296"/>
      <c r="AK181" s="292">
        <f>AJ181*C181</f>
        <v>0</v>
      </c>
      <c r="AL181" s="289"/>
      <c r="AM181" s="289">
        <f>AL181*C181</f>
        <v>0</v>
      </c>
      <c r="AN181" s="294"/>
      <c r="AO181" s="290">
        <f>AN181*C181</f>
        <v>0</v>
      </c>
      <c r="AP181" s="291"/>
      <c r="AQ181" s="291">
        <f>AP181*C181</f>
        <v>0</v>
      </c>
      <c r="AR181" s="296"/>
      <c r="AS181" s="292">
        <f>AR181*C181</f>
        <v>0</v>
      </c>
      <c r="AT181" s="66"/>
      <c r="AU181" s="68">
        <f>AT181*C181</f>
        <v>0</v>
      </c>
      <c r="AV181" s="289"/>
      <c r="AW181" s="289">
        <f t="shared" si="452"/>
        <v>0</v>
      </c>
      <c r="AX181" s="290"/>
      <c r="AY181" s="290">
        <f t="shared" si="453"/>
        <v>0</v>
      </c>
      <c r="AZ181" s="291"/>
      <c r="BA181" s="291">
        <f t="shared" si="454"/>
        <v>0</v>
      </c>
      <c r="BB181" s="292"/>
      <c r="BC181" s="292">
        <f t="shared" si="455"/>
        <v>0</v>
      </c>
      <c r="BD181" s="68"/>
      <c r="BE181" s="68">
        <f t="shared" si="456"/>
        <v>0</v>
      </c>
      <c r="BF181" s="293"/>
      <c r="BG181" s="289">
        <f t="shared" si="457"/>
        <v>0</v>
      </c>
      <c r="BH181" s="294"/>
      <c r="BI181" s="290">
        <f t="shared" si="458"/>
        <v>0</v>
      </c>
      <c r="BJ181" s="295"/>
      <c r="BK181" s="291">
        <f t="shared" si="459"/>
        <v>0</v>
      </c>
      <c r="BL181" s="296"/>
      <c r="BM181" s="292">
        <f t="shared" si="460"/>
        <v>0</v>
      </c>
      <c r="BN181" s="66"/>
      <c r="BO181" s="68">
        <f t="shared" si="461"/>
        <v>0</v>
      </c>
      <c r="BP181" s="293"/>
      <c r="BQ181" s="289">
        <f t="shared" si="462"/>
        <v>0</v>
      </c>
      <c r="BR181" s="294"/>
      <c r="BS181" s="290">
        <f t="shared" si="463"/>
        <v>0</v>
      </c>
      <c r="BT181" s="295"/>
      <c r="BU181" s="291">
        <f t="shared" si="464"/>
        <v>0</v>
      </c>
      <c r="BV181" s="296"/>
      <c r="BW181" s="292">
        <f t="shared" si="465"/>
        <v>0</v>
      </c>
      <c r="BX181" s="289"/>
      <c r="BY181" s="289">
        <f t="shared" si="466"/>
        <v>0</v>
      </c>
      <c r="BZ181" s="294"/>
      <c r="CA181" s="290">
        <f t="shared" si="467"/>
        <v>0</v>
      </c>
      <c r="CB181" s="291"/>
      <c r="CC181" s="291">
        <f t="shared" si="468"/>
        <v>0</v>
      </c>
      <c r="CD181" s="296"/>
      <c r="CE181" s="292">
        <f t="shared" si="469"/>
        <v>0</v>
      </c>
      <c r="CF181" s="66"/>
      <c r="CG181" s="68">
        <f t="shared" si="470"/>
        <v>0</v>
      </c>
      <c r="CH181" s="289"/>
      <c r="CI181" s="289">
        <f t="shared" si="471"/>
        <v>0</v>
      </c>
      <c r="CJ181" s="289"/>
      <c r="CK181" s="289">
        <f t="shared" si="472"/>
        <v>0</v>
      </c>
      <c r="CL181" s="273">
        <f t="shared" si="473"/>
        <v>0</v>
      </c>
      <c r="CM181" s="199">
        <f t="shared" si="474"/>
        <v>0</v>
      </c>
      <c r="CN181" s="199">
        <f>J181*'1_MEX'!$F$8+'2_FACADE'!L181*'1_MEX'!$F$9+'2_FACADE'!N181*'1_MEX'!$F$10+'2_FACADE'!P181*'1_MEX'!$F$11+'2_FACADE'!R181*'1_MEX'!$F$12+'2_FACADE'!T181*'1_MEX'!$F$13+'2_FACADE'!V181*'1_MEX'!$F$14+'2_FACADE'!X181*'1_MEX'!$F$15+'2_FACADE'!Z181*'1_MEX'!$F$16+'2_FACADE'!AB181*'1_MEX'!$F$17+'2_FACADE'!AD181*'1_MEX'!$F$18+'2_FACADE'!AF181*'1_MEX'!$F$19+'2_FACADE'!AH181*'1_MEX'!$F$20+AJ181*'1_MEX'!$F$21+'2_FACADE'!AL181*'1_MEX'!$F$22+'2_FACADE'!AN181*'1_MEX'!$F$23+'2_FACADE'!AP181*'1_MEX'!$F$24+'2_FACADE'!AR181*'1_MEX'!$F$25+'2_FACADE'!AT181*'1_MEX'!$F$26+'2_FACADE'!AV181*'1_MEX'!$F$27+AX181*'1_MEX'!$F$28+AZ181*'1_MEX'!$F$29+BB181*'1_MEX'!$F$30+BD181*'1_MEX'!$F$31+BF181*'1_MEX'!$F$32+BH181*'1_MEX'!$F$33+BJ181*'1_MEX'!$F$34+BL181*'1_MEX'!$F$35+BN181*'1_MEX'!$F$36+BP181*'1_MEX'!$F$37+BR181*'1_MEX'!$F$38+BT181*'1_MEX'!$F$39+BV181*'1_MEX'!$F$40+BX181*'1_MEX'!$F$41+BZ181*'1_MEX'!$F$42+CB181*'1_MEX'!$F$43+CD181*'1_MEX'!$F$44+CF181*'1_MEX'!$F$45+CH181*'1_MEX'!$F$46+CJ181*'1_MEX'!$F$47</f>
        <v>0</v>
      </c>
      <c r="CO181" s="274">
        <f t="shared" si="475"/>
        <v>0</v>
      </c>
      <c r="CP181" s="274">
        <f t="shared" si="476"/>
        <v>0</v>
      </c>
      <c r="CQ181" s="199">
        <f t="shared" si="477"/>
        <v>0</v>
      </c>
      <c r="CR181" s="199">
        <f t="shared" si="478"/>
        <v>0</v>
      </c>
      <c r="CS181" s="199">
        <f>C181*($J181*'1_MEX'!B$8+$L181*'1_MEX'!B$9+$N181*'1_MEX'!B$10+$P181*'1_MEX'!B$11+$R181*'1_MEX'!B$12+$T181*'1_MEX'!B$13+$V181*'1_MEX'!B$14+$X181*'1_MEX'!B$15+$Z181*'1_MEX'!B$16+$AB181*'1_MEX'!B$17+$AD181*'1_MEX'!B$18+$AF181*'1_MEX'!B$19+$AH181*'1_MEX'!B$20+$AJ181*'1_MEX'!B$21+$AL181*'1_MEX'!B$22+$AN181*'1_MEX'!B$23+$AP181*'1_MEX'!B$24+$AR181*'1_MEX'!B$25+$AT181*'1_MEX'!B$26+$AV181*'1_MEX'!B$27+$AX181*'1_MEX'!B$28+$AZ181*'1_MEX'!B$29+$BB181*'1_MEX'!B$30+$BD181*'1_MEX'!B$31+$BF181*'1_MEX'!B$32+$BH181*'1_MEX'!B$33+$BJ181*'1_MEX'!B$34+$BL181*'1_MEX'!B$35+$BN181*'1_MEX'!B$36+$BP181*'1_MEX'!B$37+$BR181*'1_MEX'!B$38+$BT181*'1_MEX'!B$39+$BV181*'1_MEX'!B$40+$BX181*'1_MEX'!B$41+$BZ181*'1_MEX'!B$42+$CB181*'1_MEX'!B$43+$CD181*'1_MEX'!B$44+$CF181*'1_MEX'!B$45+$CH181*'1_MEX'!B$46+$CJ181*'1_MEX'!B$47)</f>
        <v>0</v>
      </c>
      <c r="CT181" s="199">
        <f>C181*($J181*'1_MEX'!C$8+$L181*'1_MEX'!C$9+$N181*'1_MEX'!C$10+$P181*'1_MEX'!C$11+$R181*'1_MEX'!C$12+$T181*'1_MEX'!C$13+$V181*'1_MEX'!C$14+$X181*'1_MEX'!C$15+$Z181*'1_MEX'!C$16+$AB181*'1_MEX'!C$17+$AD181*'1_MEX'!C$18+$AF181*'1_MEX'!C$19+$AH181*'1_MEX'!C$20+$AJ181*'1_MEX'!C$21+$AL181*'1_MEX'!C$22+$AN181*'1_MEX'!C$23+$AP181*'1_MEX'!C$24+$AR181*'1_MEX'!C$25+$AT181*'1_MEX'!C$26+$AV181*'1_MEX'!C$27+$AX181*'1_MEX'!C$28+$AZ181*'1_MEX'!C$29+$BB181*'1_MEX'!C$30+$BD181*'1_MEX'!C$31+$BF181*'1_MEX'!C$32+$BH181*'1_MEX'!C$33+$BJ181*'1_MEX'!C$34+$BL181*'1_MEX'!C$35+$BN181*'1_MEX'!C$36+$BP181*'1_MEX'!C$37+$BR181*'1_MEX'!C$38+$BT181*'1_MEX'!C$39+$BV181*'1_MEX'!C$40+$BX181*'1_MEX'!C$41+$BZ181*'1_MEX'!C$42+$CB181*'1_MEX'!C$43+$CD181*'1_MEX'!C$44+$CF181*'1_MEX'!C$45+$CH181*'1_MEX'!C$46+$CJ181*'1_MEX'!C$47)</f>
        <v>0</v>
      </c>
      <c r="CU181"/>
      <c r="CV181"/>
      <c r="CW181"/>
      <c r="CX181"/>
      <c r="CY181"/>
      <c r="CZ181"/>
      <c r="DA181"/>
      <c r="DB181"/>
      <c r="DC181"/>
      <c r="DD181" s="200">
        <f t="shared" si="479"/>
        <v>0</v>
      </c>
      <c r="DE181" s="200"/>
      <c r="DF181" s="200">
        <f t="shared" si="480"/>
        <v>0</v>
      </c>
      <c r="DG181"/>
      <c r="DH181" s="235">
        <f t="shared" si="481"/>
        <v>0</v>
      </c>
    </row>
    <row r="182" spans="1:112" ht="26.25" customHeight="1">
      <c r="A182" s="68">
        <v>4</v>
      </c>
      <c r="B182" s="314"/>
      <c r="C182" s="192"/>
      <c r="D182" s="277"/>
      <c r="E182" s="276">
        <f t="shared" si="449"/>
        <v>0</v>
      </c>
      <c r="F182" s="276"/>
      <c r="G182" s="192">
        <f t="shared" si="450"/>
        <v>0</v>
      </c>
      <c r="H182" s="68" t="s">
        <v>1</v>
      </c>
      <c r="I182" s="194">
        <f t="shared" si="451"/>
        <v>0</v>
      </c>
      <c r="J182" s="289"/>
      <c r="K182" s="289">
        <f t="shared" si="443"/>
        <v>0</v>
      </c>
      <c r="L182" s="290"/>
      <c r="M182" s="290">
        <f t="shared" si="444"/>
        <v>0</v>
      </c>
      <c r="N182" s="291"/>
      <c r="O182" s="291">
        <f t="shared" si="445"/>
        <v>0</v>
      </c>
      <c r="P182" s="292"/>
      <c r="Q182" s="292">
        <f t="shared" si="446"/>
        <v>0</v>
      </c>
      <c r="R182" s="68"/>
      <c r="S182" s="68">
        <f t="shared" ref="S182:S188" si="482">R182*C182</f>
        <v>0</v>
      </c>
      <c r="T182" s="293"/>
      <c r="U182" s="289">
        <f t="shared" ref="U182:U188" si="483">T182*C182</f>
        <v>0</v>
      </c>
      <c r="V182" s="294"/>
      <c r="W182" s="290">
        <f t="shared" ref="W182:W188" si="484">V182*C182</f>
        <v>0</v>
      </c>
      <c r="X182" s="295"/>
      <c r="Y182" s="291">
        <f t="shared" ref="Y182:Y188" si="485">X182*C182</f>
        <v>0</v>
      </c>
      <c r="Z182" s="296"/>
      <c r="AA182" s="292">
        <f t="shared" ref="AA182:AA188" si="486">Z182*C182</f>
        <v>0</v>
      </c>
      <c r="AB182" s="66"/>
      <c r="AC182" s="68">
        <f t="shared" ref="AC182:AC188" si="487">AB182*C182</f>
        <v>0</v>
      </c>
      <c r="AD182" s="293"/>
      <c r="AE182" s="289">
        <f t="shared" ref="AE182:AE188" si="488">AD182*C182</f>
        <v>0</v>
      </c>
      <c r="AF182" s="294"/>
      <c r="AG182" s="290">
        <f t="shared" ref="AG182:AG188" si="489">AF182*C182</f>
        <v>0</v>
      </c>
      <c r="AH182" s="295"/>
      <c r="AI182" s="291">
        <f t="shared" ref="AI182:AI188" si="490">AH182*C182</f>
        <v>0</v>
      </c>
      <c r="AJ182" s="296"/>
      <c r="AK182" s="292">
        <f t="shared" ref="AK182:AK188" si="491">AJ182*C182</f>
        <v>0</v>
      </c>
      <c r="AL182" s="289"/>
      <c r="AM182" s="289">
        <f t="shared" ref="AM182:AM188" si="492">AL182*C182</f>
        <v>0</v>
      </c>
      <c r="AN182" s="294"/>
      <c r="AO182" s="290">
        <f t="shared" ref="AO182:AO188" si="493">AN182*C182</f>
        <v>0</v>
      </c>
      <c r="AP182" s="291"/>
      <c r="AQ182" s="291">
        <f t="shared" ref="AQ182:AQ188" si="494">AP182*C182</f>
        <v>0</v>
      </c>
      <c r="AR182" s="296"/>
      <c r="AS182" s="292">
        <f t="shared" ref="AS182:AS188" si="495">AR182*C182</f>
        <v>0</v>
      </c>
      <c r="AT182" s="66"/>
      <c r="AU182" s="68">
        <f t="shared" ref="AU182:AU188" si="496">AT182*C182</f>
        <v>0</v>
      </c>
      <c r="AV182" s="289"/>
      <c r="AW182" s="289">
        <f t="shared" si="452"/>
        <v>0</v>
      </c>
      <c r="AX182" s="290"/>
      <c r="AY182" s="290">
        <f t="shared" si="453"/>
        <v>0</v>
      </c>
      <c r="AZ182" s="291"/>
      <c r="BA182" s="291">
        <f t="shared" si="454"/>
        <v>0</v>
      </c>
      <c r="BB182" s="292"/>
      <c r="BC182" s="292">
        <f t="shared" si="455"/>
        <v>0</v>
      </c>
      <c r="BD182" s="68"/>
      <c r="BE182" s="68">
        <f t="shared" si="456"/>
        <v>0</v>
      </c>
      <c r="BF182" s="293"/>
      <c r="BG182" s="289">
        <f t="shared" si="457"/>
        <v>0</v>
      </c>
      <c r="BH182" s="294"/>
      <c r="BI182" s="290">
        <f t="shared" si="458"/>
        <v>0</v>
      </c>
      <c r="BJ182" s="295"/>
      <c r="BK182" s="291">
        <f t="shared" si="459"/>
        <v>0</v>
      </c>
      <c r="BL182" s="296"/>
      <c r="BM182" s="292">
        <f t="shared" si="460"/>
        <v>0</v>
      </c>
      <c r="BN182" s="66"/>
      <c r="BO182" s="68">
        <f t="shared" si="461"/>
        <v>0</v>
      </c>
      <c r="BP182" s="293"/>
      <c r="BQ182" s="289">
        <f t="shared" si="462"/>
        <v>0</v>
      </c>
      <c r="BR182" s="294"/>
      <c r="BS182" s="290">
        <f t="shared" si="463"/>
        <v>0</v>
      </c>
      <c r="BT182" s="295"/>
      <c r="BU182" s="291">
        <f t="shared" si="464"/>
        <v>0</v>
      </c>
      <c r="BV182" s="296"/>
      <c r="BW182" s="292">
        <f t="shared" si="465"/>
        <v>0</v>
      </c>
      <c r="BX182" s="289"/>
      <c r="BY182" s="289">
        <f t="shared" si="466"/>
        <v>0</v>
      </c>
      <c r="BZ182" s="294"/>
      <c r="CA182" s="290">
        <f t="shared" si="467"/>
        <v>0</v>
      </c>
      <c r="CB182" s="291"/>
      <c r="CC182" s="291">
        <f t="shared" si="468"/>
        <v>0</v>
      </c>
      <c r="CD182" s="296"/>
      <c r="CE182" s="292">
        <f t="shared" si="469"/>
        <v>0</v>
      </c>
      <c r="CF182" s="66"/>
      <c r="CG182" s="68">
        <f t="shared" si="470"/>
        <v>0</v>
      </c>
      <c r="CH182" s="289"/>
      <c r="CI182" s="289">
        <f t="shared" si="471"/>
        <v>0</v>
      </c>
      <c r="CJ182" s="289"/>
      <c r="CK182" s="289">
        <f t="shared" si="472"/>
        <v>0</v>
      </c>
      <c r="CL182" s="273">
        <f t="shared" si="473"/>
        <v>0</v>
      </c>
      <c r="CM182" s="199">
        <f t="shared" si="474"/>
        <v>0</v>
      </c>
      <c r="CN182" s="199">
        <f>J182*'1_MEX'!$F$8+'2_FACADE'!L182*'1_MEX'!$F$9+'2_FACADE'!N182*'1_MEX'!$F$10+'2_FACADE'!P182*'1_MEX'!$F$11+'2_FACADE'!R182*'1_MEX'!$F$12+'2_FACADE'!T182*'1_MEX'!$F$13+'2_FACADE'!V182*'1_MEX'!$F$14+'2_FACADE'!X182*'1_MEX'!$F$15+'2_FACADE'!Z182*'1_MEX'!$F$16+'2_FACADE'!AB182*'1_MEX'!$F$17+'2_FACADE'!AD182*'1_MEX'!$F$18+'2_FACADE'!AF182*'1_MEX'!$F$19+'2_FACADE'!AH182*'1_MEX'!$F$20+AJ182*'1_MEX'!$F$21+'2_FACADE'!AL182*'1_MEX'!$F$22+'2_FACADE'!AN182*'1_MEX'!$F$23+'2_FACADE'!AP182*'1_MEX'!$F$24+'2_FACADE'!AR182*'1_MEX'!$F$25+'2_FACADE'!AT182*'1_MEX'!$F$26+'2_FACADE'!AV182*'1_MEX'!$F$27+AX182*'1_MEX'!$F$28+AZ182*'1_MEX'!$F$29+BB182*'1_MEX'!$F$30+BD182*'1_MEX'!$F$31+BF182*'1_MEX'!$F$32+BH182*'1_MEX'!$F$33+BJ182*'1_MEX'!$F$34+BL182*'1_MEX'!$F$35+BN182*'1_MEX'!$F$36+BP182*'1_MEX'!$F$37+BR182*'1_MEX'!$F$38+BT182*'1_MEX'!$F$39+BV182*'1_MEX'!$F$40+BX182*'1_MEX'!$F$41+BZ182*'1_MEX'!$F$42+CB182*'1_MEX'!$F$43+CD182*'1_MEX'!$F$44+CF182*'1_MEX'!$F$45+CH182*'1_MEX'!$F$46+CJ182*'1_MEX'!$F$47</f>
        <v>0</v>
      </c>
      <c r="CO182" s="274">
        <f t="shared" si="475"/>
        <v>0</v>
      </c>
      <c r="CP182" s="274">
        <f t="shared" si="476"/>
        <v>0</v>
      </c>
      <c r="CQ182" s="199">
        <f t="shared" si="477"/>
        <v>0</v>
      </c>
      <c r="CR182" s="199">
        <f t="shared" si="478"/>
        <v>0</v>
      </c>
      <c r="CS182" s="199">
        <f>C182*($J182*'1_MEX'!B$8+$L182*'1_MEX'!B$9+$N182*'1_MEX'!B$10+$P182*'1_MEX'!B$11+$R182*'1_MEX'!B$12+$T182*'1_MEX'!B$13+$V182*'1_MEX'!B$14+$X182*'1_MEX'!B$15+$Z182*'1_MEX'!B$16+$AB182*'1_MEX'!B$17+$AD182*'1_MEX'!B$18+$AF182*'1_MEX'!B$19+$AH182*'1_MEX'!B$20+$AJ182*'1_MEX'!B$21+$AL182*'1_MEX'!B$22+$AN182*'1_MEX'!B$23+$AP182*'1_MEX'!B$24+$AR182*'1_MEX'!B$25+$AT182*'1_MEX'!B$26+$AV182*'1_MEX'!B$27+$AX182*'1_MEX'!B$28+$AZ182*'1_MEX'!B$29+$BB182*'1_MEX'!B$30+$BD182*'1_MEX'!B$31+$BF182*'1_MEX'!B$32+$BH182*'1_MEX'!B$33+$BJ182*'1_MEX'!B$34+$BL182*'1_MEX'!B$35+$BN182*'1_MEX'!B$36+$BP182*'1_MEX'!B$37+$BR182*'1_MEX'!B$38+$BT182*'1_MEX'!B$39+$BV182*'1_MEX'!B$40+$BX182*'1_MEX'!B$41+$BZ182*'1_MEX'!B$42+$CB182*'1_MEX'!B$43+$CD182*'1_MEX'!B$44+$CF182*'1_MEX'!B$45+$CH182*'1_MEX'!B$46+$CJ182*'1_MEX'!B$47)</f>
        <v>0</v>
      </c>
      <c r="CT182" s="199">
        <f>C182*($J182*'1_MEX'!C$8+$L182*'1_MEX'!C$9+$N182*'1_MEX'!C$10+$P182*'1_MEX'!C$11+$R182*'1_MEX'!C$12+$T182*'1_MEX'!C$13+$V182*'1_MEX'!C$14+$X182*'1_MEX'!C$15+$Z182*'1_MEX'!C$16+$AB182*'1_MEX'!C$17+$AD182*'1_MEX'!C$18+$AF182*'1_MEX'!C$19+$AH182*'1_MEX'!C$20+$AJ182*'1_MEX'!C$21+$AL182*'1_MEX'!C$22+$AN182*'1_MEX'!C$23+$AP182*'1_MEX'!C$24+$AR182*'1_MEX'!C$25+$AT182*'1_MEX'!C$26+$AV182*'1_MEX'!C$27+$AX182*'1_MEX'!C$28+$AZ182*'1_MEX'!C$29+$BB182*'1_MEX'!C$30+$BD182*'1_MEX'!C$31+$BF182*'1_MEX'!C$32+$BH182*'1_MEX'!C$33+$BJ182*'1_MEX'!C$34+$BL182*'1_MEX'!C$35+$BN182*'1_MEX'!C$36+$BP182*'1_MEX'!C$37+$BR182*'1_MEX'!C$38+$BT182*'1_MEX'!C$39+$BV182*'1_MEX'!C$40+$BX182*'1_MEX'!C$41+$BZ182*'1_MEX'!C$42+$CB182*'1_MEX'!C$43+$CD182*'1_MEX'!C$44+$CF182*'1_MEX'!C$45+$CH182*'1_MEX'!C$46+$CJ182*'1_MEX'!C$47)</f>
        <v>0</v>
      </c>
      <c r="CU182"/>
      <c r="CV182"/>
      <c r="CW182"/>
      <c r="CX182"/>
      <c r="CY182"/>
      <c r="CZ182"/>
      <c r="DA182"/>
      <c r="DB182"/>
      <c r="DC182"/>
      <c r="DD182" s="200">
        <f t="shared" si="479"/>
        <v>0</v>
      </c>
      <c r="DE182" s="200"/>
      <c r="DF182" s="200">
        <f t="shared" si="480"/>
        <v>0</v>
      </c>
      <c r="DG182"/>
      <c r="DH182" s="235">
        <f t="shared" si="481"/>
        <v>0</v>
      </c>
    </row>
    <row r="183" spans="1:112" ht="26.25" customHeight="1">
      <c r="A183" s="68">
        <v>5</v>
      </c>
      <c r="B183" s="314"/>
      <c r="C183" s="192"/>
      <c r="D183" s="277"/>
      <c r="E183" s="276">
        <f t="shared" si="449"/>
        <v>0</v>
      </c>
      <c r="F183" s="276"/>
      <c r="G183" s="192">
        <f t="shared" si="450"/>
        <v>0</v>
      </c>
      <c r="H183" s="68" t="s">
        <v>1</v>
      </c>
      <c r="I183" s="194">
        <f t="shared" si="451"/>
        <v>0</v>
      </c>
      <c r="J183" s="289"/>
      <c r="K183" s="289">
        <f t="shared" si="443"/>
        <v>0</v>
      </c>
      <c r="L183" s="290"/>
      <c r="M183" s="290">
        <f t="shared" si="444"/>
        <v>0</v>
      </c>
      <c r="N183" s="291"/>
      <c r="O183" s="291">
        <f t="shared" si="445"/>
        <v>0</v>
      </c>
      <c r="P183" s="292"/>
      <c r="Q183" s="292">
        <f t="shared" si="446"/>
        <v>0</v>
      </c>
      <c r="R183" s="68"/>
      <c r="S183" s="68">
        <f t="shared" si="482"/>
        <v>0</v>
      </c>
      <c r="T183" s="293"/>
      <c r="U183" s="289">
        <f t="shared" si="483"/>
        <v>0</v>
      </c>
      <c r="V183" s="294"/>
      <c r="W183" s="290">
        <f t="shared" si="484"/>
        <v>0</v>
      </c>
      <c r="X183" s="295"/>
      <c r="Y183" s="291">
        <f t="shared" si="485"/>
        <v>0</v>
      </c>
      <c r="Z183" s="296"/>
      <c r="AA183" s="292">
        <f t="shared" si="486"/>
        <v>0</v>
      </c>
      <c r="AB183" s="66"/>
      <c r="AC183" s="68">
        <f t="shared" si="487"/>
        <v>0</v>
      </c>
      <c r="AD183" s="293"/>
      <c r="AE183" s="289">
        <f t="shared" si="488"/>
        <v>0</v>
      </c>
      <c r="AF183" s="294"/>
      <c r="AG183" s="290">
        <f t="shared" si="489"/>
        <v>0</v>
      </c>
      <c r="AH183" s="295"/>
      <c r="AI183" s="291">
        <f t="shared" si="490"/>
        <v>0</v>
      </c>
      <c r="AJ183" s="296"/>
      <c r="AK183" s="292">
        <f t="shared" si="491"/>
        <v>0</v>
      </c>
      <c r="AL183" s="289"/>
      <c r="AM183" s="289">
        <f t="shared" si="492"/>
        <v>0</v>
      </c>
      <c r="AN183" s="294"/>
      <c r="AO183" s="290">
        <f t="shared" si="493"/>
        <v>0</v>
      </c>
      <c r="AP183" s="291"/>
      <c r="AQ183" s="291">
        <f t="shared" si="494"/>
        <v>0</v>
      </c>
      <c r="AR183" s="296"/>
      <c r="AS183" s="292">
        <f t="shared" si="495"/>
        <v>0</v>
      </c>
      <c r="AT183" s="66"/>
      <c r="AU183" s="68">
        <f t="shared" si="496"/>
        <v>0</v>
      </c>
      <c r="AV183" s="289"/>
      <c r="AW183" s="289">
        <f t="shared" si="452"/>
        <v>0</v>
      </c>
      <c r="AX183" s="290"/>
      <c r="AY183" s="290">
        <f t="shared" si="453"/>
        <v>0</v>
      </c>
      <c r="AZ183" s="291"/>
      <c r="BA183" s="291">
        <f t="shared" si="454"/>
        <v>0</v>
      </c>
      <c r="BB183" s="292"/>
      <c r="BC183" s="292">
        <f t="shared" si="455"/>
        <v>0</v>
      </c>
      <c r="BD183" s="68"/>
      <c r="BE183" s="68">
        <f t="shared" si="456"/>
        <v>0</v>
      </c>
      <c r="BF183" s="293"/>
      <c r="BG183" s="289">
        <f t="shared" si="457"/>
        <v>0</v>
      </c>
      <c r="BH183" s="294"/>
      <c r="BI183" s="290">
        <f t="shared" si="458"/>
        <v>0</v>
      </c>
      <c r="BJ183" s="295"/>
      <c r="BK183" s="291">
        <f t="shared" si="459"/>
        <v>0</v>
      </c>
      <c r="BL183" s="296"/>
      <c r="BM183" s="292">
        <f t="shared" si="460"/>
        <v>0</v>
      </c>
      <c r="BN183" s="66"/>
      <c r="BO183" s="68">
        <f t="shared" si="461"/>
        <v>0</v>
      </c>
      <c r="BP183" s="293"/>
      <c r="BQ183" s="289">
        <f t="shared" si="462"/>
        <v>0</v>
      </c>
      <c r="BR183" s="294"/>
      <c r="BS183" s="290">
        <f t="shared" si="463"/>
        <v>0</v>
      </c>
      <c r="BT183" s="295"/>
      <c r="BU183" s="291">
        <f t="shared" si="464"/>
        <v>0</v>
      </c>
      <c r="BV183" s="296"/>
      <c r="BW183" s="292">
        <f t="shared" si="465"/>
        <v>0</v>
      </c>
      <c r="BX183" s="289"/>
      <c r="BY183" s="289">
        <f t="shared" si="466"/>
        <v>0</v>
      </c>
      <c r="BZ183" s="294"/>
      <c r="CA183" s="290">
        <f t="shared" si="467"/>
        <v>0</v>
      </c>
      <c r="CB183" s="291"/>
      <c r="CC183" s="291">
        <f t="shared" si="468"/>
        <v>0</v>
      </c>
      <c r="CD183" s="296"/>
      <c r="CE183" s="292">
        <f t="shared" si="469"/>
        <v>0</v>
      </c>
      <c r="CF183" s="66"/>
      <c r="CG183" s="68">
        <f t="shared" si="470"/>
        <v>0</v>
      </c>
      <c r="CH183" s="289"/>
      <c r="CI183" s="289">
        <f t="shared" si="471"/>
        <v>0</v>
      </c>
      <c r="CJ183" s="289"/>
      <c r="CK183" s="289">
        <f t="shared" si="472"/>
        <v>0</v>
      </c>
      <c r="CL183" s="273">
        <f t="shared" si="473"/>
        <v>0</v>
      </c>
      <c r="CM183" s="199">
        <f t="shared" si="474"/>
        <v>0</v>
      </c>
      <c r="CN183" s="199">
        <f>J183*'1_MEX'!$F$8+'2_FACADE'!L183*'1_MEX'!$F$9+'2_FACADE'!N183*'1_MEX'!$F$10+'2_FACADE'!P183*'1_MEX'!$F$11+'2_FACADE'!R183*'1_MEX'!$F$12+'2_FACADE'!T183*'1_MEX'!$F$13+'2_FACADE'!V183*'1_MEX'!$F$14+'2_FACADE'!X183*'1_MEX'!$F$15+'2_FACADE'!Z183*'1_MEX'!$F$16+'2_FACADE'!AB183*'1_MEX'!$F$17+'2_FACADE'!AD183*'1_MEX'!$F$18+'2_FACADE'!AF183*'1_MEX'!$F$19+'2_FACADE'!AH183*'1_MEX'!$F$20+AJ183*'1_MEX'!$F$21+'2_FACADE'!AL183*'1_MEX'!$F$22+'2_FACADE'!AN183*'1_MEX'!$F$23+'2_FACADE'!AP183*'1_MEX'!$F$24+'2_FACADE'!AR183*'1_MEX'!$F$25+'2_FACADE'!AT183*'1_MEX'!$F$26+'2_FACADE'!AV183*'1_MEX'!$F$27+AX183*'1_MEX'!$F$28+AZ183*'1_MEX'!$F$29+BB183*'1_MEX'!$F$30+BD183*'1_MEX'!$F$31+BF183*'1_MEX'!$F$32+BH183*'1_MEX'!$F$33+BJ183*'1_MEX'!$F$34+BL183*'1_MEX'!$F$35+BN183*'1_MEX'!$F$36+BP183*'1_MEX'!$F$37+BR183*'1_MEX'!$F$38+BT183*'1_MEX'!$F$39+BV183*'1_MEX'!$F$40+BX183*'1_MEX'!$F$41+BZ183*'1_MEX'!$F$42+CB183*'1_MEX'!$F$43+CD183*'1_MEX'!$F$44+CF183*'1_MEX'!$F$45+CH183*'1_MEX'!$F$46+CJ183*'1_MEX'!$F$47</f>
        <v>0</v>
      </c>
      <c r="CO183" s="274">
        <f t="shared" si="475"/>
        <v>0</v>
      </c>
      <c r="CP183" s="274">
        <f t="shared" si="476"/>
        <v>0</v>
      </c>
      <c r="CQ183" s="199">
        <f t="shared" si="477"/>
        <v>0</v>
      </c>
      <c r="CR183" s="199">
        <f t="shared" si="478"/>
        <v>0</v>
      </c>
      <c r="CS183" s="199">
        <f>C183*($J183*'1_MEX'!B$8+$L183*'1_MEX'!B$9+$N183*'1_MEX'!B$10+$P183*'1_MEX'!B$11+$R183*'1_MEX'!B$12+$T183*'1_MEX'!B$13+$V183*'1_MEX'!B$14+$X183*'1_MEX'!B$15+$Z183*'1_MEX'!B$16+$AB183*'1_MEX'!B$17+$AD183*'1_MEX'!B$18+$AF183*'1_MEX'!B$19+$AH183*'1_MEX'!B$20+$AJ183*'1_MEX'!B$21+$AL183*'1_MEX'!B$22+$AN183*'1_MEX'!B$23+$AP183*'1_MEX'!B$24+$AR183*'1_MEX'!B$25+$AT183*'1_MEX'!B$26+$AV183*'1_MEX'!B$27+$AX183*'1_MEX'!B$28+$AZ183*'1_MEX'!B$29+$BB183*'1_MEX'!B$30+$BD183*'1_MEX'!B$31+$BF183*'1_MEX'!B$32+$BH183*'1_MEX'!B$33+$BJ183*'1_MEX'!B$34+$BL183*'1_MEX'!B$35+$BN183*'1_MEX'!B$36+$BP183*'1_MEX'!B$37+$BR183*'1_MEX'!B$38+$BT183*'1_MEX'!B$39+$BV183*'1_MEX'!B$40+$BX183*'1_MEX'!B$41+$BZ183*'1_MEX'!B$42+$CB183*'1_MEX'!B$43+$CD183*'1_MEX'!B$44+$CF183*'1_MEX'!B$45+$CH183*'1_MEX'!B$46+$CJ183*'1_MEX'!B$47)</f>
        <v>0</v>
      </c>
      <c r="CT183" s="199">
        <f>C183*($J183*'1_MEX'!C$8+$L183*'1_MEX'!C$9+$N183*'1_MEX'!C$10+$P183*'1_MEX'!C$11+$R183*'1_MEX'!C$12+$T183*'1_MEX'!C$13+$V183*'1_MEX'!C$14+$X183*'1_MEX'!C$15+$Z183*'1_MEX'!C$16+$AB183*'1_MEX'!C$17+$AD183*'1_MEX'!C$18+$AF183*'1_MEX'!C$19+$AH183*'1_MEX'!C$20+$AJ183*'1_MEX'!C$21+$AL183*'1_MEX'!C$22+$AN183*'1_MEX'!C$23+$AP183*'1_MEX'!C$24+$AR183*'1_MEX'!C$25+$AT183*'1_MEX'!C$26+$AV183*'1_MEX'!C$27+$AX183*'1_MEX'!C$28+$AZ183*'1_MEX'!C$29+$BB183*'1_MEX'!C$30+$BD183*'1_MEX'!C$31+$BF183*'1_MEX'!C$32+$BH183*'1_MEX'!C$33+$BJ183*'1_MEX'!C$34+$BL183*'1_MEX'!C$35+$BN183*'1_MEX'!C$36+$BP183*'1_MEX'!C$37+$BR183*'1_MEX'!C$38+$BT183*'1_MEX'!C$39+$BV183*'1_MEX'!C$40+$BX183*'1_MEX'!C$41+$BZ183*'1_MEX'!C$42+$CB183*'1_MEX'!C$43+$CD183*'1_MEX'!C$44+$CF183*'1_MEX'!C$45+$CH183*'1_MEX'!C$46+$CJ183*'1_MEX'!C$47)</f>
        <v>0</v>
      </c>
      <c r="CU183"/>
      <c r="CV183"/>
      <c r="CW183"/>
      <c r="CX183"/>
      <c r="CY183"/>
      <c r="CZ183"/>
      <c r="DA183"/>
      <c r="DB183"/>
      <c r="DC183"/>
      <c r="DD183" s="200">
        <f t="shared" si="479"/>
        <v>0</v>
      </c>
      <c r="DE183" s="200"/>
      <c r="DF183" s="200">
        <f t="shared" si="480"/>
        <v>0</v>
      </c>
      <c r="DG183"/>
      <c r="DH183" s="235">
        <f t="shared" si="481"/>
        <v>0</v>
      </c>
    </row>
    <row r="184" spans="1:112" ht="26.25" customHeight="1">
      <c r="A184" s="68">
        <v>6</v>
      </c>
      <c r="B184" s="314"/>
      <c r="C184" s="192"/>
      <c r="D184" s="277"/>
      <c r="E184" s="276">
        <f t="shared" si="449"/>
        <v>0</v>
      </c>
      <c r="F184" s="276"/>
      <c r="G184" s="192">
        <f t="shared" si="450"/>
        <v>0</v>
      </c>
      <c r="H184" s="68" t="s">
        <v>1</v>
      </c>
      <c r="I184" s="194">
        <f t="shared" si="451"/>
        <v>0</v>
      </c>
      <c r="J184" s="289"/>
      <c r="K184" s="289">
        <f t="shared" si="443"/>
        <v>0</v>
      </c>
      <c r="L184" s="294"/>
      <c r="M184" s="290">
        <f t="shared" si="444"/>
        <v>0</v>
      </c>
      <c r="N184" s="295"/>
      <c r="O184" s="291">
        <f t="shared" si="445"/>
        <v>0</v>
      </c>
      <c r="P184" s="296"/>
      <c r="Q184" s="292">
        <f t="shared" si="446"/>
        <v>0</v>
      </c>
      <c r="R184" s="66"/>
      <c r="S184" s="68">
        <f t="shared" si="482"/>
        <v>0</v>
      </c>
      <c r="T184" s="293"/>
      <c r="U184" s="289">
        <f t="shared" si="483"/>
        <v>0</v>
      </c>
      <c r="V184" s="294"/>
      <c r="W184" s="290">
        <f t="shared" si="484"/>
        <v>0</v>
      </c>
      <c r="X184" s="295"/>
      <c r="Y184" s="291">
        <f t="shared" si="485"/>
        <v>0</v>
      </c>
      <c r="Z184" s="296"/>
      <c r="AA184" s="292">
        <f t="shared" si="486"/>
        <v>0</v>
      </c>
      <c r="AB184" s="66"/>
      <c r="AC184" s="68">
        <f t="shared" si="487"/>
        <v>0</v>
      </c>
      <c r="AD184" s="293"/>
      <c r="AE184" s="289">
        <f t="shared" si="488"/>
        <v>0</v>
      </c>
      <c r="AF184" s="294"/>
      <c r="AG184" s="290">
        <f t="shared" si="489"/>
        <v>0</v>
      </c>
      <c r="AH184" s="295"/>
      <c r="AI184" s="291">
        <f t="shared" si="490"/>
        <v>0</v>
      </c>
      <c r="AJ184" s="296"/>
      <c r="AK184" s="292">
        <f t="shared" si="491"/>
        <v>0</v>
      </c>
      <c r="AL184" s="289"/>
      <c r="AM184" s="289">
        <f t="shared" si="492"/>
        <v>0</v>
      </c>
      <c r="AN184" s="294"/>
      <c r="AO184" s="290">
        <f t="shared" si="493"/>
        <v>0</v>
      </c>
      <c r="AP184" s="291"/>
      <c r="AQ184" s="291">
        <f t="shared" si="494"/>
        <v>0</v>
      </c>
      <c r="AR184" s="296"/>
      <c r="AS184" s="292">
        <f t="shared" si="495"/>
        <v>0</v>
      </c>
      <c r="AT184" s="66"/>
      <c r="AU184" s="68">
        <f t="shared" si="496"/>
        <v>0</v>
      </c>
      <c r="AV184" s="289"/>
      <c r="AW184" s="289">
        <f t="shared" si="452"/>
        <v>0</v>
      </c>
      <c r="AX184" s="294"/>
      <c r="AY184" s="290">
        <f t="shared" si="453"/>
        <v>0</v>
      </c>
      <c r="AZ184" s="295"/>
      <c r="BA184" s="291">
        <f t="shared" si="454"/>
        <v>0</v>
      </c>
      <c r="BB184" s="296"/>
      <c r="BC184" s="292">
        <f t="shared" si="455"/>
        <v>0</v>
      </c>
      <c r="BD184" s="66"/>
      <c r="BE184" s="68">
        <f t="shared" si="456"/>
        <v>0</v>
      </c>
      <c r="BF184" s="293"/>
      <c r="BG184" s="289">
        <f t="shared" si="457"/>
        <v>0</v>
      </c>
      <c r="BH184" s="294"/>
      <c r="BI184" s="290">
        <f t="shared" si="458"/>
        <v>0</v>
      </c>
      <c r="BJ184" s="295"/>
      <c r="BK184" s="291">
        <f t="shared" si="459"/>
        <v>0</v>
      </c>
      <c r="BL184" s="296"/>
      <c r="BM184" s="292">
        <f t="shared" si="460"/>
        <v>0</v>
      </c>
      <c r="BN184" s="66"/>
      <c r="BO184" s="68">
        <f t="shared" si="461"/>
        <v>0</v>
      </c>
      <c r="BP184" s="293"/>
      <c r="BQ184" s="289">
        <f t="shared" si="462"/>
        <v>0</v>
      </c>
      <c r="BR184" s="294"/>
      <c r="BS184" s="290">
        <f t="shared" si="463"/>
        <v>0</v>
      </c>
      <c r="BT184" s="295"/>
      <c r="BU184" s="291">
        <f t="shared" si="464"/>
        <v>0</v>
      </c>
      <c r="BV184" s="296"/>
      <c r="BW184" s="292">
        <f t="shared" si="465"/>
        <v>0</v>
      </c>
      <c r="BX184" s="289"/>
      <c r="BY184" s="289">
        <f t="shared" si="466"/>
        <v>0</v>
      </c>
      <c r="BZ184" s="294"/>
      <c r="CA184" s="290">
        <f t="shared" si="467"/>
        <v>0</v>
      </c>
      <c r="CB184" s="291"/>
      <c r="CC184" s="291">
        <f t="shared" si="468"/>
        <v>0</v>
      </c>
      <c r="CD184" s="296"/>
      <c r="CE184" s="292">
        <f t="shared" si="469"/>
        <v>0</v>
      </c>
      <c r="CF184" s="66"/>
      <c r="CG184" s="68">
        <f t="shared" si="470"/>
        <v>0</v>
      </c>
      <c r="CH184" s="289"/>
      <c r="CI184" s="289">
        <f t="shared" si="471"/>
        <v>0</v>
      </c>
      <c r="CJ184" s="289"/>
      <c r="CK184" s="289">
        <f t="shared" si="472"/>
        <v>0</v>
      </c>
      <c r="CL184" s="273">
        <f t="shared" si="473"/>
        <v>0</v>
      </c>
      <c r="CM184" s="199">
        <f t="shared" si="474"/>
        <v>0</v>
      </c>
      <c r="CN184" s="199">
        <f>J184*'1_MEX'!$F$8+'2_FACADE'!L184*'1_MEX'!$F$9+'2_FACADE'!N184*'1_MEX'!$F$10+'2_FACADE'!P184*'1_MEX'!$F$11+'2_FACADE'!R184*'1_MEX'!$F$12+'2_FACADE'!T184*'1_MEX'!$F$13+'2_FACADE'!V184*'1_MEX'!$F$14+'2_FACADE'!X184*'1_MEX'!$F$15+'2_FACADE'!Z184*'1_MEX'!$F$16+'2_FACADE'!AB184*'1_MEX'!$F$17+'2_FACADE'!AD184*'1_MEX'!$F$18+'2_FACADE'!AF184*'1_MEX'!$F$19+'2_FACADE'!AH184*'1_MEX'!$F$20+AJ184*'1_MEX'!$F$21+'2_FACADE'!AL184*'1_MEX'!$F$22+'2_FACADE'!AN184*'1_MEX'!$F$23+'2_FACADE'!AP184*'1_MEX'!$F$24+'2_FACADE'!AR184*'1_MEX'!$F$25+'2_FACADE'!AT184*'1_MEX'!$F$26+'2_FACADE'!AV184*'1_MEX'!$F$27+AX184*'1_MEX'!$F$28+AZ184*'1_MEX'!$F$29+BB184*'1_MEX'!$F$30+BD184*'1_MEX'!$F$31+BF184*'1_MEX'!$F$32+BH184*'1_MEX'!$F$33+BJ184*'1_MEX'!$F$34+BL184*'1_MEX'!$F$35+BN184*'1_MEX'!$F$36+BP184*'1_MEX'!$F$37+BR184*'1_MEX'!$F$38+BT184*'1_MEX'!$F$39+BV184*'1_MEX'!$F$40+BX184*'1_MEX'!$F$41+BZ184*'1_MEX'!$F$42+CB184*'1_MEX'!$F$43+CD184*'1_MEX'!$F$44+CF184*'1_MEX'!$F$45+CH184*'1_MEX'!$F$46+CJ184*'1_MEX'!$F$47</f>
        <v>0</v>
      </c>
      <c r="CO184" s="274">
        <f t="shared" si="475"/>
        <v>0</v>
      </c>
      <c r="CP184" s="274">
        <f t="shared" si="476"/>
        <v>0</v>
      </c>
      <c r="CQ184" s="199">
        <f t="shared" si="477"/>
        <v>0</v>
      </c>
      <c r="CR184" s="199">
        <f t="shared" si="478"/>
        <v>0</v>
      </c>
      <c r="CS184" s="199">
        <f>C184*($J184*'1_MEX'!B$8+$L184*'1_MEX'!B$9+$N184*'1_MEX'!B$10+$P184*'1_MEX'!B$11+$R184*'1_MEX'!B$12+$T184*'1_MEX'!B$13+$V184*'1_MEX'!B$14+$X184*'1_MEX'!B$15+$Z184*'1_MEX'!B$16+$AB184*'1_MEX'!B$17+$AD184*'1_MEX'!B$18+$AF184*'1_MEX'!B$19+$AH184*'1_MEX'!B$20+$AJ184*'1_MEX'!B$21+$AL184*'1_MEX'!B$22+$AN184*'1_MEX'!B$23+$AP184*'1_MEX'!B$24+$AR184*'1_MEX'!B$25+$AT184*'1_MEX'!B$26+$AV184*'1_MEX'!B$27+$AX184*'1_MEX'!B$28+$AZ184*'1_MEX'!B$29+$BB184*'1_MEX'!B$30+$BD184*'1_MEX'!B$31+$BF184*'1_MEX'!B$32+$BH184*'1_MEX'!B$33+$BJ184*'1_MEX'!B$34+$BL184*'1_MEX'!B$35+$BN184*'1_MEX'!B$36+$BP184*'1_MEX'!B$37+$BR184*'1_MEX'!B$38+$BT184*'1_MEX'!B$39+$BV184*'1_MEX'!B$40+$BX184*'1_MEX'!B$41+$BZ184*'1_MEX'!B$42+$CB184*'1_MEX'!B$43+$CD184*'1_MEX'!B$44+$CF184*'1_MEX'!B$45+$CH184*'1_MEX'!B$46+$CJ184*'1_MEX'!B$47)</f>
        <v>0</v>
      </c>
      <c r="CT184" s="199">
        <f>C184*($J184*'1_MEX'!C$8+$L184*'1_MEX'!C$9+$N184*'1_MEX'!C$10+$P184*'1_MEX'!C$11+$R184*'1_MEX'!C$12+$T184*'1_MEX'!C$13+$V184*'1_MEX'!C$14+$X184*'1_MEX'!C$15+$Z184*'1_MEX'!C$16+$AB184*'1_MEX'!C$17+$AD184*'1_MEX'!C$18+$AF184*'1_MEX'!C$19+$AH184*'1_MEX'!C$20+$AJ184*'1_MEX'!C$21+$AL184*'1_MEX'!C$22+$AN184*'1_MEX'!C$23+$AP184*'1_MEX'!C$24+$AR184*'1_MEX'!C$25+$AT184*'1_MEX'!C$26+$AV184*'1_MEX'!C$27+$AX184*'1_MEX'!C$28+$AZ184*'1_MEX'!C$29+$BB184*'1_MEX'!C$30+$BD184*'1_MEX'!C$31+$BF184*'1_MEX'!C$32+$BH184*'1_MEX'!C$33+$BJ184*'1_MEX'!C$34+$BL184*'1_MEX'!C$35+$BN184*'1_MEX'!C$36+$BP184*'1_MEX'!C$37+$BR184*'1_MEX'!C$38+$BT184*'1_MEX'!C$39+$BV184*'1_MEX'!C$40+$BX184*'1_MEX'!C$41+$BZ184*'1_MEX'!C$42+$CB184*'1_MEX'!C$43+$CD184*'1_MEX'!C$44+$CF184*'1_MEX'!C$45+$CH184*'1_MEX'!C$46+$CJ184*'1_MEX'!C$47)</f>
        <v>0</v>
      </c>
      <c r="CU184"/>
      <c r="CV184"/>
      <c r="CW184"/>
      <c r="CX184"/>
      <c r="CY184"/>
      <c r="CZ184"/>
      <c r="DA184"/>
      <c r="DB184"/>
      <c r="DC184"/>
      <c r="DD184" s="200">
        <f t="shared" si="479"/>
        <v>0</v>
      </c>
      <c r="DE184" s="200"/>
      <c r="DF184" s="200">
        <f t="shared" si="480"/>
        <v>0</v>
      </c>
      <c r="DG184"/>
      <c r="DH184" s="235">
        <f t="shared" si="481"/>
        <v>0</v>
      </c>
    </row>
    <row r="185" spans="1:112" ht="26.25" customHeight="1">
      <c r="A185" s="68">
        <v>7</v>
      </c>
      <c r="B185" s="314"/>
      <c r="C185" s="192"/>
      <c r="D185" s="277"/>
      <c r="E185" s="276">
        <f t="shared" si="449"/>
        <v>0</v>
      </c>
      <c r="F185" s="276"/>
      <c r="G185" s="192">
        <f t="shared" si="450"/>
        <v>0</v>
      </c>
      <c r="H185" s="68" t="s">
        <v>1</v>
      </c>
      <c r="I185" s="194">
        <f t="shared" ref="I185:I187" si="497">AJ185+AH185+AF185+AD185+AB185+Z185+X185+V185+T185+R185+P185+N185+L185+J185+AL185+AN185+AP185+AR185+AT185+AV185</f>
        <v>0</v>
      </c>
      <c r="J185" s="289"/>
      <c r="K185" s="289">
        <f t="shared" ref="K185:K187" si="498">J185*C185</f>
        <v>0</v>
      </c>
      <c r="L185" s="294"/>
      <c r="M185" s="290">
        <f t="shared" ref="M185:M187" si="499">L185*C185</f>
        <v>0</v>
      </c>
      <c r="N185" s="295"/>
      <c r="O185" s="291">
        <f t="shared" ref="O185:O187" si="500">N185*C185</f>
        <v>0</v>
      </c>
      <c r="P185" s="296"/>
      <c r="Q185" s="292">
        <f t="shared" ref="Q185:Q187" si="501">P185*C185</f>
        <v>0</v>
      </c>
      <c r="R185" s="66"/>
      <c r="S185" s="68">
        <f t="shared" ref="S185:S187" si="502">R185*C185</f>
        <v>0</v>
      </c>
      <c r="T185" s="293"/>
      <c r="U185" s="289">
        <f t="shared" ref="U185:U187" si="503">T185*C185</f>
        <v>0</v>
      </c>
      <c r="V185" s="294"/>
      <c r="W185" s="290">
        <f t="shared" ref="W185:W187" si="504">V185*C185</f>
        <v>0</v>
      </c>
      <c r="X185" s="295"/>
      <c r="Y185" s="291">
        <f t="shared" ref="Y185:Y187" si="505">X185*C185</f>
        <v>0</v>
      </c>
      <c r="Z185" s="296"/>
      <c r="AA185" s="292">
        <f t="shared" ref="AA185:AA187" si="506">Z185*C185</f>
        <v>0</v>
      </c>
      <c r="AB185" s="66"/>
      <c r="AC185" s="68">
        <f t="shared" ref="AC185:AC187" si="507">AB185*C185</f>
        <v>0</v>
      </c>
      <c r="AD185" s="293"/>
      <c r="AE185" s="289">
        <f t="shared" ref="AE185:AE187" si="508">AD185*C185</f>
        <v>0</v>
      </c>
      <c r="AF185" s="294"/>
      <c r="AG185" s="290">
        <f t="shared" ref="AG185:AG187" si="509">AF185*C185</f>
        <v>0</v>
      </c>
      <c r="AH185" s="295"/>
      <c r="AI185" s="291">
        <f t="shared" ref="AI185:AI187" si="510">AH185*C185</f>
        <v>0</v>
      </c>
      <c r="AJ185" s="296"/>
      <c r="AK185" s="292">
        <f t="shared" ref="AK185:AK187" si="511">AJ185*C185</f>
        <v>0</v>
      </c>
      <c r="AL185" s="289"/>
      <c r="AM185" s="289">
        <f t="shared" ref="AM185:AM187" si="512">AL185*C185</f>
        <v>0</v>
      </c>
      <c r="AN185" s="294"/>
      <c r="AO185" s="290">
        <f t="shared" ref="AO185:AO187" si="513">AN185*C185</f>
        <v>0</v>
      </c>
      <c r="AP185" s="291"/>
      <c r="AQ185" s="291">
        <f t="shared" ref="AQ185:AQ187" si="514">AP185*C185</f>
        <v>0</v>
      </c>
      <c r="AR185" s="296"/>
      <c r="AS185" s="292">
        <f t="shared" ref="AS185:AS187" si="515">AR185*C185</f>
        <v>0</v>
      </c>
      <c r="AT185" s="66"/>
      <c r="AU185" s="68">
        <f t="shared" ref="AU185:AU187" si="516">AT185*C185</f>
        <v>0</v>
      </c>
      <c r="AV185" s="289"/>
      <c r="AW185" s="289">
        <f t="shared" ref="AW185:AW187" si="517">AV185*C185</f>
        <v>0</v>
      </c>
      <c r="AX185" s="294"/>
      <c r="AY185" s="290">
        <f t="shared" ref="AY185:AY187" si="518">AX185*C185</f>
        <v>0</v>
      </c>
      <c r="AZ185" s="295"/>
      <c r="BA185" s="291">
        <f t="shared" ref="BA185:BA187" si="519">AZ185*AO185</f>
        <v>0</v>
      </c>
      <c r="BB185" s="296"/>
      <c r="BC185" s="292">
        <f t="shared" ref="BC185:BC187" si="520">BB185*C185</f>
        <v>0</v>
      </c>
      <c r="BD185" s="66"/>
      <c r="BE185" s="68">
        <f t="shared" ref="BE185:BE187" si="521">BD185*C185</f>
        <v>0</v>
      </c>
      <c r="BF185" s="293"/>
      <c r="BG185" s="289">
        <f t="shared" ref="BG185:BG187" si="522">BF185*C185</f>
        <v>0</v>
      </c>
      <c r="BH185" s="294"/>
      <c r="BI185" s="290">
        <f t="shared" ref="BI185:BI187" si="523">BH185*C185</f>
        <v>0</v>
      </c>
      <c r="BJ185" s="295"/>
      <c r="BK185" s="291">
        <f t="shared" ref="BK185:BK187" si="524">BJ185*C185</f>
        <v>0</v>
      </c>
      <c r="BL185" s="296"/>
      <c r="BM185" s="292">
        <f t="shared" ref="BM185:BM187" si="525">BL185*C185</f>
        <v>0</v>
      </c>
      <c r="BN185" s="66"/>
      <c r="BO185" s="68">
        <f t="shared" ref="BO185:BO187" si="526">BN185*C185</f>
        <v>0</v>
      </c>
      <c r="BP185" s="293"/>
      <c r="BQ185" s="289">
        <f t="shared" ref="BQ185:BQ187" si="527">BP185*C185</f>
        <v>0</v>
      </c>
      <c r="BR185" s="294"/>
      <c r="BS185" s="290">
        <f t="shared" ref="BS185:BS187" si="528">BR185*C185</f>
        <v>0</v>
      </c>
      <c r="BT185" s="295"/>
      <c r="BU185" s="291">
        <f t="shared" ref="BU185:BU187" si="529">BT185*C185</f>
        <v>0</v>
      </c>
      <c r="BV185" s="296"/>
      <c r="BW185" s="292">
        <f t="shared" ref="BW185:BW187" si="530">BV185*C185</f>
        <v>0</v>
      </c>
      <c r="BX185" s="289"/>
      <c r="BY185" s="289">
        <f t="shared" ref="BY185:BY187" si="531">BX185*C185</f>
        <v>0</v>
      </c>
      <c r="BZ185" s="294"/>
      <c r="CA185" s="290">
        <f t="shared" ref="CA185:CA187" si="532">BZ185*C185</f>
        <v>0</v>
      </c>
      <c r="CB185" s="291"/>
      <c r="CC185" s="291">
        <f t="shared" ref="CC185:CC187" si="533">CB185*C185</f>
        <v>0</v>
      </c>
      <c r="CD185" s="296"/>
      <c r="CE185" s="292">
        <f t="shared" ref="CE185:CE187" si="534">CD185*C185</f>
        <v>0</v>
      </c>
      <c r="CF185" s="66"/>
      <c r="CG185" s="68">
        <f t="shared" ref="CG185:CG187" si="535">CF185*C185</f>
        <v>0</v>
      </c>
      <c r="CH185" s="289"/>
      <c r="CI185" s="289">
        <f t="shared" ref="CI185:CI187" si="536">CH185*C185</f>
        <v>0</v>
      </c>
      <c r="CJ185" s="289"/>
      <c r="CK185" s="289">
        <f t="shared" ref="CK185:CK187" si="537">CJ185*C185</f>
        <v>0</v>
      </c>
      <c r="CL185" s="273">
        <f t="shared" ref="CL185:CL187" si="538">F185*D185/1000000</f>
        <v>0</v>
      </c>
      <c r="CM185" s="199">
        <f t="shared" ref="CM185:CM187" si="539">CL185-CN185</f>
        <v>0</v>
      </c>
      <c r="CN185" s="199">
        <f>J185*'1_MEX'!$F$8+'2_FACADE'!L185*'1_MEX'!$F$9+'2_FACADE'!N185*'1_MEX'!$F$10+'2_FACADE'!P185*'1_MEX'!$F$11+'2_FACADE'!R185*'1_MEX'!$F$12+'2_FACADE'!T185*'1_MEX'!$F$13+'2_FACADE'!V185*'1_MEX'!$F$14+'2_FACADE'!X185*'1_MEX'!$F$15+'2_FACADE'!Z185*'1_MEX'!$F$16+'2_FACADE'!AB185*'1_MEX'!$F$17+'2_FACADE'!AD185*'1_MEX'!$F$18+'2_FACADE'!AF185*'1_MEX'!$F$19+'2_FACADE'!AH185*'1_MEX'!$F$20+AJ185*'1_MEX'!$F$21+'2_FACADE'!AL185*'1_MEX'!$F$22+'2_FACADE'!AN185*'1_MEX'!$F$23+'2_FACADE'!AP185*'1_MEX'!$F$24+'2_FACADE'!AR185*'1_MEX'!$F$25+'2_FACADE'!AT185*'1_MEX'!$F$26+'2_FACADE'!AV185*'1_MEX'!$F$27+AX185*'1_MEX'!$F$28+AZ185*'1_MEX'!$F$29+BB185*'1_MEX'!$F$30+BD185*'1_MEX'!$F$31+BF185*'1_MEX'!$F$32+BH185*'1_MEX'!$F$33+BJ185*'1_MEX'!$F$34+BL185*'1_MEX'!$F$35+BN185*'1_MEX'!$F$36+BP185*'1_MEX'!$F$37+BR185*'1_MEX'!$F$38+BT185*'1_MEX'!$F$39+BV185*'1_MEX'!$F$40+BX185*'1_MEX'!$F$41+BZ185*'1_MEX'!$F$42+CB185*'1_MEX'!$F$43+CD185*'1_MEX'!$F$44+CF185*'1_MEX'!$F$45+CH185*'1_MEX'!$F$46+CJ185*'1_MEX'!$F$47</f>
        <v>0</v>
      </c>
      <c r="CO185" s="274">
        <f t="shared" ref="CO185:CO187" si="540">CL185*C185</f>
        <v>0</v>
      </c>
      <c r="CP185" s="274">
        <f t="shared" ref="CP185:CP187" si="541">CM185*C185</f>
        <v>0</v>
      </c>
      <c r="CQ185" s="199">
        <f t="shared" ref="CQ185:CQ187" si="542">CN185*C185</f>
        <v>0</v>
      </c>
      <c r="CR185" s="199">
        <f t="shared" ref="CR185:CR187" si="543">I185*C185</f>
        <v>0</v>
      </c>
      <c r="CS185" s="199">
        <f>C185*($J185*'1_MEX'!B$8+$L185*'1_MEX'!B$9+$N185*'1_MEX'!B$10+$P185*'1_MEX'!B$11+$R185*'1_MEX'!B$12+$T185*'1_MEX'!B$13+$V185*'1_MEX'!B$14+$X185*'1_MEX'!B$15+$Z185*'1_MEX'!B$16+$AB185*'1_MEX'!B$17+$AD185*'1_MEX'!B$18+$AF185*'1_MEX'!B$19+$AH185*'1_MEX'!B$20+$AJ185*'1_MEX'!B$21+$AL185*'1_MEX'!B$22+$AN185*'1_MEX'!B$23+$AP185*'1_MEX'!B$24+$AR185*'1_MEX'!B$25+$AT185*'1_MEX'!B$26+$AV185*'1_MEX'!B$27+$AX185*'1_MEX'!B$28+$AZ185*'1_MEX'!B$29+$BB185*'1_MEX'!B$30+$BD185*'1_MEX'!B$31+$BF185*'1_MEX'!B$32+$BH185*'1_MEX'!B$33+$BJ185*'1_MEX'!B$34+$BL185*'1_MEX'!B$35+$BN185*'1_MEX'!B$36+$BP185*'1_MEX'!B$37+$BR185*'1_MEX'!B$38+$BT185*'1_MEX'!B$39+$BV185*'1_MEX'!B$40+$BX185*'1_MEX'!B$41+$BZ185*'1_MEX'!B$42+$CB185*'1_MEX'!B$43+$CD185*'1_MEX'!B$44+$CF185*'1_MEX'!B$45+$CH185*'1_MEX'!B$46+$CJ185*'1_MEX'!B$47)</f>
        <v>0</v>
      </c>
      <c r="CT185" s="199">
        <f>C185*($J185*'1_MEX'!C$8+$L185*'1_MEX'!C$9+$N185*'1_MEX'!C$10+$P185*'1_MEX'!C$11+$R185*'1_MEX'!C$12+$T185*'1_MEX'!C$13+$V185*'1_MEX'!C$14+$X185*'1_MEX'!C$15+$Z185*'1_MEX'!C$16+$AB185*'1_MEX'!C$17+$AD185*'1_MEX'!C$18+$AF185*'1_MEX'!C$19+$AH185*'1_MEX'!C$20+$AJ185*'1_MEX'!C$21+$AL185*'1_MEX'!C$22+$AN185*'1_MEX'!C$23+$AP185*'1_MEX'!C$24+$AR185*'1_MEX'!C$25+$AT185*'1_MEX'!C$26+$AV185*'1_MEX'!C$27+$AX185*'1_MEX'!C$28+$AZ185*'1_MEX'!C$29+$BB185*'1_MEX'!C$30+$BD185*'1_MEX'!C$31+$BF185*'1_MEX'!C$32+$BH185*'1_MEX'!C$33+$BJ185*'1_MEX'!C$34+$BL185*'1_MEX'!C$35+$BN185*'1_MEX'!C$36+$BP185*'1_MEX'!C$37+$BR185*'1_MEX'!C$38+$BT185*'1_MEX'!C$39+$BV185*'1_MEX'!C$40+$BX185*'1_MEX'!C$41+$BZ185*'1_MEX'!C$42+$CB185*'1_MEX'!C$43+$CD185*'1_MEX'!C$44+$CF185*'1_MEX'!C$45+$CH185*'1_MEX'!C$46+$CJ185*'1_MEX'!C$47)</f>
        <v>0</v>
      </c>
      <c r="CU185"/>
      <c r="CV185"/>
      <c r="CW185"/>
      <c r="CX185"/>
      <c r="CY185"/>
      <c r="CZ185"/>
      <c r="DA185"/>
      <c r="DB185"/>
      <c r="DC185"/>
      <c r="DD185" s="200">
        <f t="shared" si="479"/>
        <v>0</v>
      </c>
      <c r="DE185" s="200"/>
      <c r="DF185" s="200">
        <f t="shared" si="480"/>
        <v>0</v>
      </c>
      <c r="DG185"/>
      <c r="DH185" s="235">
        <f t="shared" ref="DH185:DH187" si="544">IF(F185&gt;2800,C185*D185,0)</f>
        <v>0</v>
      </c>
    </row>
    <row r="186" spans="1:112" ht="26.25" customHeight="1">
      <c r="A186" s="68">
        <v>8</v>
      </c>
      <c r="B186" s="314"/>
      <c r="C186" s="192"/>
      <c r="D186" s="277"/>
      <c r="E186" s="276">
        <f t="shared" si="449"/>
        <v>0</v>
      </c>
      <c r="F186" s="276"/>
      <c r="G186" s="192">
        <f t="shared" si="450"/>
        <v>0</v>
      </c>
      <c r="H186" s="68" t="s">
        <v>1</v>
      </c>
      <c r="I186" s="194">
        <f t="shared" si="497"/>
        <v>0</v>
      </c>
      <c r="J186" s="289"/>
      <c r="K186" s="289">
        <f t="shared" si="498"/>
        <v>0</v>
      </c>
      <c r="L186" s="294"/>
      <c r="M186" s="290">
        <f t="shared" si="499"/>
        <v>0</v>
      </c>
      <c r="N186" s="295"/>
      <c r="O186" s="291">
        <f t="shared" si="500"/>
        <v>0</v>
      </c>
      <c r="P186" s="296"/>
      <c r="Q186" s="292">
        <f t="shared" si="501"/>
        <v>0</v>
      </c>
      <c r="R186" s="66"/>
      <c r="S186" s="68">
        <f t="shared" si="502"/>
        <v>0</v>
      </c>
      <c r="T186" s="293"/>
      <c r="U186" s="289">
        <f t="shared" si="503"/>
        <v>0</v>
      </c>
      <c r="V186" s="294"/>
      <c r="W186" s="290">
        <f t="shared" si="504"/>
        <v>0</v>
      </c>
      <c r="X186" s="295"/>
      <c r="Y186" s="291">
        <f t="shared" si="505"/>
        <v>0</v>
      </c>
      <c r="Z186" s="296"/>
      <c r="AA186" s="292">
        <f t="shared" si="506"/>
        <v>0</v>
      </c>
      <c r="AB186" s="66"/>
      <c r="AC186" s="68">
        <f t="shared" si="507"/>
        <v>0</v>
      </c>
      <c r="AD186" s="293"/>
      <c r="AE186" s="289">
        <f t="shared" si="508"/>
        <v>0</v>
      </c>
      <c r="AF186" s="294"/>
      <c r="AG186" s="290">
        <f t="shared" si="509"/>
        <v>0</v>
      </c>
      <c r="AH186" s="295"/>
      <c r="AI186" s="291">
        <f t="shared" si="510"/>
        <v>0</v>
      </c>
      <c r="AJ186" s="296"/>
      <c r="AK186" s="292">
        <f t="shared" si="511"/>
        <v>0</v>
      </c>
      <c r="AL186" s="289"/>
      <c r="AM186" s="289">
        <f t="shared" si="512"/>
        <v>0</v>
      </c>
      <c r="AN186" s="294"/>
      <c r="AO186" s="290">
        <f t="shared" si="513"/>
        <v>0</v>
      </c>
      <c r="AP186" s="291"/>
      <c r="AQ186" s="291">
        <f t="shared" si="514"/>
        <v>0</v>
      </c>
      <c r="AR186" s="296"/>
      <c r="AS186" s="292">
        <f t="shared" si="515"/>
        <v>0</v>
      </c>
      <c r="AT186" s="66"/>
      <c r="AU186" s="68">
        <f t="shared" si="516"/>
        <v>0</v>
      </c>
      <c r="AV186" s="289"/>
      <c r="AW186" s="289">
        <f t="shared" si="517"/>
        <v>0</v>
      </c>
      <c r="AX186" s="294"/>
      <c r="AY186" s="290">
        <f t="shared" si="518"/>
        <v>0</v>
      </c>
      <c r="AZ186" s="295"/>
      <c r="BA186" s="291">
        <f t="shared" si="519"/>
        <v>0</v>
      </c>
      <c r="BB186" s="296"/>
      <c r="BC186" s="292">
        <f t="shared" si="520"/>
        <v>0</v>
      </c>
      <c r="BD186" s="66"/>
      <c r="BE186" s="68">
        <f t="shared" si="521"/>
        <v>0</v>
      </c>
      <c r="BF186" s="293"/>
      <c r="BG186" s="289">
        <f t="shared" si="522"/>
        <v>0</v>
      </c>
      <c r="BH186" s="294"/>
      <c r="BI186" s="290">
        <f t="shared" si="523"/>
        <v>0</v>
      </c>
      <c r="BJ186" s="295"/>
      <c r="BK186" s="291">
        <f t="shared" si="524"/>
        <v>0</v>
      </c>
      <c r="BL186" s="296"/>
      <c r="BM186" s="292">
        <f t="shared" si="525"/>
        <v>0</v>
      </c>
      <c r="BN186" s="66"/>
      <c r="BO186" s="68">
        <f t="shared" si="526"/>
        <v>0</v>
      </c>
      <c r="BP186" s="293"/>
      <c r="BQ186" s="289">
        <f t="shared" si="527"/>
        <v>0</v>
      </c>
      <c r="BR186" s="294"/>
      <c r="BS186" s="290">
        <f t="shared" si="528"/>
        <v>0</v>
      </c>
      <c r="BT186" s="295"/>
      <c r="BU186" s="291">
        <f t="shared" si="529"/>
        <v>0</v>
      </c>
      <c r="BV186" s="296"/>
      <c r="BW186" s="292">
        <f t="shared" si="530"/>
        <v>0</v>
      </c>
      <c r="BX186" s="289"/>
      <c r="BY186" s="289">
        <f t="shared" si="531"/>
        <v>0</v>
      </c>
      <c r="BZ186" s="294"/>
      <c r="CA186" s="290">
        <f t="shared" si="532"/>
        <v>0</v>
      </c>
      <c r="CB186" s="291"/>
      <c r="CC186" s="291">
        <f t="shared" si="533"/>
        <v>0</v>
      </c>
      <c r="CD186" s="296"/>
      <c r="CE186" s="292">
        <f t="shared" si="534"/>
        <v>0</v>
      </c>
      <c r="CF186" s="66"/>
      <c r="CG186" s="68">
        <f t="shared" si="535"/>
        <v>0</v>
      </c>
      <c r="CH186" s="289"/>
      <c r="CI186" s="289">
        <f t="shared" si="536"/>
        <v>0</v>
      </c>
      <c r="CJ186" s="289"/>
      <c r="CK186" s="289">
        <f t="shared" si="537"/>
        <v>0</v>
      </c>
      <c r="CL186" s="273">
        <f t="shared" si="538"/>
        <v>0</v>
      </c>
      <c r="CM186" s="199">
        <f t="shared" si="539"/>
        <v>0</v>
      </c>
      <c r="CN186" s="199">
        <f>J186*'1_MEX'!$F$8+'2_FACADE'!L186*'1_MEX'!$F$9+'2_FACADE'!N186*'1_MEX'!$F$10+'2_FACADE'!P186*'1_MEX'!$F$11+'2_FACADE'!R186*'1_MEX'!$F$12+'2_FACADE'!T186*'1_MEX'!$F$13+'2_FACADE'!V186*'1_MEX'!$F$14+'2_FACADE'!X186*'1_MEX'!$F$15+'2_FACADE'!Z186*'1_MEX'!$F$16+'2_FACADE'!AB186*'1_MEX'!$F$17+'2_FACADE'!AD186*'1_MEX'!$F$18+'2_FACADE'!AF186*'1_MEX'!$F$19+'2_FACADE'!AH186*'1_MEX'!$F$20+AJ186*'1_MEX'!$F$21+'2_FACADE'!AL186*'1_MEX'!$F$22+'2_FACADE'!AN186*'1_MEX'!$F$23+'2_FACADE'!AP186*'1_MEX'!$F$24+'2_FACADE'!AR186*'1_MEX'!$F$25+'2_FACADE'!AT186*'1_MEX'!$F$26+'2_FACADE'!AV186*'1_MEX'!$F$27+AX186*'1_MEX'!$F$28+AZ186*'1_MEX'!$F$29+BB186*'1_MEX'!$F$30+BD186*'1_MEX'!$F$31+BF186*'1_MEX'!$F$32+BH186*'1_MEX'!$F$33+BJ186*'1_MEX'!$F$34+BL186*'1_MEX'!$F$35+BN186*'1_MEX'!$F$36+BP186*'1_MEX'!$F$37+BR186*'1_MEX'!$F$38+BT186*'1_MEX'!$F$39+BV186*'1_MEX'!$F$40+BX186*'1_MEX'!$F$41+BZ186*'1_MEX'!$F$42+CB186*'1_MEX'!$F$43+CD186*'1_MEX'!$F$44+CF186*'1_MEX'!$F$45+CH186*'1_MEX'!$F$46+CJ186*'1_MEX'!$F$47</f>
        <v>0</v>
      </c>
      <c r="CO186" s="274">
        <f t="shared" si="540"/>
        <v>0</v>
      </c>
      <c r="CP186" s="274">
        <f t="shared" si="541"/>
        <v>0</v>
      </c>
      <c r="CQ186" s="199">
        <f t="shared" si="542"/>
        <v>0</v>
      </c>
      <c r="CR186" s="199">
        <f t="shared" si="543"/>
        <v>0</v>
      </c>
      <c r="CS186" s="199">
        <f>C186*($J186*'1_MEX'!B$8+$L186*'1_MEX'!B$9+$N186*'1_MEX'!B$10+$P186*'1_MEX'!B$11+$R186*'1_MEX'!B$12+$T186*'1_MEX'!B$13+$V186*'1_MEX'!B$14+$X186*'1_MEX'!B$15+$Z186*'1_MEX'!B$16+$AB186*'1_MEX'!B$17+$AD186*'1_MEX'!B$18+$AF186*'1_MEX'!B$19+$AH186*'1_MEX'!B$20+$AJ186*'1_MEX'!B$21+$AL186*'1_MEX'!B$22+$AN186*'1_MEX'!B$23+$AP186*'1_MEX'!B$24+$AR186*'1_MEX'!B$25+$AT186*'1_MEX'!B$26+$AV186*'1_MEX'!B$27+$AX186*'1_MEX'!B$28+$AZ186*'1_MEX'!B$29+$BB186*'1_MEX'!B$30+$BD186*'1_MEX'!B$31+$BF186*'1_MEX'!B$32+$BH186*'1_MEX'!B$33+$BJ186*'1_MEX'!B$34+$BL186*'1_MEX'!B$35+$BN186*'1_MEX'!B$36+$BP186*'1_MEX'!B$37+$BR186*'1_MEX'!B$38+$BT186*'1_MEX'!B$39+$BV186*'1_MEX'!B$40+$BX186*'1_MEX'!B$41+$BZ186*'1_MEX'!B$42+$CB186*'1_MEX'!B$43+$CD186*'1_MEX'!B$44+$CF186*'1_MEX'!B$45+$CH186*'1_MEX'!B$46+$CJ186*'1_MEX'!B$47)</f>
        <v>0</v>
      </c>
      <c r="CT186" s="199">
        <f>C186*($J186*'1_MEX'!C$8+$L186*'1_MEX'!C$9+$N186*'1_MEX'!C$10+$P186*'1_MEX'!C$11+$R186*'1_MEX'!C$12+$T186*'1_MEX'!C$13+$V186*'1_MEX'!C$14+$X186*'1_MEX'!C$15+$Z186*'1_MEX'!C$16+$AB186*'1_MEX'!C$17+$AD186*'1_MEX'!C$18+$AF186*'1_MEX'!C$19+$AH186*'1_MEX'!C$20+$AJ186*'1_MEX'!C$21+$AL186*'1_MEX'!C$22+$AN186*'1_MEX'!C$23+$AP186*'1_MEX'!C$24+$AR186*'1_MEX'!C$25+$AT186*'1_MEX'!C$26+$AV186*'1_MEX'!C$27+$AX186*'1_MEX'!C$28+$AZ186*'1_MEX'!C$29+$BB186*'1_MEX'!C$30+$BD186*'1_MEX'!C$31+$BF186*'1_MEX'!C$32+$BH186*'1_MEX'!C$33+$BJ186*'1_MEX'!C$34+$BL186*'1_MEX'!C$35+$BN186*'1_MEX'!C$36+$BP186*'1_MEX'!C$37+$BR186*'1_MEX'!C$38+$BT186*'1_MEX'!C$39+$BV186*'1_MEX'!C$40+$BX186*'1_MEX'!C$41+$BZ186*'1_MEX'!C$42+$CB186*'1_MEX'!C$43+$CD186*'1_MEX'!C$44+$CF186*'1_MEX'!C$45+$CH186*'1_MEX'!C$46+$CJ186*'1_MEX'!C$47)</f>
        <v>0</v>
      </c>
      <c r="CU186"/>
      <c r="CV186"/>
      <c r="CW186"/>
      <c r="CX186"/>
      <c r="CY186"/>
      <c r="CZ186"/>
      <c r="DA186"/>
      <c r="DB186"/>
      <c r="DC186"/>
      <c r="DD186" s="200">
        <f t="shared" si="479"/>
        <v>0</v>
      </c>
      <c r="DE186" s="200"/>
      <c r="DF186" s="200">
        <f t="shared" si="480"/>
        <v>0</v>
      </c>
      <c r="DG186"/>
      <c r="DH186" s="235">
        <f t="shared" si="544"/>
        <v>0</v>
      </c>
    </row>
    <row r="187" spans="1:112" ht="26.25" customHeight="1">
      <c r="A187" s="68">
        <v>9</v>
      </c>
      <c r="B187" s="314"/>
      <c r="C187" s="192"/>
      <c r="D187" s="277"/>
      <c r="E187" s="276">
        <f t="shared" si="449"/>
        <v>0</v>
      </c>
      <c r="F187" s="276"/>
      <c r="G187" s="192">
        <f t="shared" si="450"/>
        <v>0</v>
      </c>
      <c r="H187" s="68" t="s">
        <v>1</v>
      </c>
      <c r="I187" s="194">
        <f t="shared" si="497"/>
        <v>0</v>
      </c>
      <c r="J187" s="289"/>
      <c r="K187" s="289">
        <f t="shared" si="498"/>
        <v>0</v>
      </c>
      <c r="L187" s="294"/>
      <c r="M187" s="290">
        <f t="shared" si="499"/>
        <v>0</v>
      </c>
      <c r="N187" s="295"/>
      <c r="O187" s="291">
        <f t="shared" si="500"/>
        <v>0</v>
      </c>
      <c r="P187" s="296"/>
      <c r="Q187" s="292">
        <f t="shared" si="501"/>
        <v>0</v>
      </c>
      <c r="R187" s="66"/>
      <c r="S187" s="68">
        <f t="shared" si="502"/>
        <v>0</v>
      </c>
      <c r="T187" s="293"/>
      <c r="U187" s="289">
        <f t="shared" si="503"/>
        <v>0</v>
      </c>
      <c r="V187" s="294"/>
      <c r="W187" s="290">
        <f t="shared" si="504"/>
        <v>0</v>
      </c>
      <c r="X187" s="295"/>
      <c r="Y187" s="291">
        <f t="shared" si="505"/>
        <v>0</v>
      </c>
      <c r="Z187" s="296"/>
      <c r="AA187" s="292">
        <f t="shared" si="506"/>
        <v>0</v>
      </c>
      <c r="AB187" s="66"/>
      <c r="AC187" s="68">
        <f t="shared" si="507"/>
        <v>0</v>
      </c>
      <c r="AD187" s="293"/>
      <c r="AE187" s="289">
        <f t="shared" si="508"/>
        <v>0</v>
      </c>
      <c r="AF187" s="294"/>
      <c r="AG187" s="290">
        <f t="shared" si="509"/>
        <v>0</v>
      </c>
      <c r="AH187" s="295"/>
      <c r="AI187" s="291">
        <f t="shared" si="510"/>
        <v>0</v>
      </c>
      <c r="AJ187" s="296"/>
      <c r="AK187" s="292">
        <f t="shared" si="511"/>
        <v>0</v>
      </c>
      <c r="AL187" s="289"/>
      <c r="AM187" s="289">
        <f t="shared" si="512"/>
        <v>0</v>
      </c>
      <c r="AN187" s="294"/>
      <c r="AO187" s="290">
        <f t="shared" si="513"/>
        <v>0</v>
      </c>
      <c r="AP187" s="291"/>
      <c r="AQ187" s="291">
        <f t="shared" si="514"/>
        <v>0</v>
      </c>
      <c r="AR187" s="296"/>
      <c r="AS187" s="292">
        <f t="shared" si="515"/>
        <v>0</v>
      </c>
      <c r="AT187" s="66"/>
      <c r="AU187" s="68">
        <f t="shared" si="516"/>
        <v>0</v>
      </c>
      <c r="AV187" s="289"/>
      <c r="AW187" s="289">
        <f t="shared" si="517"/>
        <v>0</v>
      </c>
      <c r="AX187" s="294"/>
      <c r="AY187" s="290">
        <f t="shared" si="518"/>
        <v>0</v>
      </c>
      <c r="AZ187" s="295"/>
      <c r="BA187" s="291">
        <f t="shared" si="519"/>
        <v>0</v>
      </c>
      <c r="BB187" s="296"/>
      <c r="BC187" s="292">
        <f t="shared" si="520"/>
        <v>0</v>
      </c>
      <c r="BD187" s="66"/>
      <c r="BE187" s="68">
        <f t="shared" si="521"/>
        <v>0</v>
      </c>
      <c r="BF187" s="293"/>
      <c r="BG187" s="289">
        <f t="shared" si="522"/>
        <v>0</v>
      </c>
      <c r="BH187" s="294"/>
      <c r="BI187" s="290">
        <f t="shared" si="523"/>
        <v>0</v>
      </c>
      <c r="BJ187" s="295"/>
      <c r="BK187" s="291">
        <f t="shared" si="524"/>
        <v>0</v>
      </c>
      <c r="BL187" s="296"/>
      <c r="BM187" s="292">
        <f t="shared" si="525"/>
        <v>0</v>
      </c>
      <c r="BN187" s="66"/>
      <c r="BO187" s="68">
        <f t="shared" si="526"/>
        <v>0</v>
      </c>
      <c r="BP187" s="293"/>
      <c r="BQ187" s="289">
        <f t="shared" si="527"/>
        <v>0</v>
      </c>
      <c r="BR187" s="294"/>
      <c r="BS187" s="290">
        <f t="shared" si="528"/>
        <v>0</v>
      </c>
      <c r="BT187" s="295"/>
      <c r="BU187" s="291">
        <f t="shared" si="529"/>
        <v>0</v>
      </c>
      <c r="BV187" s="296"/>
      <c r="BW187" s="292">
        <f t="shared" si="530"/>
        <v>0</v>
      </c>
      <c r="BX187" s="289"/>
      <c r="BY187" s="289">
        <f t="shared" si="531"/>
        <v>0</v>
      </c>
      <c r="BZ187" s="294"/>
      <c r="CA187" s="290">
        <f t="shared" si="532"/>
        <v>0</v>
      </c>
      <c r="CB187" s="291"/>
      <c r="CC187" s="291">
        <f t="shared" si="533"/>
        <v>0</v>
      </c>
      <c r="CD187" s="296"/>
      <c r="CE187" s="292">
        <f t="shared" si="534"/>
        <v>0</v>
      </c>
      <c r="CF187" s="66"/>
      <c r="CG187" s="68">
        <f t="shared" si="535"/>
        <v>0</v>
      </c>
      <c r="CH187" s="289"/>
      <c r="CI187" s="289">
        <f t="shared" si="536"/>
        <v>0</v>
      </c>
      <c r="CJ187" s="289"/>
      <c r="CK187" s="289">
        <f t="shared" si="537"/>
        <v>0</v>
      </c>
      <c r="CL187" s="273">
        <f t="shared" si="538"/>
        <v>0</v>
      </c>
      <c r="CM187" s="199">
        <f t="shared" si="539"/>
        <v>0</v>
      </c>
      <c r="CN187" s="199">
        <f>J187*'1_MEX'!$F$8+'2_FACADE'!L187*'1_MEX'!$F$9+'2_FACADE'!N187*'1_MEX'!$F$10+'2_FACADE'!P187*'1_MEX'!$F$11+'2_FACADE'!R187*'1_MEX'!$F$12+'2_FACADE'!T187*'1_MEX'!$F$13+'2_FACADE'!V187*'1_MEX'!$F$14+'2_FACADE'!X187*'1_MEX'!$F$15+'2_FACADE'!Z187*'1_MEX'!$F$16+'2_FACADE'!AB187*'1_MEX'!$F$17+'2_FACADE'!AD187*'1_MEX'!$F$18+'2_FACADE'!AF187*'1_MEX'!$F$19+'2_FACADE'!AH187*'1_MEX'!$F$20+AJ187*'1_MEX'!$F$21+'2_FACADE'!AL187*'1_MEX'!$F$22+'2_FACADE'!AN187*'1_MEX'!$F$23+'2_FACADE'!AP187*'1_MEX'!$F$24+'2_FACADE'!AR187*'1_MEX'!$F$25+'2_FACADE'!AT187*'1_MEX'!$F$26+'2_FACADE'!AV187*'1_MEX'!$F$27+AX187*'1_MEX'!$F$28+AZ187*'1_MEX'!$F$29+BB187*'1_MEX'!$F$30+BD187*'1_MEX'!$F$31+BF187*'1_MEX'!$F$32+BH187*'1_MEX'!$F$33+BJ187*'1_MEX'!$F$34+BL187*'1_MEX'!$F$35+BN187*'1_MEX'!$F$36+BP187*'1_MEX'!$F$37+BR187*'1_MEX'!$F$38+BT187*'1_MEX'!$F$39+BV187*'1_MEX'!$F$40+BX187*'1_MEX'!$F$41+BZ187*'1_MEX'!$F$42+CB187*'1_MEX'!$F$43+CD187*'1_MEX'!$F$44+CF187*'1_MEX'!$F$45+CH187*'1_MEX'!$F$46+CJ187*'1_MEX'!$F$47</f>
        <v>0</v>
      </c>
      <c r="CO187" s="274">
        <f t="shared" si="540"/>
        <v>0</v>
      </c>
      <c r="CP187" s="274">
        <f t="shared" si="541"/>
        <v>0</v>
      </c>
      <c r="CQ187" s="199">
        <f t="shared" si="542"/>
        <v>0</v>
      </c>
      <c r="CR187" s="199">
        <f t="shared" si="543"/>
        <v>0</v>
      </c>
      <c r="CS187" s="199">
        <f>C187*($J187*'1_MEX'!B$8+$L187*'1_MEX'!B$9+$N187*'1_MEX'!B$10+$P187*'1_MEX'!B$11+$R187*'1_MEX'!B$12+$T187*'1_MEX'!B$13+$V187*'1_MEX'!B$14+$X187*'1_MEX'!B$15+$Z187*'1_MEX'!B$16+$AB187*'1_MEX'!B$17+$AD187*'1_MEX'!B$18+$AF187*'1_MEX'!B$19+$AH187*'1_MEX'!B$20+$AJ187*'1_MEX'!B$21+$AL187*'1_MEX'!B$22+$AN187*'1_MEX'!B$23+$AP187*'1_MEX'!B$24+$AR187*'1_MEX'!B$25+$AT187*'1_MEX'!B$26+$AV187*'1_MEX'!B$27+$AX187*'1_MEX'!B$28+$AZ187*'1_MEX'!B$29+$BB187*'1_MEX'!B$30+$BD187*'1_MEX'!B$31+$BF187*'1_MEX'!B$32+$BH187*'1_MEX'!B$33+$BJ187*'1_MEX'!B$34+$BL187*'1_MEX'!B$35+$BN187*'1_MEX'!B$36+$BP187*'1_MEX'!B$37+$BR187*'1_MEX'!B$38+$BT187*'1_MEX'!B$39+$BV187*'1_MEX'!B$40+$BX187*'1_MEX'!B$41+$BZ187*'1_MEX'!B$42+$CB187*'1_MEX'!B$43+$CD187*'1_MEX'!B$44+$CF187*'1_MEX'!B$45+$CH187*'1_MEX'!B$46+$CJ187*'1_MEX'!B$47)</f>
        <v>0</v>
      </c>
      <c r="CT187" s="199">
        <f>C187*($J187*'1_MEX'!C$8+$L187*'1_MEX'!C$9+$N187*'1_MEX'!C$10+$P187*'1_MEX'!C$11+$R187*'1_MEX'!C$12+$T187*'1_MEX'!C$13+$V187*'1_MEX'!C$14+$X187*'1_MEX'!C$15+$Z187*'1_MEX'!C$16+$AB187*'1_MEX'!C$17+$AD187*'1_MEX'!C$18+$AF187*'1_MEX'!C$19+$AH187*'1_MEX'!C$20+$AJ187*'1_MEX'!C$21+$AL187*'1_MEX'!C$22+$AN187*'1_MEX'!C$23+$AP187*'1_MEX'!C$24+$AR187*'1_MEX'!C$25+$AT187*'1_MEX'!C$26+$AV187*'1_MEX'!C$27+$AX187*'1_MEX'!C$28+$AZ187*'1_MEX'!C$29+$BB187*'1_MEX'!C$30+$BD187*'1_MEX'!C$31+$BF187*'1_MEX'!C$32+$BH187*'1_MEX'!C$33+$BJ187*'1_MEX'!C$34+$BL187*'1_MEX'!C$35+$BN187*'1_MEX'!C$36+$BP187*'1_MEX'!C$37+$BR187*'1_MEX'!C$38+$BT187*'1_MEX'!C$39+$BV187*'1_MEX'!C$40+$BX187*'1_MEX'!C$41+$BZ187*'1_MEX'!C$42+$CB187*'1_MEX'!C$43+$CD187*'1_MEX'!C$44+$CF187*'1_MEX'!C$45+$CH187*'1_MEX'!C$46+$CJ187*'1_MEX'!C$47)</f>
        <v>0</v>
      </c>
      <c r="CU187"/>
      <c r="CV187"/>
      <c r="CW187"/>
      <c r="CX187"/>
      <c r="CY187"/>
      <c r="CZ187"/>
      <c r="DA187"/>
      <c r="DB187"/>
      <c r="DC187"/>
      <c r="DD187" s="200">
        <f t="shared" si="479"/>
        <v>0</v>
      </c>
      <c r="DE187" s="200"/>
      <c r="DF187" s="200">
        <f t="shared" si="480"/>
        <v>0</v>
      </c>
      <c r="DG187"/>
      <c r="DH187" s="235">
        <f t="shared" si="544"/>
        <v>0</v>
      </c>
    </row>
    <row r="188" spans="1:112" ht="26.25" customHeight="1" thickBot="1">
      <c r="A188" s="67">
        <v>10</v>
      </c>
      <c r="B188" s="322"/>
      <c r="C188" s="323"/>
      <c r="D188" s="324"/>
      <c r="E188" s="324">
        <f t="shared" si="449"/>
        <v>0</v>
      </c>
      <c r="F188" s="324"/>
      <c r="G188" s="323">
        <f t="shared" si="450"/>
        <v>0</v>
      </c>
      <c r="H188" s="67" t="s">
        <v>1</v>
      </c>
      <c r="I188" s="339">
        <f t="shared" si="451"/>
        <v>0</v>
      </c>
      <c r="J188" s="340"/>
      <c r="K188" s="340">
        <f t="shared" si="443"/>
        <v>0</v>
      </c>
      <c r="L188" s="341"/>
      <c r="M188" s="341">
        <f t="shared" si="444"/>
        <v>0</v>
      </c>
      <c r="N188" s="342"/>
      <c r="O188" s="342">
        <f t="shared" si="445"/>
        <v>0</v>
      </c>
      <c r="P188" s="343"/>
      <c r="Q188" s="343">
        <f t="shared" si="446"/>
        <v>0</v>
      </c>
      <c r="R188" s="67"/>
      <c r="S188" s="67">
        <f t="shared" si="482"/>
        <v>0</v>
      </c>
      <c r="T188" s="340"/>
      <c r="U188" s="340">
        <f t="shared" si="483"/>
        <v>0</v>
      </c>
      <c r="V188" s="341"/>
      <c r="W188" s="341">
        <f t="shared" si="484"/>
        <v>0</v>
      </c>
      <c r="X188" s="342"/>
      <c r="Y188" s="342">
        <f t="shared" si="485"/>
        <v>0</v>
      </c>
      <c r="Z188" s="343"/>
      <c r="AA188" s="343">
        <f t="shared" si="486"/>
        <v>0</v>
      </c>
      <c r="AB188" s="67"/>
      <c r="AC188" s="67">
        <f t="shared" si="487"/>
        <v>0</v>
      </c>
      <c r="AD188" s="340"/>
      <c r="AE188" s="340">
        <f t="shared" si="488"/>
        <v>0</v>
      </c>
      <c r="AF188" s="341"/>
      <c r="AG188" s="341">
        <f t="shared" si="489"/>
        <v>0</v>
      </c>
      <c r="AH188" s="342"/>
      <c r="AI188" s="342">
        <f t="shared" si="490"/>
        <v>0</v>
      </c>
      <c r="AJ188" s="343"/>
      <c r="AK188" s="343">
        <f t="shared" si="491"/>
        <v>0</v>
      </c>
      <c r="AL188" s="340"/>
      <c r="AM188" s="340">
        <f t="shared" si="492"/>
        <v>0</v>
      </c>
      <c r="AN188" s="341"/>
      <c r="AO188" s="341">
        <f t="shared" si="493"/>
        <v>0</v>
      </c>
      <c r="AP188" s="342"/>
      <c r="AQ188" s="342">
        <f t="shared" si="494"/>
        <v>0</v>
      </c>
      <c r="AR188" s="343"/>
      <c r="AS188" s="343">
        <f t="shared" si="495"/>
        <v>0</v>
      </c>
      <c r="AT188" s="67"/>
      <c r="AU188" s="67">
        <f t="shared" si="496"/>
        <v>0</v>
      </c>
      <c r="AV188" s="340"/>
      <c r="AW188" s="340">
        <f t="shared" si="452"/>
        <v>0</v>
      </c>
      <c r="AX188" s="341"/>
      <c r="AY188" s="341">
        <f t="shared" si="453"/>
        <v>0</v>
      </c>
      <c r="AZ188" s="342"/>
      <c r="BA188" s="342">
        <f t="shared" si="454"/>
        <v>0</v>
      </c>
      <c r="BB188" s="343"/>
      <c r="BC188" s="343">
        <f t="shared" si="455"/>
        <v>0</v>
      </c>
      <c r="BD188" s="67"/>
      <c r="BE188" s="67">
        <f t="shared" si="456"/>
        <v>0</v>
      </c>
      <c r="BF188" s="340"/>
      <c r="BG188" s="340">
        <f t="shared" si="457"/>
        <v>0</v>
      </c>
      <c r="BH188" s="341"/>
      <c r="BI188" s="341">
        <f t="shared" si="458"/>
        <v>0</v>
      </c>
      <c r="BJ188" s="342"/>
      <c r="BK188" s="342">
        <f t="shared" si="459"/>
        <v>0</v>
      </c>
      <c r="BL188" s="343"/>
      <c r="BM188" s="343">
        <f t="shared" si="460"/>
        <v>0</v>
      </c>
      <c r="BN188" s="67"/>
      <c r="BO188" s="67">
        <f t="shared" si="461"/>
        <v>0</v>
      </c>
      <c r="BP188" s="340"/>
      <c r="BQ188" s="340">
        <f t="shared" si="462"/>
        <v>0</v>
      </c>
      <c r="BR188" s="341"/>
      <c r="BS188" s="341">
        <f t="shared" si="463"/>
        <v>0</v>
      </c>
      <c r="BT188" s="342"/>
      <c r="BU188" s="342">
        <f t="shared" si="464"/>
        <v>0</v>
      </c>
      <c r="BV188" s="343"/>
      <c r="BW188" s="343">
        <f t="shared" si="465"/>
        <v>0</v>
      </c>
      <c r="BX188" s="340"/>
      <c r="BY188" s="340">
        <f t="shared" si="466"/>
        <v>0</v>
      </c>
      <c r="BZ188" s="341"/>
      <c r="CA188" s="341">
        <f t="shared" si="467"/>
        <v>0</v>
      </c>
      <c r="CB188" s="342"/>
      <c r="CC188" s="342">
        <f t="shared" si="468"/>
        <v>0</v>
      </c>
      <c r="CD188" s="343"/>
      <c r="CE188" s="343">
        <f t="shared" si="469"/>
        <v>0</v>
      </c>
      <c r="CF188" s="67"/>
      <c r="CG188" s="67">
        <f t="shared" si="470"/>
        <v>0</v>
      </c>
      <c r="CH188" s="340"/>
      <c r="CI188" s="340">
        <f t="shared" si="471"/>
        <v>0</v>
      </c>
      <c r="CJ188" s="340"/>
      <c r="CK188" s="340">
        <f t="shared" si="472"/>
        <v>0</v>
      </c>
      <c r="CL188" s="329">
        <f t="shared" si="473"/>
        <v>0</v>
      </c>
      <c r="CM188" s="330">
        <f t="shared" si="474"/>
        <v>0</v>
      </c>
      <c r="CN188" s="330">
        <f>J188*'1_MEX'!$F$8+'2_FACADE'!L188*'1_MEX'!$F$9+'2_FACADE'!N188*'1_MEX'!$F$10+'2_FACADE'!P188*'1_MEX'!$F$11+'2_FACADE'!R188*'1_MEX'!$F$12+'2_FACADE'!T188*'1_MEX'!$F$13+'2_FACADE'!V188*'1_MEX'!$F$14+'2_FACADE'!X188*'1_MEX'!$F$15+'2_FACADE'!Z188*'1_MEX'!$F$16+'2_FACADE'!AB188*'1_MEX'!$F$17+'2_FACADE'!AD188*'1_MEX'!$F$18+'2_FACADE'!AF188*'1_MEX'!$F$19+'2_FACADE'!AH188*'1_MEX'!$F$20+AJ188*'1_MEX'!$F$21+'2_FACADE'!AL188*'1_MEX'!$F$22+'2_FACADE'!AN188*'1_MEX'!$F$23+'2_FACADE'!AP188*'1_MEX'!$F$24+'2_FACADE'!AR188*'1_MEX'!$F$25+'2_FACADE'!AT188*'1_MEX'!$F$26+'2_FACADE'!AV188*'1_MEX'!$F$27+AX188*'1_MEX'!$F$28+AZ188*'1_MEX'!$F$29+BB188*'1_MEX'!$F$30+BD188*'1_MEX'!$F$31+BF188*'1_MEX'!$F$32+BH188*'1_MEX'!$F$33+BJ188*'1_MEX'!$F$34+BL188*'1_MEX'!$F$35+BN188*'1_MEX'!$F$36+BP188*'1_MEX'!$F$37+BR188*'1_MEX'!$F$38+BT188*'1_MEX'!$F$39+BV188*'1_MEX'!$F$40+BX188*'1_MEX'!$F$41+BZ188*'1_MEX'!$F$42+CB188*'1_MEX'!$F$43+CD188*'1_MEX'!$F$44+CF188*'1_MEX'!$F$45+CH188*'1_MEX'!$F$46+CJ188*'1_MEX'!$F$47</f>
        <v>0</v>
      </c>
      <c r="CO188" s="331">
        <f t="shared" si="475"/>
        <v>0</v>
      </c>
      <c r="CP188" s="331">
        <f t="shared" si="476"/>
        <v>0</v>
      </c>
      <c r="CQ188" s="330">
        <f t="shared" si="477"/>
        <v>0</v>
      </c>
      <c r="CR188" s="330">
        <f t="shared" si="478"/>
        <v>0</v>
      </c>
      <c r="CS188" s="330">
        <f>C188*($J188*'1_MEX'!B$8+$L188*'1_MEX'!B$9+$N188*'1_MEX'!B$10+$P188*'1_MEX'!B$11+$R188*'1_MEX'!B$12+$T188*'1_MEX'!B$13+$V188*'1_MEX'!B$14+$X188*'1_MEX'!B$15+$Z188*'1_MEX'!B$16+$AB188*'1_MEX'!B$17+$AD188*'1_MEX'!B$18+$AF188*'1_MEX'!B$19+$AH188*'1_MEX'!B$20+$AJ188*'1_MEX'!B$21+$AL188*'1_MEX'!B$22+$AN188*'1_MEX'!B$23+$AP188*'1_MEX'!B$24+$AR188*'1_MEX'!B$25+$AT188*'1_MEX'!B$26+$AV188*'1_MEX'!B$27+$AX188*'1_MEX'!B$28+$AZ188*'1_MEX'!B$29+$BB188*'1_MEX'!B$30+$BD188*'1_MEX'!B$31+$BF188*'1_MEX'!B$32+$BH188*'1_MEX'!B$33+$BJ188*'1_MEX'!B$34+$BL188*'1_MEX'!B$35+$BN188*'1_MEX'!B$36+$BP188*'1_MEX'!B$37+$BR188*'1_MEX'!B$38+$BT188*'1_MEX'!B$39+$BV188*'1_MEX'!B$40+$BX188*'1_MEX'!B$41+$BZ188*'1_MEX'!B$42+$CB188*'1_MEX'!B$43+$CD188*'1_MEX'!B$44+$CF188*'1_MEX'!B$45+$CH188*'1_MEX'!B$46+$CJ188*'1_MEX'!B$47)</f>
        <v>0</v>
      </c>
      <c r="CT188" s="330">
        <f>C188*($J188*'1_MEX'!C$8+$L188*'1_MEX'!C$9+$N188*'1_MEX'!C$10+$P188*'1_MEX'!C$11+$R188*'1_MEX'!C$12+$T188*'1_MEX'!C$13+$V188*'1_MEX'!C$14+$X188*'1_MEX'!C$15+$Z188*'1_MEX'!C$16+$AB188*'1_MEX'!C$17+$AD188*'1_MEX'!C$18+$AF188*'1_MEX'!C$19+$AH188*'1_MEX'!C$20+$AJ188*'1_MEX'!C$21+$AL188*'1_MEX'!C$22+$AN188*'1_MEX'!C$23+$AP188*'1_MEX'!C$24+$AR188*'1_MEX'!C$25+$AT188*'1_MEX'!C$26+$AV188*'1_MEX'!C$27+$AX188*'1_MEX'!C$28+$AZ188*'1_MEX'!C$29+$BB188*'1_MEX'!C$30+$BD188*'1_MEX'!C$31+$BF188*'1_MEX'!C$32+$BH188*'1_MEX'!C$33+$BJ188*'1_MEX'!C$34+$BL188*'1_MEX'!C$35+$BN188*'1_MEX'!C$36+$BP188*'1_MEX'!C$37+$BR188*'1_MEX'!C$38+$BT188*'1_MEX'!C$39+$BV188*'1_MEX'!C$40+$BX188*'1_MEX'!C$41+$BZ188*'1_MEX'!C$42+$CB188*'1_MEX'!C$43+$CD188*'1_MEX'!C$44+$CF188*'1_MEX'!C$45+$CH188*'1_MEX'!C$46+$CJ188*'1_MEX'!C$47)</f>
        <v>0</v>
      </c>
      <c r="CU188"/>
      <c r="CV188"/>
      <c r="CW188"/>
      <c r="CX188"/>
      <c r="CY188"/>
      <c r="CZ188"/>
      <c r="DA188"/>
      <c r="DB188"/>
      <c r="DC188"/>
      <c r="DD188" s="200">
        <f t="shared" si="479"/>
        <v>0</v>
      </c>
      <c r="DE188" s="200"/>
      <c r="DF188" s="200">
        <f t="shared" si="480"/>
        <v>0</v>
      </c>
      <c r="DG188"/>
      <c r="DH188" s="235">
        <f t="shared" si="481"/>
        <v>0</v>
      </c>
    </row>
    <row r="189" spans="1:112" ht="18.600000000000001" thickBot="1">
      <c r="A189"/>
      <c r="B189" s="297" t="str">
        <f>A177</f>
        <v>MOB ext. V5 non isolé</v>
      </c>
      <c r="C189" s="319">
        <f>SUM(C179:C188)</f>
        <v>0</v>
      </c>
      <c r="D189" s="332">
        <f>C192*1000</f>
        <v>0</v>
      </c>
      <c r="E189" s="332">
        <f>SUM(E179:E188)</f>
        <v>0</v>
      </c>
      <c r="F189" s="321">
        <f>C193*1000</f>
        <v>0</v>
      </c>
      <c r="G189" s="298">
        <f>SUM(G179:G188)</f>
        <v>0</v>
      </c>
      <c r="H189"/>
      <c r="I189" s="333">
        <f>SUM(J189:CJ189)</f>
        <v>0</v>
      </c>
      <c r="J189" s="334">
        <f>SUM(K179:K188)</f>
        <v>0</v>
      </c>
      <c r="K189" s="334"/>
      <c r="L189" s="335">
        <f>SUM(M179:M188)</f>
        <v>0</v>
      </c>
      <c r="M189" s="335"/>
      <c r="N189" s="336">
        <f>SUM(O179:O188)</f>
        <v>0</v>
      </c>
      <c r="O189" s="336"/>
      <c r="P189" s="337">
        <f>SUM(Q179:Q188)</f>
        <v>0</v>
      </c>
      <c r="Q189" s="337"/>
      <c r="R189" s="338">
        <f>SUM(S179:S188)</f>
        <v>0</v>
      </c>
      <c r="S189" s="338"/>
      <c r="T189" s="334">
        <f>SUM(U179:U188)</f>
        <v>0</v>
      </c>
      <c r="U189" s="334"/>
      <c r="V189" s="335">
        <f>SUM(W179:W188)</f>
        <v>0</v>
      </c>
      <c r="W189" s="335"/>
      <c r="X189" s="336">
        <f>SUM(Y179:Y188)</f>
        <v>0</v>
      </c>
      <c r="Y189" s="336"/>
      <c r="Z189" s="337">
        <f>SUM(AA179:AA188)</f>
        <v>0</v>
      </c>
      <c r="AA189" s="337"/>
      <c r="AB189" s="338">
        <f>SUM(AC179:AC188)</f>
        <v>0</v>
      </c>
      <c r="AC189" s="338"/>
      <c r="AD189" s="334">
        <f>SUM(AE179:AE188)</f>
        <v>0</v>
      </c>
      <c r="AE189" s="334"/>
      <c r="AF189" s="335">
        <f>SUM(AG179:AG188)</f>
        <v>0</v>
      </c>
      <c r="AG189" s="335"/>
      <c r="AH189" s="336">
        <f>SUM(AI179:AI188)</f>
        <v>0</v>
      </c>
      <c r="AI189" s="336"/>
      <c r="AJ189" s="337">
        <f>SUM(AK179:AK188)</f>
        <v>0</v>
      </c>
      <c r="AK189" s="337"/>
      <c r="AL189" s="334">
        <f>SUM(AM179:AM188)</f>
        <v>0</v>
      </c>
      <c r="AM189" s="334"/>
      <c r="AN189" s="335">
        <f>SUM(AO179:AO188)</f>
        <v>0</v>
      </c>
      <c r="AO189" s="335"/>
      <c r="AP189" s="336">
        <f>SUM(AQ179:AQ188)</f>
        <v>0</v>
      </c>
      <c r="AQ189" s="336"/>
      <c r="AR189" s="337">
        <f>SUM(AS179:AS188)</f>
        <v>0</v>
      </c>
      <c r="AS189" s="337"/>
      <c r="AT189" s="338">
        <f>SUM(AU179:AU188)</f>
        <v>0</v>
      </c>
      <c r="AU189" s="338"/>
      <c r="AV189" s="338">
        <f>SUM(AW179:AW188)</f>
        <v>0</v>
      </c>
      <c r="AW189" s="334"/>
      <c r="AX189" s="335">
        <f>SUM(AY179:AY188)</f>
        <v>0</v>
      </c>
      <c r="AY189" s="335"/>
      <c r="AZ189" s="336">
        <f>SUM(BA179:BA188)</f>
        <v>0</v>
      </c>
      <c r="BA189" s="336"/>
      <c r="BB189" s="337">
        <f>SUM(BC179:BC188)</f>
        <v>0</v>
      </c>
      <c r="BC189" s="337"/>
      <c r="BD189" s="338">
        <f>SUM(BE179:BE188)</f>
        <v>0</v>
      </c>
      <c r="BE189" s="338"/>
      <c r="BF189" s="334">
        <f>SUM(BG179:BG188)</f>
        <v>0</v>
      </c>
      <c r="BG189" s="334"/>
      <c r="BH189" s="335">
        <f>SUM(BI179:BI188)</f>
        <v>0</v>
      </c>
      <c r="BI189" s="335"/>
      <c r="BJ189" s="336">
        <f>SUM(BK179:BK188)</f>
        <v>0</v>
      </c>
      <c r="BK189" s="336"/>
      <c r="BL189" s="337">
        <f>SUM(BM179:BM188)</f>
        <v>0</v>
      </c>
      <c r="BM189" s="337"/>
      <c r="BN189" s="338">
        <f>SUM(BO179:BO188)</f>
        <v>0</v>
      </c>
      <c r="BO189" s="338"/>
      <c r="BP189" s="334">
        <f>SUM(BQ179:BQ188)</f>
        <v>0</v>
      </c>
      <c r="BQ189" s="334"/>
      <c r="BR189" s="335">
        <f>SUM(BS179:BS188)</f>
        <v>0</v>
      </c>
      <c r="BS189" s="335"/>
      <c r="BT189" s="336">
        <f>SUM(BU179:BU188)</f>
        <v>0</v>
      </c>
      <c r="BU189" s="336"/>
      <c r="BV189" s="337">
        <f>SUM(BW179:BW188)</f>
        <v>0</v>
      </c>
      <c r="BW189" s="337"/>
      <c r="BX189" s="334">
        <f>SUM(BY179:BY188)</f>
        <v>0</v>
      </c>
      <c r="BY189" s="334"/>
      <c r="BZ189" s="335">
        <f>SUM(CA179:CA188)</f>
        <v>0</v>
      </c>
      <c r="CA189" s="335"/>
      <c r="CB189" s="336">
        <f>SUM(CC179:CC188)</f>
        <v>0</v>
      </c>
      <c r="CC189" s="336"/>
      <c r="CD189" s="337">
        <f>SUM(CE179:CE188)</f>
        <v>0</v>
      </c>
      <c r="CE189" s="337"/>
      <c r="CF189" s="338">
        <f>SUM(CG179:CG188)</f>
        <v>0</v>
      </c>
      <c r="CG189" s="338"/>
      <c r="CH189" s="338">
        <f>SUM(CI179:CI188)</f>
        <v>0</v>
      </c>
      <c r="CI189" s="334"/>
      <c r="CJ189" s="338">
        <f>SUM(CK179:CK188)</f>
        <v>0</v>
      </c>
      <c r="CK189" s="334"/>
      <c r="CL189"/>
      <c r="CM189"/>
      <c r="CN189"/>
      <c r="CO189" s="325">
        <f>ROUND(SUM(CO179:CO188),2)</f>
        <v>0</v>
      </c>
      <c r="CP189" s="326">
        <f>ROUND(SUM(CP179:CP188),2)</f>
        <v>0</v>
      </c>
      <c r="CQ189" s="327">
        <f>ROUND(SUM(CQ179:CQ188),2)</f>
        <v>0</v>
      </c>
      <c r="CR189" s="328">
        <f>SUM(CR179:CR188)</f>
        <v>0</v>
      </c>
      <c r="CS189" s="328">
        <f>SUM(CS179:CS188)</f>
        <v>0</v>
      </c>
      <c r="CT189" s="328">
        <f>SUM(CT179:CT188)</f>
        <v>0</v>
      </c>
      <c r="CU189"/>
      <c r="CV189"/>
      <c r="CW189"/>
      <c r="CX189"/>
      <c r="CY189"/>
      <c r="CZ189"/>
      <c r="DA189"/>
      <c r="DB189"/>
      <c r="DC189"/>
      <c r="DD189" s="225">
        <f>SUM(DD164:DD188)</f>
        <v>0</v>
      </c>
      <c r="DE189" s="225">
        <f t="shared" ref="DE189" si="545">SUM(DE164:DE188)</f>
        <v>0</v>
      </c>
      <c r="DF189" s="225">
        <f t="shared" ref="DF189" si="546">SUM(DF164:DF188)</f>
        <v>0</v>
      </c>
      <c r="DG189"/>
      <c r="DH189" s="305">
        <f>SUM(DH179:DH188)</f>
        <v>0</v>
      </c>
    </row>
    <row r="190" spans="1:112">
      <c r="A190"/>
      <c r="B190"/>
      <c r="C190"/>
      <c r="D190" s="68" t="s">
        <v>132</v>
      </c>
      <c r="E190" s="68"/>
      <c r="F190" s="68" t="s">
        <v>132</v>
      </c>
      <c r="G190" s="65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</row>
    <row r="191" spans="1:112" ht="18">
      <c r="A191"/>
      <c r="B191" s="306" t="s">
        <v>133</v>
      </c>
      <c r="C191" s="307">
        <f>IF(C189&gt;0,CQ189/CO189,0)</f>
        <v>0</v>
      </c>
      <c r="D191" s="308"/>
      <c r="E191" s="308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</row>
    <row r="192" spans="1:112" ht="18">
      <c r="A192"/>
      <c r="B192" s="306" t="s">
        <v>134</v>
      </c>
      <c r="C192" s="309">
        <f>IF(C189&gt;0,C195/C189,0)</f>
        <v>0</v>
      </c>
      <c r="D192" s="308" t="s">
        <v>30</v>
      </c>
      <c r="E192" s="308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</row>
    <row r="193" spans="1:112" ht="18">
      <c r="A193"/>
      <c r="B193" s="306" t="s">
        <v>135</v>
      </c>
      <c r="C193" s="309">
        <f>IF(C189&gt;0,C196/C189,0)</f>
        <v>0</v>
      </c>
      <c r="D193" s="308" t="s">
        <v>30</v>
      </c>
      <c r="E193" s="308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</row>
    <row r="194" spans="1:112" ht="18">
      <c r="A194"/>
      <c r="B194" s="306" t="s">
        <v>136</v>
      </c>
      <c r="C194" s="309">
        <f>IF(C189&gt;0,CO189/C189,0)</f>
        <v>0</v>
      </c>
      <c r="D194" s="308" t="s">
        <v>28</v>
      </c>
      <c r="E194" s="308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</row>
    <row r="195" spans="1:112" ht="18">
      <c r="A195"/>
      <c r="B195" s="306" t="s">
        <v>137</v>
      </c>
      <c r="C195" s="310">
        <f>E189</f>
        <v>0</v>
      </c>
      <c r="D195" s="308" t="s">
        <v>30</v>
      </c>
      <c r="E195" s="308"/>
      <c r="F195"/>
      <c r="G195"/>
      <c r="H195"/>
      <c r="I195" s="311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</row>
    <row r="196" spans="1:112" ht="18">
      <c r="A196"/>
      <c r="B196" s="306" t="s">
        <v>138</v>
      </c>
      <c r="C196" s="310">
        <f>G189</f>
        <v>0</v>
      </c>
      <c r="D196" s="308" t="s">
        <v>30</v>
      </c>
      <c r="E196" s="308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</row>
    <row r="197" spans="1:112" ht="18">
      <c r="A197"/>
      <c r="B197" s="306" t="s">
        <v>139</v>
      </c>
      <c r="C197" s="312">
        <f>MAX(D179:D188)</f>
        <v>0</v>
      </c>
      <c r="D197" s="308" t="s">
        <v>30</v>
      </c>
      <c r="E197" s="308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</row>
    <row r="198" spans="1:112" ht="18">
      <c r="A198"/>
      <c r="B198" s="306" t="s">
        <v>140</v>
      </c>
      <c r="C198" s="312">
        <f>MAX(F179:F188)</f>
        <v>0</v>
      </c>
      <c r="D198" s="308" t="s">
        <v>30</v>
      </c>
      <c r="E198" s="30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</row>
  </sheetData>
  <mergeCells count="2">
    <mergeCell ref="J2:CJ2"/>
    <mergeCell ref="A3:B3"/>
  </mergeCells>
  <phoneticPr fontId="18" type="noConversion"/>
  <dataValidations disablePrompts="1" count="2">
    <dataValidation type="custom" allowBlank="1" showInputMessage="1" showErrorMessage="1" error="Merci d'inscrire le nom du client en majuscules SVP" sqref="B2" xr:uid="{2F71DEFA-61DB-4393-9A84-9DFF1E5C3036}">
      <formula1>EXACT(B2,UPPER(B2))</formula1>
    </dataValidation>
    <dataValidation type="list" allowBlank="1" showInputMessage="1" showErrorMessage="1" sqref="H179:H188 H93:H105 H53:H78 H120:H126 H140:H164 H5:H35" xr:uid="{CCACBA9E-C3F3-499C-B9E0-A3C06246D040}">
      <formula1>"H,V"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6529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289560</xdr:colOff>
                    <xdr:row>0</xdr:row>
                    <xdr:rowOff>175260</xdr:rowOff>
                  </from>
                  <to>
                    <xdr:col>6</xdr:col>
                    <xdr:colOff>426720</xdr:colOff>
                    <xdr:row>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6530" r:id="rId5" name="Button 2">
              <controlPr defaultSize="0" print="0" autoFill="0" autoPict="0" macro="[0]!testaff">
                <anchor moveWithCells="1" sizeWithCells="1">
                  <from>
                    <xdr:col>6</xdr:col>
                    <xdr:colOff>594360</xdr:colOff>
                    <xdr:row>1</xdr:row>
                    <xdr:rowOff>0</xdr:rowOff>
                  </from>
                  <to>
                    <xdr:col>8</xdr:col>
                    <xdr:colOff>144780</xdr:colOff>
                    <xdr:row>2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546875" defaultRowHeight="15.6"/>
  <cols>
    <col min="1" max="1" width="1.88671875" style="1" customWidth="1"/>
    <col min="2" max="2" width="13" style="117" customWidth="1"/>
    <col min="3" max="3" width="23" style="1" customWidth="1"/>
    <col min="4" max="4" width="10.6640625" style="1" customWidth="1"/>
    <col min="5" max="5" width="8.109375" style="1" customWidth="1"/>
    <col min="6" max="6" width="12.33203125" style="1" customWidth="1"/>
    <col min="7" max="7" width="10.6640625" style="1" customWidth="1"/>
    <col min="8" max="8" width="12.5546875" style="1" customWidth="1"/>
    <col min="9" max="11" width="10.6640625" style="1" customWidth="1"/>
    <col min="12" max="12" width="13.6640625" style="1" customWidth="1"/>
    <col min="13" max="13" width="9" style="2" customWidth="1"/>
    <col min="14" max="14" width="9.44140625" style="1" customWidth="1"/>
    <col min="15" max="15" width="8.88671875" style="3" customWidth="1"/>
    <col min="16" max="16" width="10.109375" style="1" customWidth="1"/>
    <col min="17" max="17" width="11.33203125" style="1" customWidth="1"/>
    <col min="18" max="18" width="9.6640625" style="1" customWidth="1"/>
    <col min="19" max="19" width="5.88671875" style="1" customWidth="1"/>
    <col min="20" max="20" width="32.33203125" style="1" bestFit="1" customWidth="1"/>
    <col min="21" max="16384" width="34.5546875" style="1"/>
  </cols>
  <sheetData>
    <row r="1" spans="2:20">
      <c r="C1" s="3"/>
    </row>
    <row r="2" spans="2:20" s="4" customFormat="1" ht="22.8">
      <c r="B2" s="125"/>
      <c r="C2" s="5" t="s">
        <v>4</v>
      </c>
      <c r="M2" s="6"/>
      <c r="O2" s="5"/>
    </row>
    <row r="3" spans="2:20" ht="16.2" thickBot="1">
      <c r="C3" s="3"/>
    </row>
    <row r="4" spans="2:20" ht="20.100000000000001" customHeight="1" thickBot="1">
      <c r="B4" s="134" t="s">
        <v>5</v>
      </c>
      <c r="C4" s="7"/>
      <c r="F4" s="364"/>
      <c r="G4" s="365"/>
      <c r="H4" s="365"/>
      <c r="I4" s="365"/>
      <c r="J4" s="365"/>
      <c r="K4" s="365"/>
      <c r="L4" s="365"/>
      <c r="M4" s="365"/>
      <c r="N4" s="365"/>
      <c r="O4" s="365"/>
      <c r="P4" s="365"/>
      <c r="Q4" s="366"/>
    </row>
    <row r="5" spans="2:20" ht="20.100000000000001" customHeight="1" thickBot="1">
      <c r="B5" s="134" t="s">
        <v>6</v>
      </c>
      <c r="C5" s="7" t="e">
        <f>#REF!</f>
        <v>#REF!</v>
      </c>
      <c r="E5" s="52"/>
      <c r="F5" s="367"/>
      <c r="G5" s="368"/>
      <c r="H5" s="368"/>
      <c r="I5" s="368"/>
      <c r="J5" s="368"/>
      <c r="K5" s="368"/>
      <c r="L5" s="368"/>
      <c r="M5" s="368"/>
      <c r="N5" s="368"/>
      <c r="O5" s="368"/>
      <c r="P5" s="368"/>
      <c r="Q5" s="369"/>
    </row>
    <row r="6" spans="2:20" ht="20.100000000000001" customHeight="1" thickBot="1">
      <c r="B6" s="134" t="s">
        <v>7</v>
      </c>
      <c r="C6" s="50" t="e">
        <f>#REF!</f>
        <v>#REF!</v>
      </c>
      <c r="D6" s="8"/>
      <c r="E6" s="52"/>
      <c r="F6" s="370"/>
      <c r="G6" s="371"/>
      <c r="H6" s="371"/>
      <c r="I6" s="371"/>
      <c r="J6" s="371"/>
      <c r="K6" s="371"/>
      <c r="L6" s="371"/>
      <c r="M6" s="371"/>
      <c r="N6" s="371"/>
      <c r="O6" s="371"/>
      <c r="P6" s="371"/>
      <c r="Q6" s="372"/>
      <c r="R6" s="8"/>
    </row>
    <row r="7" spans="2:20" ht="16.2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7"/>
    </row>
    <row r="8" spans="2:20" ht="16.2" thickBot="1">
      <c r="B8" s="373" t="s">
        <v>8</v>
      </c>
      <c r="C8" s="11" t="s">
        <v>9</v>
      </c>
      <c r="D8" s="12"/>
      <c r="E8" s="13"/>
      <c r="F8" s="14" t="s">
        <v>10</v>
      </c>
      <c r="G8" s="15" t="s">
        <v>11</v>
      </c>
      <c r="H8" s="16" t="s">
        <v>12</v>
      </c>
      <c r="I8" s="17" t="s">
        <v>13</v>
      </c>
      <c r="J8" s="18" t="s">
        <v>14</v>
      </c>
      <c r="K8" s="19" t="s">
        <v>29</v>
      </c>
      <c r="L8" s="374" t="s">
        <v>15</v>
      </c>
      <c r="M8" s="375"/>
      <c r="N8" s="375"/>
      <c r="O8" s="375"/>
      <c r="P8" s="376"/>
      <c r="Q8" s="115" t="s">
        <v>16</v>
      </c>
      <c r="R8" s="20" t="s">
        <v>17</v>
      </c>
      <c r="T8" s="116" t="s">
        <v>79</v>
      </c>
    </row>
    <row r="9" spans="2:20" ht="16.2" thickBot="1">
      <c r="B9" s="373"/>
      <c r="C9" s="21"/>
      <c r="D9" s="69" t="s">
        <v>18</v>
      </c>
      <c r="E9" s="70" t="s">
        <v>19</v>
      </c>
      <c r="F9" s="22"/>
      <c r="G9" s="23"/>
      <c r="H9" s="24"/>
      <c r="I9" s="23"/>
      <c r="J9" s="25"/>
      <c r="K9" s="93"/>
      <c r="L9" s="95" t="s">
        <v>32</v>
      </c>
      <c r="M9" s="94" t="s">
        <v>33</v>
      </c>
      <c r="N9" s="71" t="s">
        <v>19</v>
      </c>
      <c r="O9" s="71" t="s">
        <v>20</v>
      </c>
      <c r="P9" s="71" t="s">
        <v>21</v>
      </c>
      <c r="Q9" s="21"/>
      <c r="R9" s="26"/>
      <c r="T9" s="118"/>
    </row>
    <row r="10" spans="2:20" ht="16.2" thickBot="1">
      <c r="B10" s="126"/>
      <c r="C10" s="73" t="s">
        <v>75</v>
      </c>
      <c r="D10" s="74" t="s">
        <v>30</v>
      </c>
      <c r="E10" s="57" t="s">
        <v>30</v>
      </c>
      <c r="F10" s="59"/>
      <c r="G10" s="60"/>
      <c r="H10" s="60"/>
      <c r="I10" s="75"/>
      <c r="J10" s="60"/>
      <c r="K10" s="60"/>
      <c r="L10" s="60"/>
      <c r="M10" s="58" t="s">
        <v>30</v>
      </c>
      <c r="N10" s="57" t="s">
        <v>30</v>
      </c>
      <c r="O10" s="57" t="s">
        <v>2</v>
      </c>
      <c r="P10" s="57" t="s">
        <v>28</v>
      </c>
      <c r="Q10" s="60"/>
      <c r="R10" s="76"/>
      <c r="T10" s="119"/>
    </row>
    <row r="11" spans="2:20" ht="16.2" thickBot="1">
      <c r="B11" s="127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9">
        <f>IF(E11&gt;2.8,D11,0)</f>
        <v>0</v>
      </c>
    </row>
    <row r="12" spans="2:20" ht="16.2" thickBot="1">
      <c r="B12" s="128"/>
      <c r="C12" s="27" t="s">
        <v>3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9">
        <f t="shared" ref="T12:T23" si="0">IF(E12&gt;2.8,D12,0)</f>
        <v>0</v>
      </c>
    </row>
    <row r="13" spans="2:20">
      <c r="B13" s="77"/>
      <c r="C13" s="54"/>
      <c r="D13" s="91"/>
      <c r="E13" s="92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92"/>
      <c r="M13" s="92"/>
      <c r="N13" s="92"/>
      <c r="O13" s="92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9">
        <f t="shared" si="0"/>
        <v>0</v>
      </c>
    </row>
    <row r="14" spans="2:20">
      <c r="B14" s="77"/>
      <c r="C14" s="54"/>
      <c r="D14" s="124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9">
        <f t="shared" si="0"/>
        <v>0</v>
      </c>
    </row>
    <row r="15" spans="2:20">
      <c r="B15" s="77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9">
        <f t="shared" si="0"/>
        <v>0</v>
      </c>
    </row>
    <row r="16" spans="2:20">
      <c r="B16" s="77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9">
        <f t="shared" si="0"/>
        <v>0</v>
      </c>
    </row>
    <row r="17" spans="2:20">
      <c r="B17" s="77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9">
        <f t="shared" si="0"/>
        <v>0</v>
      </c>
    </row>
    <row r="18" spans="2:20">
      <c r="B18" s="77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9">
        <f t="shared" si="0"/>
        <v>0</v>
      </c>
    </row>
    <row r="19" spans="2:20" ht="16.2" thickBot="1">
      <c r="B19" s="78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9">
        <f t="shared" si="0"/>
        <v>0</v>
      </c>
    </row>
    <row r="20" spans="2:20" ht="16.2" thickBot="1">
      <c r="B20" s="78"/>
      <c r="C20" s="27" t="s">
        <v>24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9">
        <f t="shared" si="0"/>
        <v>0</v>
      </c>
    </row>
    <row r="21" spans="2:20">
      <c r="B21" s="78"/>
      <c r="C21" s="55"/>
      <c r="D21" s="92"/>
      <c r="E21" s="92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9">
        <f t="shared" si="0"/>
        <v>0</v>
      </c>
    </row>
    <row r="22" spans="2:20">
      <c r="B22" s="78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9">
        <f t="shared" si="0"/>
        <v>0</v>
      </c>
    </row>
    <row r="23" spans="2:20" ht="16.2" thickBot="1">
      <c r="B23" s="78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9">
        <f t="shared" si="0"/>
        <v>0</v>
      </c>
    </row>
    <row r="24" spans="2:20" ht="16.2" customHeight="1" thickBot="1">
      <c r="B24" s="82" t="s">
        <v>8</v>
      </c>
      <c r="C24" s="83"/>
      <c r="D24" s="84" t="s">
        <v>22</v>
      </c>
      <c r="E24" s="60"/>
      <c r="F24" s="85" t="s">
        <v>10</v>
      </c>
      <c r="G24" s="81" t="s">
        <v>11</v>
      </c>
      <c r="H24" s="86" t="s">
        <v>12</v>
      </c>
      <c r="I24" s="87" t="s">
        <v>13</v>
      </c>
      <c r="J24" s="87" t="s">
        <v>14</v>
      </c>
      <c r="K24" s="87" t="s">
        <v>29</v>
      </c>
      <c r="L24" s="87"/>
      <c r="M24" s="96"/>
      <c r="N24" s="96"/>
      <c r="O24" s="88" t="s">
        <v>20</v>
      </c>
      <c r="P24" s="88" t="s">
        <v>21</v>
      </c>
      <c r="Q24" s="87" t="s">
        <v>16</v>
      </c>
      <c r="R24" s="89" t="s">
        <v>17</v>
      </c>
      <c r="S24" s="35"/>
      <c r="T24" s="120" t="s">
        <v>80</v>
      </c>
    </row>
    <row r="25" spans="2:20" ht="16.2" customHeight="1">
      <c r="B25" s="78">
        <f>SUM(B11:B23)</f>
        <v>0</v>
      </c>
      <c r="C25" s="43" t="s">
        <v>23</v>
      </c>
      <c r="D25" s="90">
        <f>SUM(D11:D23)</f>
        <v>0</v>
      </c>
      <c r="E25" s="44"/>
      <c r="F25" s="90">
        <f t="shared" ref="F25:K25" si="7">SUM(F11:F23)</f>
        <v>0</v>
      </c>
      <c r="G25" s="90">
        <f t="shared" si="7"/>
        <v>0</v>
      </c>
      <c r="H25" s="90">
        <f t="shared" si="7"/>
        <v>0</v>
      </c>
      <c r="I25" s="90">
        <f t="shared" si="7"/>
        <v>0</v>
      </c>
      <c r="J25" s="90">
        <f t="shared" si="7"/>
        <v>0</v>
      </c>
      <c r="K25" s="90">
        <f t="shared" si="7"/>
        <v>0</v>
      </c>
      <c r="L25" s="90"/>
      <c r="M25" s="90"/>
      <c r="N25" s="90"/>
      <c r="O25" s="90">
        <f>SUM(O11:O23)</f>
        <v>0</v>
      </c>
      <c r="P25" s="90">
        <f>SUM(P11:P23)</f>
        <v>0</v>
      </c>
      <c r="Q25" s="90">
        <f>SUM(Q11:Q23)</f>
        <v>0</v>
      </c>
      <c r="R25" s="90">
        <f>SUM(R11:R23)</f>
        <v>0</v>
      </c>
      <c r="S25" s="35"/>
      <c r="T25" s="121">
        <f>SUM(T11:T23)</f>
        <v>0</v>
      </c>
    </row>
    <row r="26" spans="2:20" ht="16.2" thickBot="1">
      <c r="B26" s="129"/>
      <c r="C26" s="61"/>
      <c r="D26" s="62"/>
      <c r="E26" s="62"/>
      <c r="F26" s="62"/>
      <c r="G26" s="62"/>
      <c r="H26" s="62"/>
      <c r="I26" s="79"/>
      <c r="J26" s="62"/>
      <c r="K26" s="62"/>
      <c r="L26" s="62"/>
      <c r="M26" s="63"/>
      <c r="N26" s="62"/>
      <c r="O26" s="62"/>
      <c r="P26" s="62"/>
      <c r="Q26" s="62"/>
      <c r="R26" s="80"/>
      <c r="S26" s="35"/>
      <c r="T26" s="122"/>
    </row>
    <row r="27" spans="2:20" ht="16.2" thickBot="1">
      <c r="B27" s="130"/>
      <c r="C27" s="72" t="s">
        <v>76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9"/>
    </row>
    <row r="28" spans="2:20" ht="16.2" thickBot="1">
      <c r="B28" s="131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9">
        <f>IF(E28&gt;2.8,D28,0)</f>
        <v>0</v>
      </c>
    </row>
    <row r="29" spans="2:20" ht="16.2" thickBot="1">
      <c r="B29" s="132"/>
      <c r="C29" s="27" t="s">
        <v>3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9">
        <f t="shared" ref="T29:T39" si="8">IF(E29&gt;2.8,D29,0)</f>
        <v>0</v>
      </c>
    </row>
    <row r="30" spans="2:20">
      <c r="B30" s="56"/>
      <c r="C30" s="53"/>
      <c r="D30" s="91"/>
      <c r="E30" s="92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92"/>
      <c r="M30" s="92"/>
      <c r="N30" s="92"/>
      <c r="O30" s="92"/>
      <c r="P30" s="30">
        <f>+O30*N30*M30</f>
        <v>0</v>
      </c>
      <c r="Q30" s="30">
        <f>+(N30*2+M30)*O30</f>
        <v>0</v>
      </c>
      <c r="R30" s="64">
        <f>+O30*M30</f>
        <v>0</v>
      </c>
      <c r="T30" s="119">
        <f t="shared" si="8"/>
        <v>0</v>
      </c>
    </row>
    <row r="31" spans="2:20">
      <c r="B31" s="56"/>
      <c r="C31" s="54"/>
      <c r="D31" s="124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9">
        <f t="shared" si="8"/>
        <v>0</v>
      </c>
    </row>
    <row r="32" spans="2:20">
      <c r="B32" s="56"/>
      <c r="C32" s="54"/>
      <c r="D32" s="124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9">
        <f t="shared" si="8"/>
        <v>0</v>
      </c>
    </row>
    <row r="33" spans="2:20">
      <c r="B33" s="56"/>
      <c r="C33" s="54"/>
      <c r="D33" s="124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9">
        <f t="shared" si="8"/>
        <v>0</v>
      </c>
    </row>
    <row r="34" spans="2:20">
      <c r="B34" s="56"/>
      <c r="C34" s="54"/>
      <c r="D34" s="124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9">
        <f t="shared" si="8"/>
        <v>0</v>
      </c>
    </row>
    <row r="35" spans="2:20">
      <c r="B35" s="56"/>
      <c r="C35" s="54"/>
      <c r="D35" s="124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9">
        <f t="shared" si="8"/>
        <v>0</v>
      </c>
    </row>
    <row r="36" spans="2:20" ht="16.2" thickBot="1">
      <c r="B36" s="36"/>
      <c r="C36" s="37"/>
      <c r="D36" s="124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9">
        <f t="shared" si="8"/>
        <v>0</v>
      </c>
    </row>
    <row r="37" spans="2:20" ht="16.2" thickBot="1">
      <c r="B37" s="36"/>
      <c r="C37" s="27" t="s">
        <v>24</v>
      </c>
      <c r="D37" s="124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9">
        <f t="shared" si="8"/>
        <v>0</v>
      </c>
    </row>
    <row r="38" spans="2:20">
      <c r="B38" s="36"/>
      <c r="C38" s="37"/>
      <c r="D38" s="91"/>
      <c r="E38" s="92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9">
        <f t="shared" si="8"/>
        <v>0</v>
      </c>
    </row>
    <row r="39" spans="2:20" ht="16.2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9">
        <f t="shared" si="8"/>
        <v>0</v>
      </c>
    </row>
    <row r="40" spans="2:20" ht="16.2" thickBot="1">
      <c r="B40" s="38" t="s">
        <v>8</v>
      </c>
      <c r="C40" s="8"/>
      <c r="D40" s="39" t="s">
        <v>22</v>
      </c>
      <c r="E40" s="30"/>
      <c r="F40" s="40" t="s">
        <v>10</v>
      </c>
      <c r="G40" s="81" t="s">
        <v>11</v>
      </c>
      <c r="H40" s="40" t="s">
        <v>12</v>
      </c>
      <c r="I40" s="87" t="s">
        <v>13</v>
      </c>
      <c r="J40" s="87" t="s">
        <v>14</v>
      </c>
      <c r="K40" s="87" t="s">
        <v>29</v>
      </c>
      <c r="L40" s="41"/>
      <c r="M40" s="97"/>
      <c r="N40" s="97"/>
      <c r="O40" s="42" t="s">
        <v>20</v>
      </c>
      <c r="P40" s="42" t="s">
        <v>21</v>
      </c>
      <c r="Q40" s="41" t="s">
        <v>16</v>
      </c>
      <c r="R40" s="41" t="s">
        <v>17</v>
      </c>
      <c r="T40" s="120" t="s">
        <v>80</v>
      </c>
    </row>
    <row r="41" spans="2:20">
      <c r="B41" s="36">
        <f>SUM(B28:B39)</f>
        <v>0</v>
      </c>
      <c r="C41" s="43" t="s">
        <v>23</v>
      </c>
      <c r="D41" s="90">
        <f>SUM(D28:D39)</f>
        <v>0</v>
      </c>
      <c r="E41" s="90"/>
      <c r="F41" s="90">
        <f t="shared" ref="F41:R41" si="15">SUM(F28:F39)</f>
        <v>0</v>
      </c>
      <c r="G41" s="90">
        <f t="shared" si="15"/>
        <v>0</v>
      </c>
      <c r="H41" s="90">
        <f t="shared" si="15"/>
        <v>0</v>
      </c>
      <c r="I41" s="90">
        <f t="shared" si="15"/>
        <v>0</v>
      </c>
      <c r="J41" s="90">
        <f t="shared" si="15"/>
        <v>0</v>
      </c>
      <c r="K41" s="90">
        <f t="shared" si="15"/>
        <v>0</v>
      </c>
      <c r="L41" s="90"/>
      <c r="M41" s="90"/>
      <c r="N41" s="90"/>
      <c r="O41" s="90">
        <f>SUM(O28:O39)</f>
        <v>0</v>
      </c>
      <c r="P41" s="90">
        <f t="shared" si="15"/>
        <v>0</v>
      </c>
      <c r="Q41" s="90">
        <f t="shared" si="15"/>
        <v>0</v>
      </c>
      <c r="R41" s="90">
        <f t="shared" si="15"/>
        <v>0</v>
      </c>
      <c r="T41" s="121">
        <f>SUM(T28:T39)</f>
        <v>0</v>
      </c>
    </row>
    <row r="42" spans="2:20" ht="16.2" thickBot="1">
      <c r="B42" s="133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3"/>
    </row>
    <row r="43" spans="2:20" s="8" customFormat="1" ht="16.2" thickBot="1">
      <c r="B43" s="373" t="s">
        <v>8</v>
      </c>
      <c r="C43" s="11" t="s">
        <v>9</v>
      </c>
      <c r="D43" s="12"/>
      <c r="E43" s="13"/>
      <c r="F43" s="14" t="s">
        <v>10</v>
      </c>
      <c r="G43" s="15" t="s">
        <v>11</v>
      </c>
      <c r="H43" s="16" t="s">
        <v>12</v>
      </c>
      <c r="I43" s="17" t="s">
        <v>13</v>
      </c>
      <c r="J43" s="18" t="s">
        <v>14</v>
      </c>
      <c r="K43" s="19" t="s">
        <v>29</v>
      </c>
      <c r="L43" s="374" t="s">
        <v>15</v>
      </c>
      <c r="M43" s="375"/>
      <c r="N43" s="375"/>
      <c r="O43" s="375"/>
      <c r="P43" s="376"/>
      <c r="Q43" s="115" t="s">
        <v>16</v>
      </c>
      <c r="R43" s="20" t="s">
        <v>17</v>
      </c>
      <c r="S43" s="1"/>
      <c r="T43" s="116" t="s">
        <v>79</v>
      </c>
    </row>
    <row r="44" spans="2:20" ht="16.2" thickBot="1">
      <c r="B44" s="373"/>
      <c r="C44" s="21"/>
      <c r="D44" s="69" t="s">
        <v>18</v>
      </c>
      <c r="E44" s="70" t="s">
        <v>19</v>
      </c>
      <c r="F44" s="22"/>
      <c r="G44" s="23"/>
      <c r="H44" s="24"/>
      <c r="I44" s="23"/>
      <c r="J44" s="25"/>
      <c r="K44" s="93"/>
      <c r="L44" s="95" t="s">
        <v>32</v>
      </c>
      <c r="M44" s="94" t="s">
        <v>33</v>
      </c>
      <c r="N44" s="71" t="s">
        <v>19</v>
      </c>
      <c r="O44" s="71" t="s">
        <v>20</v>
      </c>
      <c r="P44" s="71" t="s">
        <v>21</v>
      </c>
      <c r="Q44" s="21"/>
      <c r="R44" s="26"/>
      <c r="T44" s="118"/>
    </row>
    <row r="45" spans="2:20" ht="16.2" thickBot="1">
      <c r="B45" s="126"/>
      <c r="C45" s="73" t="s">
        <v>77</v>
      </c>
      <c r="D45" s="74" t="s">
        <v>30</v>
      </c>
      <c r="E45" s="57" t="s">
        <v>30</v>
      </c>
      <c r="F45" s="59"/>
      <c r="G45" s="60"/>
      <c r="H45" s="60"/>
      <c r="I45" s="75"/>
      <c r="J45" s="60"/>
      <c r="K45" s="60"/>
      <c r="L45" s="60"/>
      <c r="M45" s="58" t="s">
        <v>30</v>
      </c>
      <c r="N45" s="57" t="s">
        <v>30</v>
      </c>
      <c r="O45" s="57" t="s">
        <v>2</v>
      </c>
      <c r="P45" s="57" t="s">
        <v>28</v>
      </c>
      <c r="Q45" s="60"/>
      <c r="R45" s="76"/>
      <c r="T45" s="119"/>
    </row>
    <row r="46" spans="2:20" ht="16.2" thickBot="1">
      <c r="B46" s="127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9">
        <f>IF(E46&gt;2.8,D46,0)</f>
        <v>0</v>
      </c>
    </row>
    <row r="47" spans="2:20" ht="16.2" thickBot="1">
      <c r="B47" s="128"/>
      <c r="C47" s="27" t="s">
        <v>3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9">
        <f t="shared" ref="T47:T58" si="16">IF(E47&gt;2.8,D47,0)</f>
        <v>0</v>
      </c>
    </row>
    <row r="48" spans="2:20">
      <c r="B48" s="77"/>
      <c r="C48" s="54"/>
      <c r="D48" s="91"/>
      <c r="E48" s="92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92"/>
      <c r="M48" s="92"/>
      <c r="N48" s="92"/>
      <c r="O48" s="92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9">
        <f t="shared" si="16"/>
        <v>0</v>
      </c>
    </row>
    <row r="49" spans="2:20">
      <c r="B49" s="77"/>
      <c r="C49" s="54"/>
      <c r="D49" s="124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9">
        <f t="shared" si="16"/>
        <v>0</v>
      </c>
    </row>
    <row r="50" spans="2:20">
      <c r="B50" s="77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9">
        <f t="shared" si="16"/>
        <v>0</v>
      </c>
    </row>
    <row r="51" spans="2:20">
      <c r="B51" s="77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9">
        <f t="shared" si="16"/>
        <v>0</v>
      </c>
    </row>
    <row r="52" spans="2:20">
      <c r="B52" s="77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9">
        <f t="shared" si="16"/>
        <v>0</v>
      </c>
    </row>
    <row r="53" spans="2:20">
      <c r="B53" s="77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9">
        <f t="shared" si="16"/>
        <v>0</v>
      </c>
    </row>
    <row r="54" spans="2:20" ht="16.2" thickBot="1">
      <c r="B54" s="78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9">
        <f t="shared" si="16"/>
        <v>0</v>
      </c>
    </row>
    <row r="55" spans="2:20" ht="16.2" thickBot="1">
      <c r="B55" s="78"/>
      <c r="C55" s="27" t="s">
        <v>24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9">
        <f t="shared" si="16"/>
        <v>0</v>
      </c>
    </row>
    <row r="56" spans="2:20">
      <c r="B56" s="78"/>
      <c r="C56" s="55"/>
      <c r="D56" s="92"/>
      <c r="E56" s="92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9">
        <f t="shared" si="16"/>
        <v>0</v>
      </c>
    </row>
    <row r="57" spans="2:20">
      <c r="B57" s="78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9">
        <f t="shared" si="16"/>
        <v>0</v>
      </c>
    </row>
    <row r="58" spans="2:20" ht="16.2" thickBot="1">
      <c r="B58" s="78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9">
        <f t="shared" si="16"/>
        <v>0</v>
      </c>
    </row>
    <row r="59" spans="2:20" ht="16.2" thickBot="1">
      <c r="B59" s="82" t="s">
        <v>8</v>
      </c>
      <c r="C59" s="83"/>
      <c r="D59" s="84" t="s">
        <v>22</v>
      </c>
      <c r="E59" s="60"/>
      <c r="F59" s="85" t="s">
        <v>10</v>
      </c>
      <c r="G59" s="81" t="s">
        <v>11</v>
      </c>
      <c r="H59" s="86" t="s">
        <v>12</v>
      </c>
      <c r="I59" s="87" t="s">
        <v>13</v>
      </c>
      <c r="J59" s="87" t="s">
        <v>14</v>
      </c>
      <c r="K59" s="87" t="s">
        <v>29</v>
      </c>
      <c r="L59" s="87"/>
      <c r="M59" s="96"/>
      <c r="N59" s="96"/>
      <c r="O59" s="88" t="s">
        <v>20</v>
      </c>
      <c r="P59" s="88" t="s">
        <v>21</v>
      </c>
      <c r="Q59" s="87" t="s">
        <v>16</v>
      </c>
      <c r="R59" s="89" t="s">
        <v>17</v>
      </c>
      <c r="S59" s="35"/>
      <c r="T59" s="120" t="s">
        <v>80</v>
      </c>
    </row>
    <row r="60" spans="2:20">
      <c r="B60" s="78">
        <f>SUM(B46:B58)</f>
        <v>0</v>
      </c>
      <c r="C60" s="43" t="s">
        <v>23</v>
      </c>
      <c r="D60" s="90">
        <f>SUM(D46:D58)</f>
        <v>0</v>
      </c>
      <c r="E60" s="90"/>
      <c r="F60" s="90">
        <f t="shared" ref="F60:R60" si="25">SUM(F46:F58)</f>
        <v>0</v>
      </c>
      <c r="G60" s="90">
        <f t="shared" si="25"/>
        <v>0</v>
      </c>
      <c r="H60" s="90">
        <f t="shared" si="25"/>
        <v>0</v>
      </c>
      <c r="I60" s="90">
        <f t="shared" si="25"/>
        <v>0</v>
      </c>
      <c r="J60" s="90">
        <f t="shared" si="25"/>
        <v>0</v>
      </c>
      <c r="K60" s="90">
        <f t="shared" si="25"/>
        <v>0</v>
      </c>
      <c r="L60" s="90"/>
      <c r="M60" s="90"/>
      <c r="N60" s="90"/>
      <c r="O60" s="90">
        <f t="shared" si="25"/>
        <v>0</v>
      </c>
      <c r="P60" s="90">
        <f t="shared" si="25"/>
        <v>0</v>
      </c>
      <c r="Q60" s="90">
        <f t="shared" si="25"/>
        <v>0</v>
      </c>
      <c r="R60" s="90">
        <f t="shared" si="25"/>
        <v>0</v>
      </c>
      <c r="S60" s="35"/>
      <c r="T60" s="121">
        <f>SUM(T46:T58)</f>
        <v>0</v>
      </c>
    </row>
    <row r="61" spans="2:20" ht="16.2" thickBot="1">
      <c r="B61" s="129"/>
      <c r="C61" s="61"/>
      <c r="D61" s="62"/>
      <c r="E61" s="62"/>
      <c r="F61" s="62"/>
      <c r="G61" s="62"/>
      <c r="H61" s="62"/>
      <c r="I61" s="79"/>
      <c r="J61" s="62"/>
      <c r="K61" s="62"/>
      <c r="L61" s="62"/>
      <c r="M61" s="63"/>
      <c r="N61" s="62"/>
      <c r="O61" s="62"/>
      <c r="P61" s="62"/>
      <c r="Q61" s="62"/>
      <c r="R61" s="80"/>
      <c r="S61" s="35"/>
      <c r="T61" s="122"/>
    </row>
    <row r="62" spans="2:20" ht="16.2" thickBot="1">
      <c r="B62" s="130"/>
      <c r="C62" s="72" t="s">
        <v>78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9"/>
    </row>
    <row r="63" spans="2:20" ht="16.2" thickBot="1">
      <c r="B63" s="131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9">
        <f>IF(E63&gt;2.8,D63,0)</f>
        <v>0</v>
      </c>
    </row>
    <row r="64" spans="2:20" ht="16.2" thickBot="1">
      <c r="B64" s="132"/>
      <c r="C64" s="27" t="s">
        <v>3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9">
        <f t="shared" ref="T64:T74" si="26">IF(E64&gt;2.8,D64,0)</f>
        <v>0</v>
      </c>
    </row>
    <row r="65" spans="2:20">
      <c r="B65" s="56"/>
      <c r="C65" s="53"/>
      <c r="D65" s="91"/>
      <c r="E65" s="92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92"/>
      <c r="M65" s="92"/>
      <c r="N65" s="92"/>
      <c r="O65" s="92"/>
      <c r="P65" s="30">
        <f>+O65*N65*M65</f>
        <v>0</v>
      </c>
      <c r="Q65" s="30">
        <f>+(N65*2+M65)*O65</f>
        <v>0</v>
      </c>
      <c r="R65" s="64">
        <f>+O65*M65</f>
        <v>0</v>
      </c>
      <c r="T65" s="119">
        <f t="shared" si="26"/>
        <v>0</v>
      </c>
    </row>
    <row r="66" spans="2:20">
      <c r="B66" s="56"/>
      <c r="C66" s="54"/>
      <c r="D66" s="124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9">
        <f t="shared" si="26"/>
        <v>0</v>
      </c>
    </row>
    <row r="67" spans="2:20">
      <c r="B67" s="56"/>
      <c r="C67" s="54"/>
      <c r="D67" s="124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9">
        <f t="shared" si="26"/>
        <v>0</v>
      </c>
    </row>
    <row r="68" spans="2:20">
      <c r="B68" s="56"/>
      <c r="C68" s="54"/>
      <c r="D68" s="124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9">
        <f t="shared" si="26"/>
        <v>0</v>
      </c>
    </row>
    <row r="69" spans="2:20">
      <c r="B69" s="56"/>
      <c r="C69" s="54"/>
      <c r="D69" s="124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9">
        <f t="shared" si="26"/>
        <v>0</v>
      </c>
    </row>
    <row r="70" spans="2:20">
      <c r="B70" s="56"/>
      <c r="C70" s="54"/>
      <c r="D70" s="124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9">
        <f t="shared" si="26"/>
        <v>0</v>
      </c>
    </row>
    <row r="71" spans="2:20" ht="16.2" thickBot="1">
      <c r="B71" s="36"/>
      <c r="C71" s="37"/>
      <c r="D71" s="124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9">
        <f t="shared" si="26"/>
        <v>0</v>
      </c>
    </row>
    <row r="72" spans="2:20" ht="16.2" thickBot="1">
      <c r="B72" s="36"/>
      <c r="C72" s="27" t="s">
        <v>24</v>
      </c>
      <c r="D72" s="124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9">
        <f t="shared" si="26"/>
        <v>0</v>
      </c>
    </row>
    <row r="73" spans="2:20">
      <c r="B73" s="36"/>
      <c r="C73" s="37"/>
      <c r="D73" s="91"/>
      <c r="E73" s="92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9">
        <f t="shared" si="26"/>
        <v>0</v>
      </c>
    </row>
    <row r="74" spans="2:20" ht="16.2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9">
        <f t="shared" si="26"/>
        <v>0</v>
      </c>
    </row>
    <row r="75" spans="2:20" ht="16.2" thickBot="1">
      <c r="B75" s="38" t="s">
        <v>8</v>
      </c>
      <c r="C75" s="8"/>
      <c r="D75" s="39" t="s">
        <v>22</v>
      </c>
      <c r="E75" s="30"/>
      <c r="F75" s="40" t="s">
        <v>10</v>
      </c>
      <c r="G75" s="81" t="s">
        <v>11</v>
      </c>
      <c r="H75" s="40" t="s">
        <v>12</v>
      </c>
      <c r="I75" s="87" t="s">
        <v>13</v>
      </c>
      <c r="J75" s="87" t="s">
        <v>14</v>
      </c>
      <c r="K75" s="87" t="s">
        <v>29</v>
      </c>
      <c r="L75" s="41"/>
      <c r="M75" s="97"/>
      <c r="N75" s="97"/>
      <c r="O75" s="42" t="s">
        <v>20</v>
      </c>
      <c r="P75" s="42" t="s">
        <v>21</v>
      </c>
      <c r="Q75" s="41" t="s">
        <v>16</v>
      </c>
      <c r="R75" s="41" t="s">
        <v>17</v>
      </c>
      <c r="T75" s="120" t="s">
        <v>80</v>
      </c>
    </row>
    <row r="76" spans="2:20">
      <c r="B76" s="36">
        <f>SUM(B63:B74)</f>
        <v>0</v>
      </c>
      <c r="C76" s="43" t="s">
        <v>23</v>
      </c>
      <c r="D76" s="90">
        <f>SUM(D63:D74)</f>
        <v>0</v>
      </c>
      <c r="E76" s="90"/>
      <c r="F76" s="90">
        <f t="shared" ref="F76:R76" si="35">SUM(F63:F74)</f>
        <v>0</v>
      </c>
      <c r="G76" s="90">
        <f t="shared" si="35"/>
        <v>0</v>
      </c>
      <c r="H76" s="90">
        <f t="shared" si="35"/>
        <v>0</v>
      </c>
      <c r="I76" s="90">
        <f t="shared" si="35"/>
        <v>0</v>
      </c>
      <c r="J76" s="90">
        <f t="shared" si="35"/>
        <v>0</v>
      </c>
      <c r="K76" s="90">
        <f t="shared" si="35"/>
        <v>0</v>
      </c>
      <c r="L76" s="90"/>
      <c r="M76" s="90"/>
      <c r="N76" s="90"/>
      <c r="O76" s="90">
        <f t="shared" si="35"/>
        <v>0</v>
      </c>
      <c r="P76" s="90">
        <f t="shared" si="35"/>
        <v>0</v>
      </c>
      <c r="Q76" s="90">
        <f t="shared" si="35"/>
        <v>0</v>
      </c>
      <c r="R76" s="90">
        <f t="shared" si="35"/>
        <v>0</v>
      </c>
      <c r="T76" s="121">
        <f>SUM(T63:T74)</f>
        <v>0</v>
      </c>
    </row>
    <row r="77" spans="2:20" ht="16.2" thickBot="1">
      <c r="B77" s="133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3"/>
    </row>
    <row r="79" spans="2:20" ht="16.2" thickBot="1"/>
    <row r="80" spans="2:20" ht="15">
      <c r="F80" s="364"/>
      <c r="G80" s="365"/>
      <c r="H80" s="365"/>
      <c r="I80" s="365"/>
      <c r="J80" s="365"/>
      <c r="K80" s="365"/>
      <c r="L80" s="365"/>
      <c r="M80" s="365"/>
      <c r="N80" s="365"/>
      <c r="O80" s="365"/>
      <c r="P80" s="365"/>
      <c r="Q80" s="366"/>
    </row>
    <row r="81" spans="2:20" ht="23.25" customHeight="1">
      <c r="E81" s="52"/>
      <c r="F81" s="367"/>
      <c r="G81" s="368"/>
      <c r="H81" s="368"/>
      <c r="I81" s="368"/>
      <c r="J81" s="368"/>
      <c r="K81" s="368"/>
      <c r="L81" s="368"/>
      <c r="M81" s="368"/>
      <c r="N81" s="368"/>
      <c r="O81" s="368"/>
      <c r="P81" s="368"/>
      <c r="Q81" s="369"/>
    </row>
    <row r="82" spans="2:20" ht="19.5" customHeight="1" thickBot="1">
      <c r="D82" s="8"/>
      <c r="E82" s="52"/>
      <c r="F82" s="370"/>
      <c r="G82" s="371"/>
      <c r="H82" s="371"/>
      <c r="I82" s="371"/>
      <c r="J82" s="371"/>
      <c r="K82" s="371"/>
      <c r="L82" s="371"/>
      <c r="M82" s="371"/>
      <c r="N82" s="371"/>
      <c r="O82" s="371"/>
      <c r="P82" s="371"/>
      <c r="Q82" s="372"/>
      <c r="R82" s="8"/>
    </row>
    <row r="83" spans="2:20" ht="16.2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7"/>
    </row>
    <row r="84" spans="2:20" ht="16.2" thickBot="1">
      <c r="B84" s="373" t="s">
        <v>8</v>
      </c>
      <c r="C84" s="11" t="s">
        <v>9</v>
      </c>
      <c r="D84" s="12"/>
      <c r="E84" s="13"/>
      <c r="F84" s="14" t="s">
        <v>10</v>
      </c>
      <c r="G84" s="15" t="s">
        <v>11</v>
      </c>
      <c r="H84" s="16" t="s">
        <v>12</v>
      </c>
      <c r="I84" s="17" t="s">
        <v>13</v>
      </c>
      <c r="J84" s="18" t="s">
        <v>14</v>
      </c>
      <c r="K84" s="19" t="s">
        <v>29</v>
      </c>
      <c r="L84" s="374" t="s">
        <v>15</v>
      </c>
      <c r="M84" s="375"/>
      <c r="N84" s="375"/>
      <c r="O84" s="375"/>
      <c r="P84" s="376"/>
      <c r="Q84" s="115" t="s">
        <v>16</v>
      </c>
      <c r="R84" s="20" t="s">
        <v>17</v>
      </c>
      <c r="T84" s="116" t="s">
        <v>79</v>
      </c>
    </row>
    <row r="85" spans="2:20" ht="16.2" thickBot="1">
      <c r="B85" s="373"/>
      <c r="C85" s="21"/>
      <c r="D85" s="69" t="s">
        <v>18</v>
      </c>
      <c r="E85" s="70" t="s">
        <v>19</v>
      </c>
      <c r="F85" s="22"/>
      <c r="G85" s="23"/>
      <c r="H85" s="24"/>
      <c r="I85" s="23"/>
      <c r="J85" s="25"/>
      <c r="K85" s="93"/>
      <c r="L85" s="95" t="s">
        <v>32</v>
      </c>
      <c r="M85" s="94" t="s">
        <v>33</v>
      </c>
      <c r="N85" s="71" t="s">
        <v>19</v>
      </c>
      <c r="O85" s="71" t="s">
        <v>20</v>
      </c>
      <c r="P85" s="71" t="s">
        <v>21</v>
      </c>
      <c r="Q85" s="21"/>
      <c r="R85" s="26"/>
      <c r="T85" s="118"/>
    </row>
    <row r="86" spans="2:20" ht="16.2" thickBot="1">
      <c r="B86" s="126"/>
      <c r="C86" s="73" t="s">
        <v>82</v>
      </c>
      <c r="D86" s="74" t="s">
        <v>30</v>
      </c>
      <c r="E86" s="57" t="s">
        <v>30</v>
      </c>
      <c r="F86" s="59"/>
      <c r="G86" s="60"/>
      <c r="H86" s="60"/>
      <c r="I86" s="75"/>
      <c r="J86" s="60"/>
      <c r="K86" s="60"/>
      <c r="L86" s="60"/>
      <c r="M86" s="58" t="s">
        <v>30</v>
      </c>
      <c r="N86" s="57" t="s">
        <v>30</v>
      </c>
      <c r="O86" s="57" t="s">
        <v>2</v>
      </c>
      <c r="P86" s="57" t="s">
        <v>28</v>
      </c>
      <c r="Q86" s="60"/>
      <c r="R86" s="76"/>
      <c r="T86" s="119"/>
    </row>
    <row r="87" spans="2:20" ht="16.2" thickBot="1">
      <c r="B87" s="127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9">
        <f>IF(E87&gt;2.8,D87,0)</f>
        <v>0</v>
      </c>
    </row>
    <row r="88" spans="2:20" ht="16.2" thickBot="1">
      <c r="B88" s="128"/>
      <c r="C88" s="27" t="s">
        <v>3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9">
        <f t="shared" ref="T88:T99" si="36">IF(E88&gt;2.8,D88,0)</f>
        <v>0</v>
      </c>
    </row>
    <row r="89" spans="2:20">
      <c r="B89" s="77"/>
      <c r="C89" s="54"/>
      <c r="D89" s="91"/>
      <c r="E89" s="92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92"/>
      <c r="M89" s="92"/>
      <c r="N89" s="92"/>
      <c r="O89" s="92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9">
        <f t="shared" si="36"/>
        <v>0</v>
      </c>
    </row>
    <row r="90" spans="2:20">
      <c r="B90" s="77"/>
      <c r="C90" s="54"/>
      <c r="D90" s="124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9">
        <f t="shared" si="36"/>
        <v>0</v>
      </c>
    </row>
    <row r="91" spans="2:20">
      <c r="B91" s="77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9">
        <f t="shared" si="36"/>
        <v>0</v>
      </c>
    </row>
    <row r="92" spans="2:20">
      <c r="B92" s="77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9">
        <f t="shared" si="36"/>
        <v>0</v>
      </c>
    </row>
    <row r="93" spans="2:20">
      <c r="B93" s="77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9">
        <f t="shared" si="36"/>
        <v>0</v>
      </c>
    </row>
    <row r="94" spans="2:20">
      <c r="B94" s="77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9">
        <f t="shared" si="36"/>
        <v>0</v>
      </c>
    </row>
    <row r="95" spans="2:20" ht="16.2" thickBot="1">
      <c r="B95" s="78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9">
        <f t="shared" si="36"/>
        <v>0</v>
      </c>
    </row>
    <row r="96" spans="2:20" ht="16.2" thickBot="1">
      <c r="B96" s="78"/>
      <c r="C96" s="27" t="s">
        <v>24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9">
        <f t="shared" si="36"/>
        <v>0</v>
      </c>
    </row>
    <row r="97" spans="2:20">
      <c r="B97" s="78"/>
      <c r="C97" s="55"/>
      <c r="D97" s="92"/>
      <c r="E97" s="92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9">
        <f t="shared" si="36"/>
        <v>0</v>
      </c>
    </row>
    <row r="98" spans="2:20">
      <c r="B98" s="78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9">
        <f t="shared" si="36"/>
        <v>0</v>
      </c>
    </row>
    <row r="99" spans="2:20" ht="16.2" thickBot="1">
      <c r="B99" s="78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9">
        <f t="shared" si="36"/>
        <v>0</v>
      </c>
    </row>
    <row r="100" spans="2:20" ht="16.2" thickBot="1">
      <c r="B100" s="82" t="s">
        <v>8</v>
      </c>
      <c r="C100" s="83"/>
      <c r="D100" s="84" t="s">
        <v>22</v>
      </c>
      <c r="E100" s="60"/>
      <c r="F100" s="85" t="s">
        <v>10</v>
      </c>
      <c r="G100" s="81" t="s">
        <v>11</v>
      </c>
      <c r="H100" s="86" t="s">
        <v>12</v>
      </c>
      <c r="I100" s="87" t="s">
        <v>13</v>
      </c>
      <c r="J100" s="87" t="s">
        <v>14</v>
      </c>
      <c r="K100" s="87" t="s">
        <v>29</v>
      </c>
      <c r="L100" s="87"/>
      <c r="M100" s="96"/>
      <c r="N100" s="96"/>
      <c r="O100" s="88" t="s">
        <v>20</v>
      </c>
      <c r="P100" s="88" t="s">
        <v>21</v>
      </c>
      <c r="Q100" s="87" t="s">
        <v>16</v>
      </c>
      <c r="R100" s="89" t="s">
        <v>17</v>
      </c>
      <c r="S100" s="35"/>
      <c r="T100" s="120" t="s">
        <v>80</v>
      </c>
    </row>
    <row r="101" spans="2:20">
      <c r="B101" s="78">
        <f>SUM(B87:B99)</f>
        <v>0</v>
      </c>
      <c r="C101" s="43" t="s">
        <v>23</v>
      </c>
      <c r="D101" s="90">
        <f>SUM(D87:D99)</f>
        <v>0</v>
      </c>
      <c r="E101" s="90"/>
      <c r="F101" s="90">
        <f t="shared" ref="F101:R101" si="46">SUM(F87:F99)</f>
        <v>0</v>
      </c>
      <c r="G101" s="90">
        <f t="shared" si="46"/>
        <v>0</v>
      </c>
      <c r="H101" s="90">
        <f t="shared" si="46"/>
        <v>0</v>
      </c>
      <c r="I101" s="90">
        <f t="shared" si="46"/>
        <v>0</v>
      </c>
      <c r="J101" s="90">
        <f t="shared" si="46"/>
        <v>0</v>
      </c>
      <c r="K101" s="90">
        <f t="shared" si="46"/>
        <v>0</v>
      </c>
      <c r="L101" s="90"/>
      <c r="M101" s="90"/>
      <c r="N101" s="90"/>
      <c r="O101" s="90">
        <f t="shared" si="46"/>
        <v>0</v>
      </c>
      <c r="P101" s="90">
        <f t="shared" si="46"/>
        <v>0</v>
      </c>
      <c r="Q101" s="90">
        <f t="shared" si="46"/>
        <v>0</v>
      </c>
      <c r="R101" s="90">
        <f t="shared" si="46"/>
        <v>0</v>
      </c>
      <c r="S101" s="35"/>
      <c r="T101" s="121">
        <f>SUM(T87:T99)</f>
        <v>0</v>
      </c>
    </row>
    <row r="102" spans="2:20" ht="16.2" thickBot="1">
      <c r="B102" s="129"/>
      <c r="C102" s="61"/>
      <c r="D102" s="62"/>
      <c r="E102" s="62"/>
      <c r="F102" s="62"/>
      <c r="G102" s="62"/>
      <c r="H102" s="62"/>
      <c r="I102" s="79"/>
      <c r="J102" s="62"/>
      <c r="K102" s="62"/>
      <c r="L102" s="62"/>
      <c r="M102" s="63"/>
      <c r="N102" s="62"/>
      <c r="O102" s="62"/>
      <c r="P102" s="62"/>
      <c r="Q102" s="62"/>
      <c r="R102" s="80"/>
      <c r="S102" s="35"/>
      <c r="T102" s="122"/>
    </row>
    <row r="103" spans="2:20" ht="16.2" thickBot="1">
      <c r="B103" s="130"/>
      <c r="C103" s="72" t="s">
        <v>83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9"/>
    </row>
    <row r="104" spans="2:20" ht="16.2" thickBot="1">
      <c r="B104" s="131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9">
        <f>IF(E104&gt;2.8,D104,0)</f>
        <v>0</v>
      </c>
    </row>
    <row r="105" spans="2:20" ht="16.2" thickBot="1">
      <c r="B105" s="132"/>
      <c r="C105" s="27" t="s">
        <v>3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9">
        <f t="shared" ref="T105:T115" si="47">IF(E105&gt;2.8,D105,0)</f>
        <v>0</v>
      </c>
    </row>
    <row r="106" spans="2:20">
      <c r="B106" s="56"/>
      <c r="C106" s="53"/>
      <c r="D106" s="91"/>
      <c r="E106" s="92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92"/>
      <c r="M106" s="92"/>
      <c r="N106" s="92"/>
      <c r="O106" s="92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9">
        <f t="shared" si="47"/>
        <v>0</v>
      </c>
    </row>
    <row r="107" spans="2:20">
      <c r="B107" s="56"/>
      <c r="C107" s="54"/>
      <c r="D107" s="124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9">
        <f t="shared" si="47"/>
        <v>0</v>
      </c>
    </row>
    <row r="108" spans="2:20">
      <c r="B108" s="56"/>
      <c r="C108" s="54"/>
      <c r="D108" s="124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9">
        <f t="shared" si="47"/>
        <v>0</v>
      </c>
    </row>
    <row r="109" spans="2:20">
      <c r="B109" s="56"/>
      <c r="C109" s="54"/>
      <c r="D109" s="124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9">
        <f t="shared" si="47"/>
        <v>0</v>
      </c>
    </row>
    <row r="110" spans="2:20">
      <c r="B110" s="56"/>
      <c r="C110" s="54"/>
      <c r="D110" s="124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9">
        <f t="shared" si="47"/>
        <v>0</v>
      </c>
    </row>
    <row r="111" spans="2:20">
      <c r="B111" s="56"/>
      <c r="C111" s="54"/>
      <c r="D111" s="124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9">
        <f t="shared" si="47"/>
        <v>0</v>
      </c>
    </row>
    <row r="112" spans="2:20" ht="16.2" thickBot="1">
      <c r="B112" s="36"/>
      <c r="C112" s="37"/>
      <c r="D112" s="124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9">
        <f t="shared" si="47"/>
        <v>0</v>
      </c>
    </row>
    <row r="113" spans="2:20" ht="16.2" thickBot="1">
      <c r="B113" s="36"/>
      <c r="C113" s="27" t="s">
        <v>24</v>
      </c>
      <c r="D113" s="124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9">
        <f t="shared" si="47"/>
        <v>0</v>
      </c>
    </row>
    <row r="114" spans="2:20">
      <c r="B114" s="36"/>
      <c r="C114" s="37"/>
      <c r="D114" s="91"/>
      <c r="E114" s="92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9">
        <f t="shared" si="47"/>
        <v>0</v>
      </c>
    </row>
    <row r="115" spans="2:20" ht="16.2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9">
        <f t="shared" si="47"/>
        <v>0</v>
      </c>
    </row>
    <row r="116" spans="2:20" ht="16.2" thickBot="1">
      <c r="B116" s="38" t="s">
        <v>8</v>
      </c>
      <c r="C116" s="8"/>
      <c r="D116" s="39" t="s">
        <v>22</v>
      </c>
      <c r="E116" s="30"/>
      <c r="F116" s="40" t="s">
        <v>10</v>
      </c>
      <c r="G116" s="81" t="s">
        <v>11</v>
      </c>
      <c r="H116" s="40" t="s">
        <v>12</v>
      </c>
      <c r="I116" s="87" t="s">
        <v>13</v>
      </c>
      <c r="J116" s="87" t="s">
        <v>14</v>
      </c>
      <c r="K116" s="87" t="s">
        <v>29</v>
      </c>
      <c r="L116" s="41"/>
      <c r="M116" s="97"/>
      <c r="N116" s="97"/>
      <c r="O116" s="42" t="s">
        <v>20</v>
      </c>
      <c r="P116" s="42" t="s">
        <v>21</v>
      </c>
      <c r="Q116" s="41" t="s">
        <v>16</v>
      </c>
      <c r="R116" s="41" t="s">
        <v>17</v>
      </c>
      <c r="T116" s="120" t="s">
        <v>80</v>
      </c>
    </row>
    <row r="117" spans="2:20">
      <c r="B117" s="36">
        <f>SUM(B104:B115)</f>
        <v>0</v>
      </c>
      <c r="C117" s="43" t="s">
        <v>23</v>
      </c>
      <c r="D117" s="90">
        <f>SUM(D104:D115)</f>
        <v>0</v>
      </c>
      <c r="E117" s="90"/>
      <c r="F117" s="90">
        <f t="shared" ref="F117:R117" si="57">SUM(F104:F115)</f>
        <v>0</v>
      </c>
      <c r="G117" s="90">
        <f t="shared" si="57"/>
        <v>0</v>
      </c>
      <c r="H117" s="90">
        <f t="shared" si="57"/>
        <v>0</v>
      </c>
      <c r="I117" s="90">
        <f t="shared" si="57"/>
        <v>0</v>
      </c>
      <c r="J117" s="90">
        <f t="shared" si="57"/>
        <v>0</v>
      </c>
      <c r="K117" s="90">
        <f t="shared" si="57"/>
        <v>0</v>
      </c>
      <c r="L117" s="90"/>
      <c r="M117" s="90"/>
      <c r="N117" s="90"/>
      <c r="O117" s="90">
        <f t="shared" si="57"/>
        <v>0</v>
      </c>
      <c r="P117" s="90">
        <f t="shared" si="57"/>
        <v>0</v>
      </c>
      <c r="Q117" s="90">
        <f t="shared" si="57"/>
        <v>0</v>
      </c>
      <c r="R117" s="90">
        <f t="shared" si="57"/>
        <v>0</v>
      </c>
      <c r="T117" s="121">
        <f>SUM(T104:T115)</f>
        <v>0</v>
      </c>
    </row>
    <row r="118" spans="2:20" ht="16.2" thickBot="1">
      <c r="B118" s="133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3"/>
    </row>
    <row r="119" spans="2:20" ht="16.2" thickBot="1">
      <c r="B119" s="373" t="s">
        <v>8</v>
      </c>
      <c r="C119" s="11" t="s">
        <v>9</v>
      </c>
      <c r="D119" s="12"/>
      <c r="E119" s="13"/>
      <c r="F119" s="14" t="s">
        <v>10</v>
      </c>
      <c r="G119" s="15" t="s">
        <v>11</v>
      </c>
      <c r="H119" s="16" t="s">
        <v>12</v>
      </c>
      <c r="I119" s="17" t="s">
        <v>13</v>
      </c>
      <c r="J119" s="18" t="s">
        <v>14</v>
      </c>
      <c r="K119" s="19" t="s">
        <v>29</v>
      </c>
      <c r="L119" s="374" t="s">
        <v>15</v>
      </c>
      <c r="M119" s="375"/>
      <c r="N119" s="375"/>
      <c r="O119" s="375"/>
      <c r="P119" s="376"/>
      <c r="Q119" s="115" t="s">
        <v>16</v>
      </c>
      <c r="R119" s="20" t="s">
        <v>17</v>
      </c>
      <c r="T119" s="116" t="s">
        <v>79</v>
      </c>
    </row>
    <row r="120" spans="2:20" ht="16.2" thickBot="1">
      <c r="B120" s="373"/>
      <c r="C120" s="21"/>
      <c r="D120" s="69" t="s">
        <v>18</v>
      </c>
      <c r="E120" s="70" t="s">
        <v>19</v>
      </c>
      <c r="F120" s="22"/>
      <c r="G120" s="23"/>
      <c r="H120" s="24"/>
      <c r="I120" s="23"/>
      <c r="J120" s="25"/>
      <c r="K120" s="93"/>
      <c r="L120" s="95" t="s">
        <v>32</v>
      </c>
      <c r="M120" s="94" t="s">
        <v>33</v>
      </c>
      <c r="N120" s="71" t="s">
        <v>19</v>
      </c>
      <c r="O120" s="71" t="s">
        <v>20</v>
      </c>
      <c r="P120" s="71" t="s">
        <v>21</v>
      </c>
      <c r="Q120" s="21"/>
      <c r="R120" s="26"/>
      <c r="T120" s="118"/>
    </row>
    <row r="121" spans="2:20" ht="16.2" thickBot="1">
      <c r="B121" s="126"/>
      <c r="C121" s="73" t="s">
        <v>84</v>
      </c>
      <c r="D121" s="74" t="s">
        <v>30</v>
      </c>
      <c r="E121" s="57" t="s">
        <v>30</v>
      </c>
      <c r="F121" s="59"/>
      <c r="G121" s="60"/>
      <c r="H121" s="60"/>
      <c r="I121" s="75"/>
      <c r="J121" s="60"/>
      <c r="K121" s="60"/>
      <c r="L121" s="60"/>
      <c r="M121" s="58" t="s">
        <v>30</v>
      </c>
      <c r="N121" s="57" t="s">
        <v>30</v>
      </c>
      <c r="O121" s="57" t="s">
        <v>2</v>
      </c>
      <c r="P121" s="57" t="s">
        <v>28</v>
      </c>
      <c r="Q121" s="60"/>
      <c r="R121" s="76"/>
      <c r="T121" s="119"/>
    </row>
    <row r="122" spans="2:20" ht="16.2" thickBot="1">
      <c r="B122" s="127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9">
        <f>IF(E122&gt;2.8,D122,0)</f>
        <v>0</v>
      </c>
    </row>
    <row r="123" spans="2:20" ht="16.2" thickBot="1">
      <c r="B123" s="128"/>
      <c r="C123" s="27" t="s">
        <v>3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9">
        <f t="shared" ref="T123:T134" si="58">IF(E123&gt;2.8,D123,0)</f>
        <v>0</v>
      </c>
    </row>
    <row r="124" spans="2:20">
      <c r="B124" s="77"/>
      <c r="C124" s="54"/>
      <c r="D124" s="91"/>
      <c r="E124" s="92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92"/>
      <c r="M124" s="92"/>
      <c r="N124" s="92"/>
      <c r="O124" s="92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9">
        <f t="shared" si="58"/>
        <v>0</v>
      </c>
    </row>
    <row r="125" spans="2:20">
      <c r="B125" s="77"/>
      <c r="C125" s="54"/>
      <c r="D125" s="124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9">
        <f t="shared" si="58"/>
        <v>0</v>
      </c>
    </row>
    <row r="126" spans="2:20">
      <c r="B126" s="77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9">
        <f t="shared" si="58"/>
        <v>0</v>
      </c>
    </row>
    <row r="127" spans="2:20">
      <c r="B127" s="77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9">
        <f t="shared" si="58"/>
        <v>0</v>
      </c>
    </row>
    <row r="128" spans="2:20">
      <c r="B128" s="77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9">
        <f t="shared" si="58"/>
        <v>0</v>
      </c>
    </row>
    <row r="129" spans="2:20">
      <c r="B129" s="77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9">
        <f t="shared" si="58"/>
        <v>0</v>
      </c>
    </row>
    <row r="130" spans="2:20" ht="16.2" thickBot="1">
      <c r="B130" s="78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9">
        <f t="shared" si="58"/>
        <v>0</v>
      </c>
    </row>
    <row r="131" spans="2:20" ht="16.2" thickBot="1">
      <c r="B131" s="78"/>
      <c r="C131" s="27" t="s">
        <v>24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9">
        <f t="shared" si="58"/>
        <v>0</v>
      </c>
    </row>
    <row r="132" spans="2:20">
      <c r="B132" s="78"/>
      <c r="C132" s="55"/>
      <c r="D132" s="92"/>
      <c r="E132" s="92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9">
        <f t="shared" si="58"/>
        <v>0</v>
      </c>
    </row>
    <row r="133" spans="2:20">
      <c r="B133" s="78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9">
        <f t="shared" si="58"/>
        <v>0</v>
      </c>
    </row>
    <row r="134" spans="2:20" ht="16.2" thickBot="1">
      <c r="B134" s="78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9">
        <f t="shared" si="58"/>
        <v>0</v>
      </c>
    </row>
    <row r="135" spans="2:20" ht="16.2" thickBot="1">
      <c r="B135" s="82" t="s">
        <v>8</v>
      </c>
      <c r="C135" s="83"/>
      <c r="D135" s="84" t="s">
        <v>22</v>
      </c>
      <c r="E135" s="60"/>
      <c r="F135" s="85" t="s">
        <v>10</v>
      </c>
      <c r="G135" s="81" t="s">
        <v>11</v>
      </c>
      <c r="H135" s="86" t="s">
        <v>12</v>
      </c>
      <c r="I135" s="87" t="s">
        <v>13</v>
      </c>
      <c r="J135" s="87" t="s">
        <v>14</v>
      </c>
      <c r="K135" s="87" t="s">
        <v>29</v>
      </c>
      <c r="L135" s="87"/>
      <c r="M135" s="96"/>
      <c r="N135" s="96"/>
      <c r="O135" s="88" t="s">
        <v>20</v>
      </c>
      <c r="P135" s="88" t="s">
        <v>21</v>
      </c>
      <c r="Q135" s="87" t="s">
        <v>16</v>
      </c>
      <c r="R135" s="89" t="s">
        <v>17</v>
      </c>
      <c r="S135" s="35"/>
      <c r="T135" s="120" t="s">
        <v>80</v>
      </c>
    </row>
    <row r="136" spans="2:20">
      <c r="B136" s="78">
        <f>SUM(B122:B134)</f>
        <v>0</v>
      </c>
      <c r="C136" s="43" t="s">
        <v>23</v>
      </c>
      <c r="D136" s="90">
        <f>SUM(D122:D134)</f>
        <v>0</v>
      </c>
      <c r="E136" s="90"/>
      <c r="F136" s="90">
        <f t="shared" ref="F136:R136" si="68">SUM(F122:F134)</f>
        <v>0</v>
      </c>
      <c r="G136" s="90">
        <f t="shared" si="68"/>
        <v>0</v>
      </c>
      <c r="H136" s="90">
        <f t="shared" si="68"/>
        <v>0</v>
      </c>
      <c r="I136" s="90">
        <f t="shared" si="68"/>
        <v>0</v>
      </c>
      <c r="J136" s="90">
        <f t="shared" si="68"/>
        <v>0</v>
      </c>
      <c r="K136" s="90">
        <f t="shared" si="68"/>
        <v>0</v>
      </c>
      <c r="L136" s="90"/>
      <c r="M136" s="90"/>
      <c r="N136" s="90"/>
      <c r="O136" s="90">
        <f t="shared" si="68"/>
        <v>0</v>
      </c>
      <c r="P136" s="90">
        <f t="shared" si="68"/>
        <v>0</v>
      </c>
      <c r="Q136" s="90">
        <f t="shared" si="68"/>
        <v>0</v>
      </c>
      <c r="R136" s="90">
        <f t="shared" si="68"/>
        <v>0</v>
      </c>
      <c r="S136" s="35"/>
      <c r="T136" s="121">
        <f>SUM(T122:T134)</f>
        <v>0</v>
      </c>
    </row>
    <row r="137" spans="2:20" ht="16.2" thickBot="1">
      <c r="B137" s="129"/>
      <c r="C137" s="61"/>
      <c r="D137" s="62"/>
      <c r="E137" s="62"/>
      <c r="F137" s="62"/>
      <c r="G137" s="62"/>
      <c r="H137" s="62"/>
      <c r="I137" s="79"/>
      <c r="J137" s="62"/>
      <c r="K137" s="62"/>
      <c r="L137" s="62"/>
      <c r="M137" s="63"/>
      <c r="N137" s="62"/>
      <c r="O137" s="62"/>
      <c r="P137" s="62"/>
      <c r="Q137" s="62"/>
      <c r="R137" s="80"/>
      <c r="S137" s="35"/>
      <c r="T137" s="122"/>
    </row>
    <row r="138" spans="2:20" ht="16.2" thickBot="1">
      <c r="B138" s="130"/>
      <c r="C138" s="72" t="s">
        <v>85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9"/>
    </row>
    <row r="139" spans="2:20" ht="16.2" thickBot="1">
      <c r="B139" s="131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9">
        <f>IF(E139&gt;2.8,D139,0)</f>
        <v>0</v>
      </c>
    </row>
    <row r="140" spans="2:20" ht="16.2" thickBot="1">
      <c r="B140" s="132"/>
      <c r="C140" s="27" t="s">
        <v>3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9">
        <f t="shared" ref="T140:T150" si="69">IF(E140&gt;2.8,D140,0)</f>
        <v>0</v>
      </c>
    </row>
    <row r="141" spans="2:20">
      <c r="B141" s="56"/>
      <c r="C141" s="53"/>
      <c r="D141" s="91"/>
      <c r="E141" s="92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92"/>
      <c r="M141" s="92"/>
      <c r="N141" s="92"/>
      <c r="O141" s="92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9">
        <f t="shared" si="69"/>
        <v>0</v>
      </c>
    </row>
    <row r="142" spans="2:20">
      <c r="B142" s="56"/>
      <c r="C142" s="54"/>
      <c r="D142" s="124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9">
        <f t="shared" si="69"/>
        <v>0</v>
      </c>
    </row>
    <row r="143" spans="2:20">
      <c r="B143" s="56"/>
      <c r="C143" s="54"/>
      <c r="D143" s="124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9">
        <f t="shared" si="69"/>
        <v>0</v>
      </c>
    </row>
    <row r="144" spans="2:20">
      <c r="B144" s="56"/>
      <c r="C144" s="54"/>
      <c r="D144" s="124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9">
        <f t="shared" si="69"/>
        <v>0</v>
      </c>
    </row>
    <row r="145" spans="2:20">
      <c r="B145" s="56"/>
      <c r="C145" s="54"/>
      <c r="D145" s="124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9">
        <f t="shared" si="69"/>
        <v>0</v>
      </c>
    </row>
    <row r="146" spans="2:20">
      <c r="B146" s="56"/>
      <c r="C146" s="54"/>
      <c r="D146" s="124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9">
        <f t="shared" si="69"/>
        <v>0</v>
      </c>
    </row>
    <row r="147" spans="2:20" ht="16.2" thickBot="1">
      <c r="B147" s="36"/>
      <c r="C147" s="37"/>
      <c r="D147" s="124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9">
        <f t="shared" si="69"/>
        <v>0</v>
      </c>
    </row>
    <row r="148" spans="2:20" ht="16.2" thickBot="1">
      <c r="B148" s="36"/>
      <c r="C148" s="27" t="s">
        <v>24</v>
      </c>
      <c r="D148" s="124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9">
        <f t="shared" si="69"/>
        <v>0</v>
      </c>
    </row>
    <row r="149" spans="2:20">
      <c r="B149" s="36"/>
      <c r="C149" s="37"/>
      <c r="D149" s="91"/>
      <c r="E149" s="92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9">
        <f t="shared" si="69"/>
        <v>0</v>
      </c>
    </row>
    <row r="150" spans="2:20" ht="16.2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9">
        <f t="shared" si="69"/>
        <v>0</v>
      </c>
    </row>
    <row r="151" spans="2:20" ht="16.2" thickBot="1">
      <c r="B151" s="38" t="s">
        <v>8</v>
      </c>
      <c r="C151" s="8"/>
      <c r="D151" s="39" t="s">
        <v>22</v>
      </c>
      <c r="E151" s="30"/>
      <c r="F151" s="40" t="s">
        <v>10</v>
      </c>
      <c r="G151" s="81" t="s">
        <v>11</v>
      </c>
      <c r="H151" s="40" t="s">
        <v>12</v>
      </c>
      <c r="I151" s="87" t="s">
        <v>13</v>
      </c>
      <c r="J151" s="87" t="s">
        <v>14</v>
      </c>
      <c r="K151" s="87" t="s">
        <v>29</v>
      </c>
      <c r="L151" s="41"/>
      <c r="M151" s="97"/>
      <c r="N151" s="97"/>
      <c r="O151" s="42" t="s">
        <v>20</v>
      </c>
      <c r="P151" s="42" t="s">
        <v>21</v>
      </c>
      <c r="Q151" s="41" t="s">
        <v>16</v>
      </c>
      <c r="R151" s="41" t="s">
        <v>17</v>
      </c>
      <c r="T151" s="120" t="s">
        <v>80</v>
      </c>
    </row>
    <row r="152" spans="2:20">
      <c r="B152" s="36">
        <f>SUM(B139:B150)</f>
        <v>0</v>
      </c>
      <c r="C152" s="43" t="s">
        <v>23</v>
      </c>
      <c r="D152" s="90">
        <f>SUM(D139:D150)</f>
        <v>0</v>
      </c>
      <c r="E152" s="90"/>
      <c r="F152" s="90">
        <f t="shared" ref="F152:R152" si="79">SUM(F139:F150)</f>
        <v>0</v>
      </c>
      <c r="G152" s="90">
        <f t="shared" si="79"/>
        <v>0</v>
      </c>
      <c r="H152" s="90">
        <f t="shared" si="79"/>
        <v>0</v>
      </c>
      <c r="I152" s="90">
        <f t="shared" si="79"/>
        <v>0</v>
      </c>
      <c r="J152" s="90">
        <f t="shared" si="79"/>
        <v>0</v>
      </c>
      <c r="K152" s="90">
        <f t="shared" si="79"/>
        <v>0</v>
      </c>
      <c r="L152" s="90"/>
      <c r="M152" s="90"/>
      <c r="N152" s="90"/>
      <c r="O152" s="90">
        <f t="shared" si="79"/>
        <v>0</v>
      </c>
      <c r="P152" s="90">
        <f t="shared" si="79"/>
        <v>0</v>
      </c>
      <c r="Q152" s="90">
        <f t="shared" si="79"/>
        <v>0</v>
      </c>
      <c r="R152" s="90">
        <f t="shared" si="79"/>
        <v>0</v>
      </c>
      <c r="T152" s="121">
        <f>SUM(T139:T150)</f>
        <v>0</v>
      </c>
    </row>
    <row r="153" spans="2:20" ht="16.2" thickBot="1">
      <c r="B153" s="133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3"/>
    </row>
  </sheetData>
  <sheetProtection selectLockedCells="1" selectUnlockedCells="1"/>
  <mergeCells count="10">
    <mergeCell ref="F4:Q6"/>
    <mergeCell ref="B8:B9"/>
    <mergeCell ref="L8:P8"/>
    <mergeCell ref="B43:B44"/>
    <mergeCell ref="L43:P43"/>
    <mergeCell ref="F80:Q82"/>
    <mergeCell ref="B84:B85"/>
    <mergeCell ref="L84:P84"/>
    <mergeCell ref="B119:B120"/>
    <mergeCell ref="L119:P119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4140625" defaultRowHeight="14.4"/>
  <cols>
    <col min="1" max="1" width="27.5546875" style="163" customWidth="1"/>
    <col min="2" max="3" width="14.6640625" style="163" customWidth="1"/>
    <col min="4" max="4" width="12" style="163" customWidth="1"/>
    <col min="5" max="5" width="18" style="163" customWidth="1"/>
    <col min="6" max="6" width="14.88671875" style="163" customWidth="1"/>
    <col min="7" max="7" width="19.109375" style="163" bestFit="1" customWidth="1"/>
    <col min="8" max="8" width="13.109375" style="163" customWidth="1"/>
    <col min="9" max="9" width="13.33203125" style="163" customWidth="1"/>
    <col min="10" max="10" width="21.33203125" style="163" customWidth="1"/>
    <col min="11" max="13" width="14.6640625" style="163" customWidth="1"/>
    <col min="14" max="14" width="14.5546875" style="163" customWidth="1"/>
    <col min="15" max="16384" width="11.44140625" style="163"/>
  </cols>
  <sheetData>
    <row r="1" spans="1:14" ht="28.5" customHeight="1">
      <c r="A1" s="377" t="s">
        <v>35</v>
      </c>
      <c r="B1" s="377"/>
      <c r="C1" s="377"/>
      <c r="D1" s="377"/>
      <c r="E1" s="377"/>
      <c r="F1" s="377"/>
      <c r="G1" s="377"/>
      <c r="H1" s="377"/>
      <c r="I1" s="377"/>
      <c r="J1" s="377"/>
      <c r="K1" s="377"/>
      <c r="L1" s="377"/>
    </row>
    <row r="2" spans="1:14">
      <c r="A2" s="378" t="s">
        <v>89</v>
      </c>
      <c r="B2" s="378"/>
      <c r="C2" s="378"/>
      <c r="D2" s="378"/>
      <c r="E2" s="378"/>
      <c r="F2" s="378"/>
      <c r="G2" s="379" t="s">
        <v>90</v>
      </c>
      <c r="H2" s="379"/>
      <c r="I2" s="379"/>
      <c r="J2" s="379"/>
      <c r="K2" s="379"/>
      <c r="L2" s="379"/>
    </row>
    <row r="3" spans="1:14" ht="30" customHeight="1">
      <c r="B3" s="262" t="s">
        <v>36</v>
      </c>
      <c r="C3" s="262" t="s">
        <v>37</v>
      </c>
      <c r="D3" s="262" t="s">
        <v>38</v>
      </c>
      <c r="E3" s="262" t="s">
        <v>39</v>
      </c>
      <c r="F3" s="262" t="s">
        <v>81</v>
      </c>
      <c r="G3" s="262" t="s">
        <v>74</v>
      </c>
      <c r="H3" s="263" t="s">
        <v>40</v>
      </c>
      <c r="I3" s="263" t="s">
        <v>41</v>
      </c>
      <c r="J3" s="263" t="s">
        <v>42</v>
      </c>
      <c r="K3" s="261" t="s">
        <v>86</v>
      </c>
      <c r="L3" s="263" t="s">
        <v>43</v>
      </c>
      <c r="N3" s="260"/>
    </row>
    <row r="4" spans="1:14">
      <c r="A4" s="264" t="str">
        <f>'métré facade'!C10</f>
        <v>MOB 1</v>
      </c>
      <c r="B4" s="265">
        <v>45</v>
      </c>
      <c r="C4" s="265">
        <v>145</v>
      </c>
      <c r="D4" s="193" t="s">
        <v>44</v>
      </c>
      <c r="E4" s="265" t="s">
        <v>45</v>
      </c>
      <c r="F4" s="266">
        <f>'métré facade'!D25</f>
        <v>0</v>
      </c>
      <c r="G4" s="266">
        <f>'métré facade'!B25</f>
        <v>0</v>
      </c>
      <c r="H4" s="267">
        <f>'métré facade'!F25</f>
        <v>0</v>
      </c>
      <c r="I4" s="267">
        <f>'métré facade'!H25</f>
        <v>0</v>
      </c>
      <c r="J4" s="268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4">
        <f>IF(D4="LR",ROUNDUP((C4/1000)/$F$28,3),IF(D4="FB",ROUNDUP((C4/1000)/$F$29,3),IF(D4="LV35",ROUNDUP((C4/1000)/$F$26,3),IF(D4="LV32",ROUNDUP((C4/1000)/$F$27,3),0))))</f>
        <v>4.2650000000000006</v>
      </c>
      <c r="L4" s="269">
        <f>IF(OR(E4=$A$32,E4=$A$33),('métré facade'!T25)*(40*60)/1000000,0)</f>
        <v>0</v>
      </c>
      <c r="N4" s="270"/>
    </row>
    <row r="5" spans="1:14">
      <c r="A5" s="264" t="str">
        <f>'métré facade'!C27</f>
        <v>MOB 2</v>
      </c>
      <c r="B5" s="265">
        <v>45</v>
      </c>
      <c r="C5" s="265">
        <v>145</v>
      </c>
      <c r="D5" s="193" t="s">
        <v>46</v>
      </c>
      <c r="E5" s="265" t="s">
        <v>45</v>
      </c>
      <c r="F5" s="266">
        <f>'métré facade'!D41</f>
        <v>0</v>
      </c>
      <c r="G5" s="266">
        <f>'métré facade'!B41</f>
        <v>0</v>
      </c>
      <c r="H5" s="267">
        <f>'métré facade'!F41</f>
        <v>0</v>
      </c>
      <c r="I5" s="267">
        <f>'métré facade'!H41</f>
        <v>0</v>
      </c>
      <c r="J5" s="268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4">
        <f>IF(D5="LR",ROUNDUP((C5/1000)/$F$28,3),IF(D5="FB",ROUNDUP((C5/1000)/$F$29,3),IF(D5="LV35",ROUNDUP((C5/1000)/$F$26,3),IF(D5="LV32",ROUNDUP((C5/1000)/$F$27,3),0))))</f>
        <v>0</v>
      </c>
      <c r="L5" s="269">
        <f>IF(OR(E5=$A$32,E5=$A$33),('métré facade'!T41)*(40*60)/1000000,0)</f>
        <v>0</v>
      </c>
    </row>
    <row r="6" spans="1:14">
      <c r="A6" s="264" t="str">
        <f>'métré facade'!C45</f>
        <v>MOB 3</v>
      </c>
      <c r="B6" s="265">
        <v>45</v>
      </c>
      <c r="C6" s="265">
        <v>145</v>
      </c>
      <c r="D6" s="193" t="s">
        <v>44</v>
      </c>
      <c r="E6" s="265" t="s">
        <v>45</v>
      </c>
      <c r="F6" s="266">
        <f>'métré facade'!D60</f>
        <v>0</v>
      </c>
      <c r="G6" s="266">
        <f>'métré facade'!B60</f>
        <v>0</v>
      </c>
      <c r="H6" s="267">
        <f>'métré facade'!F60</f>
        <v>0</v>
      </c>
      <c r="I6" s="267">
        <f>'métré facade'!H60</f>
        <v>0</v>
      </c>
      <c r="J6" s="268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4">
        <f>IF(D6="LR",ROUNDUP((C6/1000)/$F$28,3),IF(D6="FB",ROUNDUP((C6/1000)/$F$29,3),IF(D6="LV35",ROUNDUP((C6/1000)/$F$26,3),IF(D6="LV32",ROUNDUP((C6/1000)/$F$27,3),0))))</f>
        <v>4.2650000000000006</v>
      </c>
      <c r="L6" s="269">
        <f>IF(OR(E6=$A$32,E6=$A$33),('métré facade'!T60)*(40*60)/1000000,0)</f>
        <v>0</v>
      </c>
    </row>
    <row r="7" spans="1:14">
      <c r="A7" s="264" t="str">
        <f>'métré facade'!C62</f>
        <v>MOB 4</v>
      </c>
      <c r="B7" s="265">
        <v>45</v>
      </c>
      <c r="C7" s="265">
        <v>145</v>
      </c>
      <c r="D7" s="193" t="s">
        <v>44</v>
      </c>
      <c r="E7" s="265" t="s">
        <v>45</v>
      </c>
      <c r="F7" s="266">
        <f>'métré facade'!D76</f>
        <v>0</v>
      </c>
      <c r="G7" s="266">
        <f>'métré facade'!B76</f>
        <v>0</v>
      </c>
      <c r="H7" s="267">
        <f>'métré facade'!F76</f>
        <v>0</v>
      </c>
      <c r="I7" s="267">
        <f>'métré facade'!H76</f>
        <v>0</v>
      </c>
      <c r="J7" s="268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4">
        <f>IF(D7="LR",ROUNDUP((C7/1000)/$F$28,3),IF(D7="FB",ROUNDUP((C7/1000)/$F$29,3),IF(D7="LV35",ROUNDUP((C7/1000)/$F$26,3),IF(D7="LV32",ROUNDUP((C7/1000)/$F$27,3),0))))</f>
        <v>4.2650000000000006</v>
      </c>
      <c r="L7" s="269">
        <f>IF(OR(E7=$A$32,E7=$A$33),('métré facade'!T76)*(40*60)/1000000,0)</f>
        <v>0</v>
      </c>
    </row>
    <row r="8" spans="1:14">
      <c r="A8" s="264"/>
      <c r="B8" s="271"/>
      <c r="C8" s="271"/>
      <c r="D8" s="272"/>
      <c r="E8" s="271"/>
      <c r="F8" s="266"/>
      <c r="G8" s="266"/>
      <c r="H8" s="267"/>
      <c r="I8" s="267"/>
      <c r="J8" s="268"/>
      <c r="K8" s="154"/>
      <c r="L8" s="269"/>
    </row>
    <row r="9" spans="1:14">
      <c r="A9" s="264" t="str">
        <f>'métré facade'!C86</f>
        <v>MOB 5</v>
      </c>
      <c r="B9" s="265">
        <v>45</v>
      </c>
      <c r="C9" s="265">
        <v>145</v>
      </c>
      <c r="D9" s="193" t="s">
        <v>44</v>
      </c>
      <c r="E9" s="265" t="s">
        <v>45</v>
      </c>
      <c r="F9" s="266">
        <f>'métré facade'!D101</f>
        <v>0</v>
      </c>
      <c r="G9" s="266">
        <f>'métré facade'!B101</f>
        <v>0</v>
      </c>
      <c r="H9" s="266">
        <f>'métré facade'!F101</f>
        <v>0</v>
      </c>
      <c r="I9" s="266">
        <f>'métré facade'!H101</f>
        <v>0</v>
      </c>
      <c r="J9" s="268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4">
        <f>IF(D9="LR",ROUNDUP((C9/1000)/$F$28,3),IF(D9="FB",ROUNDUP((C9/1000)/$F$29,3),IF(D9="LV35",ROUNDUP((C9/1000)/$F$26,3),IF(D9="LV32",ROUNDUP((C9/1000)/$F$27,3),0))))</f>
        <v>4.2650000000000006</v>
      </c>
      <c r="L9" s="269">
        <f>IF(OR(E9=$A$32,E9=$A$33),('métré facade'!T101)*(40*60)/1000000,0)</f>
        <v>0</v>
      </c>
      <c r="N9" s="270"/>
    </row>
    <row r="10" spans="1:14">
      <c r="A10" s="264" t="str">
        <f>'métré facade'!C103</f>
        <v>MOB 6</v>
      </c>
      <c r="B10" s="265">
        <v>45</v>
      </c>
      <c r="C10" s="265">
        <v>145</v>
      </c>
      <c r="D10" s="193" t="s">
        <v>46</v>
      </c>
      <c r="E10" s="265" t="s">
        <v>45</v>
      </c>
      <c r="F10" s="266">
        <f>'métré facade'!D117</f>
        <v>0</v>
      </c>
      <c r="G10" s="266">
        <f>'métré facade'!B117</f>
        <v>0</v>
      </c>
      <c r="H10" s="266">
        <f>'métré facade'!F117</f>
        <v>0</v>
      </c>
      <c r="I10" s="266">
        <f>'métré facade'!H117</f>
        <v>0</v>
      </c>
      <c r="J10" s="268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4">
        <f>IF(D10="LR",ROUNDUP((C10/1000)/$F$28,3),IF(D10="FB",ROUNDUP((C10/1000)/$F$29,3),IF(D10="LV35",ROUNDUP((C10/1000)/$F$26,3),IF(D10="LV32",ROUNDUP((C10/1000)/$F$27,3),0))))</f>
        <v>0</v>
      </c>
      <c r="L10" s="269">
        <f>IF(OR(E10=$A$32,E10=$A$33),('métré facade'!T117)*(40*60)/1000000,0)</f>
        <v>0</v>
      </c>
    </row>
    <row r="11" spans="1:14">
      <c r="A11" s="264" t="str">
        <f>'métré facade'!C121</f>
        <v>MOB 7</v>
      </c>
      <c r="B11" s="265">
        <v>45</v>
      </c>
      <c r="C11" s="265">
        <v>145</v>
      </c>
      <c r="D11" s="193" t="s">
        <v>44</v>
      </c>
      <c r="E11" s="265" t="s">
        <v>45</v>
      </c>
      <c r="F11" s="266">
        <f>'métré facade'!D136</f>
        <v>0</v>
      </c>
      <c r="G11" s="266">
        <f>'métré facade'!B136</f>
        <v>0</v>
      </c>
      <c r="H11" s="266">
        <f>'métré facade'!F136</f>
        <v>0</v>
      </c>
      <c r="I11" s="266">
        <f>'métré facade'!H136</f>
        <v>0</v>
      </c>
      <c r="J11" s="268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4">
        <f>IF(D11="LR",ROUNDUP((C11/1000)/$F$28,3),IF(D11="FB",ROUNDUP((C11/1000)/$F$29,3),IF(D11="LV35",ROUNDUP((C11/1000)/$F$26,3),IF(D11="LV32",ROUNDUP((C11/1000)/$F$27,3),0))))</f>
        <v>4.2650000000000006</v>
      </c>
      <c r="L11" s="269">
        <f>IF(OR(E11=$A$32,E11=$A$33),('métré facade'!T136)*(40*60)/1000000,0)</f>
        <v>0</v>
      </c>
    </row>
    <row r="12" spans="1:14">
      <c r="A12" s="264" t="str">
        <f>'métré facade'!C138</f>
        <v>MOB 8</v>
      </c>
      <c r="B12" s="265">
        <v>45</v>
      </c>
      <c r="C12" s="265">
        <v>145</v>
      </c>
      <c r="D12" s="193" t="s">
        <v>44</v>
      </c>
      <c r="E12" s="265" t="s">
        <v>45</v>
      </c>
      <c r="F12" s="266">
        <f>'métré facade'!D152</f>
        <v>0</v>
      </c>
      <c r="G12" s="266">
        <f>'métré facade'!B152</f>
        <v>0</v>
      </c>
      <c r="H12" s="266">
        <f>'métré facade'!F152</f>
        <v>0</v>
      </c>
      <c r="I12" s="266">
        <f>'métré facade'!H152</f>
        <v>0</v>
      </c>
      <c r="J12" s="268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4">
        <f>IF(D12="LR",ROUNDUP((C12/1000)/$F$28,3),IF(D12="FB",ROUNDUP((C12/1000)/$F$29,3),IF(D12="LV35",ROUNDUP((C12/1000)/$F$26,3),IF(D12="LV32",ROUNDUP((C12/1000)/$F$27,3),0))))</f>
        <v>4.2650000000000006</v>
      </c>
      <c r="L12" s="269">
        <f>IF(OR(E12=$A$32,E12=$A$33),('métré facade'!T152)*(40*60)/1000000,0)</f>
        <v>0</v>
      </c>
    </row>
    <row r="13" spans="1:14">
      <c r="A13" s="254"/>
      <c r="B13" s="254"/>
      <c r="C13" s="254"/>
      <c r="D13" s="254"/>
      <c r="E13" s="254"/>
      <c r="F13" s="254"/>
      <c r="G13" s="213"/>
      <c r="H13" s="270"/>
      <c r="I13" s="270"/>
    </row>
    <row r="14" spans="1:14">
      <c r="A14" s="154"/>
      <c r="B14" s="155"/>
      <c r="C14" s="156"/>
      <c r="D14" s="150"/>
      <c r="J14" s="137" t="s">
        <v>93</v>
      </c>
      <c r="K14" s="137" t="s">
        <v>94</v>
      </c>
      <c r="L14" s="137" t="s">
        <v>95</v>
      </c>
      <c r="M14" s="137" t="s">
        <v>27</v>
      </c>
      <c r="N14" s="137" t="s">
        <v>96</v>
      </c>
    </row>
    <row r="15" spans="1:14">
      <c r="J15" s="145" t="s">
        <v>47</v>
      </c>
      <c r="K15" s="145" t="s">
        <v>48</v>
      </c>
      <c r="L15" s="145" t="s">
        <v>48</v>
      </c>
      <c r="M15" s="145" t="s">
        <v>48</v>
      </c>
      <c r="N15" s="145" t="s">
        <v>48</v>
      </c>
    </row>
    <row r="16" spans="1:14">
      <c r="J16" s="146"/>
      <c r="K16" s="146" t="s">
        <v>97</v>
      </c>
      <c r="L16" s="146" t="s">
        <v>49</v>
      </c>
      <c r="M16" s="146" t="s">
        <v>98</v>
      </c>
      <c r="N16" s="146" t="s">
        <v>99</v>
      </c>
    </row>
    <row r="17" spans="1:14">
      <c r="J17" s="138" t="s">
        <v>50</v>
      </c>
      <c r="K17" s="138" t="s">
        <v>51</v>
      </c>
      <c r="L17" s="138" t="s">
        <v>51</v>
      </c>
      <c r="M17" s="138" t="s">
        <v>51</v>
      </c>
      <c r="N17" s="138" t="s">
        <v>51</v>
      </c>
    </row>
    <row r="18" spans="1:14" ht="17.25" customHeight="1">
      <c r="J18" s="98" t="s">
        <v>52</v>
      </c>
      <c r="K18" s="98" t="s">
        <v>100</v>
      </c>
      <c r="L18" s="98" t="s">
        <v>53</v>
      </c>
      <c r="M18" s="98" t="s">
        <v>101</v>
      </c>
      <c r="N18" s="98" t="s">
        <v>102</v>
      </c>
    </row>
    <row r="19" spans="1:14">
      <c r="G19" s="380" t="s">
        <v>104</v>
      </c>
      <c r="J19" s="98" t="s">
        <v>45</v>
      </c>
      <c r="K19" s="98" t="s">
        <v>45</v>
      </c>
      <c r="L19" s="98" t="s">
        <v>45</v>
      </c>
      <c r="M19" s="98" t="s">
        <v>54</v>
      </c>
      <c r="N19" s="98" t="s">
        <v>45</v>
      </c>
    </row>
    <row r="20" spans="1:14">
      <c r="A20" s="135" t="s">
        <v>55</v>
      </c>
      <c r="B20" s="135"/>
      <c r="C20" s="135"/>
      <c r="D20" s="135"/>
      <c r="E20" s="135" t="s">
        <v>26</v>
      </c>
      <c r="F20" s="136" t="s">
        <v>103</v>
      </c>
      <c r="G20" s="381"/>
      <c r="H20" s="141" t="s">
        <v>0</v>
      </c>
      <c r="I20" s="136" t="s">
        <v>56</v>
      </c>
      <c r="J20" s="139"/>
      <c r="K20" s="139"/>
      <c r="L20" s="139"/>
      <c r="M20" s="139"/>
      <c r="N20" s="139"/>
    </row>
    <row r="21" spans="1:14" ht="16.2">
      <c r="A21" s="99" t="s">
        <v>57</v>
      </c>
      <c r="B21" s="99"/>
      <c r="C21" s="99"/>
      <c r="D21" s="99"/>
      <c r="E21" s="100" t="s">
        <v>58</v>
      </c>
      <c r="F21" s="100">
        <f>(B4/1000)*(C4/1000)</f>
        <v>6.5249999999999996E-3</v>
      </c>
      <c r="G21" s="344">
        <v>4</v>
      </c>
      <c r="H21" s="144">
        <v>350</v>
      </c>
      <c r="I21" s="102">
        <f>ROUNDUP(G21*F21,3)*H21</f>
        <v>9.4499999999999993</v>
      </c>
      <c r="J21" s="103">
        <f>I21</f>
        <v>9.4499999999999993</v>
      </c>
      <c r="K21" s="103">
        <f>I21</f>
        <v>9.4499999999999993</v>
      </c>
      <c r="L21" s="103">
        <f>I21</f>
        <v>9.4499999999999993</v>
      </c>
      <c r="M21" s="103">
        <f>I21</f>
        <v>9.4499999999999993</v>
      </c>
      <c r="N21" s="103">
        <f>I21</f>
        <v>9.4499999999999993</v>
      </c>
    </row>
    <row r="22" spans="1:14">
      <c r="A22" s="99" t="s">
        <v>59</v>
      </c>
      <c r="B22" s="99"/>
      <c r="C22" s="99"/>
      <c r="D22" s="99"/>
      <c r="E22" s="100" t="s">
        <v>26</v>
      </c>
      <c r="F22" s="100"/>
      <c r="G22" s="148">
        <v>22</v>
      </c>
      <c r="H22" s="144">
        <v>3.5000000000000003E-2</v>
      </c>
      <c r="I22" s="102">
        <f t="shared" ref="I22:I37" si="0">H22*G22</f>
        <v>0.77</v>
      </c>
      <c r="J22" s="103">
        <f t="shared" ref="J22:J37" si="1">I22</f>
        <v>0.77</v>
      </c>
      <c r="K22" s="103">
        <f t="shared" ref="K22:K37" si="2">I22</f>
        <v>0.77</v>
      </c>
      <c r="L22" s="103">
        <f t="shared" ref="L22:L37" si="3">I22</f>
        <v>0.77</v>
      </c>
      <c r="M22" s="103">
        <f t="shared" ref="M22:M37" si="4">I22</f>
        <v>0.77</v>
      </c>
      <c r="N22" s="103">
        <f t="shared" ref="N22:N37" si="5">I22</f>
        <v>0.77</v>
      </c>
    </row>
    <row r="23" spans="1:14" ht="16.2">
      <c r="A23" s="99" t="s">
        <v>60</v>
      </c>
      <c r="B23" s="99"/>
      <c r="C23" s="99"/>
      <c r="D23" s="99"/>
      <c r="E23" s="100" t="s">
        <v>61</v>
      </c>
      <c r="F23" s="100"/>
      <c r="G23" s="148">
        <v>1</v>
      </c>
      <c r="H23" s="144">
        <v>0.85</v>
      </c>
      <c r="I23" s="102">
        <f t="shared" si="0"/>
        <v>0.85</v>
      </c>
      <c r="J23" s="103">
        <f t="shared" si="1"/>
        <v>0.85</v>
      </c>
      <c r="K23" s="103">
        <f t="shared" si="2"/>
        <v>0.85</v>
      </c>
      <c r="L23" s="103">
        <f t="shared" si="3"/>
        <v>0.85</v>
      </c>
      <c r="M23" s="103">
        <f t="shared" si="4"/>
        <v>0.85</v>
      </c>
      <c r="N23" s="103">
        <f t="shared" si="5"/>
        <v>0.85</v>
      </c>
    </row>
    <row r="24" spans="1:14">
      <c r="A24" s="99" t="s">
        <v>62</v>
      </c>
      <c r="B24" s="99"/>
      <c r="C24" s="99"/>
      <c r="D24" s="99"/>
      <c r="E24" s="100" t="s">
        <v>26</v>
      </c>
      <c r="F24" s="100"/>
      <c r="G24" s="148">
        <v>2</v>
      </c>
      <c r="H24" s="144">
        <v>6.3E-3</v>
      </c>
      <c r="I24" s="102">
        <f t="shared" si="0"/>
        <v>1.26E-2</v>
      </c>
      <c r="J24" s="103">
        <f t="shared" si="1"/>
        <v>1.26E-2</v>
      </c>
      <c r="K24" s="103">
        <f t="shared" si="2"/>
        <v>1.26E-2</v>
      </c>
      <c r="L24" s="103">
        <f t="shared" si="3"/>
        <v>1.26E-2</v>
      </c>
      <c r="M24" s="103">
        <f t="shared" si="4"/>
        <v>1.26E-2</v>
      </c>
      <c r="N24" s="103">
        <f t="shared" si="5"/>
        <v>1.26E-2</v>
      </c>
    </row>
    <row r="25" spans="1:14">
      <c r="A25" s="99"/>
      <c r="B25" s="99"/>
      <c r="C25" s="99"/>
      <c r="D25" s="99"/>
      <c r="E25" s="100"/>
      <c r="F25" s="152" t="s">
        <v>105</v>
      </c>
      <c r="G25" s="101"/>
      <c r="H25" s="104"/>
      <c r="I25" s="102"/>
      <c r="J25" s="103"/>
      <c r="K25" s="103"/>
      <c r="L25" s="103"/>
      <c r="M25" s="103"/>
      <c r="N25" s="103"/>
    </row>
    <row r="26" spans="1:14" ht="16.2">
      <c r="A26" s="99" t="s">
        <v>91</v>
      </c>
      <c r="B26" s="99"/>
      <c r="C26" s="99"/>
      <c r="D26" s="99"/>
      <c r="E26" s="100" t="s">
        <v>61</v>
      </c>
      <c r="F26" s="151">
        <v>3.5000000000000003E-2</v>
      </c>
      <c r="G26" s="149">
        <v>1</v>
      </c>
      <c r="H26" s="144">
        <v>42.3</v>
      </c>
      <c r="I26" s="102">
        <f>H26*G26*(C4/1000)</f>
        <v>6.1334999999999988</v>
      </c>
      <c r="J26" s="103"/>
      <c r="K26" s="103">
        <f t="shared" si="2"/>
        <v>6.1334999999999988</v>
      </c>
      <c r="L26" s="103"/>
      <c r="M26" s="103"/>
      <c r="N26" s="103"/>
    </row>
    <row r="27" spans="1:14" ht="16.2">
      <c r="A27" s="99" t="s">
        <v>92</v>
      </c>
      <c r="B27" s="99"/>
      <c r="C27" s="99"/>
      <c r="D27" s="99"/>
      <c r="E27" s="100" t="s">
        <v>61</v>
      </c>
      <c r="F27" s="151">
        <v>3.2000000000000001E-2</v>
      </c>
      <c r="G27" s="149">
        <v>1</v>
      </c>
      <c r="H27" s="144">
        <v>53.6</v>
      </c>
      <c r="I27" s="102">
        <f>H27*G27*(C5/1000)</f>
        <v>7.7719999999999994</v>
      </c>
      <c r="J27" s="103"/>
      <c r="K27" s="103"/>
      <c r="L27" s="103"/>
      <c r="M27" s="103"/>
      <c r="N27" s="103">
        <f t="shared" si="5"/>
        <v>7.7719999999999994</v>
      </c>
    </row>
    <row r="28" spans="1:14" ht="16.2">
      <c r="A28" s="99" t="s">
        <v>63</v>
      </c>
      <c r="B28" s="99"/>
      <c r="C28" s="99"/>
      <c r="D28" s="99"/>
      <c r="E28" s="100" t="s">
        <v>61</v>
      </c>
      <c r="F28" s="151">
        <v>3.4000000000000002E-2</v>
      </c>
      <c r="G28" s="149">
        <v>1</v>
      </c>
      <c r="H28" s="144">
        <v>60</v>
      </c>
      <c r="I28" s="102">
        <f>H28*G28*(C4/1000)</f>
        <v>8.6999999999999993</v>
      </c>
      <c r="J28" s="103"/>
      <c r="K28" s="103"/>
      <c r="L28" s="103">
        <f t="shared" si="3"/>
        <v>8.6999999999999993</v>
      </c>
      <c r="M28" s="103"/>
      <c r="N28" s="103"/>
    </row>
    <row r="29" spans="1:14" ht="16.2">
      <c r="A29" s="99" t="s">
        <v>64</v>
      </c>
      <c r="B29" s="99"/>
      <c r="C29" s="99"/>
      <c r="D29" s="99"/>
      <c r="E29" s="100" t="s">
        <v>61</v>
      </c>
      <c r="F29" s="151">
        <v>3.7999999999999999E-2</v>
      </c>
      <c r="G29" s="149">
        <v>1</v>
      </c>
      <c r="H29" s="144">
        <v>80.7</v>
      </c>
      <c r="I29" s="102">
        <f>H29*G29*(C4/1000)</f>
        <v>11.701499999999999</v>
      </c>
      <c r="J29" s="103"/>
      <c r="K29" s="103"/>
      <c r="L29" s="103"/>
      <c r="M29" s="103">
        <f t="shared" si="4"/>
        <v>11.701499999999999</v>
      </c>
      <c r="N29" s="103"/>
    </row>
    <row r="30" spans="1:14">
      <c r="A30" s="99"/>
      <c r="B30" s="99"/>
      <c r="C30" s="99"/>
      <c r="D30" s="99"/>
      <c r="E30" s="100"/>
      <c r="F30" s="100"/>
      <c r="G30" s="101"/>
      <c r="H30" s="104"/>
      <c r="I30" s="102"/>
      <c r="J30" s="103"/>
      <c r="K30" s="103"/>
      <c r="L30" s="103"/>
      <c r="M30" s="103"/>
      <c r="N30" s="103"/>
    </row>
    <row r="31" spans="1:14">
      <c r="A31" s="99" t="s">
        <v>65</v>
      </c>
      <c r="B31" s="99"/>
      <c r="C31" s="99"/>
      <c r="D31" s="99"/>
      <c r="E31" s="100" t="s">
        <v>26</v>
      </c>
      <c r="F31" s="100"/>
      <c r="G31" s="148">
        <v>40</v>
      </c>
      <c r="H31" s="144">
        <v>7.3000000000000001E-3</v>
      </c>
      <c r="I31" s="102">
        <f t="shared" si="0"/>
        <v>0.29199999999999998</v>
      </c>
      <c r="J31" s="103">
        <f t="shared" si="1"/>
        <v>0.29199999999999998</v>
      </c>
      <c r="K31" s="103">
        <f t="shared" si="2"/>
        <v>0.29199999999999998</v>
      </c>
      <c r="L31" s="103">
        <f t="shared" si="3"/>
        <v>0.29199999999999998</v>
      </c>
      <c r="M31" s="103">
        <f t="shared" si="4"/>
        <v>0.29199999999999998</v>
      </c>
      <c r="N31" s="103">
        <f t="shared" si="5"/>
        <v>0.29199999999999998</v>
      </c>
    </row>
    <row r="32" spans="1:14" ht="16.2">
      <c r="A32" s="142" t="s">
        <v>45</v>
      </c>
      <c r="B32" s="142"/>
      <c r="C32" s="142"/>
      <c r="D32" s="142"/>
      <c r="E32" s="143" t="s">
        <v>61</v>
      </c>
      <c r="F32" s="143"/>
      <c r="G32" s="148">
        <v>1</v>
      </c>
      <c r="H32" s="144">
        <v>4.3</v>
      </c>
      <c r="I32" s="102">
        <f t="shared" si="0"/>
        <v>4.3</v>
      </c>
      <c r="J32" s="103">
        <f t="shared" si="1"/>
        <v>4.3</v>
      </c>
      <c r="K32" s="103">
        <f t="shared" si="2"/>
        <v>4.3</v>
      </c>
      <c r="L32" s="103">
        <f t="shared" si="3"/>
        <v>4.3</v>
      </c>
      <c r="M32" s="103">
        <f t="shared" si="4"/>
        <v>4.3</v>
      </c>
      <c r="N32" s="103">
        <f t="shared" si="5"/>
        <v>4.3</v>
      </c>
    </row>
    <row r="33" spans="1:14" ht="16.2">
      <c r="A33" s="142" t="s">
        <v>87</v>
      </c>
      <c r="B33" s="142"/>
      <c r="C33" s="142"/>
      <c r="D33" s="142"/>
      <c r="E33" s="143" t="s">
        <v>61</v>
      </c>
      <c r="F33" s="143"/>
      <c r="G33" s="148">
        <v>1</v>
      </c>
      <c r="H33" s="144">
        <v>5.7</v>
      </c>
      <c r="I33" s="102"/>
      <c r="J33" s="103"/>
      <c r="K33" s="103"/>
      <c r="L33" s="103"/>
      <c r="M33" s="103"/>
      <c r="N33" s="103"/>
    </row>
    <row r="34" spans="1:14" ht="16.2">
      <c r="A34" s="142" t="s">
        <v>66</v>
      </c>
      <c r="B34" s="142"/>
      <c r="C34" s="142"/>
      <c r="D34" s="142"/>
      <c r="E34" s="143" t="s">
        <v>61</v>
      </c>
      <c r="F34" s="143"/>
      <c r="G34" s="148">
        <v>1</v>
      </c>
      <c r="H34" s="144">
        <f>3.5+0.5</f>
        <v>4</v>
      </c>
      <c r="I34" s="102"/>
      <c r="J34" s="103"/>
      <c r="K34" s="103"/>
      <c r="L34" s="103"/>
      <c r="M34" s="103"/>
      <c r="N34" s="103"/>
    </row>
    <row r="35" spans="1:14" ht="16.2">
      <c r="A35" s="142" t="s">
        <v>67</v>
      </c>
      <c r="B35" s="142"/>
      <c r="C35" s="142"/>
      <c r="D35" s="142"/>
      <c r="E35" s="143" t="s">
        <v>61</v>
      </c>
      <c r="F35" s="143"/>
      <c r="G35" s="148">
        <v>1</v>
      </c>
      <c r="H35" s="144">
        <f>7+0.5</f>
        <v>7.5</v>
      </c>
      <c r="I35" s="102"/>
      <c r="J35" s="103"/>
      <c r="K35" s="103"/>
      <c r="L35" s="103"/>
      <c r="M35" s="103"/>
      <c r="N35" s="103"/>
    </row>
    <row r="36" spans="1:14">
      <c r="A36" s="99" t="s">
        <v>68</v>
      </c>
      <c r="B36" s="99"/>
      <c r="C36" s="99"/>
      <c r="D36" s="99"/>
      <c r="E36" s="100" t="s">
        <v>26</v>
      </c>
      <c r="F36" s="100"/>
      <c r="G36" s="148">
        <v>1</v>
      </c>
      <c r="H36" s="144">
        <v>0.61</v>
      </c>
      <c r="I36" s="102">
        <f t="shared" si="0"/>
        <v>0.61</v>
      </c>
      <c r="J36" s="103">
        <f t="shared" si="1"/>
        <v>0.61</v>
      </c>
      <c r="K36" s="103">
        <f t="shared" si="2"/>
        <v>0.61</v>
      </c>
      <c r="L36" s="103">
        <f t="shared" si="3"/>
        <v>0.61</v>
      </c>
      <c r="M36" s="103">
        <f t="shared" si="4"/>
        <v>0.61</v>
      </c>
      <c r="N36" s="103">
        <f t="shared" si="5"/>
        <v>0.61</v>
      </c>
    </row>
    <row r="37" spans="1:14">
      <c r="A37" s="99" t="s">
        <v>69</v>
      </c>
      <c r="B37" s="99"/>
      <c r="C37" s="99"/>
      <c r="D37" s="99"/>
      <c r="E37" s="100" t="s">
        <v>26</v>
      </c>
      <c r="F37" s="100"/>
      <c r="G37" s="148">
        <v>0.15</v>
      </c>
      <c r="H37" s="144">
        <v>2.82</v>
      </c>
      <c r="I37" s="102">
        <f t="shared" si="0"/>
        <v>0.42299999999999999</v>
      </c>
      <c r="J37" s="103">
        <f t="shared" si="1"/>
        <v>0.42299999999999999</v>
      </c>
      <c r="K37" s="103">
        <f t="shared" si="2"/>
        <v>0.42299999999999999</v>
      </c>
      <c r="L37" s="103">
        <f t="shared" si="3"/>
        <v>0.42299999999999999</v>
      </c>
      <c r="M37" s="103">
        <f t="shared" si="4"/>
        <v>0.42299999999999999</v>
      </c>
      <c r="N37" s="103">
        <f t="shared" si="5"/>
        <v>0.42299999999999999</v>
      </c>
    </row>
    <row r="38" spans="1:14" ht="15" thickBot="1">
      <c r="A38" s="99"/>
      <c r="B38" s="99"/>
      <c r="C38" s="99"/>
      <c r="D38" s="99"/>
      <c r="E38" s="100"/>
      <c r="F38" s="100"/>
      <c r="G38" s="101"/>
      <c r="H38" s="104"/>
      <c r="I38" s="102"/>
      <c r="J38" s="103"/>
      <c r="K38" s="103"/>
      <c r="L38" s="103"/>
      <c r="M38" s="103"/>
      <c r="N38" s="103"/>
    </row>
    <row r="39" spans="1:14" ht="16.2" thickBot="1">
      <c r="A39" s="109" t="s">
        <v>70</v>
      </c>
      <c r="B39" s="157"/>
      <c r="C39" s="157"/>
      <c r="D39" s="157"/>
      <c r="E39" s="110"/>
      <c r="F39" s="110"/>
      <c r="G39" s="111"/>
      <c r="H39" s="112"/>
      <c r="I39" s="113"/>
      <c r="J39" s="140">
        <f>SUM(J21:J38)</f>
        <v>16.707599999999996</v>
      </c>
      <c r="K39" s="140">
        <f>SUM(K21:K38)</f>
        <v>22.841099999999997</v>
      </c>
      <c r="L39" s="140">
        <f>SUM(L21:L38)</f>
        <v>25.407599999999999</v>
      </c>
      <c r="M39" s="140">
        <f>SUM(M21:M38)</f>
        <v>28.409099999999999</v>
      </c>
      <c r="N39" s="140">
        <f>SUM(N21:N38)</f>
        <v>24.479599999999998</v>
      </c>
    </row>
    <row r="40" spans="1:14" ht="15" thickBot="1">
      <c r="A40" s="99" t="s">
        <v>71</v>
      </c>
      <c r="B40" s="99"/>
      <c r="C40" s="99"/>
      <c r="D40" s="99"/>
      <c r="E40" s="100" t="s">
        <v>72</v>
      </c>
      <c r="F40" s="100"/>
      <c r="G40" s="148">
        <v>1</v>
      </c>
      <c r="H40" s="144">
        <v>0.74</v>
      </c>
      <c r="I40" s="102">
        <v>0.74</v>
      </c>
      <c r="J40" s="114">
        <f>I40</f>
        <v>0.74</v>
      </c>
      <c r="K40" s="114">
        <f>I40</f>
        <v>0.74</v>
      </c>
      <c r="L40" s="114">
        <f>I40</f>
        <v>0.74</v>
      </c>
      <c r="M40" s="114">
        <f>I40</f>
        <v>0.74</v>
      </c>
      <c r="N40" s="114">
        <f>I40</f>
        <v>0.74</v>
      </c>
    </row>
    <row r="41" spans="1:14" ht="16.2" thickBot="1">
      <c r="A41" s="109" t="s">
        <v>73</v>
      </c>
      <c r="B41" s="157"/>
      <c r="C41" s="157"/>
      <c r="D41" s="157"/>
      <c r="E41" s="110"/>
      <c r="F41" s="110"/>
      <c r="G41" s="111"/>
      <c r="H41" s="112"/>
      <c r="I41" s="113"/>
      <c r="J41" s="147">
        <f>ROUNDUP(J39+J40,2)</f>
        <v>17.450000000000003</v>
      </c>
      <c r="K41" s="147">
        <f t="shared" ref="K41:N41" si="6">ROUNDUP(K39+K40,2)</f>
        <v>23.59</v>
      </c>
      <c r="L41" s="147">
        <f t="shared" si="6"/>
        <v>26.150000000000002</v>
      </c>
      <c r="M41" s="147">
        <f t="shared" si="6"/>
        <v>29.150000000000002</v>
      </c>
      <c r="N41" s="147">
        <f t="shared" si="6"/>
        <v>25.220000000000002</v>
      </c>
    </row>
    <row r="42" spans="1:14" ht="15" thickBot="1">
      <c r="A42" s="158"/>
      <c r="B42" s="159"/>
      <c r="C42" s="159"/>
      <c r="D42" s="159"/>
      <c r="E42" s="159"/>
      <c r="F42" s="159"/>
      <c r="G42" s="111"/>
      <c r="H42" s="112"/>
      <c r="I42" s="160"/>
      <c r="J42" s="161"/>
      <c r="K42" s="161"/>
    </row>
    <row r="45" spans="1:14" ht="16.2">
      <c r="A45" s="105" t="s">
        <v>88</v>
      </c>
      <c r="F45" s="106" t="s">
        <v>61</v>
      </c>
      <c r="G45" s="107"/>
      <c r="H45" s="108">
        <v>3.1</v>
      </c>
    </row>
    <row r="46" spans="1:14" ht="16.2">
      <c r="A46" s="105" t="s">
        <v>25</v>
      </c>
      <c r="F46" s="106" t="s">
        <v>61</v>
      </c>
      <c r="G46" s="107"/>
      <c r="H46" s="108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40</vt:i4>
      </vt:variant>
    </vt:vector>
  </HeadingPairs>
  <TitlesOfParts>
    <vt:vector size="44" baseType="lpstr">
      <vt:lpstr>1_MEX</vt:lpstr>
      <vt:lpstr>2_FACADE</vt:lpstr>
      <vt:lpstr>métré facade</vt:lpstr>
      <vt:lpstr>Calcul matière</vt:lpstr>
      <vt:lpstr>Houv_MOB_1</vt:lpstr>
      <vt:lpstr>Houv_MOB_2</vt:lpstr>
      <vt:lpstr>Houv_MOB_3</vt:lpstr>
      <vt:lpstr>Houv_MOB_4</vt:lpstr>
      <vt:lpstr>Houv_MOB_5</vt:lpstr>
      <vt:lpstr>'2_FACADE'!Houv_Panobloc</vt:lpstr>
      <vt:lpstr>Lg_Tot_MOB_1</vt:lpstr>
      <vt:lpstr>Lg_Tot_MOB_2</vt:lpstr>
      <vt:lpstr>Lg_Tot_MOB_3</vt:lpstr>
      <vt:lpstr>Lg_Tot_MOB_4</vt:lpstr>
      <vt:lpstr>Lg_Tot_MOB_5</vt:lpstr>
      <vt:lpstr>'2_FACADE'!Lg_Tot_Panobloc</vt:lpstr>
      <vt:lpstr>Louv_MOB_1</vt:lpstr>
      <vt:lpstr>Louv_MOB_2</vt:lpstr>
      <vt:lpstr>Louv_MOB_3</vt:lpstr>
      <vt:lpstr>Louv_MOB_4</vt:lpstr>
      <vt:lpstr>Louv_MOB_5</vt:lpstr>
      <vt:lpstr>'2_FACADE'!Louv_Panobloc</vt:lpstr>
      <vt:lpstr>nb_pnx_MOB_1</vt:lpstr>
      <vt:lpstr>nb_pnx_MOB_2</vt:lpstr>
      <vt:lpstr>nb_pnx_MOB_3</vt:lpstr>
      <vt:lpstr>nb_pnx_MOB_4</vt:lpstr>
      <vt:lpstr>nb_pnx_MOB_5</vt:lpstr>
      <vt:lpstr>nb_pnx_MPB_1</vt:lpstr>
      <vt:lpstr>'2_FACADE'!nb_pnx_Panobloc</vt:lpstr>
      <vt:lpstr>Snette_MOB_1</vt:lpstr>
      <vt:lpstr>Snette_MOB_2</vt:lpstr>
      <vt:lpstr>Snette_MOB_3</vt:lpstr>
      <vt:lpstr>Snette_MOB_4</vt:lpstr>
      <vt:lpstr>Snette_MOB_5</vt:lpstr>
      <vt:lpstr>'2_FACADE'!snette_Panobloc</vt:lpstr>
      <vt:lpstr>Svpp_MOB_1</vt:lpstr>
      <vt:lpstr>svpp_MOB_2</vt:lpstr>
      <vt:lpstr>Svpp_MOB_3</vt:lpstr>
      <vt:lpstr>Svpp_MOB_4</vt:lpstr>
      <vt:lpstr>Svpp_MOB_5</vt:lpstr>
      <vt:lpstr>'2_FACADE'!svpp_MOBinté</vt:lpstr>
      <vt:lpstr>'2_FACADE'!svpp_Panobloc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Mathurin CLAUDEL</cp:lastModifiedBy>
  <cp:lastPrinted>2021-05-07T14:56:19Z</cp:lastPrinted>
  <dcterms:created xsi:type="dcterms:W3CDTF">2016-10-20T07:44:49Z</dcterms:created>
  <dcterms:modified xsi:type="dcterms:W3CDTF">2021-05-10T08:55:08Z</dcterms:modified>
</cp:coreProperties>
</file>