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/>
  <bookViews>
    <workbookView xWindow="0" yWindow="0" windowWidth="28800" windowHeight="12345" activeTab="2"/>
  </bookViews>
  <sheets>
    <sheet name="Read-me - Explications" sheetId="10" r:id="rId1"/>
    <sheet name="Utilisation des points" sheetId="5" r:id="rId2"/>
    <sheet name="Facturation" sheetId="7" r:id="rId3"/>
    <sheet name="Collaborateurs" sheetId="11" r:id="rId4"/>
    <sheet name="Table de conversion des points" sheetId="4" r:id="rId5"/>
  </sheets>
  <definedNames>
    <definedName name="ConversionPENbank" localSheetId="4">ConversionPoints[#All]</definedName>
    <definedName name="Trimestre">UtilisationPoints[Trimestre]</definedName>
    <definedName name="_xlnm.Print_Area" localSheetId="2">Facturation!$A$1:$K$43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7" l="1"/>
  <c r="D7" i="5" l="1"/>
  <c r="G7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8" i="5"/>
  <c r="B9" i="5" s="1"/>
  <c r="B7" i="5"/>
  <c r="D8" i="11"/>
  <c r="D9" i="11"/>
  <c r="D10" i="11"/>
  <c r="D11" i="11"/>
  <c r="D12" i="11"/>
  <c r="D13" i="11"/>
  <c r="D14" i="11"/>
  <c r="D15" i="11"/>
  <c r="D16" i="11"/>
  <c r="D7" i="11"/>
  <c r="B10" i="5" l="1"/>
  <c r="D78" i="5"/>
  <c r="D79" i="5"/>
  <c r="D80" i="5"/>
  <c r="D81" i="5"/>
  <c r="D82" i="5"/>
  <c r="D83" i="5"/>
  <c r="D84" i="5"/>
  <c r="D85" i="5"/>
  <c r="D86" i="5"/>
  <c r="D87" i="5"/>
  <c r="D88" i="5"/>
  <c r="G78" i="5"/>
  <c r="G79" i="5"/>
  <c r="G80" i="5"/>
  <c r="G81" i="5"/>
  <c r="G82" i="5"/>
  <c r="G83" i="5"/>
  <c r="G84" i="5"/>
  <c r="G85" i="5"/>
  <c r="G86" i="5"/>
  <c r="G87" i="5"/>
  <c r="G88" i="5"/>
  <c r="D94" i="5"/>
  <c r="D95" i="5"/>
  <c r="D96" i="5"/>
  <c r="D97" i="5"/>
  <c r="D98" i="5"/>
  <c r="D99" i="5"/>
  <c r="D100" i="5"/>
  <c r="G94" i="5"/>
  <c r="G95" i="5"/>
  <c r="G96" i="5"/>
  <c r="G97" i="5"/>
  <c r="G98" i="5"/>
  <c r="G99" i="5"/>
  <c r="G100" i="5"/>
  <c r="F113" i="5"/>
  <c r="D105" i="5"/>
  <c r="G105" i="5"/>
  <c r="D106" i="5"/>
  <c r="G106" i="5"/>
  <c r="D107" i="5"/>
  <c r="G107" i="5"/>
  <c r="D108" i="5"/>
  <c r="G108" i="5"/>
  <c r="D109" i="5"/>
  <c r="G109" i="5"/>
  <c r="D110" i="5"/>
  <c r="G110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89" i="5"/>
  <c r="D90" i="5"/>
  <c r="D91" i="5"/>
  <c r="D92" i="5"/>
  <c r="D93" i="5"/>
  <c r="D101" i="5"/>
  <c r="D102" i="5"/>
  <c r="D103" i="5"/>
  <c r="D104" i="5"/>
  <c r="D111" i="5"/>
  <c r="D112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89" i="5"/>
  <c r="G90" i="5"/>
  <c r="G91" i="5"/>
  <c r="G92" i="5"/>
  <c r="G93" i="5"/>
  <c r="G101" i="5"/>
  <c r="G102" i="5"/>
  <c r="G103" i="5"/>
  <c r="G104" i="5"/>
  <c r="G111" i="5"/>
  <c r="G112" i="5"/>
  <c r="D39" i="5"/>
  <c r="D40" i="5"/>
  <c r="D41" i="5"/>
  <c r="D42" i="5"/>
  <c r="D43" i="5"/>
  <c r="D44" i="5"/>
  <c r="D45" i="5"/>
  <c r="D46" i="5"/>
  <c r="G39" i="5"/>
  <c r="G40" i="5"/>
  <c r="G41" i="5"/>
  <c r="G42" i="5"/>
  <c r="G43" i="5"/>
  <c r="G44" i="5"/>
  <c r="G45" i="5"/>
  <c r="G46" i="5"/>
  <c r="D8" i="5"/>
  <c r="D9" i="5"/>
  <c r="D10" i="5"/>
  <c r="D11" i="5"/>
  <c r="D12" i="5"/>
  <c r="D13" i="5"/>
  <c r="D14" i="5"/>
  <c r="D15" i="5"/>
  <c r="D16" i="5"/>
  <c r="G12" i="5"/>
  <c r="G15" i="5"/>
  <c r="G16" i="5"/>
  <c r="G21" i="5"/>
  <c r="G22" i="5"/>
  <c r="G24" i="5"/>
  <c r="G25" i="5"/>
  <c r="G26" i="5"/>
  <c r="G31" i="5"/>
  <c r="G32" i="5"/>
  <c r="G34" i="5"/>
  <c r="G35" i="5"/>
  <c r="G36" i="5"/>
  <c r="G13" i="5"/>
  <c r="G17" i="5"/>
  <c r="G18" i="5"/>
  <c r="G19" i="5"/>
  <c r="G20" i="5"/>
  <c r="G23" i="5"/>
  <c r="G27" i="5"/>
  <c r="G28" i="5"/>
  <c r="G29" i="5"/>
  <c r="G30" i="5"/>
  <c r="G33" i="5"/>
  <c r="G37" i="5"/>
  <c r="G38" i="5"/>
  <c r="G8" i="5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G9" i="5"/>
  <c r="G10" i="5"/>
  <c r="G11" i="5"/>
  <c r="G14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G113" i="5" l="1"/>
  <c r="C96" i="4"/>
  <c r="C36" i="4"/>
  <c r="C95" i="4"/>
  <c r="C94" i="4"/>
  <c r="C93" i="4"/>
  <c r="C92" i="4"/>
  <c r="C91" i="4"/>
  <c r="C90" i="4"/>
  <c r="C89" i="4"/>
  <c r="C88" i="4"/>
  <c r="C87" i="4"/>
  <c r="C86" i="4"/>
  <c r="C85" i="4"/>
  <c r="C84" i="4"/>
  <c r="C83" i="4"/>
  <c r="C82" i="4"/>
  <c r="C81" i="4"/>
  <c r="C80" i="4"/>
  <c r="C79" i="4"/>
  <c r="C78" i="4"/>
  <c r="C77" i="4"/>
  <c r="C76" i="4"/>
  <c r="C75" i="4"/>
  <c r="C74" i="4"/>
  <c r="C73" i="4"/>
  <c r="C72" i="4"/>
  <c r="C71" i="4"/>
  <c r="C70" i="4"/>
  <c r="C69" i="4"/>
  <c r="C68" i="4"/>
  <c r="C67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8" i="4"/>
  <c r="C9" i="4"/>
  <c r="C10" i="4"/>
  <c r="C11" i="4"/>
  <c r="C12" i="4"/>
  <c r="C13" i="4"/>
  <c r="C14" i="4"/>
  <c r="C15" i="4"/>
  <c r="C16" i="4"/>
  <c r="C7" i="4"/>
</calcChain>
</file>

<file path=xl/sharedStrings.xml><?xml version="1.0" encoding="utf-8"?>
<sst xmlns="http://schemas.openxmlformats.org/spreadsheetml/2006/main" count="45" uniqueCount="35">
  <si>
    <t>Table de conversion des points</t>
  </si>
  <si>
    <t>CHF</t>
  </si>
  <si>
    <t>Facturation</t>
  </si>
  <si>
    <t>Date</t>
  </si>
  <si>
    <t>N° Facture</t>
  </si>
  <si>
    <t>Période</t>
  </si>
  <si>
    <t>Equivalent CHF</t>
  </si>
  <si>
    <t>Points PENbank utilisés</t>
  </si>
  <si>
    <t>Nbr de points utilisés</t>
  </si>
  <si>
    <t>Mois</t>
  </si>
  <si>
    <t>Dates de facturation</t>
  </si>
  <si>
    <t>Dernière facture annuelle le 15 décembre</t>
  </si>
  <si>
    <t>Tous les trois mois</t>
  </si>
  <si>
    <t>Comemnt gérer la période 15 décembre-31 décembre</t>
  </si>
  <si>
    <t>N°ID</t>
  </si>
  <si>
    <t>Total</t>
  </si>
  <si>
    <t>ID</t>
  </si>
  <si>
    <t>Initiales</t>
  </si>
  <si>
    <t>Prénom et nom</t>
  </si>
  <si>
    <t>Trimestre</t>
  </si>
  <si>
    <t>Comptabilité Association</t>
  </si>
  <si>
    <t>Société</t>
  </si>
  <si>
    <t>Utilisation des points par date et par personne au guichet</t>
  </si>
  <si>
    <t>Collaborateur</t>
  </si>
  <si>
    <t>Comptabilité</t>
  </si>
  <si>
    <t>T2</t>
  </si>
  <si>
    <t>Adresse</t>
  </si>
  <si>
    <t>XX</t>
  </si>
  <si>
    <t>Michel Dupont</t>
  </si>
  <si>
    <t>John Smith</t>
  </si>
  <si>
    <t>Martha Stewart</t>
  </si>
  <si>
    <t>JS</t>
  </si>
  <si>
    <t>MD</t>
  </si>
  <si>
    <t>Points</t>
  </si>
  <si>
    <t>Membres de l'équipe en charge de la saisie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</si>
</sst>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fr.&quot;_-;\-* #,##0.00\ &quot;fr.&quot;_-;_-* &quot;-&quot;??\ &quot;fr.&quot;_-;_-@_-"/>
    <numFmt numFmtId="164" formatCode="#,##0\ \p\p"/>
    <numFmt numFmtId="165" formatCode="#,##0.0\ &quot;fr.&quot;"/>
    <numFmt numFmtId="166" formatCode="dd/mm/yyyy;@"/>
    <numFmt numFmtId="167" formatCode="mmmm\ yy"/>
    <numFmt numFmtId="168" formatCode="mmm\ yy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theme="1"/>
      </bottom>
      <diagonal/>
    </border>
    <border>
      <left/>
      <right/>
      <top style="medium">
        <color theme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0" fillId="0" borderId="0" xfId="0" applyFill="1"/>
    <xf numFmtId="0" fontId="5" fillId="2" borderId="0" xfId="0" applyFont="1" applyFill="1"/>
    <xf numFmtId="0" fontId="0" fillId="2" borderId="0" xfId="0" applyFill="1" applyBorder="1"/>
    <xf numFmtId="14" fontId="0" fillId="2" borderId="0" xfId="0" applyNumberFormat="1" applyFill="1" applyBorder="1"/>
    <xf numFmtId="0" fontId="0" fillId="0" borderId="0" xfId="0" applyFill="1" applyAlignment="1"/>
    <xf numFmtId="0" fontId="0" fillId="0" borderId="0" xfId="0" applyFont="1" applyFill="1"/>
    <xf numFmtId="0" fontId="0" fillId="3" borderId="0" xfId="0" applyFont="1" applyFill="1" applyAlignment="1">
      <alignment horizontal="center" vertical="center" wrapText="1"/>
    </xf>
    <xf numFmtId="0" fontId="0" fillId="3" borderId="0" xfId="0" applyFont="1" applyFill="1" applyAlignment="1">
      <alignment horizontal="center" vertical="center"/>
    </xf>
    <xf numFmtId="164" fontId="0" fillId="0" borderId="0" xfId="0" applyNumberFormat="1" applyFont="1" applyFill="1"/>
    <xf numFmtId="165" fontId="0" fillId="0" borderId="0" xfId="0" applyNumberFormat="1" applyFont="1" applyFill="1"/>
    <xf numFmtId="0" fontId="4" fillId="0" borderId="0" xfId="0" applyFont="1" applyFill="1" applyProtection="1">
      <protection locked="0"/>
    </xf>
    <xf numFmtId="0" fontId="0" fillId="0" borderId="0" xfId="0" applyFill="1" applyProtection="1">
      <protection locked="0"/>
    </xf>
    <xf numFmtId="0" fontId="0" fillId="0" borderId="0" xfId="0" applyProtection="1">
      <protection locked="0"/>
    </xf>
    <xf numFmtId="0" fontId="8" fillId="0" borderId="0" xfId="0" applyFont="1" applyFill="1" applyProtection="1">
      <protection locked="0"/>
    </xf>
    <xf numFmtId="0" fontId="5" fillId="0" borderId="0" xfId="0" applyFont="1" applyFill="1" applyProtection="1">
      <protection locked="0"/>
    </xf>
    <xf numFmtId="0" fontId="2" fillId="3" borderId="0" xfId="0" applyFont="1" applyFill="1" applyAlignment="1" applyProtection="1">
      <alignment horizontal="center" vertical="center"/>
      <protection locked="0"/>
    </xf>
    <xf numFmtId="0" fontId="7" fillId="3" borderId="0" xfId="0" applyFont="1" applyFill="1" applyAlignment="1" applyProtection="1">
      <alignment horizontal="center" vertical="center" wrapText="1"/>
      <protection locked="0"/>
    </xf>
    <xf numFmtId="166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44" fontId="0" fillId="0" borderId="0" xfId="0" applyNumberFormat="1" applyProtection="1">
      <protection locked="0"/>
    </xf>
    <xf numFmtId="166" fontId="0" fillId="0" borderId="0" xfId="0" applyNumberFormat="1" applyAlignment="1" applyProtection="1">
      <alignment vertical="center"/>
      <protection locked="0"/>
    </xf>
    <xf numFmtId="164" fontId="0" fillId="0" borderId="0" xfId="0" applyNumberForma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6" fillId="0" borderId="0" xfId="0" applyFont="1" applyFill="1" applyProtection="1">
      <protection locked="0"/>
    </xf>
    <xf numFmtId="44" fontId="0" fillId="0" borderId="0" xfId="0" applyNumberFormat="1" applyProtection="1">
      <protection hidden="1"/>
    </xf>
    <xf numFmtId="44" fontId="0" fillId="0" borderId="0" xfId="0" applyNumberFormat="1" applyAlignment="1" applyProtection="1">
      <alignment vertical="center"/>
      <protection hidden="1"/>
    </xf>
    <xf numFmtId="0" fontId="0" fillId="0" borderId="0" xfId="0" applyAlignment="1">
      <alignment vertical="center"/>
    </xf>
    <xf numFmtId="0" fontId="0" fillId="0" borderId="0" xfId="0" applyFill="1" applyAlignment="1" applyProtection="1">
      <alignment horizontal="center" vertical="center"/>
      <protection locked="0"/>
    </xf>
    <xf numFmtId="0" fontId="1" fillId="3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wrapText="1"/>
    </xf>
    <xf numFmtId="0" fontId="0" fillId="4" borderId="3" xfId="0" applyFont="1" applyFill="1" applyBorder="1"/>
    <xf numFmtId="44" fontId="0" fillId="4" borderId="3" xfId="0" applyNumberFormat="1" applyFont="1" applyFill="1" applyBorder="1"/>
    <xf numFmtId="0" fontId="0" fillId="0" borderId="0" xfId="0" applyFont="1"/>
    <xf numFmtId="44" fontId="0" fillId="0" borderId="0" xfId="0" applyNumberFormat="1" applyFont="1" applyAlignment="1">
      <alignment vertical="center"/>
    </xf>
    <xf numFmtId="0" fontId="0" fillId="4" borderId="0" xfId="0" applyFont="1" applyFill="1"/>
    <xf numFmtId="44" fontId="0" fillId="4" borderId="0" xfId="0" applyNumberFormat="1" applyFont="1" applyFill="1" applyAlignment="1">
      <alignment vertical="center"/>
    </xf>
    <xf numFmtId="44" fontId="0" fillId="0" borderId="0" xfId="0" applyNumberFormat="1" applyFont="1"/>
    <xf numFmtId="0" fontId="0" fillId="0" borderId="2" xfId="0" applyFont="1" applyBorder="1"/>
    <xf numFmtId="44" fontId="0" fillId="0" borderId="2" xfId="0" applyNumberFormat="1" applyFont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0" borderId="0" xfId="0" applyFill="1" applyProtection="1"/>
    <xf numFmtId="168" fontId="0" fillId="0" borderId="0" xfId="0" applyNumberFormat="1" applyProtection="1"/>
    <xf numFmtId="167" fontId="0" fillId="0" borderId="0" xfId="0" applyNumberFormat="1" applyAlignment="1" applyProtection="1">
      <alignment horizontal="right"/>
    </xf>
    <xf numFmtId="44" fontId="0" fillId="0" borderId="0" xfId="0" applyNumberFormat="1" applyProtection="1"/>
    <xf numFmtId="44" fontId="0" fillId="0" borderId="0" xfId="0" applyNumberFormat="1" applyAlignment="1" applyProtection="1">
      <alignment vertical="center"/>
    </xf>
    <xf numFmtId="0" fontId="1" fillId="3" borderId="0" xfId="0" applyFont="1" applyFill="1" applyAlignment="1">
      <alignment vertical="center"/>
    </xf>
  </cellXfs>
  <cellStyles count="1">
    <cellStyle name="Normal" xfId="0" builtinId="0"/>
  </cellStyles>
  <dxfs count="21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\ &quot;fr.&quot;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\ \p\p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</dxf>
    <dxf>
      <protection locked="0" hidden="0"/>
    </dxf>
    <dxf>
      <protection locked="0" hidden="0"/>
    </dxf>
    <dxf>
      <numFmt numFmtId="34" formatCode="_-* #,##0.00\ &quot;fr.&quot;_-;\-* #,##0.00\ &quot;fr.&quot;_-;_-* &quot;-&quot;??\ &quot;fr.&quot;_-;_-@_-"/>
      <protection locked="0" hidden="0"/>
    </dxf>
    <dxf>
      <numFmt numFmtId="34" formatCode="_-* #,##0.00\ &quot;fr.&quot;_-;\-* #,##0.00\ &quot;fr.&quot;_-;_-* &quot;-&quot;??\ &quot;fr.&quot;_-;_-@_-"/>
      <protection locked="1" hidden="0"/>
    </dxf>
    <dxf>
      <numFmt numFmtId="164" formatCode="#,##0\ \p\p"/>
      <protection locked="0" hidden="0"/>
    </dxf>
    <dxf>
      <numFmt numFmtId="164" formatCode="#,##0\ \p\p"/>
      <protection locked="0" hidden="0"/>
    </dxf>
    <dxf>
      <protection locked="0" hidden="0"/>
    </dxf>
    <dxf>
      <numFmt numFmtId="167" formatCode="mmmm\ yy"/>
      <alignment horizontal="right" vertical="bottom" textRotation="0" wrapText="0" indent="0" justifyLastLine="0" shrinkToFit="0" readingOrder="0"/>
      <protection locked="1" hidden="0"/>
    </dxf>
    <dxf>
      <protection locked="0" hidden="0"/>
    </dxf>
    <dxf>
      <numFmt numFmtId="168" formatCode="mmm\ yy"/>
      <protection locked="1" hidden="0"/>
    </dxf>
    <dxf>
      <protection locked="0" hidden="0"/>
    </dxf>
    <dxf>
      <numFmt numFmtId="166" formatCode="dd/mm/yyyy;@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1" hidden="0"/>
    </dxf>
    <dxf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</xdr:row>
      <xdr:rowOff>180974</xdr:rowOff>
    </xdr:from>
    <xdr:to>
      <xdr:col>8</xdr:col>
      <xdr:colOff>523874</xdr:colOff>
      <xdr:row>42</xdr:row>
      <xdr:rowOff>0</xdr:rowOff>
    </xdr:to>
    <xdr:sp macro="" textlink="">
      <xdr:nvSpPr>
        <xdr:cNvPr id="3" name="ZoneTexte 2"/>
        <xdr:cNvSpPr txBox="1"/>
      </xdr:nvSpPr>
      <xdr:spPr>
        <a:xfrm>
          <a:off x="0" y="1581149"/>
          <a:ext cx="6486524" cy="66960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Cher.es collaborateur.trice.s,</a:t>
          </a:r>
        </a:p>
        <a:p>
          <a:endParaRPr lang="fr-CH" sz="1100"/>
        </a:p>
        <a:p>
          <a:r>
            <a:rPr lang="fr-CH" sz="1100"/>
            <a:t>XXXX</a:t>
          </a:r>
        </a:p>
        <a:p>
          <a:r>
            <a:rPr lang="fr-CH" sz="1100">
              <a:effectLst/>
            </a:rPr>
            <a:t>XXXX</a:t>
          </a:r>
          <a:endParaRPr lang="fr-CH">
            <a:effectLst/>
          </a:endParaRPr>
        </a:p>
        <a:p>
          <a:endParaRPr lang="fr-CH" sz="1100" baseline="0"/>
        </a:p>
      </xdr:txBody>
    </xdr:sp>
    <xdr:clientData/>
  </xdr:twoCellAnchor>
</xdr:wsDr>
</file>

<file path=xl/tables/table1.xml><?xml version="1.0" encoding="utf-8"?>
<table xmlns="http://schemas.openxmlformats.org/spreadsheetml/2006/main" id="11" name="UtilisationPoints" displayName="UtilisationPoints" ref="B6:H113" totalsRowCount="1" headerRowDxfId="20" dataDxfId="19" totalsRowDxfId="18">
  <autoFilter ref="B6:H11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5" name="N°ID" totalsRowLabel="Total" dataDxfId="17" totalsRowDxfId="16"/>
    <tableColumn id="1" name="Date" dataDxfId="15" totalsRowDxfId="14"/>
    <tableColumn id="2" name="Mois" dataDxfId="13" totalsRowDxfId="12">
      <calculatedColumnFormula>IF(UtilisationPoints[[#This Row],[Date]]="","",UtilisationPoints[[#This Row],[Date]])</calculatedColumnFormula>
    </tableColumn>
    <tableColumn id="7" name="Trimestre" dataDxfId="11" totalsRowDxfId="10">
      <calculatedColumnFormula>IF(UtilisationPoints[[#This Row],[Date]]="", "", "T"&amp;ROUNDUP(MONTH(UtilisationPoints[[#This Row],[Date]])/3,0))</calculatedColumnFormula>
    </tableColumn>
    <tableColumn id="3" name="Nbr de points utilisés" totalsRowFunction="sum" dataDxfId="9" totalsRowDxfId="8"/>
    <tableColumn id="9" name="Equivalent CHF" totalsRowFunction="sum" dataDxfId="7" totalsRowDxfId="6">
      <calculatedColumnFormula>IF(UtilisationPoints[[#This Row],[Nbr de points utilisés]]="", "", VLOOKUP(UtilisationPoints[[#This Row],[Nbr de points utilisés]], ConversionPoints[], 2,FALSE))</calculatedColumnFormula>
    </tableColumn>
    <tableColumn id="4" name="Collaborateur" dataDxfId="5" totalsRowDxfId="4"/>
  </tableColumns>
  <tableStyleInfo name="TableStyleMedium19" showFirstColumn="0" showLastColumn="0" showRowStripes="1" showColumnStripes="0"/>
</table>
</file>

<file path=xl/tables/table2.xml><?xml version="1.0" encoding="utf-8"?>
<table xmlns="http://schemas.openxmlformats.org/spreadsheetml/2006/main" id="1" name="ConversionPoints" displayName="ConversionPoints" ref="B6:C96" totalsRowShown="0" headerRowDxfId="3" dataDxfId="2">
  <autoFilter ref="B6:C96">
    <filterColumn colId="0" hiddenButton="1"/>
    <filterColumn colId="1" hiddenButton="1"/>
  </autoFilter>
  <tableColumns count="2">
    <tableColumn id="1" name="Points" dataDxfId="1"/>
    <tableColumn id="2" name="CHF" dataDxfId="0">
      <calculatedColumnFormula>B7*3.5</calculatedColumnFormula>
    </tableColumn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NbankColors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BADB3"/>
      </a:accent1>
      <a:accent2>
        <a:srgbClr val="166667"/>
      </a:accent2>
      <a:accent3>
        <a:srgbClr val="3E9CA0"/>
      </a:accent3>
      <a:accent4>
        <a:srgbClr val="31838D"/>
      </a:accent4>
      <a:accent5>
        <a:srgbClr val="B6E3EA"/>
      </a:accent5>
      <a:accent6>
        <a:srgbClr val="000000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9966"/>
  </sheetPr>
  <dimension ref="A1:O118"/>
  <sheetViews>
    <sheetView view="pageLayout" zoomScaleNormal="100" workbookViewId="0">
      <selection activeCell="E1" sqref="E1"/>
    </sheetView>
  </sheetViews>
  <sheetFormatPr baseColWidth="10" defaultColWidth="9.7109375" defaultRowHeight="15" x14ac:dyDescent="0.25"/>
  <cols>
    <col min="1" max="1" width="9.7109375" style="16" customWidth="1"/>
    <col min="2" max="2" width="7" style="16" customWidth="1"/>
    <col min="3" max="3" width="11.140625" style="16" customWidth="1"/>
    <col min="4" max="4" width="9.28515625" style="16" customWidth="1"/>
    <col min="5" max="5" width="13.5703125" style="16" customWidth="1"/>
    <col min="6" max="6" width="13.140625" style="16" customWidth="1"/>
    <col min="7" max="7" width="12.5703125" style="16" customWidth="1"/>
    <col min="8" max="8" width="6.7109375" style="16" customWidth="1"/>
    <col min="9" max="10" width="7.42578125" style="16" customWidth="1"/>
    <col min="11" max="11" width="9" style="16" customWidth="1"/>
    <col min="12" max="16384" width="9.7109375" style="16"/>
  </cols>
  <sheetData>
    <row r="1" spans="1:15" ht="57.75" customHeight="1" x14ac:dyDescent="0.4">
      <c r="A1" s="14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</row>
    <row r="2" spans="1:15" ht="18.75" customHeight="1" x14ac:dyDescent="0.3">
      <c r="A2" s="17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</row>
    <row r="3" spans="1:15" x14ac:dyDescent="0.25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</row>
    <row r="4" spans="1:15" ht="18.75" x14ac:dyDescent="0.3">
      <c r="A4" s="18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</row>
    <row r="5" spans="1:15" s="26" customFormat="1" ht="14.85" customHeight="1" x14ac:dyDescent="0.25">
      <c r="A5" s="27"/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</row>
    <row r="6" spans="1:15" s="26" customFormat="1" ht="14.85" customHeight="1" x14ac:dyDescent="0.25">
      <c r="A6" s="27"/>
      <c r="B6" s="31"/>
      <c r="C6" s="31"/>
      <c r="D6" s="31"/>
      <c r="E6" s="31"/>
      <c r="F6" s="31"/>
      <c r="G6" s="31"/>
      <c r="I6" s="27"/>
      <c r="J6" s="27"/>
      <c r="K6" s="27"/>
      <c r="L6" s="27"/>
      <c r="M6" s="27"/>
      <c r="N6" s="27"/>
      <c r="O6" s="27"/>
    </row>
    <row r="7" spans="1:15" s="26" customFormat="1" ht="14.85" customHeight="1" x14ac:dyDescent="0.25">
      <c r="A7" s="27"/>
      <c r="B7" s="31"/>
      <c r="C7" s="31"/>
      <c r="D7" s="31"/>
      <c r="E7" s="31"/>
      <c r="F7" s="31"/>
      <c r="G7" s="31"/>
      <c r="I7" s="27"/>
      <c r="J7" s="27"/>
      <c r="K7" s="27"/>
      <c r="L7" s="27"/>
      <c r="M7" s="27"/>
      <c r="N7" s="27"/>
      <c r="O7" s="27"/>
    </row>
    <row r="8" spans="1:15" s="26" customFormat="1" ht="14.85" customHeight="1" x14ac:dyDescent="0.25">
      <c r="A8" s="32"/>
      <c r="B8" s="32"/>
      <c r="C8" s="32"/>
      <c r="D8" s="32"/>
      <c r="E8" s="32"/>
      <c r="F8" s="32"/>
      <c r="G8" s="32"/>
      <c r="H8" s="32"/>
      <c r="I8" s="32"/>
      <c r="J8" s="27"/>
      <c r="K8" s="27"/>
    </row>
    <row r="9" spans="1:15" s="26" customFormat="1" ht="14.85" customHeight="1" x14ac:dyDescent="0.25">
      <c r="A9" s="27"/>
      <c r="B9" s="31"/>
      <c r="C9" s="31"/>
      <c r="D9" s="31"/>
      <c r="E9" s="31"/>
      <c r="F9" s="31"/>
      <c r="G9" s="31"/>
      <c r="I9" s="27"/>
      <c r="J9" s="27"/>
      <c r="K9" s="27"/>
    </row>
    <row r="10" spans="1:15" s="26" customFormat="1" ht="14.85" customHeight="1" x14ac:dyDescent="0.25">
      <c r="A10" s="27"/>
      <c r="B10" s="31"/>
      <c r="C10" s="31"/>
      <c r="D10" s="31"/>
      <c r="E10" s="31"/>
      <c r="F10" s="31"/>
      <c r="G10" s="31"/>
      <c r="I10" s="27"/>
      <c r="J10" s="27"/>
      <c r="K10" s="27"/>
    </row>
    <row r="11" spans="1:15" s="26" customFormat="1" ht="14.85" customHeight="1" x14ac:dyDescent="0.25">
      <c r="A11" s="27"/>
      <c r="B11" s="31"/>
      <c r="C11" s="31"/>
      <c r="D11" s="31"/>
      <c r="E11" s="31"/>
      <c r="F11" s="31"/>
      <c r="G11" s="31"/>
      <c r="I11" s="27"/>
      <c r="J11" s="27"/>
      <c r="K11" s="27"/>
    </row>
    <row r="12" spans="1:15" s="26" customFormat="1" ht="14.85" customHeight="1" x14ac:dyDescent="0.25">
      <c r="A12" s="27"/>
      <c r="B12" s="31"/>
      <c r="C12" s="31"/>
      <c r="D12" s="31"/>
      <c r="E12" s="31"/>
      <c r="F12" s="31"/>
      <c r="G12" s="31"/>
      <c r="I12" s="27"/>
      <c r="J12" s="27"/>
      <c r="K12" s="27"/>
    </row>
    <row r="13" spans="1:15" s="26" customFormat="1" ht="14.85" customHeight="1" x14ac:dyDescent="0.25">
      <c r="A13" s="27"/>
      <c r="B13" s="31"/>
      <c r="C13" s="31"/>
      <c r="D13" s="31"/>
      <c r="E13" s="31"/>
      <c r="F13" s="31"/>
      <c r="G13" s="31"/>
      <c r="I13" s="27"/>
      <c r="J13" s="27"/>
      <c r="K13" s="27"/>
    </row>
    <row r="14" spans="1:15" s="26" customFormat="1" ht="14.85" customHeight="1" x14ac:dyDescent="0.25">
      <c r="A14" s="27"/>
      <c r="B14" s="31"/>
      <c r="C14" s="31"/>
      <c r="D14" s="31"/>
      <c r="E14" s="31"/>
      <c r="F14" s="31"/>
      <c r="G14" s="31"/>
      <c r="I14" s="27"/>
      <c r="J14" s="27"/>
      <c r="K14" s="27"/>
    </row>
    <row r="15" spans="1:15" s="26" customFormat="1" ht="14.85" customHeight="1" x14ac:dyDescent="0.25">
      <c r="A15" s="27"/>
      <c r="B15" s="31"/>
      <c r="C15" s="31"/>
      <c r="D15" s="31"/>
      <c r="E15" s="31"/>
      <c r="F15" s="31"/>
      <c r="G15" s="31"/>
      <c r="I15" s="27"/>
      <c r="J15" s="27"/>
      <c r="K15" s="27"/>
    </row>
    <row r="16" spans="1:15" s="26" customFormat="1" ht="14.85" customHeight="1" x14ac:dyDescent="0.25">
      <c r="A16" s="27"/>
      <c r="B16" s="31"/>
      <c r="C16" s="31"/>
      <c r="D16" s="31"/>
      <c r="E16" s="31"/>
      <c r="F16" s="31"/>
      <c r="G16" s="31"/>
      <c r="I16" s="27"/>
      <c r="J16" s="27"/>
      <c r="K16" s="27"/>
    </row>
    <row r="17" spans="1:11" s="26" customFormat="1" ht="14.85" customHeight="1" x14ac:dyDescent="0.25">
      <c r="A17" s="27"/>
      <c r="B17" s="31"/>
      <c r="C17" s="31"/>
      <c r="D17" s="31"/>
      <c r="E17" s="31"/>
      <c r="F17" s="31"/>
      <c r="G17" s="31"/>
      <c r="I17" s="27"/>
      <c r="J17" s="27"/>
      <c r="K17" s="27"/>
    </row>
    <row r="18" spans="1:11" s="26" customFormat="1" ht="14.85" customHeight="1" x14ac:dyDescent="0.25">
      <c r="A18" s="27"/>
      <c r="B18" s="31"/>
      <c r="C18" s="31"/>
      <c r="D18" s="31"/>
      <c r="E18" s="31"/>
      <c r="F18" s="31"/>
      <c r="G18" s="31"/>
      <c r="I18" s="27"/>
      <c r="J18" s="27"/>
      <c r="K18" s="27"/>
    </row>
    <row r="19" spans="1:11" s="26" customFormat="1" ht="14.85" customHeight="1" x14ac:dyDescent="0.25">
      <c r="A19" s="27"/>
      <c r="B19" s="31"/>
      <c r="C19" s="31"/>
      <c r="D19" s="31"/>
      <c r="E19" s="31"/>
      <c r="F19" s="31"/>
      <c r="G19" s="31"/>
      <c r="I19" s="27"/>
      <c r="J19" s="27"/>
      <c r="K19" s="27"/>
    </row>
    <row r="20" spans="1:11" s="26" customFormat="1" ht="14.85" customHeight="1" x14ac:dyDescent="0.25">
      <c r="A20" s="27"/>
      <c r="B20" s="31"/>
      <c r="C20" s="31"/>
      <c r="D20" s="31"/>
      <c r="E20" s="31"/>
      <c r="F20" s="31"/>
      <c r="G20" s="31"/>
      <c r="I20" s="27"/>
      <c r="J20" s="27"/>
      <c r="K20" s="27"/>
    </row>
    <row r="21" spans="1:11" s="26" customFormat="1" ht="14.85" customHeight="1" x14ac:dyDescent="0.25">
      <c r="A21" s="27"/>
      <c r="B21" s="31"/>
      <c r="C21" s="31"/>
      <c r="D21" s="31"/>
      <c r="E21" s="31"/>
      <c r="F21" s="31"/>
      <c r="G21" s="31"/>
      <c r="I21" s="27"/>
      <c r="J21" s="27"/>
      <c r="K21" s="27"/>
    </row>
    <row r="22" spans="1:11" s="26" customFormat="1" ht="14.85" customHeight="1" x14ac:dyDescent="0.25">
      <c r="A22" s="27"/>
      <c r="B22" s="31"/>
      <c r="C22" s="31"/>
      <c r="D22" s="31"/>
      <c r="E22" s="31"/>
      <c r="F22" s="31"/>
      <c r="G22" s="31"/>
      <c r="I22" s="27"/>
      <c r="J22" s="27"/>
      <c r="K22" s="27"/>
    </row>
    <row r="23" spans="1:11" s="26" customFormat="1" ht="14.85" customHeight="1" x14ac:dyDescent="0.25">
      <c r="A23" s="27"/>
      <c r="B23" s="31"/>
      <c r="C23" s="31"/>
      <c r="D23" s="31"/>
      <c r="E23" s="31"/>
      <c r="F23" s="31"/>
      <c r="G23" s="31"/>
      <c r="I23" s="27"/>
      <c r="J23" s="27"/>
      <c r="K23" s="27"/>
    </row>
    <row r="24" spans="1:11" s="26" customFormat="1" ht="14.85" customHeight="1" x14ac:dyDescent="0.25">
      <c r="A24" s="27"/>
      <c r="B24" s="31"/>
      <c r="C24" s="31"/>
      <c r="D24" s="31"/>
      <c r="E24" s="31"/>
      <c r="F24" s="31"/>
      <c r="G24" s="31"/>
      <c r="I24" s="27"/>
      <c r="J24" s="27"/>
      <c r="K24" s="27"/>
    </row>
    <row r="25" spans="1:11" s="26" customFormat="1" ht="14.85" customHeight="1" x14ac:dyDescent="0.25">
      <c r="A25" s="27"/>
      <c r="B25" s="31"/>
      <c r="C25" s="31"/>
      <c r="D25" s="31"/>
      <c r="E25" s="31"/>
      <c r="F25" s="31"/>
      <c r="G25" s="31"/>
      <c r="I25" s="27"/>
      <c r="J25" s="27"/>
      <c r="K25" s="27"/>
    </row>
    <row r="26" spans="1:11" s="26" customFormat="1" ht="14.85" customHeight="1" x14ac:dyDescent="0.25">
      <c r="A26" s="27"/>
      <c r="B26" s="31"/>
      <c r="C26" s="31"/>
      <c r="D26" s="31"/>
      <c r="E26" s="31"/>
      <c r="F26" s="31"/>
      <c r="G26" s="31"/>
      <c r="I26" s="27"/>
      <c r="J26" s="27"/>
      <c r="K26" s="27"/>
    </row>
    <row r="27" spans="1:11" s="26" customFormat="1" ht="14.85" customHeight="1" x14ac:dyDescent="0.25">
      <c r="A27" s="27"/>
      <c r="B27" s="31"/>
      <c r="C27" s="31"/>
      <c r="D27" s="31"/>
      <c r="E27" s="31"/>
      <c r="F27" s="31"/>
      <c r="G27" s="31"/>
      <c r="I27" s="27"/>
      <c r="J27" s="27"/>
      <c r="K27" s="27"/>
    </row>
    <row r="28" spans="1:11" s="26" customFormat="1" ht="14.85" customHeight="1" x14ac:dyDescent="0.25">
      <c r="A28" s="27"/>
      <c r="B28" s="31"/>
      <c r="C28" s="31"/>
      <c r="D28" s="31"/>
      <c r="E28" s="31"/>
      <c r="F28" s="31"/>
      <c r="G28" s="31"/>
      <c r="I28" s="27"/>
      <c r="J28" s="27"/>
      <c r="K28" s="27"/>
    </row>
    <row r="29" spans="1:11" s="26" customFormat="1" ht="14.85" customHeight="1" x14ac:dyDescent="0.25">
      <c r="A29" s="27"/>
      <c r="B29" s="31"/>
      <c r="C29" s="31"/>
      <c r="D29" s="31"/>
      <c r="E29" s="31"/>
      <c r="F29" s="31"/>
      <c r="G29" s="31"/>
      <c r="I29" s="27"/>
      <c r="J29" s="27"/>
      <c r="K29" s="27"/>
    </row>
    <row r="30" spans="1:11" s="26" customFormat="1" ht="14.85" customHeight="1" x14ac:dyDescent="0.25">
      <c r="A30" s="27"/>
      <c r="B30" s="31"/>
      <c r="C30" s="31"/>
      <c r="D30" s="31"/>
      <c r="E30" s="31"/>
      <c r="F30" s="31"/>
      <c r="G30" s="31"/>
      <c r="I30" s="27"/>
      <c r="J30" s="27"/>
      <c r="K30" s="27"/>
    </row>
    <row r="31" spans="1:11" s="26" customFormat="1" ht="14.85" customHeight="1" x14ac:dyDescent="0.25">
      <c r="A31" s="27"/>
      <c r="B31" s="31"/>
      <c r="C31" s="31"/>
      <c r="D31" s="31"/>
      <c r="E31" s="31"/>
      <c r="F31" s="31"/>
      <c r="G31" s="31"/>
      <c r="I31" s="27"/>
      <c r="J31" s="27"/>
      <c r="K31" s="27"/>
    </row>
    <row r="32" spans="1:11" s="26" customFormat="1" ht="14.85" customHeight="1" x14ac:dyDescent="0.25">
      <c r="A32" s="27"/>
      <c r="B32" s="31"/>
      <c r="C32" s="31"/>
      <c r="D32" s="31"/>
      <c r="E32" s="31"/>
      <c r="F32" s="31"/>
      <c r="G32" s="31"/>
      <c r="I32" s="27"/>
      <c r="J32" s="27"/>
      <c r="K32" s="27"/>
    </row>
    <row r="33" spans="1:11" s="26" customFormat="1" ht="14.85" customHeight="1" x14ac:dyDescent="0.25">
      <c r="A33" s="27"/>
      <c r="B33" s="31"/>
      <c r="C33" s="31"/>
      <c r="D33" s="31"/>
      <c r="E33" s="31"/>
      <c r="F33" s="31"/>
      <c r="G33" s="31"/>
      <c r="I33" s="27"/>
      <c r="J33" s="27"/>
      <c r="K33" s="27"/>
    </row>
    <row r="34" spans="1:11" s="26" customFormat="1" ht="14.85" customHeight="1" x14ac:dyDescent="0.25">
      <c r="A34" s="27"/>
      <c r="B34" s="31"/>
      <c r="C34" s="31"/>
      <c r="D34" s="31"/>
      <c r="E34" s="31"/>
      <c r="F34" s="31"/>
      <c r="G34" s="31"/>
      <c r="I34" s="27"/>
      <c r="J34" s="27"/>
      <c r="K34" s="27"/>
    </row>
    <row r="35" spans="1:11" s="26" customFormat="1" ht="14.85" customHeight="1" x14ac:dyDescent="0.25">
      <c r="A35" s="27"/>
      <c r="B35" s="31"/>
      <c r="C35" s="31"/>
      <c r="D35" s="31"/>
      <c r="E35" s="31"/>
      <c r="F35" s="31"/>
      <c r="G35" s="31"/>
      <c r="I35" s="27"/>
      <c r="J35" s="27"/>
      <c r="K35" s="27"/>
    </row>
    <row r="36" spans="1:11" s="26" customFormat="1" ht="14.85" customHeight="1" x14ac:dyDescent="0.25">
      <c r="A36" s="27"/>
      <c r="B36" s="31"/>
      <c r="C36" s="31"/>
      <c r="D36" s="31"/>
      <c r="E36" s="31"/>
      <c r="F36" s="31"/>
      <c r="G36" s="31"/>
      <c r="I36" s="27"/>
      <c r="J36" s="27"/>
      <c r="K36" s="27"/>
    </row>
    <row r="37" spans="1:11" s="26" customFormat="1" ht="14.85" customHeight="1" x14ac:dyDescent="0.25">
      <c r="A37" s="27"/>
      <c r="B37" s="31"/>
      <c r="C37" s="31"/>
      <c r="D37" s="31"/>
      <c r="E37" s="31"/>
      <c r="F37" s="31"/>
      <c r="G37" s="31"/>
      <c r="I37" s="27"/>
      <c r="J37" s="27"/>
      <c r="K37" s="27"/>
    </row>
    <row r="38" spans="1:11" s="26" customFormat="1" ht="14.85" customHeight="1" x14ac:dyDescent="0.25">
      <c r="A38" s="27"/>
      <c r="B38" s="31"/>
      <c r="C38" s="31"/>
      <c r="D38" s="31"/>
      <c r="E38" s="31"/>
      <c r="F38" s="31"/>
      <c r="G38" s="31"/>
      <c r="I38" s="27"/>
      <c r="J38" s="27"/>
      <c r="K38" s="27"/>
    </row>
    <row r="39" spans="1:11" s="26" customFormat="1" ht="14.85" customHeight="1" x14ac:dyDescent="0.25">
      <c r="A39" s="27"/>
      <c r="B39" s="31"/>
      <c r="C39" s="31"/>
      <c r="D39" s="31"/>
      <c r="E39" s="31"/>
      <c r="F39" s="31"/>
      <c r="G39" s="31"/>
      <c r="I39" s="27"/>
      <c r="J39" s="27"/>
      <c r="K39" s="27"/>
    </row>
    <row r="40" spans="1:11" s="26" customFormat="1" ht="14.85" customHeight="1" x14ac:dyDescent="0.25">
      <c r="A40" s="27"/>
      <c r="B40" s="31"/>
      <c r="C40" s="31"/>
      <c r="D40" s="31"/>
      <c r="E40" s="31"/>
      <c r="F40" s="31"/>
      <c r="G40" s="31"/>
      <c r="I40" s="27"/>
      <c r="J40" s="27"/>
      <c r="K40" s="27"/>
    </row>
    <row r="41" spans="1:11" s="26" customFormat="1" ht="14.85" customHeight="1" x14ac:dyDescent="0.25">
      <c r="A41" s="27"/>
      <c r="B41" s="31"/>
      <c r="C41" s="31"/>
      <c r="D41" s="31"/>
      <c r="E41" s="31"/>
      <c r="F41" s="31"/>
      <c r="G41" s="31"/>
      <c r="I41" s="27"/>
      <c r="J41" s="27"/>
      <c r="K41" s="27"/>
    </row>
    <row r="42" spans="1:11" s="26" customFormat="1" ht="14.85" customHeight="1" x14ac:dyDescent="0.25">
      <c r="A42" s="27"/>
      <c r="B42" s="31"/>
      <c r="C42" s="31"/>
      <c r="D42" s="31"/>
      <c r="E42" s="31"/>
      <c r="F42" s="31"/>
      <c r="G42" s="31"/>
      <c r="I42" s="27"/>
      <c r="J42" s="27"/>
      <c r="K42" s="27"/>
    </row>
    <row r="43" spans="1:11" s="26" customFormat="1" ht="14.85" customHeight="1" x14ac:dyDescent="0.25">
      <c r="A43" s="27"/>
      <c r="B43" s="31"/>
      <c r="C43" s="31"/>
      <c r="D43" s="31"/>
      <c r="E43" s="31"/>
      <c r="F43" s="31"/>
      <c r="G43" s="31"/>
      <c r="I43" s="27"/>
      <c r="J43" s="27"/>
      <c r="K43" s="27"/>
    </row>
    <row r="44" spans="1:11" s="26" customFormat="1" ht="14.85" customHeight="1" x14ac:dyDescent="0.25">
      <c r="A44" s="27"/>
      <c r="B44" s="31"/>
      <c r="C44" s="31"/>
      <c r="D44" s="31"/>
      <c r="E44" s="31"/>
      <c r="F44" s="31"/>
      <c r="G44" s="31"/>
    </row>
    <row r="45" spans="1:11" s="26" customFormat="1" ht="14.85" customHeight="1" x14ac:dyDescent="0.25">
      <c r="A45" s="27"/>
      <c r="B45" s="31"/>
      <c r="C45" s="31"/>
      <c r="D45" s="31"/>
      <c r="E45" s="31"/>
      <c r="F45" s="31"/>
      <c r="G45" s="31"/>
    </row>
    <row r="46" spans="1:11" s="26" customFormat="1" ht="14.85" customHeight="1" x14ac:dyDescent="0.25">
      <c r="A46" s="27"/>
      <c r="B46" s="31"/>
      <c r="C46" s="31"/>
      <c r="D46" s="31"/>
      <c r="E46" s="31"/>
      <c r="F46" s="31"/>
      <c r="G46" s="31"/>
    </row>
    <row r="47" spans="1:11" ht="16.350000000000001" customHeight="1" x14ac:dyDescent="0.25">
      <c r="A47" s="15"/>
      <c r="B47"/>
      <c r="C47"/>
      <c r="D47"/>
      <c r="E47"/>
      <c r="F47"/>
      <c r="G47"/>
    </row>
    <row r="48" spans="1:11" ht="16.350000000000001" customHeight="1" x14ac:dyDescent="0.25">
      <c r="A48" s="15"/>
      <c r="B48"/>
      <c r="C48"/>
      <c r="D48"/>
      <c r="E48"/>
      <c r="F48"/>
      <c r="G48"/>
    </row>
    <row r="49" spans="1:7" ht="16.350000000000001" customHeight="1" x14ac:dyDescent="0.25">
      <c r="A49" s="15"/>
      <c r="B49"/>
      <c r="C49"/>
      <c r="D49"/>
      <c r="E49"/>
      <c r="F49"/>
      <c r="G49"/>
    </row>
    <row r="50" spans="1:7" ht="16.350000000000001" customHeight="1" x14ac:dyDescent="0.25">
      <c r="A50" s="15"/>
      <c r="B50"/>
      <c r="C50"/>
      <c r="D50"/>
      <c r="E50"/>
      <c r="F50"/>
      <c r="G50"/>
    </row>
    <row r="51" spans="1:7" ht="16.350000000000001" customHeight="1" x14ac:dyDescent="0.25">
      <c r="A51" s="15"/>
      <c r="B51"/>
      <c r="C51"/>
      <c r="D51"/>
      <c r="E51"/>
      <c r="F51"/>
      <c r="G51"/>
    </row>
    <row r="52" spans="1:7" ht="16.350000000000001" customHeight="1" x14ac:dyDescent="0.25">
      <c r="A52" s="15"/>
      <c r="B52"/>
      <c r="C52"/>
      <c r="D52"/>
      <c r="E52"/>
      <c r="F52"/>
      <c r="G52"/>
    </row>
    <row r="53" spans="1:7" ht="16.350000000000001" customHeight="1" x14ac:dyDescent="0.25">
      <c r="A53" s="15"/>
      <c r="B53"/>
      <c r="C53"/>
      <c r="D53"/>
      <c r="E53"/>
      <c r="F53"/>
      <c r="G53"/>
    </row>
    <row r="54" spans="1:7" ht="16.350000000000001" customHeight="1" x14ac:dyDescent="0.25">
      <c r="A54" s="15"/>
      <c r="B54"/>
      <c r="C54"/>
      <c r="D54"/>
      <c r="E54"/>
      <c r="F54"/>
      <c r="G54"/>
    </row>
    <row r="55" spans="1:7" ht="16.350000000000001" customHeight="1" x14ac:dyDescent="0.25">
      <c r="A55" s="15"/>
      <c r="B55"/>
      <c r="C55"/>
      <c r="D55"/>
      <c r="E55"/>
      <c r="F55"/>
      <c r="G55"/>
    </row>
    <row r="56" spans="1:7" ht="16.350000000000001" customHeight="1" x14ac:dyDescent="0.25">
      <c r="A56" s="15"/>
      <c r="B56"/>
      <c r="C56"/>
      <c r="D56"/>
      <c r="E56"/>
      <c r="F56"/>
      <c r="G56"/>
    </row>
    <row r="57" spans="1:7" ht="16.350000000000001" customHeight="1" x14ac:dyDescent="0.25">
      <c r="A57" s="15"/>
      <c r="B57"/>
      <c r="C57"/>
      <c r="D57"/>
      <c r="E57"/>
      <c r="F57"/>
      <c r="G57"/>
    </row>
    <row r="58" spans="1:7" ht="16.350000000000001" customHeight="1" x14ac:dyDescent="0.25">
      <c r="A58" s="15"/>
      <c r="B58"/>
      <c r="C58"/>
      <c r="D58"/>
      <c r="E58"/>
      <c r="F58"/>
      <c r="G58"/>
    </row>
    <row r="59" spans="1:7" ht="16.350000000000001" customHeight="1" x14ac:dyDescent="0.25">
      <c r="A59" s="15"/>
      <c r="B59"/>
      <c r="C59"/>
      <c r="D59"/>
      <c r="E59"/>
      <c r="F59"/>
      <c r="G59"/>
    </row>
    <row r="60" spans="1:7" ht="16.350000000000001" customHeight="1" x14ac:dyDescent="0.25">
      <c r="A60" s="15"/>
      <c r="B60"/>
      <c r="C60"/>
      <c r="D60"/>
      <c r="E60"/>
      <c r="F60"/>
      <c r="G60"/>
    </row>
    <row r="61" spans="1:7" ht="16.350000000000001" customHeight="1" x14ac:dyDescent="0.25">
      <c r="A61" s="15"/>
      <c r="B61"/>
      <c r="C61"/>
      <c r="D61"/>
      <c r="E61"/>
      <c r="F61"/>
      <c r="G61"/>
    </row>
    <row r="62" spans="1:7" ht="16.350000000000001" customHeight="1" x14ac:dyDescent="0.25">
      <c r="A62" s="15"/>
      <c r="B62"/>
      <c r="C62"/>
      <c r="D62"/>
      <c r="E62"/>
      <c r="F62"/>
      <c r="G62"/>
    </row>
    <row r="63" spans="1:7" ht="16.350000000000001" customHeight="1" x14ac:dyDescent="0.25">
      <c r="A63" s="15"/>
      <c r="B63"/>
      <c r="C63"/>
      <c r="D63"/>
      <c r="E63"/>
      <c r="F63"/>
      <c r="G63"/>
    </row>
    <row r="64" spans="1:7" ht="16.350000000000001" customHeight="1" x14ac:dyDescent="0.25">
      <c r="A64" s="15"/>
      <c r="B64"/>
      <c r="C64"/>
      <c r="D64"/>
      <c r="E64"/>
      <c r="F64"/>
      <c r="G64"/>
    </row>
    <row r="65" spans="1:7" ht="16.350000000000001" customHeight="1" x14ac:dyDescent="0.25">
      <c r="A65" s="15"/>
      <c r="B65"/>
      <c r="C65"/>
      <c r="D65"/>
      <c r="E65"/>
      <c r="F65"/>
      <c r="G65"/>
    </row>
    <row r="66" spans="1:7" ht="16.350000000000001" customHeight="1" x14ac:dyDescent="0.25">
      <c r="A66" s="15"/>
      <c r="B66"/>
      <c r="C66"/>
      <c r="D66"/>
      <c r="E66"/>
      <c r="F66"/>
      <c r="G66"/>
    </row>
    <row r="67" spans="1:7" ht="16.350000000000001" customHeight="1" x14ac:dyDescent="0.25">
      <c r="A67" s="15"/>
      <c r="B67"/>
      <c r="C67"/>
      <c r="D67"/>
      <c r="E67"/>
      <c r="F67"/>
      <c r="G67"/>
    </row>
    <row r="68" spans="1:7" ht="16.350000000000001" customHeight="1" x14ac:dyDescent="0.25">
      <c r="A68" s="15"/>
      <c r="B68"/>
      <c r="C68"/>
      <c r="D68"/>
      <c r="E68"/>
      <c r="F68"/>
      <c r="G68"/>
    </row>
    <row r="69" spans="1:7" ht="16.350000000000001" customHeight="1" x14ac:dyDescent="0.25">
      <c r="A69" s="15"/>
      <c r="B69"/>
      <c r="C69"/>
      <c r="D69"/>
      <c r="E69"/>
      <c r="F69"/>
      <c r="G69"/>
    </row>
    <row r="70" spans="1:7" ht="16.350000000000001" customHeight="1" x14ac:dyDescent="0.25">
      <c r="A70" s="15"/>
      <c r="B70"/>
      <c r="C70"/>
      <c r="D70"/>
      <c r="E70"/>
      <c r="F70"/>
      <c r="G70"/>
    </row>
    <row r="71" spans="1:7" ht="16.350000000000001" customHeight="1" x14ac:dyDescent="0.25">
      <c r="A71" s="15"/>
      <c r="B71"/>
      <c r="C71"/>
      <c r="D71"/>
      <c r="E71"/>
      <c r="F71"/>
      <c r="G71"/>
    </row>
    <row r="72" spans="1:7" ht="16.350000000000001" customHeight="1" x14ac:dyDescent="0.25">
      <c r="A72" s="15"/>
      <c r="B72"/>
      <c r="C72"/>
      <c r="D72"/>
      <c r="E72"/>
      <c r="F72"/>
      <c r="G72"/>
    </row>
    <row r="73" spans="1:7" ht="16.350000000000001" customHeight="1" x14ac:dyDescent="0.25">
      <c r="A73" s="15"/>
      <c r="B73"/>
      <c r="C73"/>
      <c r="D73"/>
      <c r="E73"/>
      <c r="F73"/>
      <c r="G73"/>
    </row>
    <row r="74" spans="1:7" ht="16.350000000000001" customHeight="1" x14ac:dyDescent="0.25">
      <c r="B74"/>
      <c r="C74"/>
      <c r="D74"/>
      <c r="E74"/>
      <c r="F74"/>
      <c r="G74"/>
    </row>
    <row r="75" spans="1:7" ht="16.350000000000001" customHeight="1" x14ac:dyDescent="0.25">
      <c r="B75"/>
      <c r="C75"/>
      <c r="D75"/>
      <c r="E75"/>
      <c r="F75"/>
      <c r="G75"/>
    </row>
    <row r="76" spans="1:7" ht="16.350000000000001" customHeight="1" x14ac:dyDescent="0.25">
      <c r="B76"/>
      <c r="C76"/>
      <c r="D76"/>
      <c r="E76"/>
      <c r="F76"/>
      <c r="G76"/>
    </row>
    <row r="77" spans="1:7" ht="16.350000000000001" customHeight="1" x14ac:dyDescent="0.25">
      <c r="B77"/>
      <c r="C77"/>
      <c r="D77"/>
      <c r="E77"/>
      <c r="F77"/>
      <c r="G77"/>
    </row>
    <row r="78" spans="1:7" ht="16.350000000000001" customHeight="1" x14ac:dyDescent="0.25">
      <c r="B78"/>
      <c r="C78"/>
      <c r="D78"/>
      <c r="E78"/>
      <c r="F78"/>
      <c r="G78"/>
    </row>
    <row r="79" spans="1:7" ht="16.350000000000001" customHeight="1" x14ac:dyDescent="0.25">
      <c r="B79"/>
      <c r="C79"/>
      <c r="D79"/>
      <c r="E79"/>
      <c r="F79"/>
      <c r="G79"/>
    </row>
    <row r="80" spans="1:7" ht="16.350000000000001" customHeight="1" x14ac:dyDescent="0.25">
      <c r="B80"/>
      <c r="C80"/>
      <c r="D80"/>
      <c r="E80"/>
      <c r="F80"/>
      <c r="G80"/>
    </row>
    <row r="81" spans="2:7" ht="16.350000000000001" customHeight="1" x14ac:dyDescent="0.25">
      <c r="B81"/>
      <c r="C81"/>
      <c r="D81"/>
      <c r="E81"/>
      <c r="F81"/>
      <c r="G81"/>
    </row>
    <row r="82" spans="2:7" ht="16.350000000000001" customHeight="1" x14ac:dyDescent="0.25">
      <c r="B82"/>
      <c r="C82"/>
      <c r="D82"/>
      <c r="E82"/>
      <c r="F82"/>
      <c r="G82"/>
    </row>
    <row r="83" spans="2:7" ht="16.350000000000001" customHeight="1" x14ac:dyDescent="0.25">
      <c r="B83"/>
      <c r="C83"/>
      <c r="D83"/>
      <c r="E83"/>
      <c r="F83"/>
      <c r="G83"/>
    </row>
    <row r="84" spans="2:7" ht="16.350000000000001" customHeight="1" x14ac:dyDescent="0.25">
      <c r="B84"/>
      <c r="C84"/>
      <c r="D84"/>
      <c r="E84"/>
      <c r="F84"/>
      <c r="G84"/>
    </row>
    <row r="85" spans="2:7" ht="16.350000000000001" customHeight="1" x14ac:dyDescent="0.25">
      <c r="B85"/>
      <c r="C85"/>
      <c r="D85"/>
      <c r="E85"/>
      <c r="F85"/>
      <c r="G85"/>
    </row>
    <row r="86" spans="2:7" ht="16.350000000000001" customHeight="1" x14ac:dyDescent="0.25">
      <c r="B86"/>
      <c r="C86"/>
      <c r="D86"/>
      <c r="E86"/>
      <c r="F86"/>
      <c r="G86"/>
    </row>
    <row r="87" spans="2:7" ht="16.350000000000001" customHeight="1" x14ac:dyDescent="0.25">
      <c r="B87"/>
      <c r="C87"/>
      <c r="D87"/>
      <c r="E87"/>
      <c r="F87"/>
      <c r="G87"/>
    </row>
    <row r="88" spans="2:7" ht="16.350000000000001" customHeight="1" x14ac:dyDescent="0.25">
      <c r="B88"/>
      <c r="C88"/>
      <c r="D88"/>
      <c r="E88"/>
      <c r="F88"/>
      <c r="G88"/>
    </row>
    <row r="89" spans="2:7" ht="16.350000000000001" customHeight="1" x14ac:dyDescent="0.25">
      <c r="B89"/>
      <c r="C89"/>
      <c r="D89"/>
      <c r="E89"/>
      <c r="F89"/>
      <c r="G89"/>
    </row>
    <row r="90" spans="2:7" ht="16.350000000000001" customHeight="1" x14ac:dyDescent="0.25">
      <c r="B90"/>
      <c r="C90"/>
      <c r="D90"/>
      <c r="E90"/>
      <c r="F90"/>
      <c r="G90"/>
    </row>
    <row r="91" spans="2:7" ht="16.350000000000001" customHeight="1" x14ac:dyDescent="0.25">
      <c r="B91"/>
      <c r="C91"/>
      <c r="D91"/>
      <c r="E91"/>
      <c r="F91"/>
      <c r="G91"/>
    </row>
    <row r="92" spans="2:7" ht="16.350000000000001" customHeight="1" x14ac:dyDescent="0.25">
      <c r="B92"/>
      <c r="C92"/>
      <c r="D92"/>
      <c r="E92"/>
      <c r="F92"/>
      <c r="G92"/>
    </row>
    <row r="93" spans="2:7" ht="16.350000000000001" customHeight="1" x14ac:dyDescent="0.25">
      <c r="B93"/>
      <c r="C93"/>
      <c r="D93"/>
      <c r="E93"/>
      <c r="F93"/>
      <c r="G93"/>
    </row>
    <row r="94" spans="2:7" ht="16.350000000000001" customHeight="1" x14ac:dyDescent="0.25">
      <c r="B94"/>
      <c r="C94"/>
      <c r="D94"/>
      <c r="E94"/>
      <c r="F94"/>
      <c r="G94"/>
    </row>
    <row r="95" spans="2:7" x14ac:dyDescent="0.25">
      <c r="B95"/>
      <c r="C95"/>
      <c r="D95"/>
      <c r="E95"/>
      <c r="F95"/>
      <c r="G95"/>
    </row>
    <row r="96" spans="2:7" x14ac:dyDescent="0.25">
      <c r="B96"/>
      <c r="C96"/>
      <c r="D96"/>
      <c r="E96"/>
      <c r="F96"/>
      <c r="G96"/>
    </row>
    <row r="97" spans="2:7" x14ac:dyDescent="0.25">
      <c r="B97"/>
      <c r="C97"/>
      <c r="D97"/>
      <c r="E97"/>
      <c r="F97"/>
      <c r="G97"/>
    </row>
    <row r="98" spans="2:7" x14ac:dyDescent="0.25">
      <c r="B98"/>
      <c r="C98"/>
      <c r="D98"/>
      <c r="E98"/>
      <c r="F98"/>
      <c r="G98"/>
    </row>
    <row r="99" spans="2:7" x14ac:dyDescent="0.25">
      <c r="B99"/>
      <c r="C99"/>
      <c r="D99"/>
      <c r="E99"/>
      <c r="F99"/>
      <c r="G99"/>
    </row>
    <row r="100" spans="2:7" x14ac:dyDescent="0.25">
      <c r="B100"/>
      <c r="C100"/>
      <c r="D100"/>
      <c r="E100"/>
      <c r="F100"/>
      <c r="G100"/>
    </row>
    <row r="101" spans="2:7" x14ac:dyDescent="0.25">
      <c r="B101"/>
      <c r="C101"/>
      <c r="D101"/>
      <c r="E101"/>
      <c r="F101"/>
      <c r="G101"/>
    </row>
    <row r="102" spans="2:7" x14ac:dyDescent="0.25">
      <c r="B102"/>
      <c r="C102"/>
      <c r="D102"/>
      <c r="E102"/>
      <c r="F102"/>
      <c r="G102"/>
    </row>
    <row r="103" spans="2:7" x14ac:dyDescent="0.25">
      <c r="B103"/>
      <c r="C103"/>
      <c r="D103"/>
      <c r="E103"/>
      <c r="F103"/>
      <c r="G103"/>
    </row>
    <row r="104" spans="2:7" x14ac:dyDescent="0.25">
      <c r="B104"/>
      <c r="C104"/>
      <c r="D104"/>
      <c r="E104"/>
      <c r="F104"/>
      <c r="G104"/>
    </row>
    <row r="105" spans="2:7" x14ac:dyDescent="0.25">
      <c r="B105"/>
      <c r="C105"/>
      <c r="D105"/>
      <c r="E105"/>
      <c r="F105"/>
      <c r="G105"/>
    </row>
    <row r="106" spans="2:7" x14ac:dyDescent="0.25">
      <c r="B106"/>
      <c r="C106"/>
      <c r="D106"/>
      <c r="E106"/>
      <c r="F106"/>
      <c r="G106"/>
    </row>
    <row r="107" spans="2:7" x14ac:dyDescent="0.25">
      <c r="B107"/>
      <c r="C107"/>
      <c r="D107"/>
      <c r="E107"/>
      <c r="F107"/>
      <c r="G107"/>
    </row>
    <row r="108" spans="2:7" x14ac:dyDescent="0.25">
      <c r="B108"/>
      <c r="C108"/>
      <c r="D108"/>
      <c r="E108"/>
      <c r="F108"/>
      <c r="G108"/>
    </row>
    <row r="109" spans="2:7" x14ac:dyDescent="0.25">
      <c r="B109"/>
      <c r="C109"/>
      <c r="D109"/>
      <c r="E109"/>
      <c r="F109"/>
      <c r="G109"/>
    </row>
    <row r="110" spans="2:7" x14ac:dyDescent="0.25">
      <c r="B110"/>
      <c r="C110"/>
      <c r="D110"/>
      <c r="E110"/>
      <c r="F110"/>
      <c r="G110"/>
    </row>
    <row r="111" spans="2:7" x14ac:dyDescent="0.25">
      <c r="B111"/>
      <c r="C111"/>
      <c r="D111"/>
      <c r="E111"/>
      <c r="F111"/>
      <c r="G111"/>
    </row>
    <row r="112" spans="2:7" x14ac:dyDescent="0.25">
      <c r="B112"/>
      <c r="C112"/>
      <c r="D112"/>
      <c r="E112"/>
      <c r="F112"/>
      <c r="G112"/>
    </row>
    <row r="113" spans="2:7" x14ac:dyDescent="0.25">
      <c r="B113"/>
      <c r="C113"/>
      <c r="D113"/>
      <c r="E113"/>
      <c r="F113"/>
      <c r="G113"/>
    </row>
    <row r="116" spans="2:7" x14ac:dyDescent="0.25">
      <c r="B116" s="15"/>
      <c r="C116" s="15"/>
    </row>
    <row r="117" spans="2:7" x14ac:dyDescent="0.25">
      <c r="C117" s="15"/>
    </row>
    <row r="118" spans="2:7" x14ac:dyDescent="0.25">
      <c r="C118" s="15"/>
    </row>
  </sheetData>
  <sheetProtection formatRows="0" deleteRows="0" selectLockedCells="1"/>
  <pageMargins left="0.70866141732283472" right="0.70866141732283472" top="0.74803149606299213" bottom="0.74803149606299213" header="0.31496062992125984" footer="0.31496062992125984"/>
  <pageSetup paperSize="9" scale="93" orientation="portrait" r:id="rId1"/>
  <headerFooter>
    <oddFooter>&amp;C&amp;A - 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/>
  </sheetPr>
  <dimension ref="A1:O118"/>
  <sheetViews>
    <sheetView view="pageLayout" zoomScaleNormal="100" workbookViewId="0">
      <selection activeCell="H10" sqref="H10"/>
    </sheetView>
  </sheetViews>
  <sheetFormatPr baseColWidth="10" defaultColWidth="9.7109375" defaultRowHeight="15" x14ac:dyDescent="0.25"/>
  <cols>
    <col min="1" max="1" width="5.28515625" style="16" customWidth="1"/>
    <col min="2" max="2" width="9" style="16" customWidth="1"/>
    <col min="3" max="3" width="10.42578125" style="16" customWidth="1"/>
    <col min="4" max="4" width="7.5703125" style="16" customWidth="1"/>
    <col min="5" max="5" width="9.28515625" style="16" customWidth="1"/>
    <col min="6" max="6" width="12.28515625" style="16" customWidth="1"/>
    <col min="7" max="7" width="13.140625" style="16" customWidth="1"/>
    <col min="8" max="8" width="14.42578125" style="16" customWidth="1"/>
    <col min="9" max="9" width="6.7109375" style="16" customWidth="1"/>
    <col min="10" max="10" width="7.42578125" style="16" customWidth="1"/>
    <col min="11" max="11" width="9" style="16" customWidth="1"/>
    <col min="12" max="16384" width="9.7109375" style="16"/>
  </cols>
  <sheetData>
    <row r="1" spans="1:15" ht="57.75" customHeight="1" x14ac:dyDescent="0.4">
      <c r="A1" s="14" t="s">
        <v>20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</row>
    <row r="2" spans="1:15" ht="18.75" customHeight="1" x14ac:dyDescent="0.3">
      <c r="A2" s="17" t="s">
        <v>21</v>
      </c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</row>
    <row r="3" spans="1:15" x14ac:dyDescent="0.25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</row>
    <row r="4" spans="1:15" ht="18.75" x14ac:dyDescent="0.3">
      <c r="A4" s="18" t="s">
        <v>22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</row>
    <row r="5" spans="1:15" ht="18.75" customHeight="1" x14ac:dyDescent="0.25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</row>
    <row r="6" spans="1:15" ht="32.25" customHeight="1" x14ac:dyDescent="0.25">
      <c r="A6" s="15"/>
      <c r="B6" s="19" t="s">
        <v>14</v>
      </c>
      <c r="C6" s="19" t="s">
        <v>3</v>
      </c>
      <c r="D6" s="19" t="s">
        <v>9</v>
      </c>
      <c r="E6" s="19" t="s">
        <v>19</v>
      </c>
      <c r="F6" s="20" t="s">
        <v>8</v>
      </c>
      <c r="G6" s="20" t="s">
        <v>6</v>
      </c>
      <c r="H6" s="20" t="s">
        <v>23</v>
      </c>
      <c r="J6" s="15"/>
      <c r="K6" s="15"/>
      <c r="L6" s="15"/>
      <c r="M6" s="15"/>
      <c r="N6" s="15"/>
      <c r="O6" s="15"/>
    </row>
    <row r="7" spans="1:15" ht="16.350000000000001" customHeight="1" x14ac:dyDescent="0.25">
      <c r="A7" s="15"/>
      <c r="B7" s="45" t="str">
        <f>IF(UtilisationPoints[[#This Row],[Date]]="", "", "MED-001")</f>
        <v>MED-001</v>
      </c>
      <c r="C7" s="21">
        <v>44208</v>
      </c>
      <c r="D7" s="46">
        <f>IF(UtilisationPoints[[#This Row],[Date]]="","",UtilisationPoints[[#This Row],[Date]])</f>
        <v>44208</v>
      </c>
      <c r="E7" s="47" t="str">
        <f>IF(UtilisationPoints[[#This Row],[Date]]="", "", "T"&amp;ROUNDUP(MONTH(UtilisationPoints[[#This Row],[Date]])/3,0))</f>
        <v>T1</v>
      </c>
      <c r="F7" s="22">
        <v>5</v>
      </c>
      <c r="G7" s="48">
        <f>IF(UtilisationPoints[[#This Row],[Nbr de points utilisés]]="", "", VLOOKUP(UtilisationPoints[[#This Row],[Nbr de points utilisés]], ConversionPoints[], 2,FALSE))</f>
        <v>17.5</v>
      </c>
      <c r="H7" s="16" t="s">
        <v>31</v>
      </c>
      <c r="J7" s="15"/>
      <c r="K7" s="15"/>
      <c r="L7" s="15"/>
      <c r="M7" s="15"/>
      <c r="N7" s="15"/>
      <c r="O7" s="15"/>
    </row>
    <row r="8" spans="1:15" ht="16.350000000000001" customHeight="1" x14ac:dyDescent="0.25">
      <c r="A8" s="15"/>
      <c r="B8" s="45" t="str">
        <f>IF(UtilisationPoints[[#This Row],[Date]]="", "", "MED-"&amp;TEXT(MID(B7,5,3)+1,"000"))</f>
        <v>MED-002</v>
      </c>
      <c r="C8" s="24">
        <v>44300</v>
      </c>
      <c r="D8" s="46">
        <f>IF(UtilisationPoints[[#This Row],[Date]]="","",UtilisationPoints[[#This Row],[Date]])</f>
        <v>44300</v>
      </c>
      <c r="E8" s="47" t="str">
        <f>IF(UtilisationPoints[[#This Row],[Date]]="", "", "T"&amp;ROUNDUP(MONTH(UtilisationPoints[[#This Row],[Date]])/3,0))</f>
        <v>T2</v>
      </c>
      <c r="F8" s="25">
        <v>7</v>
      </c>
      <c r="G8" s="49">
        <f>IF(UtilisationPoints[[#This Row],[Nbr de points utilisés]]="", "", VLOOKUP(UtilisationPoints[[#This Row],[Nbr de points utilisés]], ConversionPoints[], 2,FALSE))</f>
        <v>24.5</v>
      </c>
      <c r="H8" s="26" t="s">
        <v>31</v>
      </c>
      <c r="I8" s="26"/>
      <c r="J8" s="15"/>
      <c r="K8" s="15"/>
    </row>
    <row r="9" spans="1:15" ht="16.350000000000001" customHeight="1" x14ac:dyDescent="0.25">
      <c r="A9" s="15"/>
      <c r="B9" s="45" t="str">
        <f>IF(UtilisationPoints[[#This Row],[Date]]="", "", "MED-"&amp;TEXT(MID(B8,5,3)+1,"000"))</f>
        <v>MED-003</v>
      </c>
      <c r="C9" s="24">
        <v>44243</v>
      </c>
      <c r="D9" s="46">
        <f>IF(UtilisationPoints[[#This Row],[Date]]="","",UtilisationPoints[[#This Row],[Date]])</f>
        <v>44243</v>
      </c>
      <c r="E9" s="47" t="str">
        <f>IF(UtilisationPoints[[#This Row],[Date]]="", "", "T"&amp;ROUNDUP(MONTH(UtilisationPoints[[#This Row],[Date]])/3,0))</f>
        <v>T1</v>
      </c>
      <c r="F9" s="25"/>
      <c r="G9" s="49" t="str">
        <f>IF(UtilisationPoints[[#This Row],[Nbr de points utilisés]]="", "", VLOOKUP(UtilisationPoints[[#This Row],[Nbr de points utilisés]], ConversionPoints[], 2,FALSE))</f>
        <v/>
      </c>
      <c r="H9" s="26" t="s">
        <v>32</v>
      </c>
      <c r="I9" s="26"/>
      <c r="J9" s="15"/>
      <c r="K9" s="15"/>
    </row>
    <row r="10" spans="1:15" ht="16.350000000000001" customHeight="1" x14ac:dyDescent="0.25">
      <c r="A10" s="15"/>
      <c r="B10" s="45" t="str">
        <f>IF(UtilisationPoints[[#This Row],[Date]]="", "", "MED-"&amp;TEXT(MID(B9,5,3)+1,"000"))</f>
        <v>MED-004</v>
      </c>
      <c r="C10" s="24">
        <v>44244</v>
      </c>
      <c r="D10" s="46">
        <f>IF(UtilisationPoints[[#This Row],[Date]]="","",UtilisationPoints[[#This Row],[Date]])</f>
        <v>44244</v>
      </c>
      <c r="E10" s="47" t="str">
        <f>IF(UtilisationPoints[[#This Row],[Date]]="", "", "T"&amp;ROUNDUP(MONTH(UtilisationPoints[[#This Row],[Date]])/3,0))</f>
        <v>T1</v>
      </c>
      <c r="F10" s="25"/>
      <c r="G10" s="49" t="str">
        <f>IF(UtilisationPoints[[#This Row],[Nbr de points utilisés]]="", "", VLOOKUP(UtilisationPoints[[#This Row],[Nbr de points utilisés]], ConversionPoints[], 2,FALSE))</f>
        <v/>
      </c>
      <c r="H10" s="26"/>
      <c r="I10" s="26"/>
      <c r="J10" s="15"/>
      <c r="K10" s="15"/>
    </row>
    <row r="11" spans="1:15" ht="16.350000000000001" customHeight="1" x14ac:dyDescent="0.25">
      <c r="A11" s="15"/>
      <c r="B11" s="45" t="str">
        <f>IF(UtilisationPoints[[#This Row],[Date]]="", "", "MED-"&amp;TEXT(MID(B10,5,3)+1,"000"))</f>
        <v>MED-005</v>
      </c>
      <c r="C11" s="24">
        <v>44304</v>
      </c>
      <c r="D11" s="46">
        <f>IF(UtilisationPoints[[#This Row],[Date]]="","",UtilisationPoints[[#This Row],[Date]])</f>
        <v>44304</v>
      </c>
      <c r="E11" s="47" t="str">
        <f>IF(UtilisationPoints[[#This Row],[Date]]="", "", "T"&amp;ROUNDUP(MONTH(UtilisationPoints[[#This Row],[Date]])/3,0))</f>
        <v>T2</v>
      </c>
      <c r="F11" s="25"/>
      <c r="G11" s="49" t="str">
        <f>IF(UtilisationPoints[[#This Row],[Nbr de points utilisés]]="", "", VLOOKUP(UtilisationPoints[[#This Row],[Nbr de points utilisés]], ConversionPoints[], 2,FALSE))</f>
        <v/>
      </c>
      <c r="H11" s="26"/>
      <c r="I11" s="26"/>
      <c r="J11" s="15"/>
      <c r="K11" s="15"/>
    </row>
    <row r="12" spans="1:15" ht="16.350000000000001" customHeight="1" x14ac:dyDescent="0.25">
      <c r="A12" s="15"/>
      <c r="B12" s="45" t="str">
        <f>IF(UtilisationPoints[[#This Row],[Date]]="", "", "MED-"&amp;TEXT(MID(B11,5,3)+1,"000"))</f>
        <v>MED-006</v>
      </c>
      <c r="C12" s="24">
        <v>44300</v>
      </c>
      <c r="D12" s="46">
        <f>IF(UtilisationPoints[[#This Row],[Date]]="","",UtilisationPoints[[#This Row],[Date]])</f>
        <v>44300</v>
      </c>
      <c r="E12" s="47" t="str">
        <f>IF(UtilisationPoints[[#This Row],[Date]]="", "", "T"&amp;ROUNDUP(MONTH(UtilisationPoints[[#This Row],[Date]])/3,0))</f>
        <v>T2</v>
      </c>
      <c r="F12" s="25"/>
      <c r="G12" s="48" t="str">
        <f>IF(UtilisationPoints[[#This Row],[Nbr de points utilisés]]="", "", VLOOKUP(UtilisationPoints[[#This Row],[Nbr de points utilisés]], ConversionPoints[], 2,FALSE))</f>
        <v/>
      </c>
      <c r="H12" s="26"/>
      <c r="I12" s="26"/>
      <c r="J12" s="15"/>
      <c r="K12" s="15"/>
    </row>
    <row r="13" spans="1:15" ht="16.350000000000001" customHeight="1" x14ac:dyDescent="0.25">
      <c r="A13" s="15"/>
      <c r="B13" s="45" t="str">
        <f>IF(UtilisationPoints[[#This Row],[Date]]="", "", "MED-"&amp;TEXT(MID(B12,5,3)+1,"000"))</f>
        <v>MED-007</v>
      </c>
      <c r="C13" s="24">
        <v>44335</v>
      </c>
      <c r="D13" s="46">
        <f>IF(UtilisationPoints[[#This Row],[Date]]="","",UtilisationPoints[[#This Row],[Date]])</f>
        <v>44335</v>
      </c>
      <c r="E13" s="47" t="str">
        <f>IF(UtilisationPoints[[#This Row],[Date]]="", "", "T"&amp;ROUNDUP(MONTH(UtilisationPoints[[#This Row],[Date]])/3,0))</f>
        <v>T2</v>
      </c>
      <c r="F13" s="25"/>
      <c r="G13" s="49" t="str">
        <f>IF(UtilisationPoints[[#This Row],[Nbr de points utilisés]]="", "", VLOOKUP(UtilisationPoints[[#This Row],[Nbr de points utilisés]], ConversionPoints[], 2,FALSE))</f>
        <v/>
      </c>
      <c r="H13" s="26"/>
      <c r="I13" s="26"/>
      <c r="J13" s="15"/>
      <c r="K13" s="15"/>
    </row>
    <row r="14" spans="1:15" ht="16.350000000000001" customHeight="1" x14ac:dyDescent="0.25">
      <c r="A14" s="15"/>
      <c r="B14" s="45" t="str">
        <f>IF(UtilisationPoints[[#This Row],[Date]]="", "", "MED-"&amp;TEXT(MID(B13,5,3)+1,"000"))</f>
        <v>MED-008</v>
      </c>
      <c r="C14" s="24">
        <v>44336</v>
      </c>
      <c r="D14" s="46">
        <f>IF(UtilisationPoints[[#This Row],[Date]]="","",UtilisationPoints[[#This Row],[Date]])</f>
        <v>44336</v>
      </c>
      <c r="E14" s="47" t="str">
        <f>IF(UtilisationPoints[[#This Row],[Date]]="", "", "T"&amp;ROUNDUP(MONTH(UtilisationPoints[[#This Row],[Date]])/3,0))</f>
        <v>T2</v>
      </c>
      <c r="F14" s="25"/>
      <c r="G14" s="49" t="str">
        <f>IF(UtilisationPoints[[#This Row],[Nbr de points utilisés]]="", "", VLOOKUP(UtilisationPoints[[#This Row],[Nbr de points utilisés]], ConversionPoints[], 2,FALSE))</f>
        <v/>
      </c>
      <c r="H14" s="26"/>
      <c r="I14" s="26"/>
      <c r="J14" s="15"/>
      <c r="K14" s="15"/>
    </row>
    <row r="15" spans="1:15" ht="16.350000000000001" customHeight="1" x14ac:dyDescent="0.25">
      <c r="A15" s="15"/>
      <c r="B15" s="45" t="str">
        <f>IF(UtilisationPoints[[#This Row],[Date]]="", "", "MED-"&amp;TEXT(MID(B14,5,3)+1,"000"))</f>
        <v>MED-009</v>
      </c>
      <c r="C15" s="24">
        <v>44340</v>
      </c>
      <c r="D15" s="46">
        <f>IF(UtilisationPoints[[#This Row],[Date]]="","",UtilisationPoints[[#This Row],[Date]])</f>
        <v>44340</v>
      </c>
      <c r="E15" s="47" t="str">
        <f>IF(UtilisationPoints[[#This Row],[Date]]="", "", "T"&amp;ROUNDUP(MONTH(UtilisationPoints[[#This Row],[Date]])/3,0))</f>
        <v>T2</v>
      </c>
      <c r="F15" s="25"/>
      <c r="G15" s="49" t="str">
        <f>IF(UtilisationPoints[[#This Row],[Nbr de points utilisés]]="", "", VLOOKUP(UtilisationPoints[[#This Row],[Nbr de points utilisés]], ConversionPoints[], 2,FALSE))</f>
        <v/>
      </c>
      <c r="H15" s="26"/>
      <c r="I15" s="26"/>
      <c r="J15" s="15"/>
      <c r="K15" s="15"/>
    </row>
    <row r="16" spans="1:15" ht="16.350000000000001" customHeight="1" x14ac:dyDescent="0.25">
      <c r="A16" s="15"/>
      <c r="B16" s="45" t="str">
        <f>IF(UtilisationPoints[[#This Row],[Date]]="", "", "MED-"&amp;TEXT(MID(B15,5,3)+1,"000"))</f>
        <v>MED-010</v>
      </c>
      <c r="C16" s="24">
        <v>44380</v>
      </c>
      <c r="D16" s="46">
        <f>IF(UtilisationPoints[[#This Row],[Date]]="","",UtilisationPoints[[#This Row],[Date]])</f>
        <v>44380</v>
      </c>
      <c r="E16" s="47" t="str">
        <f>IF(UtilisationPoints[[#This Row],[Date]]="", "", "T"&amp;ROUNDUP(MONTH(UtilisationPoints[[#This Row],[Date]])/3,0))</f>
        <v>T3</v>
      </c>
      <c r="F16" s="25"/>
      <c r="G16" s="49" t="str">
        <f>IF(UtilisationPoints[[#This Row],[Nbr de points utilisés]]="", "", VLOOKUP(UtilisationPoints[[#This Row],[Nbr de points utilisés]], ConversionPoints[], 2,FALSE))</f>
        <v/>
      </c>
      <c r="H16" s="26"/>
      <c r="I16" s="26"/>
      <c r="J16" s="15"/>
      <c r="K16" s="15"/>
    </row>
    <row r="17" spans="1:11" ht="16.350000000000001" customHeight="1" x14ac:dyDescent="0.25">
      <c r="A17" s="15"/>
      <c r="B17" s="45" t="str">
        <f>IF(UtilisationPoints[[#This Row],[Date]]="", "", "MED-"&amp;TEXT(MID(B16,5,3)+1,"000"))</f>
        <v>MED-011</v>
      </c>
      <c r="C17" s="24">
        <v>44382</v>
      </c>
      <c r="D17" s="46">
        <f>IF(UtilisationPoints[[#This Row],[Date]]="","",UtilisationPoints[[#This Row],[Date]])</f>
        <v>44382</v>
      </c>
      <c r="E17" s="47" t="str">
        <f>IF(UtilisationPoints[[#This Row],[Date]]="", "", "T"&amp;ROUNDUP(MONTH(UtilisationPoints[[#This Row],[Date]])/3,0))</f>
        <v>T3</v>
      </c>
      <c r="F17" s="25"/>
      <c r="G17" s="48" t="str">
        <f>IF(UtilisationPoints[[#This Row],[Nbr de points utilisés]]="", "", VLOOKUP(UtilisationPoints[[#This Row],[Nbr de points utilisés]], ConversionPoints[], 2,FALSE))</f>
        <v/>
      </c>
      <c r="H17" s="26"/>
      <c r="I17" s="26"/>
      <c r="J17" s="15"/>
      <c r="K17" s="15"/>
    </row>
    <row r="18" spans="1:11" ht="16.350000000000001" customHeight="1" x14ac:dyDescent="0.25">
      <c r="A18" s="15"/>
      <c r="B18" s="45" t="str">
        <f>IF(UtilisationPoints[[#This Row],[Date]]="", "", "MED-"&amp;TEXT(MID(B17,5,3)+1,"000"))</f>
        <v>MED-012</v>
      </c>
      <c r="C18" s="24">
        <v>44400</v>
      </c>
      <c r="D18" s="46">
        <f>IF(UtilisationPoints[[#This Row],[Date]]="","",UtilisationPoints[[#This Row],[Date]])</f>
        <v>44400</v>
      </c>
      <c r="E18" s="47" t="str">
        <f>IF(UtilisationPoints[[#This Row],[Date]]="", "", "T"&amp;ROUNDUP(MONTH(UtilisationPoints[[#This Row],[Date]])/3,0))</f>
        <v>T3</v>
      </c>
      <c r="F18" s="25"/>
      <c r="G18" s="49" t="str">
        <f>IF(UtilisationPoints[[#This Row],[Nbr de points utilisés]]="", "", VLOOKUP(UtilisationPoints[[#This Row],[Nbr de points utilisés]], ConversionPoints[], 2,FALSE))</f>
        <v/>
      </c>
      <c r="H18" s="26"/>
      <c r="I18" s="26"/>
      <c r="J18" s="15"/>
      <c r="K18" s="15"/>
    </row>
    <row r="19" spans="1:11" ht="16.350000000000001" customHeight="1" x14ac:dyDescent="0.25">
      <c r="A19" s="15"/>
      <c r="B19" s="45" t="str">
        <f>IF(UtilisationPoints[[#This Row],[Date]]="", "", "MED-"&amp;TEXT(MID(B18,5,3)+1,"000"))</f>
        <v>MED-013</v>
      </c>
      <c r="C19" s="24">
        <v>44402</v>
      </c>
      <c r="D19" s="46">
        <f>IF(UtilisationPoints[[#This Row],[Date]]="","",UtilisationPoints[[#This Row],[Date]])</f>
        <v>44402</v>
      </c>
      <c r="E19" s="47" t="str">
        <f>IF(UtilisationPoints[[#This Row],[Date]]="", "", "T"&amp;ROUNDUP(MONTH(UtilisationPoints[[#This Row],[Date]])/3,0))</f>
        <v>T3</v>
      </c>
      <c r="F19" s="25"/>
      <c r="G19" s="49" t="str">
        <f>IF(UtilisationPoints[[#This Row],[Nbr de points utilisés]]="", "", VLOOKUP(UtilisationPoints[[#This Row],[Nbr de points utilisés]], ConversionPoints[], 2,FALSE))</f>
        <v/>
      </c>
      <c r="H19" s="26"/>
      <c r="I19" s="26"/>
      <c r="J19" s="15"/>
      <c r="K19" s="15"/>
    </row>
    <row r="20" spans="1:11" ht="16.350000000000001" customHeight="1" x14ac:dyDescent="0.25">
      <c r="A20" s="15"/>
      <c r="B20" s="45" t="str">
        <f>IF(UtilisationPoints[[#This Row],[Date]]="", "", "MED-"&amp;TEXT(MID(B19,5,3)+1,"000"))</f>
        <v>MED-014</v>
      </c>
      <c r="C20" s="24">
        <v>44411</v>
      </c>
      <c r="D20" s="46">
        <f>IF(UtilisationPoints[[#This Row],[Date]]="","",UtilisationPoints[[#This Row],[Date]])</f>
        <v>44411</v>
      </c>
      <c r="E20" s="47" t="str">
        <f>IF(UtilisationPoints[[#This Row],[Date]]="", "", "T"&amp;ROUNDUP(MONTH(UtilisationPoints[[#This Row],[Date]])/3,0))</f>
        <v>T3</v>
      </c>
      <c r="F20" s="25"/>
      <c r="G20" s="49" t="str">
        <f>IF(UtilisationPoints[[#This Row],[Nbr de points utilisés]]="", "", VLOOKUP(UtilisationPoints[[#This Row],[Nbr de points utilisés]], ConversionPoints[], 2,FALSE))</f>
        <v/>
      </c>
      <c r="H20" s="26"/>
      <c r="I20" s="26"/>
      <c r="J20" s="15"/>
      <c r="K20" s="15"/>
    </row>
    <row r="21" spans="1:11" ht="16.350000000000001" customHeight="1" x14ac:dyDescent="0.25">
      <c r="A21" s="15"/>
      <c r="B21" s="45" t="str">
        <f>IF(UtilisationPoints[[#This Row],[Date]]="", "", "MED-"&amp;TEXT(MID(B20,5,3)+1,"000"))</f>
        <v>MED-015</v>
      </c>
      <c r="C21" s="24">
        <v>44413</v>
      </c>
      <c r="D21" s="46">
        <f>IF(UtilisationPoints[[#This Row],[Date]]="","",UtilisationPoints[[#This Row],[Date]])</f>
        <v>44413</v>
      </c>
      <c r="E21" s="47" t="str">
        <f>IF(UtilisationPoints[[#This Row],[Date]]="", "", "T"&amp;ROUNDUP(MONTH(UtilisationPoints[[#This Row],[Date]])/3,0))</f>
        <v>T3</v>
      </c>
      <c r="F21" s="25"/>
      <c r="G21" s="49" t="str">
        <f>IF(UtilisationPoints[[#This Row],[Nbr de points utilisés]]="", "", VLOOKUP(UtilisationPoints[[#This Row],[Nbr de points utilisés]], ConversionPoints[], 2,FALSE))</f>
        <v/>
      </c>
      <c r="H21" s="26"/>
      <c r="I21" s="26"/>
      <c r="J21" s="15"/>
      <c r="K21" s="15"/>
    </row>
    <row r="22" spans="1:11" ht="16.350000000000001" customHeight="1" x14ac:dyDescent="0.25">
      <c r="A22" s="15"/>
      <c r="B22" s="45" t="str">
        <f>IF(UtilisationPoints[[#This Row],[Date]]="", "", "MED-"&amp;TEXT(MID(B21,5,3)+1,"000"))</f>
        <v>MED-016</v>
      </c>
      <c r="C22" s="24">
        <v>44449</v>
      </c>
      <c r="D22" s="46">
        <f>IF(UtilisationPoints[[#This Row],[Date]]="","",UtilisationPoints[[#This Row],[Date]])</f>
        <v>44449</v>
      </c>
      <c r="E22" s="47" t="str">
        <f>IF(UtilisationPoints[[#This Row],[Date]]="", "", "T"&amp;ROUNDUP(MONTH(UtilisationPoints[[#This Row],[Date]])/3,0))</f>
        <v>T3</v>
      </c>
      <c r="F22" s="25"/>
      <c r="G22" s="48" t="str">
        <f>IF(UtilisationPoints[[#This Row],[Nbr de points utilisés]]="", "", VLOOKUP(UtilisationPoints[[#This Row],[Nbr de points utilisés]], ConversionPoints[], 2,FALSE))</f>
        <v/>
      </c>
      <c r="H22" s="26"/>
      <c r="I22" s="26"/>
      <c r="J22" s="15"/>
      <c r="K22" s="15"/>
    </row>
    <row r="23" spans="1:11" ht="16.350000000000001" customHeight="1" x14ac:dyDescent="0.25">
      <c r="A23" s="15"/>
      <c r="B23" s="45" t="str">
        <f>IF(UtilisationPoints[[#This Row],[Date]]="", "", "MED-"&amp;TEXT(MID(B22,5,3)+1,"000"))</f>
        <v>MED-017</v>
      </c>
      <c r="C23" s="24">
        <v>44489</v>
      </c>
      <c r="D23" s="46">
        <f>IF(UtilisationPoints[[#This Row],[Date]]="","",UtilisationPoints[[#This Row],[Date]])</f>
        <v>44489</v>
      </c>
      <c r="E23" s="47" t="str">
        <f>IF(UtilisationPoints[[#This Row],[Date]]="", "", "T"&amp;ROUNDUP(MONTH(UtilisationPoints[[#This Row],[Date]])/3,0))</f>
        <v>T4</v>
      </c>
      <c r="F23" s="25"/>
      <c r="G23" s="49" t="str">
        <f>IF(UtilisationPoints[[#This Row],[Nbr de points utilisés]]="", "", VLOOKUP(UtilisationPoints[[#This Row],[Nbr de points utilisés]], ConversionPoints[], 2,FALSE))</f>
        <v/>
      </c>
      <c r="H23" s="26"/>
      <c r="I23" s="26"/>
      <c r="J23" s="15"/>
      <c r="K23" s="15"/>
    </row>
    <row r="24" spans="1:11" ht="16.350000000000001" customHeight="1" x14ac:dyDescent="0.25">
      <c r="A24" s="15"/>
      <c r="B24" s="45" t="str">
        <f>IF(UtilisationPoints[[#This Row],[Date]]="", "", "MED-"&amp;TEXT(MID(B23,5,3)+1,"000"))</f>
        <v>MED-018</v>
      </c>
      <c r="C24" s="21">
        <v>44502</v>
      </c>
      <c r="D24" s="46">
        <f>IF(UtilisationPoints[[#This Row],[Date]]="","",UtilisationPoints[[#This Row],[Date]])</f>
        <v>44502</v>
      </c>
      <c r="E24" s="47" t="str">
        <f>IF(UtilisationPoints[[#This Row],[Date]]="", "", "T"&amp;ROUNDUP(MONTH(UtilisationPoints[[#This Row],[Date]])/3,0))</f>
        <v>T4</v>
      </c>
      <c r="F24" s="22"/>
      <c r="G24" s="49" t="str">
        <f>IF(UtilisationPoints[[#This Row],[Nbr de points utilisés]]="", "", VLOOKUP(UtilisationPoints[[#This Row],[Nbr de points utilisés]], ConversionPoints[], 2,FALSE))</f>
        <v/>
      </c>
      <c r="J24" s="15"/>
      <c r="K24" s="15"/>
    </row>
    <row r="25" spans="1:11" ht="16.350000000000001" customHeight="1" x14ac:dyDescent="0.25">
      <c r="A25" s="15"/>
      <c r="B25" s="45" t="str">
        <f>IF(UtilisationPoints[[#This Row],[Date]]="", "", "MED-"&amp;TEXT(MID(B24,5,3)+1,"000"))</f>
        <v>MED-019</v>
      </c>
      <c r="C25" s="21">
        <v>44555</v>
      </c>
      <c r="D25" s="46">
        <f>IF(UtilisationPoints[[#This Row],[Date]]="","",UtilisationPoints[[#This Row],[Date]])</f>
        <v>44555</v>
      </c>
      <c r="E25" s="47" t="str">
        <f>IF(UtilisationPoints[[#This Row],[Date]]="", "", "T"&amp;ROUNDUP(MONTH(UtilisationPoints[[#This Row],[Date]])/3,0))</f>
        <v>T4</v>
      </c>
      <c r="F25" s="22"/>
      <c r="G25" s="49" t="str">
        <f>IF(UtilisationPoints[[#This Row],[Nbr de points utilisés]]="", "", VLOOKUP(UtilisationPoints[[#This Row],[Nbr de points utilisés]], ConversionPoints[], 2,FALSE))</f>
        <v/>
      </c>
      <c r="J25" s="15"/>
      <c r="K25" s="15"/>
    </row>
    <row r="26" spans="1:11" ht="16.350000000000001" customHeight="1" x14ac:dyDescent="0.25">
      <c r="A26" s="15"/>
      <c r="B26" s="45" t="str">
        <f>IF(UtilisationPoints[[#This Row],[Date]]="", "", "MED-"&amp;TEXT(MID(B25,5,3)+1,"000"))</f>
        <v/>
      </c>
      <c r="C26" s="21"/>
      <c r="D26" s="46" t="str">
        <f>IF(UtilisationPoints[[#This Row],[Date]]="","",UtilisationPoints[[#This Row],[Date]])</f>
        <v/>
      </c>
      <c r="E26" s="47" t="str">
        <f>IF(UtilisationPoints[[#This Row],[Date]]="", "", "T"&amp;ROUNDUP(MONTH(UtilisationPoints[[#This Row],[Date]])/3,0))</f>
        <v/>
      </c>
      <c r="F26" s="22"/>
      <c r="G26" s="49" t="str">
        <f>IF(UtilisationPoints[[#This Row],[Nbr de points utilisés]]="", "", VLOOKUP(UtilisationPoints[[#This Row],[Nbr de points utilisés]], ConversionPoints[], 2,FALSE))</f>
        <v/>
      </c>
      <c r="J26" s="15"/>
      <c r="K26" s="15"/>
    </row>
    <row r="27" spans="1:11" ht="16.350000000000001" customHeight="1" x14ac:dyDescent="0.25">
      <c r="A27" s="15"/>
      <c r="B27" s="45" t="str">
        <f>IF(UtilisationPoints[[#This Row],[Date]]="", "", "MED-"&amp;TEXT(MID(B26,5,3)+1,"000"))</f>
        <v/>
      </c>
      <c r="C27" s="21"/>
      <c r="D27" s="46" t="str">
        <f>IF(UtilisationPoints[[#This Row],[Date]]="","",UtilisationPoints[[#This Row],[Date]])</f>
        <v/>
      </c>
      <c r="E27" s="47" t="str">
        <f>IF(UtilisationPoints[[#This Row],[Date]]="", "", "T"&amp;ROUNDUP(MONTH(UtilisationPoints[[#This Row],[Date]])/3,0))</f>
        <v/>
      </c>
      <c r="F27" s="22"/>
      <c r="G27" s="48" t="str">
        <f>IF(UtilisationPoints[[#This Row],[Nbr de points utilisés]]="", "", VLOOKUP(UtilisationPoints[[#This Row],[Nbr de points utilisés]], ConversionPoints[], 2,FALSE))</f>
        <v/>
      </c>
      <c r="J27" s="15"/>
      <c r="K27" s="15"/>
    </row>
    <row r="28" spans="1:11" ht="16.350000000000001" customHeight="1" x14ac:dyDescent="0.25">
      <c r="A28" s="15"/>
      <c r="B28" s="45" t="str">
        <f>IF(UtilisationPoints[[#This Row],[Date]]="", "", "MED-"&amp;TEXT(MID(B27,5,3)+1,"000"))</f>
        <v/>
      </c>
      <c r="C28" s="21"/>
      <c r="D28" s="46" t="str">
        <f>IF(UtilisationPoints[[#This Row],[Date]]="","",UtilisationPoints[[#This Row],[Date]])</f>
        <v/>
      </c>
      <c r="E28" s="47" t="str">
        <f>IF(UtilisationPoints[[#This Row],[Date]]="", "", "T"&amp;ROUNDUP(MONTH(UtilisationPoints[[#This Row],[Date]])/3,0))</f>
        <v/>
      </c>
      <c r="F28" s="22"/>
      <c r="G28" s="49" t="str">
        <f>IF(UtilisationPoints[[#This Row],[Nbr de points utilisés]]="", "", VLOOKUP(UtilisationPoints[[#This Row],[Nbr de points utilisés]], ConversionPoints[], 2,FALSE))</f>
        <v/>
      </c>
      <c r="J28" s="15"/>
      <c r="K28" s="15"/>
    </row>
    <row r="29" spans="1:11" ht="16.350000000000001" customHeight="1" x14ac:dyDescent="0.25">
      <c r="A29" s="15"/>
      <c r="B29" s="45" t="str">
        <f>IF(UtilisationPoints[[#This Row],[Date]]="", "", "MED-"&amp;TEXT(MID(B28,5,3)+1,"000"))</f>
        <v/>
      </c>
      <c r="C29" s="21"/>
      <c r="D29" s="46" t="str">
        <f>IF(UtilisationPoints[[#This Row],[Date]]="","",UtilisationPoints[[#This Row],[Date]])</f>
        <v/>
      </c>
      <c r="E29" s="47" t="str">
        <f>IF(UtilisationPoints[[#This Row],[Date]]="", "", "T"&amp;ROUNDUP(MONTH(UtilisationPoints[[#This Row],[Date]])/3,0))</f>
        <v/>
      </c>
      <c r="F29" s="22"/>
      <c r="G29" s="49" t="str">
        <f>IF(UtilisationPoints[[#This Row],[Nbr de points utilisés]]="", "", VLOOKUP(UtilisationPoints[[#This Row],[Nbr de points utilisés]], ConversionPoints[], 2,FALSE))</f>
        <v/>
      </c>
      <c r="J29" s="15"/>
      <c r="K29" s="15"/>
    </row>
    <row r="30" spans="1:11" ht="16.350000000000001" customHeight="1" x14ac:dyDescent="0.25">
      <c r="A30" s="15"/>
      <c r="B30" s="45" t="str">
        <f>IF(UtilisationPoints[[#This Row],[Date]]="", "", "MED-"&amp;TEXT(MID(B29,5,3)+1,"000"))</f>
        <v/>
      </c>
      <c r="C30" s="21"/>
      <c r="D30" s="46" t="str">
        <f>IF(UtilisationPoints[[#This Row],[Date]]="","",UtilisationPoints[[#This Row],[Date]])</f>
        <v/>
      </c>
      <c r="E30" s="47" t="str">
        <f>IF(UtilisationPoints[[#This Row],[Date]]="", "", "T"&amp;ROUNDUP(MONTH(UtilisationPoints[[#This Row],[Date]])/3,0))</f>
        <v/>
      </c>
      <c r="F30" s="22"/>
      <c r="G30" s="49" t="str">
        <f>IF(UtilisationPoints[[#This Row],[Nbr de points utilisés]]="", "", VLOOKUP(UtilisationPoints[[#This Row],[Nbr de points utilisés]], ConversionPoints[], 2,FALSE))</f>
        <v/>
      </c>
      <c r="J30" s="15"/>
      <c r="K30" s="15"/>
    </row>
    <row r="31" spans="1:11" ht="16.350000000000001" customHeight="1" x14ac:dyDescent="0.25">
      <c r="A31" s="15"/>
      <c r="B31" s="45" t="str">
        <f>IF(UtilisationPoints[[#This Row],[Date]]="", "", "MED-"&amp;TEXT(MID(B30,5,3)+1,"000"))</f>
        <v/>
      </c>
      <c r="C31" s="21"/>
      <c r="D31" s="46" t="str">
        <f>IF(UtilisationPoints[[#This Row],[Date]]="","",UtilisationPoints[[#This Row],[Date]])</f>
        <v/>
      </c>
      <c r="E31" s="47" t="str">
        <f>IF(UtilisationPoints[[#This Row],[Date]]="", "", "T"&amp;ROUNDUP(MONTH(UtilisationPoints[[#This Row],[Date]])/3,0))</f>
        <v/>
      </c>
      <c r="F31" s="22"/>
      <c r="G31" s="49" t="str">
        <f>IF(UtilisationPoints[[#This Row],[Nbr de points utilisés]]="", "", VLOOKUP(UtilisationPoints[[#This Row],[Nbr de points utilisés]], ConversionPoints[], 2,FALSE))</f>
        <v/>
      </c>
      <c r="J31" s="15"/>
      <c r="K31" s="15"/>
    </row>
    <row r="32" spans="1:11" ht="16.350000000000001" customHeight="1" x14ac:dyDescent="0.25">
      <c r="A32" s="15"/>
      <c r="B32" s="45" t="str">
        <f>IF(UtilisationPoints[[#This Row],[Date]]="", "", "MED-"&amp;TEXT(MID(B31,5,3)+1,"000"))</f>
        <v/>
      </c>
      <c r="C32" s="21"/>
      <c r="D32" s="46" t="str">
        <f>IF(UtilisationPoints[[#This Row],[Date]]="","",UtilisationPoints[[#This Row],[Date]])</f>
        <v/>
      </c>
      <c r="E32" s="47" t="str">
        <f>IF(UtilisationPoints[[#This Row],[Date]]="", "", "T"&amp;ROUNDUP(MONTH(UtilisationPoints[[#This Row],[Date]])/3,0))</f>
        <v/>
      </c>
      <c r="F32" s="22"/>
      <c r="G32" s="48" t="str">
        <f>IF(UtilisationPoints[[#This Row],[Nbr de points utilisés]]="", "", VLOOKUP(UtilisationPoints[[#This Row],[Nbr de points utilisés]], ConversionPoints[], 2,FALSE))</f>
        <v/>
      </c>
      <c r="J32" s="15"/>
      <c r="K32" s="15"/>
    </row>
    <row r="33" spans="1:11" ht="16.350000000000001" customHeight="1" x14ac:dyDescent="0.25">
      <c r="A33" s="15"/>
      <c r="B33" s="45" t="str">
        <f>IF(UtilisationPoints[[#This Row],[Date]]="", "", "MED-"&amp;TEXT(MID(B32,5,3)+1,"000"))</f>
        <v/>
      </c>
      <c r="C33" s="21"/>
      <c r="D33" s="46" t="str">
        <f>IF(UtilisationPoints[[#This Row],[Date]]="","",UtilisationPoints[[#This Row],[Date]])</f>
        <v/>
      </c>
      <c r="E33" s="47" t="str">
        <f>IF(UtilisationPoints[[#This Row],[Date]]="", "", "T"&amp;ROUNDUP(MONTH(UtilisationPoints[[#This Row],[Date]])/3,0))</f>
        <v/>
      </c>
      <c r="F33" s="22"/>
      <c r="G33" s="49" t="str">
        <f>IF(UtilisationPoints[[#This Row],[Nbr de points utilisés]]="", "", VLOOKUP(UtilisationPoints[[#This Row],[Nbr de points utilisés]], ConversionPoints[], 2,FALSE))</f>
        <v/>
      </c>
      <c r="J33" s="15"/>
      <c r="K33" s="15"/>
    </row>
    <row r="34" spans="1:11" ht="16.350000000000001" customHeight="1" x14ac:dyDescent="0.25">
      <c r="A34" s="15"/>
      <c r="B34" s="45" t="str">
        <f>IF(UtilisationPoints[[#This Row],[Date]]="", "", "MED-"&amp;TEXT(MID(B33,5,3)+1,"000"))</f>
        <v/>
      </c>
      <c r="C34" s="21"/>
      <c r="D34" s="46" t="str">
        <f>IF(UtilisationPoints[[#This Row],[Date]]="","",UtilisationPoints[[#This Row],[Date]])</f>
        <v/>
      </c>
      <c r="E34" s="47" t="str">
        <f>IF(UtilisationPoints[[#This Row],[Date]]="", "", "T"&amp;ROUNDUP(MONTH(UtilisationPoints[[#This Row],[Date]])/3,0))</f>
        <v/>
      </c>
      <c r="F34" s="22"/>
      <c r="G34" s="49" t="str">
        <f>IF(UtilisationPoints[[#This Row],[Nbr de points utilisés]]="", "", VLOOKUP(UtilisationPoints[[#This Row],[Nbr de points utilisés]], ConversionPoints[], 2,FALSE))</f>
        <v/>
      </c>
      <c r="J34" s="15"/>
      <c r="K34" s="15"/>
    </row>
    <row r="35" spans="1:11" ht="16.350000000000001" customHeight="1" x14ac:dyDescent="0.25">
      <c r="A35" s="15"/>
      <c r="B35" s="45" t="str">
        <f>IF(UtilisationPoints[[#This Row],[Date]]="", "", "MED-"&amp;TEXT(MID(B34,5,3)+1,"000"))</f>
        <v/>
      </c>
      <c r="C35" s="21"/>
      <c r="D35" s="46" t="str">
        <f>IF(UtilisationPoints[[#This Row],[Date]]="","",UtilisationPoints[[#This Row],[Date]])</f>
        <v/>
      </c>
      <c r="E35" s="47" t="str">
        <f>IF(UtilisationPoints[[#This Row],[Date]]="", "", "T"&amp;ROUNDUP(MONTH(UtilisationPoints[[#This Row],[Date]])/3,0))</f>
        <v/>
      </c>
      <c r="F35" s="22"/>
      <c r="G35" s="49" t="str">
        <f>IF(UtilisationPoints[[#This Row],[Nbr de points utilisés]]="", "", VLOOKUP(UtilisationPoints[[#This Row],[Nbr de points utilisés]], ConversionPoints[], 2,FALSE))</f>
        <v/>
      </c>
      <c r="J35" s="15"/>
      <c r="K35" s="15"/>
    </row>
    <row r="36" spans="1:11" ht="16.350000000000001" customHeight="1" x14ac:dyDescent="0.25">
      <c r="A36" s="15"/>
      <c r="B36" s="45" t="str">
        <f>IF(UtilisationPoints[[#This Row],[Date]]="", "", "MED-"&amp;TEXT(MID(B35,5,3)+1,"000"))</f>
        <v/>
      </c>
      <c r="C36" s="21"/>
      <c r="D36" s="46" t="str">
        <f>IF(UtilisationPoints[[#This Row],[Date]]="","",UtilisationPoints[[#This Row],[Date]])</f>
        <v/>
      </c>
      <c r="E36" s="47" t="str">
        <f>IF(UtilisationPoints[[#This Row],[Date]]="", "", "T"&amp;ROUNDUP(MONTH(UtilisationPoints[[#This Row],[Date]])/3,0))</f>
        <v/>
      </c>
      <c r="F36" s="22"/>
      <c r="G36" s="49" t="str">
        <f>IF(UtilisationPoints[[#This Row],[Nbr de points utilisés]]="", "", VLOOKUP(UtilisationPoints[[#This Row],[Nbr de points utilisés]], ConversionPoints[], 2,FALSE))</f>
        <v/>
      </c>
      <c r="J36" s="15"/>
      <c r="K36" s="15"/>
    </row>
    <row r="37" spans="1:11" ht="16.350000000000001" customHeight="1" x14ac:dyDescent="0.25">
      <c r="A37" s="15"/>
      <c r="B37" s="45" t="str">
        <f>IF(UtilisationPoints[[#This Row],[Date]]="", "", "MED-"&amp;TEXT(MID(B36,5,3)+1,"000"))</f>
        <v/>
      </c>
      <c r="C37" s="21"/>
      <c r="D37" s="46" t="str">
        <f>IF(UtilisationPoints[[#This Row],[Date]]="","",UtilisationPoints[[#This Row],[Date]])</f>
        <v/>
      </c>
      <c r="E37" s="47" t="str">
        <f>IF(UtilisationPoints[[#This Row],[Date]]="", "", "T"&amp;ROUNDUP(MONTH(UtilisationPoints[[#This Row],[Date]])/3,0))</f>
        <v/>
      </c>
      <c r="F37" s="22"/>
      <c r="G37" s="48" t="str">
        <f>IF(UtilisationPoints[[#This Row],[Nbr de points utilisés]]="", "", VLOOKUP(UtilisationPoints[[#This Row],[Nbr de points utilisés]], ConversionPoints[], 2,FALSE))</f>
        <v/>
      </c>
      <c r="J37" s="15"/>
      <c r="K37" s="15"/>
    </row>
    <row r="38" spans="1:11" ht="16.350000000000001" customHeight="1" x14ac:dyDescent="0.25">
      <c r="A38" s="15"/>
      <c r="B38" s="45" t="str">
        <f>IF(UtilisationPoints[[#This Row],[Date]]="", "", "MED-"&amp;TEXT(MID(B37,5,3)+1,"000"))</f>
        <v/>
      </c>
      <c r="C38" s="21"/>
      <c r="D38" s="46" t="str">
        <f>IF(UtilisationPoints[[#This Row],[Date]]="","",UtilisationPoints[[#This Row],[Date]])</f>
        <v/>
      </c>
      <c r="E38" s="47" t="str">
        <f>IF(UtilisationPoints[[#This Row],[Date]]="", "", "T"&amp;ROUNDUP(MONTH(UtilisationPoints[[#This Row],[Date]])/3,0))</f>
        <v/>
      </c>
      <c r="F38" s="22"/>
      <c r="G38" s="48" t="str">
        <f>IF(UtilisationPoints[[#This Row],[Nbr de points utilisés]]="", "", VLOOKUP(UtilisationPoints[[#This Row],[Nbr de points utilisés]], ConversionPoints[], 2,FALSE))</f>
        <v/>
      </c>
      <c r="H38" s="23"/>
      <c r="J38" s="15"/>
      <c r="K38" s="15"/>
    </row>
    <row r="39" spans="1:11" ht="16.350000000000001" customHeight="1" x14ac:dyDescent="0.25">
      <c r="A39" s="15"/>
      <c r="B39" s="45" t="str">
        <f>IF(UtilisationPoints[[#This Row],[Date]]="", "", "MED-"&amp;TEXT(MID(B38,5,3)+1,"000"))</f>
        <v/>
      </c>
      <c r="C39" s="21"/>
      <c r="D39" s="46" t="str">
        <f>IF(UtilisationPoints[[#This Row],[Date]]="","",UtilisationPoints[[#This Row],[Date]])</f>
        <v/>
      </c>
      <c r="E39" s="47" t="str">
        <f>IF(UtilisationPoints[[#This Row],[Date]]="", "", "T"&amp;ROUNDUP(MONTH(UtilisationPoints[[#This Row],[Date]])/3,0))</f>
        <v/>
      </c>
      <c r="F39" s="22"/>
      <c r="G39" s="48" t="str">
        <f>IF(UtilisationPoints[[#This Row],[Nbr de points utilisés]]="", "", VLOOKUP(UtilisationPoints[[#This Row],[Nbr de points utilisés]], ConversionPoints[], 2,FALSE))</f>
        <v/>
      </c>
      <c r="H39" s="23"/>
      <c r="J39" s="15"/>
      <c r="K39" s="15"/>
    </row>
    <row r="40" spans="1:11" ht="16.350000000000001" customHeight="1" x14ac:dyDescent="0.25">
      <c r="A40" s="15"/>
      <c r="B40" s="45" t="str">
        <f>IF(UtilisationPoints[[#This Row],[Date]]="", "", "MED-"&amp;TEXT(MID(B39,5,3)+1,"000"))</f>
        <v/>
      </c>
      <c r="C40" s="21"/>
      <c r="D40" s="46" t="str">
        <f>IF(UtilisationPoints[[#This Row],[Date]]="","",UtilisationPoints[[#This Row],[Date]])</f>
        <v/>
      </c>
      <c r="E40" s="47" t="str">
        <f>IF(UtilisationPoints[[#This Row],[Date]]="", "", "T"&amp;ROUNDUP(MONTH(UtilisationPoints[[#This Row],[Date]])/3,0))</f>
        <v/>
      </c>
      <c r="F40" s="22"/>
      <c r="G40" s="48" t="str">
        <f>IF(UtilisationPoints[[#This Row],[Nbr de points utilisés]]="", "", VLOOKUP(UtilisationPoints[[#This Row],[Nbr de points utilisés]], ConversionPoints[], 2,FALSE))</f>
        <v/>
      </c>
      <c r="H40" s="23"/>
      <c r="J40" s="15"/>
      <c r="K40" s="15"/>
    </row>
    <row r="41" spans="1:11" ht="16.350000000000001" customHeight="1" x14ac:dyDescent="0.25">
      <c r="A41" s="15"/>
      <c r="B41" s="45" t="str">
        <f>IF(UtilisationPoints[[#This Row],[Date]]="", "", "MED-"&amp;TEXT(MID(B40,5,3)+1,"000"))</f>
        <v/>
      </c>
      <c r="C41" s="21"/>
      <c r="D41" s="46" t="str">
        <f>IF(UtilisationPoints[[#This Row],[Date]]="","",UtilisationPoints[[#This Row],[Date]])</f>
        <v/>
      </c>
      <c r="E41" s="47" t="str">
        <f>IF(UtilisationPoints[[#This Row],[Date]]="", "", "T"&amp;ROUNDUP(MONTH(UtilisationPoints[[#This Row],[Date]])/3,0))</f>
        <v/>
      </c>
      <c r="F41" s="22"/>
      <c r="G41" s="48" t="str">
        <f>IF(UtilisationPoints[[#This Row],[Nbr de points utilisés]]="", "", VLOOKUP(UtilisationPoints[[#This Row],[Nbr de points utilisés]], ConversionPoints[], 2,FALSE))</f>
        <v/>
      </c>
      <c r="H41" s="23"/>
      <c r="J41" s="15"/>
      <c r="K41" s="15"/>
    </row>
    <row r="42" spans="1:11" ht="16.350000000000001" customHeight="1" x14ac:dyDescent="0.25">
      <c r="A42" s="15"/>
      <c r="B42" s="45" t="str">
        <f>IF(UtilisationPoints[[#This Row],[Date]]="", "", "MED-"&amp;TEXT(MID(B41,5,3)+1,"000"))</f>
        <v/>
      </c>
      <c r="C42" s="21"/>
      <c r="D42" s="46" t="str">
        <f>IF(UtilisationPoints[[#This Row],[Date]]="","",UtilisationPoints[[#This Row],[Date]])</f>
        <v/>
      </c>
      <c r="E42" s="47" t="str">
        <f>IF(UtilisationPoints[[#This Row],[Date]]="", "", "T"&amp;ROUNDUP(MONTH(UtilisationPoints[[#This Row],[Date]])/3,0))</f>
        <v/>
      </c>
      <c r="F42" s="22"/>
      <c r="G42" s="48" t="str">
        <f>IF(UtilisationPoints[[#This Row],[Nbr de points utilisés]]="", "", VLOOKUP(UtilisationPoints[[#This Row],[Nbr de points utilisés]], ConversionPoints[], 2,FALSE))</f>
        <v/>
      </c>
      <c r="H42" s="23"/>
      <c r="J42" s="15"/>
      <c r="K42" s="15"/>
    </row>
    <row r="43" spans="1:11" ht="16.350000000000001" customHeight="1" x14ac:dyDescent="0.25">
      <c r="A43" s="15"/>
      <c r="B43" s="45" t="str">
        <f>IF(UtilisationPoints[[#This Row],[Date]]="", "", "MED-"&amp;TEXT(MID(B42,5,3)+1,"000"))</f>
        <v/>
      </c>
      <c r="C43" s="21"/>
      <c r="D43" s="46" t="str">
        <f>IF(UtilisationPoints[[#This Row],[Date]]="","",UtilisationPoints[[#This Row],[Date]])</f>
        <v/>
      </c>
      <c r="E43" s="47" t="str">
        <f>IF(UtilisationPoints[[#This Row],[Date]]="", "", "T"&amp;ROUNDUP(MONTH(UtilisationPoints[[#This Row],[Date]])/3,0))</f>
        <v/>
      </c>
      <c r="F43" s="22"/>
      <c r="G43" s="48" t="str">
        <f>IF(UtilisationPoints[[#This Row],[Nbr de points utilisés]]="", "", VLOOKUP(UtilisationPoints[[#This Row],[Nbr de points utilisés]], ConversionPoints[], 2,FALSE))</f>
        <v/>
      </c>
      <c r="H43" s="23"/>
      <c r="J43" s="15"/>
      <c r="K43" s="15"/>
    </row>
    <row r="44" spans="1:11" ht="16.350000000000001" customHeight="1" x14ac:dyDescent="0.25">
      <c r="A44" s="15"/>
      <c r="B44" s="45" t="str">
        <f>IF(UtilisationPoints[[#This Row],[Date]]="", "", "MED-"&amp;TEXT(MID(B43,5,3)+1,"000"))</f>
        <v/>
      </c>
      <c r="C44" s="21"/>
      <c r="D44" s="46" t="str">
        <f>IF(UtilisationPoints[[#This Row],[Date]]="","",UtilisationPoints[[#This Row],[Date]])</f>
        <v/>
      </c>
      <c r="E44" s="47" t="str">
        <f>IF(UtilisationPoints[[#This Row],[Date]]="", "", "T"&amp;ROUNDUP(MONTH(UtilisationPoints[[#This Row],[Date]])/3,0))</f>
        <v/>
      </c>
      <c r="F44" s="22"/>
      <c r="G44" s="48" t="str">
        <f>IF(UtilisationPoints[[#This Row],[Nbr de points utilisés]]="", "", VLOOKUP(UtilisationPoints[[#This Row],[Nbr de points utilisés]], ConversionPoints[], 2,FALSE))</f>
        <v/>
      </c>
      <c r="H44" s="23"/>
    </row>
    <row r="45" spans="1:11" ht="16.350000000000001" customHeight="1" x14ac:dyDescent="0.25">
      <c r="A45" s="15"/>
      <c r="B45" s="45" t="str">
        <f>IF(UtilisationPoints[[#This Row],[Date]]="", "", "MED-"&amp;TEXT(MID(B44,5,3)+1,"000"))</f>
        <v/>
      </c>
      <c r="C45" s="21"/>
      <c r="D45" s="46" t="str">
        <f>IF(UtilisationPoints[[#This Row],[Date]]="","",UtilisationPoints[[#This Row],[Date]])</f>
        <v/>
      </c>
      <c r="E45" s="47" t="str">
        <f>IF(UtilisationPoints[[#This Row],[Date]]="", "", "T"&amp;ROUNDUP(MONTH(UtilisationPoints[[#This Row],[Date]])/3,0))</f>
        <v/>
      </c>
      <c r="F45" s="22"/>
      <c r="G45" s="48" t="str">
        <f>IF(UtilisationPoints[[#This Row],[Nbr de points utilisés]]="", "", VLOOKUP(UtilisationPoints[[#This Row],[Nbr de points utilisés]], ConversionPoints[], 2,FALSE))</f>
        <v/>
      </c>
      <c r="H45" s="23"/>
    </row>
    <row r="46" spans="1:11" ht="16.350000000000001" customHeight="1" x14ac:dyDescent="0.25">
      <c r="A46" s="15"/>
      <c r="B46" s="45" t="str">
        <f>IF(UtilisationPoints[[#This Row],[Date]]="", "", "MED-"&amp;TEXT(MID(B45,5,3)+1,"000"))</f>
        <v/>
      </c>
      <c r="C46" s="21"/>
      <c r="D46" s="46" t="str">
        <f>IF(UtilisationPoints[[#This Row],[Date]]="","",UtilisationPoints[[#This Row],[Date]])</f>
        <v/>
      </c>
      <c r="E46" s="47" t="str">
        <f>IF(UtilisationPoints[[#This Row],[Date]]="", "", "T"&amp;ROUNDUP(MONTH(UtilisationPoints[[#This Row],[Date]])/3,0))</f>
        <v/>
      </c>
      <c r="F46" s="22"/>
      <c r="G46" s="48" t="str">
        <f>IF(UtilisationPoints[[#This Row],[Nbr de points utilisés]]="", "", VLOOKUP(UtilisationPoints[[#This Row],[Nbr de points utilisés]], ConversionPoints[], 2,FALSE))</f>
        <v/>
      </c>
      <c r="H46" s="23"/>
    </row>
    <row r="47" spans="1:11" ht="16.350000000000001" customHeight="1" x14ac:dyDescent="0.25">
      <c r="A47" s="15"/>
      <c r="B47" s="45" t="str">
        <f>IF(UtilisationPoints[[#This Row],[Date]]="", "", "MED-"&amp;TEXT(MID(B46,5,3)+1,"000"))</f>
        <v/>
      </c>
      <c r="C47" s="21"/>
      <c r="D47" s="46" t="str">
        <f>IF(UtilisationPoints[[#This Row],[Date]]="","",UtilisationPoints[[#This Row],[Date]])</f>
        <v/>
      </c>
      <c r="E47" s="47" t="str">
        <f>IF(UtilisationPoints[[#This Row],[Date]]="", "", "T"&amp;ROUNDUP(MONTH(UtilisationPoints[[#This Row],[Date]])/3,0))</f>
        <v/>
      </c>
      <c r="F47" s="22"/>
      <c r="G47" s="48" t="str">
        <f>IF(UtilisationPoints[[#This Row],[Nbr de points utilisés]]="", "", VLOOKUP(UtilisationPoints[[#This Row],[Nbr de points utilisés]], ConversionPoints[], 2,FALSE))</f>
        <v/>
      </c>
      <c r="H47" s="23"/>
    </row>
    <row r="48" spans="1:11" ht="16.350000000000001" customHeight="1" x14ac:dyDescent="0.25">
      <c r="A48" s="15"/>
      <c r="B48" s="45" t="str">
        <f>IF(UtilisationPoints[[#This Row],[Date]]="", "", "MED-"&amp;TEXT(MID(B47,5,3)+1,"000"))</f>
        <v/>
      </c>
      <c r="C48" s="21"/>
      <c r="D48" s="46" t="str">
        <f>IF(UtilisationPoints[[#This Row],[Date]]="","",UtilisationPoints[[#This Row],[Date]])</f>
        <v/>
      </c>
      <c r="E48" s="47" t="str">
        <f>IF(UtilisationPoints[[#This Row],[Date]]="", "", "T"&amp;ROUNDUP(MONTH(UtilisationPoints[[#This Row],[Date]])/3,0))</f>
        <v/>
      </c>
      <c r="F48" s="22"/>
      <c r="G48" s="48" t="str">
        <f>IF(UtilisationPoints[[#This Row],[Nbr de points utilisés]]="", "", VLOOKUP(UtilisationPoints[[#This Row],[Nbr de points utilisés]], ConversionPoints[], 2,FALSE))</f>
        <v/>
      </c>
      <c r="H48" s="23"/>
    </row>
    <row r="49" spans="1:8" ht="16.350000000000001" customHeight="1" x14ac:dyDescent="0.25">
      <c r="A49" s="15"/>
      <c r="B49" s="45" t="str">
        <f>IF(UtilisationPoints[[#This Row],[Date]]="", "", "MED-"&amp;TEXT(MID(B48,5,3)+1,"000"))</f>
        <v/>
      </c>
      <c r="C49" s="21"/>
      <c r="D49" s="46" t="str">
        <f>IF(UtilisationPoints[[#This Row],[Date]]="","",UtilisationPoints[[#This Row],[Date]])</f>
        <v/>
      </c>
      <c r="E49" s="47" t="str">
        <f>IF(UtilisationPoints[[#This Row],[Date]]="", "", "T"&amp;ROUNDUP(MONTH(UtilisationPoints[[#This Row],[Date]])/3,0))</f>
        <v/>
      </c>
      <c r="F49" s="22"/>
      <c r="G49" s="48" t="str">
        <f>IF(UtilisationPoints[[#This Row],[Nbr de points utilisés]]="", "", VLOOKUP(UtilisationPoints[[#This Row],[Nbr de points utilisés]], ConversionPoints[], 2,FALSE))</f>
        <v/>
      </c>
      <c r="H49" s="23"/>
    </row>
    <row r="50" spans="1:8" ht="16.350000000000001" customHeight="1" x14ac:dyDescent="0.25">
      <c r="A50" s="15"/>
      <c r="B50" s="45" t="str">
        <f>IF(UtilisationPoints[[#This Row],[Date]]="", "", "MED-"&amp;TEXT(MID(B49,5,3)+1,"000"))</f>
        <v/>
      </c>
      <c r="C50" s="21"/>
      <c r="D50" s="46" t="str">
        <f>IF(UtilisationPoints[[#This Row],[Date]]="","",UtilisationPoints[[#This Row],[Date]])</f>
        <v/>
      </c>
      <c r="E50" s="47" t="str">
        <f>IF(UtilisationPoints[[#This Row],[Date]]="", "", "T"&amp;ROUNDUP(MONTH(UtilisationPoints[[#This Row],[Date]])/3,0))</f>
        <v/>
      </c>
      <c r="F50" s="22"/>
      <c r="G50" s="48" t="str">
        <f>IF(UtilisationPoints[[#This Row],[Nbr de points utilisés]]="", "", VLOOKUP(UtilisationPoints[[#This Row],[Nbr de points utilisés]], ConversionPoints[], 2,FALSE))</f>
        <v/>
      </c>
      <c r="H50" s="23"/>
    </row>
    <row r="51" spans="1:8" ht="16.350000000000001" customHeight="1" x14ac:dyDescent="0.25">
      <c r="A51" s="15"/>
      <c r="B51" s="45" t="str">
        <f>IF(UtilisationPoints[[#This Row],[Date]]="", "", "MED-"&amp;TEXT(MID(B50,5,3)+1,"000"))</f>
        <v/>
      </c>
      <c r="C51" s="21"/>
      <c r="D51" s="46" t="str">
        <f>IF(UtilisationPoints[[#This Row],[Date]]="","",UtilisationPoints[[#This Row],[Date]])</f>
        <v/>
      </c>
      <c r="E51" s="47" t="str">
        <f>IF(UtilisationPoints[[#This Row],[Date]]="", "", "T"&amp;ROUNDUP(MONTH(UtilisationPoints[[#This Row],[Date]])/3,0))</f>
        <v/>
      </c>
      <c r="F51" s="22"/>
      <c r="G51" s="48" t="str">
        <f>IF(UtilisationPoints[[#This Row],[Nbr de points utilisés]]="", "", VLOOKUP(UtilisationPoints[[#This Row],[Nbr de points utilisés]], ConversionPoints[], 2,FALSE))</f>
        <v/>
      </c>
      <c r="H51" s="23"/>
    </row>
    <row r="52" spans="1:8" ht="16.350000000000001" customHeight="1" x14ac:dyDescent="0.25">
      <c r="A52" s="15"/>
      <c r="B52" s="45" t="str">
        <f>IF(UtilisationPoints[[#This Row],[Date]]="", "", "MED-"&amp;TEXT(MID(B51,5,3)+1,"000"))</f>
        <v/>
      </c>
      <c r="C52" s="21"/>
      <c r="D52" s="46" t="str">
        <f>IF(UtilisationPoints[[#This Row],[Date]]="","",UtilisationPoints[[#This Row],[Date]])</f>
        <v/>
      </c>
      <c r="E52" s="47" t="str">
        <f>IF(UtilisationPoints[[#This Row],[Date]]="", "", "T"&amp;ROUNDUP(MONTH(UtilisationPoints[[#This Row],[Date]])/3,0))</f>
        <v/>
      </c>
      <c r="F52" s="22"/>
      <c r="G52" s="48" t="str">
        <f>IF(UtilisationPoints[[#This Row],[Nbr de points utilisés]]="", "", VLOOKUP(UtilisationPoints[[#This Row],[Nbr de points utilisés]], ConversionPoints[], 2,FALSE))</f>
        <v/>
      </c>
      <c r="H52" s="23"/>
    </row>
    <row r="53" spans="1:8" ht="16.350000000000001" customHeight="1" x14ac:dyDescent="0.25">
      <c r="A53" s="15"/>
      <c r="B53" s="45" t="str">
        <f>IF(UtilisationPoints[[#This Row],[Date]]="", "", "MED-"&amp;TEXT(MID(B52,5,3)+1,"000"))</f>
        <v/>
      </c>
      <c r="C53" s="21"/>
      <c r="D53" s="46" t="str">
        <f>IF(UtilisationPoints[[#This Row],[Date]]="","",UtilisationPoints[[#This Row],[Date]])</f>
        <v/>
      </c>
      <c r="E53" s="47" t="str">
        <f>IF(UtilisationPoints[[#This Row],[Date]]="", "", "T"&amp;ROUNDUP(MONTH(UtilisationPoints[[#This Row],[Date]])/3,0))</f>
        <v/>
      </c>
      <c r="F53" s="22"/>
      <c r="G53" s="48" t="str">
        <f>IF(UtilisationPoints[[#This Row],[Nbr de points utilisés]]="", "", VLOOKUP(UtilisationPoints[[#This Row],[Nbr de points utilisés]], ConversionPoints[], 2,FALSE))</f>
        <v/>
      </c>
      <c r="H53" s="23"/>
    </row>
    <row r="54" spans="1:8" ht="16.350000000000001" customHeight="1" x14ac:dyDescent="0.25">
      <c r="A54" s="15"/>
      <c r="B54" s="45" t="str">
        <f>IF(UtilisationPoints[[#This Row],[Date]]="", "", "MED-"&amp;TEXT(MID(B53,5,3)+1,"000"))</f>
        <v/>
      </c>
      <c r="C54" s="21"/>
      <c r="D54" s="46" t="str">
        <f>IF(UtilisationPoints[[#This Row],[Date]]="","",UtilisationPoints[[#This Row],[Date]])</f>
        <v/>
      </c>
      <c r="E54" s="47" t="str">
        <f>IF(UtilisationPoints[[#This Row],[Date]]="", "", "T"&amp;ROUNDUP(MONTH(UtilisationPoints[[#This Row],[Date]])/3,0))</f>
        <v/>
      </c>
      <c r="F54" s="22"/>
      <c r="G54" s="48" t="str">
        <f>IF(UtilisationPoints[[#This Row],[Nbr de points utilisés]]="", "", VLOOKUP(UtilisationPoints[[#This Row],[Nbr de points utilisés]], ConversionPoints[], 2,FALSE))</f>
        <v/>
      </c>
      <c r="H54" s="23"/>
    </row>
    <row r="55" spans="1:8" ht="16.350000000000001" customHeight="1" x14ac:dyDescent="0.25">
      <c r="A55" s="15"/>
      <c r="B55" s="45" t="str">
        <f>IF(UtilisationPoints[[#This Row],[Date]]="", "", "MED-"&amp;TEXT(MID(B54,5,3)+1,"000"))</f>
        <v/>
      </c>
      <c r="C55" s="21"/>
      <c r="D55" s="46" t="str">
        <f>IF(UtilisationPoints[[#This Row],[Date]]="","",UtilisationPoints[[#This Row],[Date]])</f>
        <v/>
      </c>
      <c r="E55" s="47" t="str">
        <f>IF(UtilisationPoints[[#This Row],[Date]]="", "", "T"&amp;ROUNDUP(MONTH(UtilisationPoints[[#This Row],[Date]])/3,0))</f>
        <v/>
      </c>
      <c r="F55" s="22"/>
      <c r="G55" s="48" t="str">
        <f>IF(UtilisationPoints[[#This Row],[Nbr de points utilisés]]="", "", VLOOKUP(UtilisationPoints[[#This Row],[Nbr de points utilisés]], ConversionPoints[], 2,FALSE))</f>
        <v/>
      </c>
      <c r="H55" s="23"/>
    </row>
    <row r="56" spans="1:8" ht="16.350000000000001" customHeight="1" x14ac:dyDescent="0.25">
      <c r="A56" s="15"/>
      <c r="B56" s="45" t="str">
        <f>IF(UtilisationPoints[[#This Row],[Date]]="", "", "MED-"&amp;TEXT(MID(B55,5,3)+1,"000"))</f>
        <v/>
      </c>
      <c r="C56" s="21"/>
      <c r="D56" s="46" t="str">
        <f>IF(UtilisationPoints[[#This Row],[Date]]="","",UtilisationPoints[[#This Row],[Date]])</f>
        <v/>
      </c>
      <c r="E56" s="47" t="str">
        <f>IF(UtilisationPoints[[#This Row],[Date]]="", "", "T"&amp;ROUNDUP(MONTH(UtilisationPoints[[#This Row],[Date]])/3,0))</f>
        <v/>
      </c>
      <c r="F56" s="22"/>
      <c r="G56" s="48" t="str">
        <f>IF(UtilisationPoints[[#This Row],[Nbr de points utilisés]]="", "", VLOOKUP(UtilisationPoints[[#This Row],[Nbr de points utilisés]], ConversionPoints[], 2,FALSE))</f>
        <v/>
      </c>
      <c r="H56" s="23"/>
    </row>
    <row r="57" spans="1:8" ht="16.350000000000001" customHeight="1" x14ac:dyDescent="0.25">
      <c r="A57" s="15"/>
      <c r="B57" s="45" t="str">
        <f>IF(UtilisationPoints[[#This Row],[Date]]="", "", "MED-"&amp;TEXT(MID(B56,5,3)+1,"000"))</f>
        <v/>
      </c>
      <c r="C57" s="21"/>
      <c r="D57" s="46" t="str">
        <f>IF(UtilisationPoints[[#This Row],[Date]]="","",UtilisationPoints[[#This Row],[Date]])</f>
        <v/>
      </c>
      <c r="E57" s="47" t="str">
        <f>IF(UtilisationPoints[[#This Row],[Date]]="", "", "T"&amp;ROUNDUP(MONTH(UtilisationPoints[[#This Row],[Date]])/3,0))</f>
        <v/>
      </c>
      <c r="F57" s="22"/>
      <c r="G57" s="48" t="str">
        <f>IF(UtilisationPoints[[#This Row],[Nbr de points utilisés]]="", "", VLOOKUP(UtilisationPoints[[#This Row],[Nbr de points utilisés]], ConversionPoints[], 2,FALSE))</f>
        <v/>
      </c>
      <c r="H57" s="23"/>
    </row>
    <row r="58" spans="1:8" ht="16.350000000000001" customHeight="1" x14ac:dyDescent="0.25">
      <c r="A58" s="15"/>
      <c r="B58" s="45" t="str">
        <f>IF(UtilisationPoints[[#This Row],[Date]]="", "", "MED-"&amp;TEXT(MID(B57,5,3)+1,"000"))</f>
        <v/>
      </c>
      <c r="C58" s="21"/>
      <c r="D58" s="46" t="str">
        <f>IF(UtilisationPoints[[#This Row],[Date]]="","",UtilisationPoints[[#This Row],[Date]])</f>
        <v/>
      </c>
      <c r="E58" s="47" t="str">
        <f>IF(UtilisationPoints[[#This Row],[Date]]="", "", "T"&amp;ROUNDUP(MONTH(UtilisationPoints[[#This Row],[Date]])/3,0))</f>
        <v/>
      </c>
      <c r="F58" s="22"/>
      <c r="G58" s="48" t="str">
        <f>IF(UtilisationPoints[[#This Row],[Nbr de points utilisés]]="", "", VLOOKUP(UtilisationPoints[[#This Row],[Nbr de points utilisés]], ConversionPoints[], 2,FALSE))</f>
        <v/>
      </c>
      <c r="H58" s="23"/>
    </row>
    <row r="59" spans="1:8" ht="16.350000000000001" customHeight="1" x14ac:dyDescent="0.25">
      <c r="A59" s="15"/>
      <c r="B59" s="45" t="str">
        <f>IF(UtilisationPoints[[#This Row],[Date]]="", "", "MED-"&amp;TEXT(MID(B58,5,3)+1,"000"))</f>
        <v/>
      </c>
      <c r="C59" s="21"/>
      <c r="D59" s="46" t="str">
        <f>IF(UtilisationPoints[[#This Row],[Date]]="","",UtilisationPoints[[#This Row],[Date]])</f>
        <v/>
      </c>
      <c r="E59" s="47" t="str">
        <f>IF(UtilisationPoints[[#This Row],[Date]]="", "", "T"&amp;ROUNDUP(MONTH(UtilisationPoints[[#This Row],[Date]])/3,0))</f>
        <v/>
      </c>
      <c r="F59" s="22"/>
      <c r="G59" s="48" t="str">
        <f>IF(UtilisationPoints[[#This Row],[Nbr de points utilisés]]="", "", VLOOKUP(UtilisationPoints[[#This Row],[Nbr de points utilisés]], ConversionPoints[], 2,FALSE))</f>
        <v/>
      </c>
      <c r="H59" s="23"/>
    </row>
    <row r="60" spans="1:8" ht="16.350000000000001" customHeight="1" x14ac:dyDescent="0.25">
      <c r="A60" s="15"/>
      <c r="B60" s="45" t="str">
        <f>IF(UtilisationPoints[[#This Row],[Date]]="", "", "MED-"&amp;TEXT(MID(B59,5,3)+1,"000"))</f>
        <v/>
      </c>
      <c r="C60" s="21"/>
      <c r="D60" s="46" t="str">
        <f>IF(UtilisationPoints[[#This Row],[Date]]="","",UtilisationPoints[[#This Row],[Date]])</f>
        <v/>
      </c>
      <c r="E60" s="47" t="str">
        <f>IF(UtilisationPoints[[#This Row],[Date]]="", "", "T"&amp;ROUNDUP(MONTH(UtilisationPoints[[#This Row],[Date]])/3,0))</f>
        <v/>
      </c>
      <c r="F60" s="22"/>
      <c r="G60" s="48" t="str">
        <f>IF(UtilisationPoints[[#This Row],[Nbr de points utilisés]]="", "", VLOOKUP(UtilisationPoints[[#This Row],[Nbr de points utilisés]], ConversionPoints[], 2,FALSE))</f>
        <v/>
      </c>
      <c r="H60" s="23"/>
    </row>
    <row r="61" spans="1:8" ht="16.350000000000001" customHeight="1" x14ac:dyDescent="0.25">
      <c r="A61" s="15"/>
      <c r="B61" s="45" t="str">
        <f>IF(UtilisationPoints[[#This Row],[Date]]="", "", "MED-"&amp;TEXT(MID(B60,5,3)+1,"000"))</f>
        <v/>
      </c>
      <c r="C61" s="21"/>
      <c r="D61" s="46" t="str">
        <f>IF(UtilisationPoints[[#This Row],[Date]]="","",UtilisationPoints[[#This Row],[Date]])</f>
        <v/>
      </c>
      <c r="E61" s="47" t="str">
        <f>IF(UtilisationPoints[[#This Row],[Date]]="", "", "T"&amp;ROUNDUP(MONTH(UtilisationPoints[[#This Row],[Date]])/3,0))</f>
        <v/>
      </c>
      <c r="F61" s="22"/>
      <c r="G61" s="48" t="str">
        <f>IF(UtilisationPoints[[#This Row],[Nbr de points utilisés]]="", "", VLOOKUP(UtilisationPoints[[#This Row],[Nbr de points utilisés]], ConversionPoints[], 2,FALSE))</f>
        <v/>
      </c>
      <c r="H61" s="23"/>
    </row>
    <row r="62" spans="1:8" ht="16.350000000000001" customHeight="1" x14ac:dyDescent="0.25">
      <c r="A62" s="15"/>
      <c r="B62" s="45" t="str">
        <f>IF(UtilisationPoints[[#This Row],[Date]]="", "", "MED-"&amp;TEXT(MID(B61,5,3)+1,"000"))</f>
        <v/>
      </c>
      <c r="C62" s="21"/>
      <c r="D62" s="46" t="str">
        <f>IF(UtilisationPoints[[#This Row],[Date]]="","",UtilisationPoints[[#This Row],[Date]])</f>
        <v/>
      </c>
      <c r="E62" s="47" t="str">
        <f>IF(UtilisationPoints[[#This Row],[Date]]="", "", "T"&amp;ROUNDUP(MONTH(UtilisationPoints[[#This Row],[Date]])/3,0))</f>
        <v/>
      </c>
      <c r="F62" s="22"/>
      <c r="G62" s="48" t="str">
        <f>IF(UtilisationPoints[[#This Row],[Nbr de points utilisés]]="", "", VLOOKUP(UtilisationPoints[[#This Row],[Nbr de points utilisés]], ConversionPoints[], 2,FALSE))</f>
        <v/>
      </c>
      <c r="H62" s="23"/>
    </row>
    <row r="63" spans="1:8" ht="16.350000000000001" customHeight="1" x14ac:dyDescent="0.25">
      <c r="A63" s="15"/>
      <c r="B63" s="45" t="str">
        <f>IF(UtilisationPoints[[#This Row],[Date]]="", "", "MED-"&amp;TEXT(MID(B62,5,3)+1,"000"))</f>
        <v/>
      </c>
      <c r="C63" s="21"/>
      <c r="D63" s="46" t="str">
        <f>IF(UtilisationPoints[[#This Row],[Date]]="","",UtilisationPoints[[#This Row],[Date]])</f>
        <v/>
      </c>
      <c r="E63" s="47" t="str">
        <f>IF(UtilisationPoints[[#This Row],[Date]]="", "", "T"&amp;ROUNDUP(MONTH(UtilisationPoints[[#This Row],[Date]])/3,0))</f>
        <v/>
      </c>
      <c r="F63" s="22"/>
      <c r="G63" s="48" t="str">
        <f>IF(UtilisationPoints[[#This Row],[Nbr de points utilisés]]="", "", VLOOKUP(UtilisationPoints[[#This Row],[Nbr de points utilisés]], ConversionPoints[], 2,FALSE))</f>
        <v/>
      </c>
      <c r="H63" s="23"/>
    </row>
    <row r="64" spans="1:8" ht="16.350000000000001" customHeight="1" x14ac:dyDescent="0.25">
      <c r="A64" s="15"/>
      <c r="B64" s="45" t="str">
        <f>IF(UtilisationPoints[[#This Row],[Date]]="", "", "MED-"&amp;TEXT(MID(B63,5,3)+1,"000"))</f>
        <v/>
      </c>
      <c r="C64" s="21"/>
      <c r="D64" s="46" t="str">
        <f>IF(UtilisationPoints[[#This Row],[Date]]="","",UtilisationPoints[[#This Row],[Date]])</f>
        <v/>
      </c>
      <c r="E64" s="47" t="str">
        <f>IF(UtilisationPoints[[#This Row],[Date]]="", "", "T"&amp;ROUNDUP(MONTH(UtilisationPoints[[#This Row],[Date]])/3,0))</f>
        <v/>
      </c>
      <c r="F64" s="22"/>
      <c r="G64" s="48" t="str">
        <f>IF(UtilisationPoints[[#This Row],[Nbr de points utilisés]]="", "", VLOOKUP(UtilisationPoints[[#This Row],[Nbr de points utilisés]], ConversionPoints[], 2,FALSE))</f>
        <v/>
      </c>
      <c r="H64" s="23"/>
    </row>
    <row r="65" spans="1:8" ht="16.350000000000001" customHeight="1" x14ac:dyDescent="0.25">
      <c r="A65" s="15"/>
      <c r="B65" s="45" t="str">
        <f>IF(UtilisationPoints[[#This Row],[Date]]="", "", "MED-"&amp;TEXT(MID(B64,5,3)+1,"000"))</f>
        <v/>
      </c>
      <c r="C65" s="21"/>
      <c r="D65" s="46" t="str">
        <f>IF(UtilisationPoints[[#This Row],[Date]]="","",UtilisationPoints[[#This Row],[Date]])</f>
        <v/>
      </c>
      <c r="E65" s="47" t="str">
        <f>IF(UtilisationPoints[[#This Row],[Date]]="", "", "T"&amp;ROUNDUP(MONTH(UtilisationPoints[[#This Row],[Date]])/3,0))</f>
        <v/>
      </c>
      <c r="F65" s="22"/>
      <c r="G65" s="48" t="str">
        <f>IF(UtilisationPoints[[#This Row],[Nbr de points utilisés]]="", "", VLOOKUP(UtilisationPoints[[#This Row],[Nbr de points utilisés]], ConversionPoints[], 2,FALSE))</f>
        <v/>
      </c>
      <c r="H65" s="23"/>
    </row>
    <row r="66" spans="1:8" ht="16.350000000000001" customHeight="1" x14ac:dyDescent="0.25">
      <c r="A66" s="15"/>
      <c r="B66" s="45" t="str">
        <f>IF(UtilisationPoints[[#This Row],[Date]]="", "", "MED-"&amp;TEXT(MID(B65,5,3)+1,"000"))</f>
        <v/>
      </c>
      <c r="C66" s="21"/>
      <c r="D66" s="46" t="str">
        <f>IF(UtilisationPoints[[#This Row],[Date]]="","",UtilisationPoints[[#This Row],[Date]])</f>
        <v/>
      </c>
      <c r="E66" s="47" t="str">
        <f>IF(UtilisationPoints[[#This Row],[Date]]="", "", "T"&amp;ROUNDUP(MONTH(UtilisationPoints[[#This Row],[Date]])/3,0))</f>
        <v/>
      </c>
      <c r="F66" s="22"/>
      <c r="G66" s="48" t="str">
        <f>IF(UtilisationPoints[[#This Row],[Nbr de points utilisés]]="", "", VLOOKUP(UtilisationPoints[[#This Row],[Nbr de points utilisés]], ConversionPoints[], 2,FALSE))</f>
        <v/>
      </c>
      <c r="H66" s="23"/>
    </row>
    <row r="67" spans="1:8" ht="16.350000000000001" customHeight="1" x14ac:dyDescent="0.25">
      <c r="A67" s="15"/>
      <c r="B67" s="45" t="str">
        <f>IF(UtilisationPoints[[#This Row],[Date]]="", "", "MED-"&amp;TEXT(MID(B66,5,3)+1,"000"))</f>
        <v/>
      </c>
      <c r="C67" s="21"/>
      <c r="D67" s="46" t="str">
        <f>IF(UtilisationPoints[[#This Row],[Date]]="","",UtilisationPoints[[#This Row],[Date]])</f>
        <v/>
      </c>
      <c r="E67" s="47" t="str">
        <f>IF(UtilisationPoints[[#This Row],[Date]]="", "", "T"&amp;ROUNDUP(MONTH(UtilisationPoints[[#This Row],[Date]])/3,0))</f>
        <v/>
      </c>
      <c r="F67" s="22"/>
      <c r="G67" s="48" t="str">
        <f>IF(UtilisationPoints[[#This Row],[Nbr de points utilisés]]="", "", VLOOKUP(UtilisationPoints[[#This Row],[Nbr de points utilisés]], ConversionPoints[], 2,FALSE))</f>
        <v/>
      </c>
      <c r="H67" s="23"/>
    </row>
    <row r="68" spans="1:8" ht="16.350000000000001" customHeight="1" x14ac:dyDescent="0.25">
      <c r="A68" s="15"/>
      <c r="B68" s="45" t="str">
        <f>IF(UtilisationPoints[[#This Row],[Date]]="", "", "MED-"&amp;TEXT(MID(B67,5,3)+1,"000"))</f>
        <v/>
      </c>
      <c r="C68" s="21"/>
      <c r="D68" s="46" t="str">
        <f>IF(UtilisationPoints[[#This Row],[Date]]="","",UtilisationPoints[[#This Row],[Date]])</f>
        <v/>
      </c>
      <c r="E68" s="47" t="str">
        <f>IF(UtilisationPoints[[#This Row],[Date]]="", "", "T"&amp;ROUNDUP(MONTH(UtilisationPoints[[#This Row],[Date]])/3,0))</f>
        <v/>
      </c>
      <c r="F68" s="22"/>
      <c r="G68" s="48" t="str">
        <f>IF(UtilisationPoints[[#This Row],[Nbr de points utilisés]]="", "", VLOOKUP(UtilisationPoints[[#This Row],[Nbr de points utilisés]], ConversionPoints[], 2,FALSE))</f>
        <v/>
      </c>
      <c r="H68" s="23"/>
    </row>
    <row r="69" spans="1:8" ht="16.350000000000001" customHeight="1" x14ac:dyDescent="0.25">
      <c r="A69" s="15"/>
      <c r="B69" s="45" t="str">
        <f>IF(UtilisationPoints[[#This Row],[Date]]="", "", "MED-"&amp;TEXT(MID(B68,5,3)+1,"000"))</f>
        <v/>
      </c>
      <c r="C69" s="21"/>
      <c r="D69" s="46" t="str">
        <f>IF(UtilisationPoints[[#This Row],[Date]]="","",UtilisationPoints[[#This Row],[Date]])</f>
        <v/>
      </c>
      <c r="E69" s="47" t="str">
        <f>IF(UtilisationPoints[[#This Row],[Date]]="", "", "T"&amp;ROUNDUP(MONTH(UtilisationPoints[[#This Row],[Date]])/3,0))</f>
        <v/>
      </c>
      <c r="F69" s="22"/>
      <c r="G69" s="48" t="str">
        <f>IF(UtilisationPoints[[#This Row],[Nbr de points utilisés]]="", "", VLOOKUP(UtilisationPoints[[#This Row],[Nbr de points utilisés]], ConversionPoints[], 2,FALSE))</f>
        <v/>
      </c>
      <c r="H69" s="23"/>
    </row>
    <row r="70" spans="1:8" ht="16.350000000000001" customHeight="1" x14ac:dyDescent="0.25">
      <c r="A70" s="15"/>
      <c r="B70" s="45" t="str">
        <f>IF(UtilisationPoints[[#This Row],[Date]]="", "", "MED-"&amp;TEXT(MID(B69,5,3)+1,"000"))</f>
        <v/>
      </c>
      <c r="C70" s="21"/>
      <c r="D70" s="46" t="str">
        <f>IF(UtilisationPoints[[#This Row],[Date]]="","",UtilisationPoints[[#This Row],[Date]])</f>
        <v/>
      </c>
      <c r="E70" s="47" t="str">
        <f>IF(UtilisationPoints[[#This Row],[Date]]="", "", "T"&amp;ROUNDUP(MONTH(UtilisationPoints[[#This Row],[Date]])/3,0))</f>
        <v/>
      </c>
      <c r="F70" s="22"/>
      <c r="G70" s="48" t="str">
        <f>IF(UtilisationPoints[[#This Row],[Nbr de points utilisés]]="", "", VLOOKUP(UtilisationPoints[[#This Row],[Nbr de points utilisés]], ConversionPoints[], 2,FALSE))</f>
        <v/>
      </c>
      <c r="H70" s="23"/>
    </row>
    <row r="71" spans="1:8" ht="16.350000000000001" customHeight="1" x14ac:dyDescent="0.25">
      <c r="A71" s="15"/>
      <c r="B71" s="45" t="str">
        <f>IF(UtilisationPoints[[#This Row],[Date]]="", "", "MED-"&amp;TEXT(MID(B70,5,3)+1,"000"))</f>
        <v/>
      </c>
      <c r="C71" s="21"/>
      <c r="D71" s="46" t="str">
        <f>IF(UtilisationPoints[[#This Row],[Date]]="","",UtilisationPoints[[#This Row],[Date]])</f>
        <v/>
      </c>
      <c r="E71" s="47" t="str">
        <f>IF(UtilisationPoints[[#This Row],[Date]]="", "", "T"&amp;ROUNDUP(MONTH(UtilisationPoints[[#This Row],[Date]])/3,0))</f>
        <v/>
      </c>
      <c r="F71" s="22"/>
      <c r="G71" s="48" t="str">
        <f>IF(UtilisationPoints[[#This Row],[Nbr de points utilisés]]="", "", VLOOKUP(UtilisationPoints[[#This Row],[Nbr de points utilisés]], ConversionPoints[], 2,FALSE))</f>
        <v/>
      </c>
      <c r="H71" s="23"/>
    </row>
    <row r="72" spans="1:8" ht="16.350000000000001" customHeight="1" x14ac:dyDescent="0.25">
      <c r="A72" s="15"/>
      <c r="B72" s="45" t="str">
        <f>IF(UtilisationPoints[[#This Row],[Date]]="", "", "MED-"&amp;TEXT(MID(B71,5,3)+1,"000"))</f>
        <v/>
      </c>
      <c r="C72" s="21"/>
      <c r="D72" s="46" t="str">
        <f>IF(UtilisationPoints[[#This Row],[Date]]="","",UtilisationPoints[[#This Row],[Date]])</f>
        <v/>
      </c>
      <c r="E72" s="47" t="str">
        <f>IF(UtilisationPoints[[#This Row],[Date]]="", "", "T"&amp;ROUNDUP(MONTH(UtilisationPoints[[#This Row],[Date]])/3,0))</f>
        <v/>
      </c>
      <c r="F72" s="22"/>
      <c r="G72" s="48" t="str">
        <f>IF(UtilisationPoints[[#This Row],[Nbr de points utilisés]]="", "", VLOOKUP(UtilisationPoints[[#This Row],[Nbr de points utilisés]], ConversionPoints[], 2,FALSE))</f>
        <v/>
      </c>
      <c r="H72" s="23"/>
    </row>
    <row r="73" spans="1:8" ht="16.350000000000001" customHeight="1" x14ac:dyDescent="0.25">
      <c r="A73" s="15"/>
      <c r="B73" s="45" t="str">
        <f>IF(UtilisationPoints[[#This Row],[Date]]="", "", "MED-"&amp;TEXT(MID(B72,5,3)+1,"000"))</f>
        <v/>
      </c>
      <c r="C73" s="21"/>
      <c r="D73" s="46" t="str">
        <f>IF(UtilisationPoints[[#This Row],[Date]]="","",UtilisationPoints[[#This Row],[Date]])</f>
        <v/>
      </c>
      <c r="E73" s="47" t="str">
        <f>IF(UtilisationPoints[[#This Row],[Date]]="", "", "T"&amp;ROUNDUP(MONTH(UtilisationPoints[[#This Row],[Date]])/3,0))</f>
        <v/>
      </c>
      <c r="F73" s="22"/>
      <c r="G73" s="48" t="str">
        <f>IF(UtilisationPoints[[#This Row],[Nbr de points utilisés]]="", "", VLOOKUP(UtilisationPoints[[#This Row],[Nbr de points utilisés]], ConversionPoints[], 2,FALSE))</f>
        <v/>
      </c>
      <c r="H73" s="23"/>
    </row>
    <row r="74" spans="1:8" ht="16.350000000000001" customHeight="1" x14ac:dyDescent="0.25">
      <c r="B74" s="45" t="str">
        <f>IF(UtilisationPoints[[#This Row],[Date]]="", "", "MED-"&amp;TEXT(MID(B73,5,3)+1,"000"))</f>
        <v/>
      </c>
      <c r="C74" s="21"/>
      <c r="D74" s="46" t="str">
        <f>IF(UtilisationPoints[[#This Row],[Date]]="","",UtilisationPoints[[#This Row],[Date]])</f>
        <v/>
      </c>
      <c r="E74" s="47" t="str">
        <f>IF(UtilisationPoints[[#This Row],[Date]]="", "", "T"&amp;ROUNDUP(MONTH(UtilisationPoints[[#This Row],[Date]])/3,0))</f>
        <v/>
      </c>
      <c r="F74" s="22"/>
      <c r="G74" s="48" t="str">
        <f>IF(UtilisationPoints[[#This Row],[Nbr de points utilisés]]="", "", VLOOKUP(UtilisationPoints[[#This Row],[Nbr de points utilisés]], ConversionPoints[], 2,FALSE))</f>
        <v/>
      </c>
      <c r="H74" s="23"/>
    </row>
    <row r="75" spans="1:8" ht="16.350000000000001" customHeight="1" x14ac:dyDescent="0.25">
      <c r="B75" s="45" t="str">
        <f>IF(UtilisationPoints[[#This Row],[Date]]="", "", "MED-"&amp;TEXT(MID(B74,5,3)+1,"000"))</f>
        <v/>
      </c>
      <c r="C75" s="21"/>
      <c r="D75" s="46" t="str">
        <f>IF(UtilisationPoints[[#This Row],[Date]]="","",UtilisationPoints[[#This Row],[Date]])</f>
        <v/>
      </c>
      <c r="E75" s="47" t="str">
        <f>IF(UtilisationPoints[[#This Row],[Date]]="", "", "T"&amp;ROUNDUP(MONTH(UtilisationPoints[[#This Row],[Date]])/3,0))</f>
        <v/>
      </c>
      <c r="F75" s="22"/>
      <c r="G75" s="48" t="str">
        <f>IF(UtilisationPoints[[#This Row],[Nbr de points utilisés]]="", "", VLOOKUP(UtilisationPoints[[#This Row],[Nbr de points utilisés]], ConversionPoints[], 2,FALSE))</f>
        <v/>
      </c>
      <c r="H75" s="23"/>
    </row>
    <row r="76" spans="1:8" ht="16.350000000000001" customHeight="1" x14ac:dyDescent="0.25">
      <c r="B76" s="45" t="str">
        <f>IF(UtilisationPoints[[#This Row],[Date]]="", "", "MED-"&amp;TEXT(MID(B75,5,3)+1,"000"))</f>
        <v/>
      </c>
      <c r="C76" s="21"/>
      <c r="D76" s="46" t="str">
        <f>IF(UtilisationPoints[[#This Row],[Date]]="","",UtilisationPoints[[#This Row],[Date]])</f>
        <v/>
      </c>
      <c r="E76" s="47" t="str">
        <f>IF(UtilisationPoints[[#This Row],[Date]]="", "", "T"&amp;ROUNDUP(MONTH(UtilisationPoints[[#This Row],[Date]])/3,0))</f>
        <v/>
      </c>
      <c r="F76" s="22"/>
      <c r="G76" s="48" t="str">
        <f>IF(UtilisationPoints[[#This Row],[Nbr de points utilisés]]="", "", VLOOKUP(UtilisationPoints[[#This Row],[Nbr de points utilisés]], ConversionPoints[], 2,FALSE))</f>
        <v/>
      </c>
      <c r="H76" s="23"/>
    </row>
    <row r="77" spans="1:8" ht="16.350000000000001" customHeight="1" x14ac:dyDescent="0.25">
      <c r="B77" s="45" t="str">
        <f>IF(UtilisationPoints[[#This Row],[Date]]="", "", "MED-"&amp;TEXT(MID(B76,5,3)+1,"000"))</f>
        <v/>
      </c>
      <c r="C77" s="21"/>
      <c r="D77" s="46" t="str">
        <f>IF(UtilisationPoints[[#This Row],[Date]]="","",UtilisationPoints[[#This Row],[Date]])</f>
        <v/>
      </c>
      <c r="E77" s="47" t="str">
        <f>IF(UtilisationPoints[[#This Row],[Date]]="", "", "T"&amp;ROUNDUP(MONTH(UtilisationPoints[[#This Row],[Date]])/3,0))</f>
        <v/>
      </c>
      <c r="F77" s="22"/>
      <c r="G77" s="48" t="str">
        <f>IF(UtilisationPoints[[#This Row],[Nbr de points utilisés]]="", "", VLOOKUP(UtilisationPoints[[#This Row],[Nbr de points utilisés]], ConversionPoints[], 2,FALSE))</f>
        <v/>
      </c>
      <c r="H77" s="23"/>
    </row>
    <row r="78" spans="1:8" ht="16.350000000000001" customHeight="1" x14ac:dyDescent="0.25">
      <c r="B78" s="45" t="str">
        <f>IF(UtilisationPoints[[#This Row],[Date]]="", "", "MED-"&amp;TEXT(MID(B77,5,3)+1,"000"))</f>
        <v/>
      </c>
      <c r="C78" s="21"/>
      <c r="D78" s="46" t="str">
        <f>IF(UtilisationPoints[[#This Row],[Date]]="","",UtilisationPoints[[#This Row],[Date]])</f>
        <v/>
      </c>
      <c r="E78" s="47" t="str">
        <f>IF(UtilisationPoints[[#This Row],[Date]]="", "", "T"&amp;ROUNDUP(MONTH(UtilisationPoints[[#This Row],[Date]])/3,0))</f>
        <v/>
      </c>
      <c r="F78" s="22"/>
      <c r="G78" s="48" t="str">
        <f>IF(UtilisationPoints[[#This Row],[Nbr de points utilisés]]="", "", VLOOKUP(UtilisationPoints[[#This Row],[Nbr de points utilisés]], ConversionPoints[], 2,FALSE))</f>
        <v/>
      </c>
      <c r="H78" s="23"/>
    </row>
    <row r="79" spans="1:8" ht="16.350000000000001" customHeight="1" x14ac:dyDescent="0.25">
      <c r="B79" s="45" t="str">
        <f>IF(UtilisationPoints[[#This Row],[Date]]="", "", "MED-"&amp;TEXT(MID(B78,5,3)+1,"000"))</f>
        <v/>
      </c>
      <c r="C79" s="21"/>
      <c r="D79" s="46" t="str">
        <f>IF(UtilisationPoints[[#This Row],[Date]]="","",UtilisationPoints[[#This Row],[Date]])</f>
        <v/>
      </c>
      <c r="E79" s="47" t="str">
        <f>IF(UtilisationPoints[[#This Row],[Date]]="", "", "T"&amp;ROUNDUP(MONTH(UtilisationPoints[[#This Row],[Date]])/3,0))</f>
        <v/>
      </c>
      <c r="F79" s="22"/>
      <c r="G79" s="48" t="str">
        <f>IF(UtilisationPoints[[#This Row],[Nbr de points utilisés]]="", "", VLOOKUP(UtilisationPoints[[#This Row],[Nbr de points utilisés]], ConversionPoints[], 2,FALSE))</f>
        <v/>
      </c>
      <c r="H79" s="23"/>
    </row>
    <row r="80" spans="1:8" ht="16.350000000000001" customHeight="1" x14ac:dyDescent="0.25">
      <c r="B80" s="45" t="str">
        <f>IF(UtilisationPoints[[#This Row],[Date]]="", "", "MED-"&amp;TEXT(MID(B79,5,3)+1,"000"))</f>
        <v/>
      </c>
      <c r="C80" s="21"/>
      <c r="D80" s="46" t="str">
        <f>IF(UtilisationPoints[[#This Row],[Date]]="","",UtilisationPoints[[#This Row],[Date]])</f>
        <v/>
      </c>
      <c r="E80" s="47" t="str">
        <f>IF(UtilisationPoints[[#This Row],[Date]]="", "", "T"&amp;ROUNDUP(MONTH(UtilisationPoints[[#This Row],[Date]])/3,0))</f>
        <v/>
      </c>
      <c r="F80" s="22"/>
      <c r="G80" s="48" t="str">
        <f>IF(UtilisationPoints[[#This Row],[Nbr de points utilisés]]="", "", VLOOKUP(UtilisationPoints[[#This Row],[Nbr de points utilisés]], ConversionPoints[], 2,FALSE))</f>
        <v/>
      </c>
      <c r="H80" s="23"/>
    </row>
    <row r="81" spans="2:8" ht="16.350000000000001" customHeight="1" x14ac:dyDescent="0.25">
      <c r="B81" s="45" t="str">
        <f>IF(UtilisationPoints[[#This Row],[Date]]="", "", "MED-"&amp;TEXT(MID(B80,5,3)+1,"000"))</f>
        <v/>
      </c>
      <c r="C81" s="21"/>
      <c r="D81" s="46" t="str">
        <f>IF(UtilisationPoints[[#This Row],[Date]]="","",UtilisationPoints[[#This Row],[Date]])</f>
        <v/>
      </c>
      <c r="E81" s="47" t="str">
        <f>IF(UtilisationPoints[[#This Row],[Date]]="", "", "T"&amp;ROUNDUP(MONTH(UtilisationPoints[[#This Row],[Date]])/3,0))</f>
        <v/>
      </c>
      <c r="F81" s="22"/>
      <c r="G81" s="48" t="str">
        <f>IF(UtilisationPoints[[#This Row],[Nbr de points utilisés]]="", "", VLOOKUP(UtilisationPoints[[#This Row],[Nbr de points utilisés]], ConversionPoints[], 2,FALSE))</f>
        <v/>
      </c>
      <c r="H81" s="23"/>
    </row>
    <row r="82" spans="2:8" ht="16.350000000000001" customHeight="1" x14ac:dyDescent="0.25">
      <c r="B82" s="45" t="str">
        <f>IF(UtilisationPoints[[#This Row],[Date]]="", "", "MED-"&amp;TEXT(MID(B81,5,3)+1,"000"))</f>
        <v/>
      </c>
      <c r="C82" s="21"/>
      <c r="D82" s="46" t="str">
        <f>IF(UtilisationPoints[[#This Row],[Date]]="","",UtilisationPoints[[#This Row],[Date]])</f>
        <v/>
      </c>
      <c r="E82" s="47" t="str">
        <f>IF(UtilisationPoints[[#This Row],[Date]]="", "", "T"&amp;ROUNDUP(MONTH(UtilisationPoints[[#This Row],[Date]])/3,0))</f>
        <v/>
      </c>
      <c r="F82" s="22"/>
      <c r="G82" s="48" t="str">
        <f>IF(UtilisationPoints[[#This Row],[Nbr de points utilisés]]="", "", VLOOKUP(UtilisationPoints[[#This Row],[Nbr de points utilisés]], ConversionPoints[], 2,FALSE))</f>
        <v/>
      </c>
      <c r="H82" s="23"/>
    </row>
    <row r="83" spans="2:8" ht="16.350000000000001" customHeight="1" x14ac:dyDescent="0.25">
      <c r="B83" s="45" t="str">
        <f>IF(UtilisationPoints[[#This Row],[Date]]="", "", "MED-"&amp;TEXT(MID(B82,5,3)+1,"000"))</f>
        <v/>
      </c>
      <c r="C83" s="21"/>
      <c r="D83" s="46" t="str">
        <f>IF(UtilisationPoints[[#This Row],[Date]]="","",UtilisationPoints[[#This Row],[Date]])</f>
        <v/>
      </c>
      <c r="E83" s="47" t="str">
        <f>IF(UtilisationPoints[[#This Row],[Date]]="", "", "T"&amp;ROUNDUP(MONTH(UtilisationPoints[[#This Row],[Date]])/3,0))</f>
        <v/>
      </c>
      <c r="F83" s="22"/>
      <c r="G83" s="48" t="str">
        <f>IF(UtilisationPoints[[#This Row],[Nbr de points utilisés]]="", "", VLOOKUP(UtilisationPoints[[#This Row],[Nbr de points utilisés]], ConversionPoints[], 2,FALSE))</f>
        <v/>
      </c>
      <c r="H83" s="23"/>
    </row>
    <row r="84" spans="2:8" ht="16.350000000000001" customHeight="1" x14ac:dyDescent="0.25">
      <c r="B84" s="45" t="str">
        <f>IF(UtilisationPoints[[#This Row],[Date]]="", "", "MED-"&amp;TEXT(MID(B83,5,3)+1,"000"))</f>
        <v/>
      </c>
      <c r="C84" s="21"/>
      <c r="D84" s="46" t="str">
        <f>IF(UtilisationPoints[[#This Row],[Date]]="","",UtilisationPoints[[#This Row],[Date]])</f>
        <v/>
      </c>
      <c r="E84" s="47" t="str">
        <f>IF(UtilisationPoints[[#This Row],[Date]]="", "", "T"&amp;ROUNDUP(MONTH(UtilisationPoints[[#This Row],[Date]])/3,0))</f>
        <v/>
      </c>
      <c r="F84" s="22"/>
      <c r="G84" s="48" t="str">
        <f>IF(UtilisationPoints[[#This Row],[Nbr de points utilisés]]="", "", VLOOKUP(UtilisationPoints[[#This Row],[Nbr de points utilisés]], ConversionPoints[], 2,FALSE))</f>
        <v/>
      </c>
      <c r="H84" s="23"/>
    </row>
    <row r="85" spans="2:8" ht="16.350000000000001" customHeight="1" x14ac:dyDescent="0.25">
      <c r="B85" s="45" t="str">
        <f>IF(UtilisationPoints[[#This Row],[Date]]="", "", "MED-"&amp;TEXT(MID(B84,5,3)+1,"000"))</f>
        <v/>
      </c>
      <c r="C85" s="21"/>
      <c r="D85" s="46" t="str">
        <f>IF(UtilisationPoints[[#This Row],[Date]]="","",UtilisationPoints[[#This Row],[Date]])</f>
        <v/>
      </c>
      <c r="E85" s="47" t="str">
        <f>IF(UtilisationPoints[[#This Row],[Date]]="", "", "T"&amp;ROUNDUP(MONTH(UtilisationPoints[[#This Row],[Date]])/3,0))</f>
        <v/>
      </c>
      <c r="F85" s="22"/>
      <c r="G85" s="48" t="str">
        <f>IF(UtilisationPoints[[#This Row],[Nbr de points utilisés]]="", "", VLOOKUP(UtilisationPoints[[#This Row],[Nbr de points utilisés]], ConversionPoints[], 2,FALSE))</f>
        <v/>
      </c>
      <c r="H85" s="23"/>
    </row>
    <row r="86" spans="2:8" ht="16.350000000000001" customHeight="1" x14ac:dyDescent="0.25">
      <c r="B86" s="45" t="str">
        <f>IF(UtilisationPoints[[#This Row],[Date]]="", "", "MED-"&amp;TEXT(MID(B85,5,3)+1,"000"))</f>
        <v/>
      </c>
      <c r="C86" s="21"/>
      <c r="D86" s="46" t="str">
        <f>IF(UtilisationPoints[[#This Row],[Date]]="","",UtilisationPoints[[#This Row],[Date]])</f>
        <v/>
      </c>
      <c r="E86" s="47" t="str">
        <f>IF(UtilisationPoints[[#This Row],[Date]]="", "", "T"&amp;ROUNDUP(MONTH(UtilisationPoints[[#This Row],[Date]])/3,0))</f>
        <v/>
      </c>
      <c r="F86" s="22"/>
      <c r="G86" s="48" t="str">
        <f>IF(UtilisationPoints[[#This Row],[Nbr de points utilisés]]="", "", VLOOKUP(UtilisationPoints[[#This Row],[Nbr de points utilisés]], ConversionPoints[], 2,FALSE))</f>
        <v/>
      </c>
      <c r="H86" s="23"/>
    </row>
    <row r="87" spans="2:8" ht="16.350000000000001" customHeight="1" x14ac:dyDescent="0.25">
      <c r="B87" s="45" t="str">
        <f>IF(UtilisationPoints[[#This Row],[Date]]="", "", "MED-"&amp;TEXT(MID(B86,5,3)+1,"000"))</f>
        <v/>
      </c>
      <c r="C87" s="21"/>
      <c r="D87" s="46" t="str">
        <f>IF(UtilisationPoints[[#This Row],[Date]]="","",UtilisationPoints[[#This Row],[Date]])</f>
        <v/>
      </c>
      <c r="E87" s="47" t="str">
        <f>IF(UtilisationPoints[[#This Row],[Date]]="", "", "T"&amp;ROUNDUP(MONTH(UtilisationPoints[[#This Row],[Date]])/3,0))</f>
        <v/>
      </c>
      <c r="F87" s="22"/>
      <c r="G87" s="48" t="str">
        <f>IF(UtilisationPoints[[#This Row],[Nbr de points utilisés]]="", "", VLOOKUP(UtilisationPoints[[#This Row],[Nbr de points utilisés]], ConversionPoints[], 2,FALSE))</f>
        <v/>
      </c>
      <c r="H87" s="23"/>
    </row>
    <row r="88" spans="2:8" ht="16.350000000000001" customHeight="1" x14ac:dyDescent="0.25">
      <c r="B88" s="45" t="str">
        <f>IF(UtilisationPoints[[#This Row],[Date]]="", "", "MED-"&amp;TEXT(MID(B87,5,3)+1,"000"))</f>
        <v/>
      </c>
      <c r="C88" s="21"/>
      <c r="D88" s="46" t="str">
        <f>IF(UtilisationPoints[[#This Row],[Date]]="","",UtilisationPoints[[#This Row],[Date]])</f>
        <v/>
      </c>
      <c r="E88" s="47" t="str">
        <f>IF(UtilisationPoints[[#This Row],[Date]]="", "", "T"&amp;ROUNDUP(MONTH(UtilisationPoints[[#This Row],[Date]])/3,0))</f>
        <v/>
      </c>
      <c r="F88" s="22"/>
      <c r="G88" s="48" t="str">
        <f>IF(UtilisationPoints[[#This Row],[Nbr de points utilisés]]="", "", VLOOKUP(UtilisationPoints[[#This Row],[Nbr de points utilisés]], ConversionPoints[], 2,FALSE))</f>
        <v/>
      </c>
      <c r="H88" s="23"/>
    </row>
    <row r="89" spans="2:8" ht="16.350000000000001" customHeight="1" x14ac:dyDescent="0.25">
      <c r="B89" s="45" t="str">
        <f>IF(UtilisationPoints[[#This Row],[Date]]="", "", "MED-"&amp;TEXT(MID(B88,5,3)+1,"000"))</f>
        <v/>
      </c>
      <c r="C89" s="21"/>
      <c r="D89" s="46" t="str">
        <f>IF(UtilisationPoints[[#This Row],[Date]]="","",UtilisationPoints[[#This Row],[Date]])</f>
        <v/>
      </c>
      <c r="E89" s="47" t="str">
        <f>IF(UtilisationPoints[[#This Row],[Date]]="", "", "T"&amp;ROUNDUP(MONTH(UtilisationPoints[[#This Row],[Date]])/3,0))</f>
        <v/>
      </c>
      <c r="F89" s="22"/>
      <c r="G89" s="48" t="str">
        <f>IF(UtilisationPoints[[#This Row],[Nbr de points utilisés]]="", "", VLOOKUP(UtilisationPoints[[#This Row],[Nbr de points utilisés]], ConversionPoints[], 2,FALSE))</f>
        <v/>
      </c>
      <c r="H89" s="23"/>
    </row>
    <row r="90" spans="2:8" ht="16.350000000000001" customHeight="1" x14ac:dyDescent="0.25">
      <c r="B90" s="45" t="str">
        <f>IF(UtilisationPoints[[#This Row],[Date]]="", "", "MED-"&amp;TEXT(MID(B89,5,3)+1,"000"))</f>
        <v/>
      </c>
      <c r="C90" s="21"/>
      <c r="D90" s="46" t="str">
        <f>IF(UtilisationPoints[[#This Row],[Date]]="","",UtilisationPoints[[#This Row],[Date]])</f>
        <v/>
      </c>
      <c r="E90" s="47" t="str">
        <f>IF(UtilisationPoints[[#This Row],[Date]]="", "", "T"&amp;ROUNDUP(MONTH(UtilisationPoints[[#This Row],[Date]])/3,0))</f>
        <v/>
      </c>
      <c r="F90" s="22"/>
      <c r="G90" s="48" t="str">
        <f>IF(UtilisationPoints[[#This Row],[Nbr de points utilisés]]="", "", VLOOKUP(UtilisationPoints[[#This Row],[Nbr de points utilisés]], ConversionPoints[], 2,FALSE))</f>
        <v/>
      </c>
      <c r="H90" s="23"/>
    </row>
    <row r="91" spans="2:8" ht="16.350000000000001" customHeight="1" x14ac:dyDescent="0.25">
      <c r="B91" s="45" t="str">
        <f>IF(UtilisationPoints[[#This Row],[Date]]="", "", "MED-"&amp;TEXT(MID(B90,5,3)+1,"000"))</f>
        <v/>
      </c>
      <c r="C91" s="21"/>
      <c r="D91" s="46" t="str">
        <f>IF(UtilisationPoints[[#This Row],[Date]]="","",UtilisationPoints[[#This Row],[Date]])</f>
        <v/>
      </c>
      <c r="E91" s="47" t="str">
        <f>IF(UtilisationPoints[[#This Row],[Date]]="", "", "T"&amp;ROUNDUP(MONTH(UtilisationPoints[[#This Row],[Date]])/3,0))</f>
        <v/>
      </c>
      <c r="F91" s="22"/>
      <c r="G91" s="48" t="str">
        <f>IF(UtilisationPoints[[#This Row],[Nbr de points utilisés]]="", "", VLOOKUP(UtilisationPoints[[#This Row],[Nbr de points utilisés]], ConversionPoints[], 2,FALSE))</f>
        <v/>
      </c>
      <c r="H91" s="23"/>
    </row>
    <row r="92" spans="2:8" ht="16.350000000000001" customHeight="1" x14ac:dyDescent="0.25">
      <c r="B92" s="45" t="str">
        <f>IF(UtilisationPoints[[#This Row],[Date]]="", "", "MED-"&amp;TEXT(MID(B91,5,3)+1,"000"))</f>
        <v/>
      </c>
      <c r="C92" s="21"/>
      <c r="D92" s="46" t="str">
        <f>IF(UtilisationPoints[[#This Row],[Date]]="","",UtilisationPoints[[#This Row],[Date]])</f>
        <v/>
      </c>
      <c r="E92" s="47" t="str">
        <f>IF(UtilisationPoints[[#This Row],[Date]]="", "", "T"&amp;ROUNDUP(MONTH(UtilisationPoints[[#This Row],[Date]])/3,0))</f>
        <v/>
      </c>
      <c r="F92" s="22"/>
      <c r="G92" s="48" t="str">
        <f>IF(UtilisationPoints[[#This Row],[Nbr de points utilisés]]="", "", VLOOKUP(UtilisationPoints[[#This Row],[Nbr de points utilisés]], ConversionPoints[], 2,FALSE))</f>
        <v/>
      </c>
      <c r="H92" s="23"/>
    </row>
    <row r="93" spans="2:8" ht="16.350000000000001" customHeight="1" x14ac:dyDescent="0.25">
      <c r="B93" s="45" t="str">
        <f>IF(UtilisationPoints[[#This Row],[Date]]="", "", "MED-"&amp;TEXT(MID(B92,5,3)+1,"000"))</f>
        <v/>
      </c>
      <c r="C93" s="21"/>
      <c r="D93" s="46" t="str">
        <f>IF(UtilisationPoints[[#This Row],[Date]]="","",UtilisationPoints[[#This Row],[Date]])</f>
        <v/>
      </c>
      <c r="E93" s="47" t="str">
        <f>IF(UtilisationPoints[[#This Row],[Date]]="", "", "T"&amp;ROUNDUP(MONTH(UtilisationPoints[[#This Row],[Date]])/3,0))</f>
        <v/>
      </c>
      <c r="F93" s="22"/>
      <c r="G93" s="48" t="str">
        <f>IF(UtilisationPoints[[#This Row],[Nbr de points utilisés]]="", "", VLOOKUP(UtilisationPoints[[#This Row],[Nbr de points utilisés]], ConversionPoints[], 2,FALSE))</f>
        <v/>
      </c>
      <c r="H93" s="23"/>
    </row>
    <row r="94" spans="2:8" ht="16.350000000000001" customHeight="1" x14ac:dyDescent="0.25">
      <c r="B94" s="45" t="str">
        <f>IF(UtilisationPoints[[#This Row],[Date]]="", "", "MED-"&amp;TEXT(MID(B93,5,3)+1,"000"))</f>
        <v/>
      </c>
      <c r="C94" s="21"/>
      <c r="D94" s="46" t="str">
        <f>IF(UtilisationPoints[[#This Row],[Date]]="","",UtilisationPoints[[#This Row],[Date]])</f>
        <v/>
      </c>
      <c r="E94" s="47" t="str">
        <f>IF(UtilisationPoints[[#This Row],[Date]]="", "", "T"&amp;ROUNDUP(MONTH(UtilisationPoints[[#This Row],[Date]])/3,0))</f>
        <v/>
      </c>
      <c r="F94" s="22"/>
      <c r="G94" s="48" t="str">
        <f>IF(UtilisationPoints[[#This Row],[Nbr de points utilisés]]="", "", VLOOKUP(UtilisationPoints[[#This Row],[Nbr de points utilisés]], ConversionPoints[], 2,FALSE))</f>
        <v/>
      </c>
      <c r="H94" s="23"/>
    </row>
    <row r="95" spans="2:8" x14ac:dyDescent="0.25">
      <c r="B95" s="45" t="str">
        <f>IF(UtilisationPoints[[#This Row],[Date]]="", "", "MED-"&amp;TEXT(MID(B94,5,3)+1,"000"))</f>
        <v/>
      </c>
      <c r="C95" s="21"/>
      <c r="D95" s="46" t="str">
        <f>IF(UtilisationPoints[[#This Row],[Date]]="","",UtilisationPoints[[#This Row],[Date]])</f>
        <v/>
      </c>
      <c r="E95" s="47" t="str">
        <f>IF(UtilisationPoints[[#This Row],[Date]]="", "", "T"&amp;ROUNDUP(MONTH(UtilisationPoints[[#This Row],[Date]])/3,0))</f>
        <v/>
      </c>
      <c r="F95" s="22"/>
      <c r="G95" s="48" t="str">
        <f>IF(UtilisationPoints[[#This Row],[Nbr de points utilisés]]="", "", VLOOKUP(UtilisationPoints[[#This Row],[Nbr de points utilisés]], ConversionPoints[], 2,FALSE))</f>
        <v/>
      </c>
      <c r="H95" s="23"/>
    </row>
    <row r="96" spans="2:8" x14ac:dyDescent="0.25">
      <c r="B96" s="45" t="str">
        <f>IF(UtilisationPoints[[#This Row],[Date]]="", "", "MED-"&amp;TEXT(MID(B95,5,3)+1,"000"))</f>
        <v/>
      </c>
      <c r="C96" s="21"/>
      <c r="D96" s="46" t="str">
        <f>IF(UtilisationPoints[[#This Row],[Date]]="","",UtilisationPoints[[#This Row],[Date]])</f>
        <v/>
      </c>
      <c r="E96" s="47" t="str">
        <f>IF(UtilisationPoints[[#This Row],[Date]]="", "", "T"&amp;ROUNDUP(MONTH(UtilisationPoints[[#This Row],[Date]])/3,0))</f>
        <v/>
      </c>
      <c r="F96" s="22"/>
      <c r="G96" s="48" t="str">
        <f>IF(UtilisationPoints[[#This Row],[Nbr de points utilisés]]="", "", VLOOKUP(UtilisationPoints[[#This Row],[Nbr de points utilisés]], ConversionPoints[], 2,FALSE))</f>
        <v/>
      </c>
      <c r="H96" s="23"/>
    </row>
    <row r="97" spans="2:8" x14ac:dyDescent="0.25">
      <c r="B97" s="45" t="str">
        <f>IF(UtilisationPoints[[#This Row],[Date]]="", "", "MED-"&amp;TEXT(MID(B96,5,3)+1,"000"))</f>
        <v/>
      </c>
      <c r="C97" s="21"/>
      <c r="D97" s="46" t="str">
        <f>IF(UtilisationPoints[[#This Row],[Date]]="","",UtilisationPoints[[#This Row],[Date]])</f>
        <v/>
      </c>
      <c r="E97" s="47" t="str">
        <f>IF(UtilisationPoints[[#This Row],[Date]]="", "", "T"&amp;ROUNDUP(MONTH(UtilisationPoints[[#This Row],[Date]])/3,0))</f>
        <v/>
      </c>
      <c r="F97" s="22"/>
      <c r="G97" s="48" t="str">
        <f>IF(UtilisationPoints[[#This Row],[Nbr de points utilisés]]="", "", VLOOKUP(UtilisationPoints[[#This Row],[Nbr de points utilisés]], ConversionPoints[], 2,FALSE))</f>
        <v/>
      </c>
      <c r="H97" s="23"/>
    </row>
    <row r="98" spans="2:8" x14ac:dyDescent="0.25">
      <c r="B98" s="45" t="str">
        <f>IF(UtilisationPoints[[#This Row],[Date]]="", "", "MED-"&amp;TEXT(MID(B97,5,3)+1,"000"))</f>
        <v/>
      </c>
      <c r="C98" s="21"/>
      <c r="D98" s="46" t="str">
        <f>IF(UtilisationPoints[[#This Row],[Date]]="","",UtilisationPoints[[#This Row],[Date]])</f>
        <v/>
      </c>
      <c r="E98" s="47" t="str">
        <f>IF(UtilisationPoints[[#This Row],[Date]]="", "", "T"&amp;ROUNDUP(MONTH(UtilisationPoints[[#This Row],[Date]])/3,0))</f>
        <v/>
      </c>
      <c r="F98" s="22"/>
      <c r="G98" s="48" t="str">
        <f>IF(UtilisationPoints[[#This Row],[Nbr de points utilisés]]="", "", VLOOKUP(UtilisationPoints[[#This Row],[Nbr de points utilisés]], ConversionPoints[], 2,FALSE))</f>
        <v/>
      </c>
      <c r="H98" s="23"/>
    </row>
    <row r="99" spans="2:8" x14ac:dyDescent="0.25">
      <c r="B99" s="45" t="str">
        <f>IF(UtilisationPoints[[#This Row],[Date]]="", "", "MED-"&amp;TEXT(MID(B98,5,3)+1,"000"))</f>
        <v/>
      </c>
      <c r="C99" s="21"/>
      <c r="D99" s="46" t="str">
        <f>IF(UtilisationPoints[[#This Row],[Date]]="","",UtilisationPoints[[#This Row],[Date]])</f>
        <v/>
      </c>
      <c r="E99" s="47" t="str">
        <f>IF(UtilisationPoints[[#This Row],[Date]]="", "", "T"&amp;ROUNDUP(MONTH(UtilisationPoints[[#This Row],[Date]])/3,0))</f>
        <v/>
      </c>
      <c r="F99" s="22"/>
      <c r="G99" s="48" t="str">
        <f>IF(UtilisationPoints[[#This Row],[Nbr de points utilisés]]="", "", VLOOKUP(UtilisationPoints[[#This Row],[Nbr de points utilisés]], ConversionPoints[], 2,FALSE))</f>
        <v/>
      </c>
      <c r="H99" s="23"/>
    </row>
    <row r="100" spans="2:8" x14ac:dyDescent="0.25">
      <c r="B100" s="45" t="str">
        <f>IF(UtilisationPoints[[#This Row],[Date]]="", "", "MED-"&amp;TEXT(MID(B99,5,3)+1,"000"))</f>
        <v/>
      </c>
      <c r="C100" s="21"/>
      <c r="D100" s="46" t="str">
        <f>IF(UtilisationPoints[[#This Row],[Date]]="","",UtilisationPoints[[#This Row],[Date]])</f>
        <v/>
      </c>
      <c r="E100" s="47" t="str">
        <f>IF(UtilisationPoints[[#This Row],[Date]]="", "", "T"&amp;ROUNDUP(MONTH(UtilisationPoints[[#This Row],[Date]])/3,0))</f>
        <v/>
      </c>
      <c r="F100" s="22"/>
      <c r="G100" s="48" t="str">
        <f>IF(UtilisationPoints[[#This Row],[Nbr de points utilisés]]="", "", VLOOKUP(UtilisationPoints[[#This Row],[Nbr de points utilisés]], ConversionPoints[], 2,FALSE))</f>
        <v/>
      </c>
      <c r="H100" s="23"/>
    </row>
    <row r="101" spans="2:8" x14ac:dyDescent="0.25">
      <c r="B101" s="45" t="str">
        <f>IF(UtilisationPoints[[#This Row],[Date]]="", "", "MED-"&amp;TEXT(MID(B100,5,3)+1,"000"))</f>
        <v/>
      </c>
      <c r="C101" s="21"/>
      <c r="D101" s="46" t="str">
        <f>IF(UtilisationPoints[[#This Row],[Date]]="","",UtilisationPoints[[#This Row],[Date]])</f>
        <v/>
      </c>
      <c r="E101" s="47" t="str">
        <f>IF(UtilisationPoints[[#This Row],[Date]]="", "", "T"&amp;ROUNDUP(MONTH(UtilisationPoints[[#This Row],[Date]])/3,0))</f>
        <v/>
      </c>
      <c r="F101" s="22"/>
      <c r="G101" s="48" t="str">
        <f>IF(UtilisationPoints[[#This Row],[Nbr de points utilisés]]="", "", VLOOKUP(UtilisationPoints[[#This Row],[Nbr de points utilisés]], ConversionPoints[], 2,FALSE))</f>
        <v/>
      </c>
      <c r="H101" s="23"/>
    </row>
    <row r="102" spans="2:8" x14ac:dyDescent="0.25">
      <c r="B102" s="45" t="str">
        <f>IF(UtilisationPoints[[#This Row],[Date]]="", "", "MED-"&amp;TEXT(MID(B101,5,3)+1,"000"))</f>
        <v/>
      </c>
      <c r="C102" s="21"/>
      <c r="D102" s="46" t="str">
        <f>IF(UtilisationPoints[[#This Row],[Date]]="","",UtilisationPoints[[#This Row],[Date]])</f>
        <v/>
      </c>
      <c r="E102" s="47" t="str">
        <f>IF(UtilisationPoints[[#This Row],[Date]]="", "", "T"&amp;ROUNDUP(MONTH(UtilisationPoints[[#This Row],[Date]])/3,0))</f>
        <v/>
      </c>
      <c r="F102" s="22"/>
      <c r="G102" s="48" t="str">
        <f>IF(UtilisationPoints[[#This Row],[Nbr de points utilisés]]="", "", VLOOKUP(UtilisationPoints[[#This Row],[Nbr de points utilisés]], ConversionPoints[], 2,FALSE))</f>
        <v/>
      </c>
      <c r="H102" s="23"/>
    </row>
    <row r="103" spans="2:8" x14ac:dyDescent="0.25">
      <c r="B103" s="45" t="str">
        <f>IF(UtilisationPoints[[#This Row],[Date]]="", "", "MED-"&amp;TEXT(MID(B102,5,3)+1,"000"))</f>
        <v/>
      </c>
      <c r="C103" s="21"/>
      <c r="D103" s="46" t="str">
        <f>IF(UtilisationPoints[[#This Row],[Date]]="","",UtilisationPoints[[#This Row],[Date]])</f>
        <v/>
      </c>
      <c r="E103" s="47" t="str">
        <f>IF(UtilisationPoints[[#This Row],[Date]]="", "", "T"&amp;ROUNDUP(MONTH(UtilisationPoints[[#This Row],[Date]])/3,0))</f>
        <v/>
      </c>
      <c r="F103" s="22"/>
      <c r="G103" s="48" t="str">
        <f>IF(UtilisationPoints[[#This Row],[Nbr de points utilisés]]="", "", VLOOKUP(UtilisationPoints[[#This Row],[Nbr de points utilisés]], ConversionPoints[], 2,FALSE))</f>
        <v/>
      </c>
      <c r="H103" s="23"/>
    </row>
    <row r="104" spans="2:8" x14ac:dyDescent="0.25">
      <c r="B104" s="45" t="str">
        <f>IF(UtilisationPoints[[#This Row],[Date]]="", "", "MED-"&amp;TEXT(MID(B103,5,3)+1,"000"))</f>
        <v/>
      </c>
      <c r="C104" s="21"/>
      <c r="D104" s="46" t="str">
        <f>IF(UtilisationPoints[[#This Row],[Date]]="","",UtilisationPoints[[#This Row],[Date]])</f>
        <v/>
      </c>
      <c r="E104" s="47" t="str">
        <f>IF(UtilisationPoints[[#This Row],[Date]]="", "", "T"&amp;ROUNDUP(MONTH(UtilisationPoints[[#This Row],[Date]])/3,0))</f>
        <v/>
      </c>
      <c r="F104" s="22"/>
      <c r="G104" s="48" t="str">
        <f>IF(UtilisationPoints[[#This Row],[Nbr de points utilisés]]="", "", VLOOKUP(UtilisationPoints[[#This Row],[Nbr de points utilisés]], ConversionPoints[], 2,FALSE))</f>
        <v/>
      </c>
      <c r="H104" s="23"/>
    </row>
    <row r="105" spans="2:8" x14ac:dyDescent="0.25">
      <c r="B105" s="45" t="str">
        <f>IF(UtilisationPoints[[#This Row],[Date]]="", "", "MED-"&amp;TEXT(MID(B104,5,3)+1,"000"))</f>
        <v/>
      </c>
      <c r="C105" s="21"/>
      <c r="D105" s="46" t="str">
        <f>IF(UtilisationPoints[[#This Row],[Date]]="","",UtilisationPoints[[#This Row],[Date]])</f>
        <v/>
      </c>
      <c r="E105" s="47" t="str">
        <f>IF(UtilisationPoints[[#This Row],[Date]]="", "", "T"&amp;ROUNDUP(MONTH(UtilisationPoints[[#This Row],[Date]])/3,0))</f>
        <v/>
      </c>
      <c r="F105" s="22"/>
      <c r="G105" s="48" t="str">
        <f>IF(UtilisationPoints[[#This Row],[Nbr de points utilisés]]="", "", VLOOKUP(UtilisationPoints[[#This Row],[Nbr de points utilisés]], ConversionPoints[], 2,FALSE))</f>
        <v/>
      </c>
      <c r="H105" s="23"/>
    </row>
    <row r="106" spans="2:8" x14ac:dyDescent="0.25">
      <c r="B106" s="45" t="str">
        <f>IF(UtilisationPoints[[#This Row],[Date]]="", "", "MED-"&amp;TEXT(MID(B105,5,3)+1,"000"))</f>
        <v/>
      </c>
      <c r="C106" s="21"/>
      <c r="D106" s="46" t="str">
        <f>IF(UtilisationPoints[[#This Row],[Date]]="","",UtilisationPoints[[#This Row],[Date]])</f>
        <v/>
      </c>
      <c r="E106" s="47" t="str">
        <f>IF(UtilisationPoints[[#This Row],[Date]]="", "", "T"&amp;ROUNDUP(MONTH(UtilisationPoints[[#This Row],[Date]])/3,0))</f>
        <v/>
      </c>
      <c r="F106" s="22"/>
      <c r="G106" s="48" t="str">
        <f>IF(UtilisationPoints[[#This Row],[Nbr de points utilisés]]="", "", VLOOKUP(UtilisationPoints[[#This Row],[Nbr de points utilisés]], ConversionPoints[], 2,FALSE))</f>
        <v/>
      </c>
      <c r="H106" s="23"/>
    </row>
    <row r="107" spans="2:8" x14ac:dyDescent="0.25">
      <c r="B107" s="45" t="str">
        <f>IF(UtilisationPoints[[#This Row],[Date]]="", "", "MED-"&amp;TEXT(MID(B106,5,3)+1,"000"))</f>
        <v/>
      </c>
      <c r="C107" s="21"/>
      <c r="D107" s="46" t="str">
        <f>IF(UtilisationPoints[[#This Row],[Date]]="","",UtilisationPoints[[#This Row],[Date]])</f>
        <v/>
      </c>
      <c r="E107" s="47" t="str">
        <f>IF(UtilisationPoints[[#This Row],[Date]]="", "", "T"&amp;ROUNDUP(MONTH(UtilisationPoints[[#This Row],[Date]])/3,0))</f>
        <v/>
      </c>
      <c r="F107" s="22"/>
      <c r="G107" s="48" t="str">
        <f>IF(UtilisationPoints[[#This Row],[Nbr de points utilisés]]="", "", VLOOKUP(UtilisationPoints[[#This Row],[Nbr de points utilisés]], ConversionPoints[], 2,FALSE))</f>
        <v/>
      </c>
      <c r="H107" s="23"/>
    </row>
    <row r="108" spans="2:8" x14ac:dyDescent="0.25">
      <c r="B108" s="45" t="str">
        <f>IF(UtilisationPoints[[#This Row],[Date]]="", "", "MED-"&amp;TEXT(MID(B107,5,3)+1,"000"))</f>
        <v/>
      </c>
      <c r="C108" s="21"/>
      <c r="D108" s="46" t="str">
        <f>IF(UtilisationPoints[[#This Row],[Date]]="","",UtilisationPoints[[#This Row],[Date]])</f>
        <v/>
      </c>
      <c r="E108" s="47" t="str">
        <f>IF(UtilisationPoints[[#This Row],[Date]]="", "", "T"&amp;ROUNDUP(MONTH(UtilisationPoints[[#This Row],[Date]])/3,0))</f>
        <v/>
      </c>
      <c r="F108" s="22"/>
      <c r="G108" s="48" t="str">
        <f>IF(UtilisationPoints[[#This Row],[Nbr de points utilisés]]="", "", VLOOKUP(UtilisationPoints[[#This Row],[Nbr de points utilisés]], ConversionPoints[], 2,FALSE))</f>
        <v/>
      </c>
      <c r="H108" s="23"/>
    </row>
    <row r="109" spans="2:8" x14ac:dyDescent="0.25">
      <c r="B109" s="45" t="str">
        <f>IF(UtilisationPoints[[#This Row],[Date]]="", "", "MED-"&amp;TEXT(MID(B108,5,3)+1,"000"))</f>
        <v/>
      </c>
      <c r="C109" s="21"/>
      <c r="D109" s="46" t="str">
        <f>IF(UtilisationPoints[[#This Row],[Date]]="","",UtilisationPoints[[#This Row],[Date]])</f>
        <v/>
      </c>
      <c r="E109" s="47" t="str">
        <f>IF(UtilisationPoints[[#This Row],[Date]]="", "", "T"&amp;ROUNDUP(MONTH(UtilisationPoints[[#This Row],[Date]])/3,0))</f>
        <v/>
      </c>
      <c r="F109" s="22"/>
      <c r="G109" s="48" t="str">
        <f>IF(UtilisationPoints[[#This Row],[Nbr de points utilisés]]="", "", VLOOKUP(UtilisationPoints[[#This Row],[Nbr de points utilisés]], ConversionPoints[], 2,FALSE))</f>
        <v/>
      </c>
      <c r="H109" s="23"/>
    </row>
    <row r="110" spans="2:8" x14ac:dyDescent="0.25">
      <c r="B110" s="45" t="str">
        <f>IF(UtilisationPoints[[#This Row],[Date]]="", "", "MED-"&amp;TEXT(MID(B109,5,3)+1,"000"))</f>
        <v/>
      </c>
      <c r="C110" s="21"/>
      <c r="D110" s="46" t="str">
        <f>IF(UtilisationPoints[[#This Row],[Date]]="","",UtilisationPoints[[#This Row],[Date]])</f>
        <v/>
      </c>
      <c r="E110" s="47" t="str">
        <f>IF(UtilisationPoints[[#This Row],[Date]]="", "", "T"&amp;ROUNDUP(MONTH(UtilisationPoints[[#This Row],[Date]])/3,0))</f>
        <v/>
      </c>
      <c r="F110" s="22"/>
      <c r="G110" s="48" t="str">
        <f>IF(UtilisationPoints[[#This Row],[Nbr de points utilisés]]="", "", VLOOKUP(UtilisationPoints[[#This Row],[Nbr de points utilisés]], ConversionPoints[], 2,FALSE))</f>
        <v/>
      </c>
      <c r="H110" s="23"/>
    </row>
    <row r="111" spans="2:8" x14ac:dyDescent="0.25">
      <c r="B111" s="45" t="str">
        <f>IF(UtilisationPoints[[#This Row],[Date]]="", "", "MED-"&amp;TEXT(MID(B110,5,3)+1,"000"))</f>
        <v/>
      </c>
      <c r="C111" s="21"/>
      <c r="D111" s="46" t="str">
        <f>IF(UtilisationPoints[[#This Row],[Date]]="","",UtilisationPoints[[#This Row],[Date]])</f>
        <v/>
      </c>
      <c r="E111" s="47" t="str">
        <f>IF(UtilisationPoints[[#This Row],[Date]]="", "", "T"&amp;ROUNDUP(MONTH(UtilisationPoints[[#This Row],[Date]])/3,0))</f>
        <v/>
      </c>
      <c r="F111" s="22"/>
      <c r="G111" s="48" t="str">
        <f>IF(UtilisationPoints[[#This Row],[Nbr de points utilisés]]="", "", VLOOKUP(UtilisationPoints[[#This Row],[Nbr de points utilisés]], ConversionPoints[], 2,FALSE))</f>
        <v/>
      </c>
      <c r="H111" s="23"/>
    </row>
    <row r="112" spans="2:8" x14ac:dyDescent="0.25">
      <c r="B112" s="45" t="str">
        <f>IF(UtilisationPoints[[#This Row],[Date]]="", "", "MED-"&amp;TEXT(MID(B111,5,3)+1,"000"))</f>
        <v/>
      </c>
      <c r="C112" s="21"/>
      <c r="D112" s="46" t="str">
        <f>IF(UtilisationPoints[[#This Row],[Date]]="","",UtilisationPoints[[#This Row],[Date]])</f>
        <v/>
      </c>
      <c r="E112" s="47" t="str">
        <f>IF(UtilisationPoints[[#This Row],[Date]]="", "", "T"&amp;ROUNDUP(MONTH(UtilisationPoints[[#This Row],[Date]])/3,0))</f>
        <v/>
      </c>
      <c r="F112" s="22"/>
      <c r="G112" s="48" t="str">
        <f>IF(UtilisationPoints[[#This Row],[Nbr de points utilisés]]="", "", VLOOKUP(UtilisationPoints[[#This Row],[Nbr de points utilisés]], ConversionPoints[], 2,FALSE))</f>
        <v/>
      </c>
      <c r="H112" s="23"/>
    </row>
    <row r="113" spans="2:7" x14ac:dyDescent="0.25">
      <c r="B113" s="28" t="s">
        <v>15</v>
      </c>
      <c r="F113" s="22">
        <f>SUBTOTAL(109,UtilisationPoints[Nbr de points utilisés])</f>
        <v>12</v>
      </c>
      <c r="G113" s="23">
        <f>SUBTOTAL(109,UtilisationPoints[Equivalent CHF])</f>
        <v>42</v>
      </c>
    </row>
    <row r="116" spans="2:7" x14ac:dyDescent="0.25">
      <c r="B116" s="15"/>
      <c r="C116" s="15"/>
    </row>
    <row r="117" spans="2:7" x14ac:dyDescent="0.25">
      <c r="C117" s="15"/>
    </row>
    <row r="118" spans="2:7" x14ac:dyDescent="0.25">
      <c r="C118" s="15"/>
    </row>
  </sheetData>
  <sheetProtection formatRows="0" deleteRows="0" selectLockedCells="1"/>
  <dataValidations count="1">
    <dataValidation allowBlank="1" showInputMessage="1" showErrorMessage="1" prompt="Insérer uniquement la date dans cette colonne._x000a_Le reste se calcule automatiquement" sqref="C7:C112"/>
  </dataValidations>
  <pageMargins left="0.70866141732283472" right="0.70866141732283472" top="0.74803149606299213" bottom="0.74803149606299213" header="0.31496062992125984" footer="0.31496062992125984"/>
  <pageSetup paperSize="9" scale="93" orientation="portrait" r:id="rId1"/>
  <headerFooter>
    <oddFooter>&amp;C&amp;A - Page &amp;P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OFFSET(Collaborateurs!$D$7,0,0,COUNTA(Collaborateurs!$D:$D)-1)</xm:f>
          </x14:formula1>
          <xm:sqref>H7:H112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7" tint="0.79998168889431442"/>
  </sheetPr>
  <dimension ref="A1:P99"/>
  <sheetViews>
    <sheetView tabSelected="1" view="pageLayout" zoomScaleNormal="100" workbookViewId="0">
      <selection activeCell="J6" sqref="J6"/>
    </sheetView>
  </sheetViews>
  <sheetFormatPr baseColWidth="10" defaultColWidth="7.140625" defaultRowHeight="15" x14ac:dyDescent="0.25"/>
  <cols>
    <col min="1" max="2" width="6" customWidth="1"/>
    <col min="3" max="4" width="10" customWidth="1"/>
    <col min="5" max="5" width="13.42578125" customWidth="1"/>
    <col min="6" max="6" width="12.85546875" customWidth="1"/>
    <col min="7" max="7" width="13.42578125" customWidth="1"/>
    <col min="8" max="11" width="6.85546875" customWidth="1"/>
    <col min="15" max="15" width="9.5703125" bestFit="1" customWidth="1"/>
  </cols>
  <sheetData>
    <row r="1" spans="1:16" ht="57.75" customHeight="1" x14ac:dyDescent="0.4">
      <c r="A1" s="3" t="s">
        <v>24</v>
      </c>
      <c r="B1" s="1"/>
      <c r="C1" s="1"/>
      <c r="D1" s="1"/>
      <c r="E1" s="1"/>
      <c r="F1" s="1"/>
      <c r="G1" s="1"/>
      <c r="H1" s="1"/>
      <c r="I1" s="1"/>
      <c r="J1" s="1"/>
      <c r="K1" s="1"/>
      <c r="L1" s="4"/>
      <c r="M1" s="4"/>
      <c r="N1" s="4"/>
    </row>
    <row r="2" spans="1:16" ht="18.75" customHeight="1" x14ac:dyDescent="0.25">
      <c r="A2" s="2" t="s">
        <v>21</v>
      </c>
      <c r="B2" s="1"/>
      <c r="C2" s="1"/>
      <c r="D2" s="1"/>
      <c r="E2" s="1"/>
      <c r="F2" s="1"/>
      <c r="G2" s="1"/>
      <c r="H2" s="1"/>
      <c r="I2" s="1"/>
      <c r="J2" s="1"/>
      <c r="K2" s="1"/>
      <c r="L2" s="4"/>
      <c r="M2" s="4" t="s">
        <v>10</v>
      </c>
      <c r="N2" s="4"/>
      <c r="P2" t="s">
        <v>11</v>
      </c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4"/>
      <c r="M3" s="4" t="s">
        <v>12</v>
      </c>
      <c r="N3" s="4"/>
      <c r="P3" t="s">
        <v>13</v>
      </c>
    </row>
    <row r="4" spans="1:16" ht="18.75" x14ac:dyDescent="0.3">
      <c r="A4" s="5" t="s">
        <v>2</v>
      </c>
      <c r="B4" s="1"/>
      <c r="C4" s="1"/>
      <c r="D4" s="1"/>
      <c r="E4" s="1"/>
      <c r="F4" s="1"/>
      <c r="G4" s="1"/>
      <c r="H4" s="1"/>
      <c r="I4" s="1"/>
      <c r="J4" s="1"/>
      <c r="K4" s="1"/>
      <c r="L4" s="4"/>
      <c r="M4" s="4"/>
      <c r="N4" s="4"/>
    </row>
    <row r="5" spans="1:16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4"/>
      <c r="M5" s="4"/>
      <c r="N5" s="4"/>
    </row>
    <row r="6" spans="1:16" ht="16.5" customHeight="1" x14ac:dyDescent="0.25">
      <c r="A6" s="1"/>
      <c r="B6" s="1"/>
      <c r="C6" s="1"/>
      <c r="D6" s="1"/>
      <c r="E6" s="1"/>
      <c r="F6" s="6"/>
      <c r="G6" s="1" t="s">
        <v>26</v>
      </c>
      <c r="H6" s="1"/>
      <c r="I6" s="1"/>
      <c r="J6" s="1"/>
      <c r="K6" s="1"/>
      <c r="L6" s="4"/>
      <c r="M6" s="4"/>
      <c r="N6" s="4"/>
    </row>
    <row r="7" spans="1:16" ht="16.5" customHeight="1" x14ac:dyDescent="0.25">
      <c r="A7" s="1"/>
      <c r="B7" s="1"/>
      <c r="C7" s="1"/>
      <c r="D7" s="1"/>
      <c r="E7" s="1"/>
      <c r="F7" s="6"/>
      <c r="G7" s="1" t="s">
        <v>27</v>
      </c>
      <c r="H7" s="1"/>
      <c r="I7" s="1"/>
      <c r="J7" s="1"/>
      <c r="K7" s="1"/>
      <c r="L7" s="4"/>
      <c r="M7" s="4"/>
      <c r="N7" s="4"/>
    </row>
    <row r="8" spans="1:16" ht="16.5" customHeight="1" x14ac:dyDescent="0.25">
      <c r="A8" s="1"/>
      <c r="B8" s="1"/>
      <c r="C8" s="1"/>
      <c r="D8" s="1"/>
      <c r="E8" s="1"/>
      <c r="F8" s="6"/>
      <c r="G8" s="1" t="s">
        <v>27</v>
      </c>
      <c r="H8" s="1"/>
      <c r="I8" s="1"/>
      <c r="J8" s="1"/>
      <c r="K8" s="1"/>
    </row>
    <row r="9" spans="1:16" ht="16.5" customHeight="1" x14ac:dyDescent="0.25">
      <c r="A9" s="1"/>
      <c r="B9" s="1"/>
      <c r="C9" s="1"/>
      <c r="D9" s="1"/>
      <c r="E9" s="1"/>
      <c r="F9" s="6"/>
      <c r="G9" s="1" t="s">
        <v>27</v>
      </c>
      <c r="H9" s="1"/>
      <c r="I9" s="1"/>
      <c r="J9" s="1"/>
      <c r="K9" s="1"/>
    </row>
    <row r="10" spans="1:16" ht="18.7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6" ht="18.75" customHeight="1" x14ac:dyDescent="0.25">
      <c r="A11" s="1"/>
      <c r="B11" s="1"/>
      <c r="C11" s="1"/>
      <c r="D11" s="1"/>
      <c r="E11" s="1"/>
      <c r="F11" s="1" t="s">
        <v>3</v>
      </c>
      <c r="G11" s="7">
        <f ca="1">TODAY()</f>
        <v>44313</v>
      </c>
      <c r="H11" s="1"/>
      <c r="I11" s="1"/>
      <c r="J11" s="1"/>
      <c r="K11" s="1"/>
    </row>
    <row r="12" spans="1:16" ht="18.75" customHeight="1" x14ac:dyDescent="0.25">
      <c r="A12" s="1"/>
      <c r="B12" s="1"/>
      <c r="C12" s="1"/>
      <c r="D12" s="1"/>
      <c r="E12" s="1"/>
      <c r="F12" s="1" t="s">
        <v>5</v>
      </c>
      <c r="G12" s="44" t="s">
        <v>25</v>
      </c>
      <c r="H12" s="1"/>
      <c r="I12" s="1"/>
      <c r="J12" s="1"/>
      <c r="K12" s="1"/>
    </row>
    <row r="13" spans="1:16" ht="18.75" customHeight="1" x14ac:dyDescent="0.25">
      <c r="A13" s="1"/>
      <c r="B13" s="1"/>
      <c r="C13" s="1"/>
      <c r="D13" s="1"/>
      <c r="E13" s="1"/>
      <c r="F13" s="1" t="s">
        <v>4</v>
      </c>
      <c r="G13" s="44"/>
      <c r="H13" s="1"/>
      <c r="I13" s="1"/>
      <c r="J13" s="1"/>
      <c r="K13" s="1"/>
    </row>
    <row r="14" spans="1:16" ht="18.75" customHeight="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6" ht="18.75" customHeight="1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</row>
    <row r="16" spans="1:16" ht="25.5" customHeight="1" x14ac:dyDescent="0.25">
      <c r="A16" s="4"/>
      <c r="B16" s="4"/>
      <c r="C16" s="50" t="s">
        <v>7</v>
      </c>
      <c r="D16" s="50"/>
      <c r="E16" s="50"/>
      <c r="F16" s="50" t="s">
        <v>6</v>
      </c>
      <c r="G16" s="50"/>
      <c r="H16" s="50"/>
      <c r="I16" s="4"/>
      <c r="J16" s="4"/>
    </row>
    <row r="17" spans="1:10" ht="18.75" customHeight="1" x14ac:dyDescent="0.25">
      <c r="A17" s="4"/>
      <c r="B17" s="4"/>
      <c r="C17" s="8"/>
      <c r="D17" s="8"/>
      <c r="E17" s="8"/>
      <c r="F17" s="8"/>
      <c r="G17" s="8"/>
      <c r="H17" s="8"/>
      <c r="I17" s="4"/>
      <c r="J17" s="4"/>
    </row>
    <row r="18" spans="1:10" ht="18.75" customHeight="1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</row>
    <row r="19" spans="1:10" ht="18.75" customHeight="1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</row>
    <row r="20" spans="1:10" ht="18.75" customHeight="1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</row>
    <row r="21" spans="1:10" ht="18.75" customHeight="1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</row>
    <row r="22" spans="1:10" ht="18.75" customHeight="1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</row>
    <row r="23" spans="1:10" ht="18.75" customHeight="1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</row>
    <row r="24" spans="1:10" ht="18.75" customHeight="1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</row>
    <row r="25" spans="1:10" ht="18.75" customHeight="1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</row>
    <row r="26" spans="1:10" ht="18.75" customHeight="1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</row>
    <row r="27" spans="1:10" ht="18.75" customHeight="1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</row>
    <row r="28" spans="1:10" ht="18.75" customHeight="1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</row>
    <row r="29" spans="1:10" ht="18.75" customHeight="1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</row>
    <row r="30" spans="1:10" ht="18.75" customHeight="1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</row>
    <row r="31" spans="1:10" ht="18.75" customHeight="1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</row>
    <row r="32" spans="1:10" ht="18.75" customHeigh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</row>
    <row r="33" spans="1:10" ht="18.75" customHeigh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</row>
    <row r="34" spans="1:10" ht="18.75" customHeight="1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</row>
    <row r="35" spans="1:10" ht="18.75" customHeight="1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</row>
    <row r="36" spans="1:10" ht="18.75" customHeight="1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</row>
    <row r="37" spans="1:10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</row>
    <row r="38" spans="1:10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</row>
    <row r="39" spans="1:10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</row>
    <row r="40" spans="1:10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</row>
    <row r="41" spans="1:10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</row>
    <row r="42" spans="1:10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</row>
    <row r="43" spans="1:10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</row>
    <row r="44" spans="1:10" x14ac:dyDescent="0.25">
      <c r="J44" s="4"/>
    </row>
    <row r="45" spans="1:10" x14ac:dyDescent="0.25">
      <c r="J45" s="4"/>
    </row>
    <row r="97" spans="2:3" x14ac:dyDescent="0.25">
      <c r="B97" s="4"/>
      <c r="C97" s="4"/>
    </row>
    <row r="98" spans="2:3" x14ac:dyDescent="0.25">
      <c r="C98" s="4"/>
    </row>
    <row r="99" spans="2:3" x14ac:dyDescent="0.25">
      <c r="C99" s="4"/>
    </row>
  </sheetData>
  <dataValidations count="2">
    <dataValidation type="date" operator="greaterThanOrEqual" allowBlank="1" showInputMessage="1" showErrorMessage="1" prompt="Sélectionner la date de facturation" sqref="G11">
      <formula1>44197</formula1>
    </dataValidation>
    <dataValidation type="list" allowBlank="1" showInputMessage="1" showErrorMessage="1" prompt="Indiquer la période comptable concernée par la facture" sqref="G12">
      <formula1>"T1,T2,T3,T4"</formula1>
    </dataValidation>
  </dataValidations>
  <pageMargins left="0.70866141732283472" right="0.70866141732283472" top="0.74803149606299213" bottom="0.74803149606299213" header="0.31496062992125984" footer="0.31496062992125984"/>
  <pageSetup paperSize="9" scale="86" orientation="portrait" r:id="rId1"/>
  <headerFooter>
    <oddFooter>&amp;C&amp;A - 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/>
  </sheetPr>
  <dimension ref="A1:O150"/>
  <sheetViews>
    <sheetView view="pageLayout" topLeftCell="A10" zoomScaleNormal="100" workbookViewId="0">
      <selection activeCell="D36" sqref="D36"/>
    </sheetView>
  </sheetViews>
  <sheetFormatPr baseColWidth="10" defaultColWidth="9" defaultRowHeight="15" x14ac:dyDescent="0.25"/>
  <cols>
    <col min="1" max="1" width="9.7109375" style="16" customWidth="1"/>
    <col min="2" max="2" width="7" style="16" customWidth="1"/>
    <col min="3" max="3" width="23.28515625" style="16" customWidth="1"/>
    <col min="4" max="4" width="20" style="16" customWidth="1"/>
    <col min="5" max="9" width="6.5703125" style="16" customWidth="1"/>
    <col min="10" max="10" width="7.42578125" style="16" customWidth="1"/>
    <col min="11" max="11" width="9" style="16" customWidth="1"/>
    <col min="12" max="16384" width="9" style="16"/>
  </cols>
  <sheetData>
    <row r="1" spans="1:15" ht="57.75" customHeight="1" x14ac:dyDescent="0.4">
      <c r="A1" s="14" t="s">
        <v>24</v>
      </c>
      <c r="B1" s="15"/>
      <c r="C1" s="15"/>
      <c r="D1" s="15"/>
      <c r="E1" s="15"/>
      <c r="F1" s="15"/>
      <c r="G1" s="15"/>
      <c r="H1" s="15"/>
      <c r="I1" s="15"/>
      <c r="J1"/>
      <c r="K1"/>
      <c r="L1"/>
      <c r="M1"/>
      <c r="N1"/>
      <c r="O1"/>
    </row>
    <row r="2" spans="1:15" ht="18.75" customHeight="1" x14ac:dyDescent="0.3">
      <c r="A2" s="17" t="s">
        <v>21</v>
      </c>
      <c r="B2" s="15"/>
      <c r="C2" s="15"/>
      <c r="D2" s="15"/>
      <c r="E2" s="15"/>
      <c r="F2" s="15"/>
      <c r="G2" s="15"/>
      <c r="H2" s="15"/>
      <c r="I2" s="15"/>
      <c r="J2"/>
      <c r="K2"/>
      <c r="L2"/>
      <c r="M2"/>
      <c r="N2"/>
      <c r="O2"/>
    </row>
    <row r="3" spans="1:15" x14ac:dyDescent="0.25">
      <c r="A3" s="15"/>
      <c r="B3" s="15"/>
      <c r="C3" s="15"/>
      <c r="D3" s="15"/>
      <c r="E3" s="15"/>
      <c r="F3" s="15"/>
      <c r="G3" s="15"/>
      <c r="H3" s="15"/>
      <c r="I3" s="15"/>
      <c r="J3"/>
      <c r="K3"/>
      <c r="L3"/>
      <c r="M3"/>
      <c r="N3"/>
      <c r="O3"/>
    </row>
    <row r="4" spans="1:15" ht="18.75" x14ac:dyDescent="0.3">
      <c r="A4" s="18" t="s">
        <v>34</v>
      </c>
      <c r="B4" s="15"/>
      <c r="C4" s="15"/>
      <c r="D4" s="15"/>
      <c r="E4" s="15"/>
      <c r="F4" s="15"/>
      <c r="G4" s="15"/>
      <c r="H4" s="15"/>
      <c r="I4" s="15"/>
      <c r="J4"/>
      <c r="K4"/>
      <c r="L4"/>
      <c r="M4"/>
      <c r="N4"/>
      <c r="O4"/>
    </row>
    <row r="5" spans="1:15" ht="18.75" customHeight="1" thickBot="1" x14ac:dyDescent="0.3">
      <c r="A5" s="15"/>
      <c r="B5" s="15"/>
      <c r="C5" s="15"/>
      <c r="D5" s="15"/>
      <c r="E5" s="15"/>
      <c r="F5" s="15"/>
      <c r="G5" s="15"/>
      <c r="H5" s="15"/>
      <c r="I5" s="15"/>
      <c r="J5"/>
      <c r="K5"/>
      <c r="L5"/>
      <c r="M5"/>
      <c r="N5"/>
      <c r="O5"/>
    </row>
    <row r="6" spans="1:15" ht="32.25" customHeight="1" thickBot="1" x14ac:dyDescent="0.3">
      <c r="A6" s="15"/>
      <c r="B6" s="33" t="s">
        <v>16</v>
      </c>
      <c r="C6" s="34" t="s">
        <v>18</v>
      </c>
      <c r="D6" s="34" t="s">
        <v>17</v>
      </c>
      <c r="F6" s="15"/>
      <c r="G6" s="15"/>
      <c r="H6" s="15"/>
      <c r="I6" s="15"/>
      <c r="J6"/>
      <c r="K6"/>
      <c r="L6"/>
      <c r="M6"/>
      <c r="N6"/>
      <c r="O6"/>
    </row>
    <row r="7" spans="1:15" ht="16.350000000000001" customHeight="1" x14ac:dyDescent="0.25">
      <c r="A7" s="15"/>
      <c r="B7" s="35">
        <v>1</v>
      </c>
      <c r="C7" s="36" t="s">
        <v>28</v>
      </c>
      <c r="D7" s="36" t="str">
        <f>IFERROR(LEFT(C7,1)&amp;MID(C7,SEARCH(" ",C7)+1,1),"")</f>
        <v>MD</v>
      </c>
      <c r="F7" s="15"/>
      <c r="G7" s="15"/>
      <c r="H7" s="15"/>
      <c r="I7" s="15"/>
      <c r="J7"/>
      <c r="K7"/>
      <c r="L7"/>
      <c r="M7"/>
      <c r="N7"/>
      <c r="O7"/>
    </row>
    <row r="8" spans="1:15" ht="16.350000000000001" customHeight="1" x14ac:dyDescent="0.25">
      <c r="A8" s="15"/>
      <c r="B8" s="37">
        <v>2</v>
      </c>
      <c r="C8" s="38" t="s">
        <v>29</v>
      </c>
      <c r="D8" s="38" t="str">
        <f t="shared" ref="D8:D16" si="0">IFERROR(LEFT(C8,1)&amp;MID(C8,SEARCH(" ",C8)+1,1),"")</f>
        <v>JS</v>
      </c>
      <c r="E8" s="26"/>
      <c r="F8" s="27"/>
      <c r="G8" s="15"/>
      <c r="H8" s="15"/>
      <c r="J8"/>
      <c r="K8"/>
      <c r="L8"/>
      <c r="M8"/>
      <c r="N8"/>
      <c r="O8"/>
    </row>
    <row r="9" spans="1:15" ht="16.350000000000001" customHeight="1" x14ac:dyDescent="0.25">
      <c r="A9" s="15"/>
      <c r="B9" s="39">
        <v>3</v>
      </c>
      <c r="C9" s="40" t="s">
        <v>30</v>
      </c>
      <c r="D9" s="40" t="str">
        <f t="shared" si="0"/>
        <v>MS</v>
      </c>
      <c r="E9" s="26"/>
      <c r="F9" s="27"/>
      <c r="G9" s="15"/>
      <c r="H9" s="15"/>
      <c r="J9"/>
      <c r="K9"/>
      <c r="L9"/>
      <c r="M9"/>
      <c r="N9"/>
      <c r="O9"/>
    </row>
    <row r="10" spans="1:15" ht="16.350000000000001" customHeight="1" x14ac:dyDescent="0.25">
      <c r="A10" s="15"/>
      <c r="B10" s="37">
        <v>4</v>
      </c>
      <c r="C10" s="38"/>
      <c r="D10" s="38" t="str">
        <f t="shared" si="0"/>
        <v/>
      </c>
      <c r="E10" s="26"/>
      <c r="F10" s="27"/>
      <c r="G10" s="15"/>
      <c r="H10" s="15"/>
      <c r="J10"/>
      <c r="K10"/>
      <c r="L10"/>
      <c r="M10"/>
      <c r="N10"/>
      <c r="O10"/>
    </row>
    <row r="11" spans="1:15" ht="16.350000000000001" customHeight="1" x14ac:dyDescent="0.25">
      <c r="A11" s="15"/>
      <c r="B11" s="39">
        <v>5</v>
      </c>
      <c r="C11" s="40"/>
      <c r="D11" s="40" t="str">
        <f t="shared" si="0"/>
        <v/>
      </c>
      <c r="E11" s="26"/>
      <c r="F11" s="27"/>
      <c r="G11" s="15"/>
      <c r="H11" s="15"/>
      <c r="J11"/>
      <c r="K11"/>
      <c r="L11"/>
      <c r="M11"/>
      <c r="N11"/>
      <c r="O11"/>
    </row>
    <row r="12" spans="1:15" ht="16.350000000000001" customHeight="1" x14ac:dyDescent="0.25">
      <c r="A12" s="15"/>
      <c r="B12" s="37">
        <v>6</v>
      </c>
      <c r="C12" s="41"/>
      <c r="D12" s="41" t="str">
        <f t="shared" si="0"/>
        <v/>
      </c>
      <c r="E12" s="26"/>
      <c r="F12" s="27"/>
      <c r="G12" s="15"/>
      <c r="H12" s="15"/>
      <c r="J12"/>
      <c r="K12"/>
      <c r="L12"/>
      <c r="M12"/>
      <c r="N12"/>
      <c r="O12"/>
    </row>
    <row r="13" spans="1:15" ht="16.350000000000001" customHeight="1" x14ac:dyDescent="0.25">
      <c r="A13" s="15"/>
      <c r="B13" s="39">
        <v>7</v>
      </c>
      <c r="C13" s="40"/>
      <c r="D13" s="40" t="str">
        <f t="shared" si="0"/>
        <v/>
      </c>
      <c r="E13" s="26"/>
      <c r="F13" s="27"/>
      <c r="G13" s="15"/>
      <c r="H13" s="15"/>
      <c r="J13"/>
      <c r="K13"/>
      <c r="L13"/>
      <c r="M13"/>
      <c r="N13"/>
      <c r="O13"/>
    </row>
    <row r="14" spans="1:15" ht="16.350000000000001" customHeight="1" x14ac:dyDescent="0.25">
      <c r="A14" s="15"/>
      <c r="B14" s="37">
        <v>8</v>
      </c>
      <c r="C14" s="38"/>
      <c r="D14" s="38" t="str">
        <f t="shared" si="0"/>
        <v/>
      </c>
      <c r="E14" s="26"/>
      <c r="F14" s="27"/>
      <c r="G14" s="15"/>
      <c r="H14" s="15"/>
      <c r="J14"/>
      <c r="K14"/>
      <c r="L14"/>
      <c r="M14"/>
      <c r="N14"/>
      <c r="O14"/>
    </row>
    <row r="15" spans="1:15" ht="16.350000000000001" customHeight="1" x14ac:dyDescent="0.25">
      <c r="A15" s="15"/>
      <c r="B15" s="39">
        <v>9</v>
      </c>
      <c r="C15" s="40"/>
      <c r="D15" s="40" t="str">
        <f t="shared" si="0"/>
        <v/>
      </c>
      <c r="E15" s="26"/>
      <c r="F15" s="27"/>
      <c r="G15" s="15"/>
      <c r="H15" s="15"/>
      <c r="J15"/>
      <c r="K15"/>
      <c r="L15"/>
      <c r="M15"/>
      <c r="N15"/>
      <c r="O15"/>
    </row>
    <row r="16" spans="1:15" ht="16.350000000000001" customHeight="1" thickBot="1" x14ac:dyDescent="0.3">
      <c r="A16" s="15"/>
      <c r="B16" s="42">
        <v>10</v>
      </c>
      <c r="C16" s="43"/>
      <c r="D16" s="43" t="str">
        <f t="shared" si="0"/>
        <v/>
      </c>
      <c r="E16" s="26"/>
      <c r="F16" s="27"/>
      <c r="G16" s="15"/>
      <c r="H16" s="15"/>
      <c r="J16"/>
      <c r="K16"/>
      <c r="L16"/>
      <c r="M16"/>
      <c r="N16"/>
      <c r="O16"/>
    </row>
    <row r="17" spans="1:15" ht="16.350000000000001" customHeight="1" x14ac:dyDescent="0.25">
      <c r="A17" s="15"/>
      <c r="B17" s="15"/>
      <c r="C17" s="29"/>
      <c r="D17" s="26"/>
      <c r="E17" s="26"/>
      <c r="F17" s="27"/>
      <c r="G17" s="15"/>
      <c r="H17" s="15"/>
      <c r="J17"/>
      <c r="K17"/>
      <c r="L17"/>
      <c r="M17"/>
      <c r="N17"/>
      <c r="O17"/>
    </row>
    <row r="18" spans="1:15" ht="16.350000000000001" customHeight="1" x14ac:dyDescent="0.25">
      <c r="A18" s="15"/>
      <c r="B18" s="15"/>
      <c r="C18" s="30"/>
      <c r="D18" s="26"/>
      <c r="E18" s="26"/>
      <c r="F18" s="27"/>
      <c r="G18" s="15"/>
      <c r="H18" s="15"/>
      <c r="J18"/>
      <c r="K18"/>
      <c r="L18"/>
      <c r="M18"/>
      <c r="N18"/>
      <c r="O18"/>
    </row>
    <row r="19" spans="1:15" ht="16.350000000000001" customHeight="1" x14ac:dyDescent="0.25">
      <c r="A19" s="15"/>
      <c r="B19" s="15"/>
      <c r="C19" s="30"/>
      <c r="D19" s="26"/>
      <c r="E19" s="26"/>
      <c r="F19" s="27"/>
      <c r="G19" s="15"/>
      <c r="H19" s="15"/>
      <c r="J19"/>
      <c r="K19"/>
      <c r="L19"/>
      <c r="M19"/>
      <c r="N19"/>
      <c r="O19"/>
    </row>
    <row r="20" spans="1:15" ht="16.350000000000001" customHeight="1" x14ac:dyDescent="0.25">
      <c r="A20" s="15"/>
      <c r="B20"/>
      <c r="C20"/>
      <c r="D20"/>
      <c r="E20" s="26"/>
      <c r="F20" s="27"/>
      <c r="G20" s="15"/>
      <c r="H20" s="15"/>
      <c r="J20"/>
      <c r="K20"/>
      <c r="L20"/>
      <c r="M20"/>
      <c r="N20"/>
      <c r="O20"/>
    </row>
    <row r="21" spans="1:15" ht="16.350000000000001" customHeight="1" x14ac:dyDescent="0.25">
      <c r="A21" s="15"/>
      <c r="B21"/>
      <c r="C21"/>
      <c r="D21"/>
      <c r="E21" s="26"/>
      <c r="F21" s="27"/>
      <c r="G21" s="15"/>
      <c r="H21" s="15"/>
      <c r="J21"/>
      <c r="K21"/>
      <c r="L21"/>
      <c r="M21"/>
      <c r="N21"/>
      <c r="O21"/>
    </row>
    <row r="22" spans="1:15" ht="16.350000000000001" customHeight="1" x14ac:dyDescent="0.25">
      <c r="A22" s="15"/>
      <c r="B22"/>
      <c r="C22"/>
      <c r="D22"/>
      <c r="E22" s="26"/>
      <c r="F22" s="27"/>
      <c r="G22" s="15"/>
      <c r="H22" s="15"/>
      <c r="J22"/>
      <c r="K22"/>
      <c r="L22"/>
      <c r="M22"/>
      <c r="N22"/>
      <c r="O22"/>
    </row>
    <row r="23" spans="1:15" ht="16.350000000000001" customHeight="1" x14ac:dyDescent="0.25">
      <c r="A23" s="15"/>
      <c r="B23"/>
      <c r="C23"/>
      <c r="D23"/>
      <c r="E23" s="26"/>
      <c r="F23" s="27"/>
      <c r="G23" s="15"/>
      <c r="H23" s="15"/>
      <c r="J23"/>
      <c r="K23"/>
      <c r="L23"/>
      <c r="M23"/>
      <c r="N23"/>
      <c r="O23"/>
    </row>
    <row r="24" spans="1:15" ht="16.350000000000001" customHeight="1" x14ac:dyDescent="0.25">
      <c r="A24" s="15"/>
      <c r="B24"/>
      <c r="C24"/>
      <c r="D24"/>
      <c r="F24" s="15"/>
      <c r="G24" s="15"/>
      <c r="H24" s="15"/>
      <c r="J24"/>
      <c r="K24"/>
      <c r="L24"/>
      <c r="M24"/>
      <c r="N24"/>
      <c r="O24"/>
    </row>
    <row r="25" spans="1:15" ht="16.350000000000001" customHeight="1" x14ac:dyDescent="0.25">
      <c r="A25" s="15"/>
      <c r="B25"/>
      <c r="C25"/>
      <c r="D25"/>
      <c r="E25"/>
      <c r="F25"/>
      <c r="G25"/>
      <c r="I25" s="15"/>
      <c r="J25"/>
      <c r="K25"/>
      <c r="L25"/>
      <c r="M25"/>
      <c r="N25"/>
      <c r="O25"/>
    </row>
    <row r="26" spans="1:15" ht="16.350000000000001" customHeight="1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</row>
    <row r="27" spans="1:15" ht="16.350000000000001" customHeight="1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</row>
    <row r="28" spans="1:15" ht="16.350000000000001" customHeight="1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</row>
    <row r="29" spans="1:15" ht="16.350000000000001" customHeight="1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</row>
    <row r="30" spans="1:15" ht="16.350000000000001" customHeight="1" x14ac:dyDescent="0.2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</row>
    <row r="31" spans="1:15" ht="16.350000000000001" customHeight="1" x14ac:dyDescent="0.2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</row>
    <row r="32" spans="1:15" ht="16.350000000000001" customHeight="1" x14ac:dyDescent="0.2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</row>
    <row r="33" spans="1:15" ht="16.350000000000001" customHeight="1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</row>
    <row r="34" spans="1:15" ht="16.350000000000001" customHeight="1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</row>
    <row r="35" spans="1:15" ht="16.350000000000001" customHeight="1" x14ac:dyDescent="0.2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</row>
    <row r="36" spans="1:15" ht="16.350000000000001" customHeight="1" x14ac:dyDescent="0.2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</row>
    <row r="37" spans="1:15" ht="16.350000000000001" customHeight="1" x14ac:dyDescent="0.2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</row>
    <row r="38" spans="1:15" ht="16.350000000000001" customHeight="1" x14ac:dyDescent="0.2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</row>
    <row r="39" spans="1:15" ht="16.350000000000001" customHeight="1" x14ac:dyDescent="0.2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</row>
    <row r="40" spans="1:15" ht="16.350000000000001" customHeight="1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</row>
    <row r="41" spans="1:15" ht="16.350000000000001" customHeight="1" x14ac:dyDescent="0.25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</row>
    <row r="42" spans="1:15" ht="16.350000000000001" customHeight="1" x14ac:dyDescent="0.2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</row>
    <row r="43" spans="1:15" ht="16.350000000000001" customHeight="1" x14ac:dyDescent="0.25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</row>
    <row r="44" spans="1:15" ht="16.350000000000001" customHeight="1" x14ac:dyDescent="0.25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</row>
    <row r="45" spans="1:15" ht="16.350000000000001" customHeight="1" x14ac:dyDescent="0.25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</row>
    <row r="46" spans="1:15" ht="16.350000000000001" customHeight="1" x14ac:dyDescent="0.25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</row>
    <row r="47" spans="1:15" ht="16.350000000000001" customHeight="1" x14ac:dyDescent="0.25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</row>
    <row r="48" spans="1:15" ht="16.350000000000001" customHeight="1" x14ac:dyDescent="0.25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</row>
    <row r="49" spans="1:15" ht="16.350000000000001" customHeight="1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</row>
    <row r="50" spans="1:15" ht="16.350000000000001" customHeight="1" x14ac:dyDescent="0.2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</row>
    <row r="51" spans="1:15" ht="16.350000000000001" customHeight="1" x14ac:dyDescent="0.2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</row>
    <row r="52" spans="1:15" ht="16.350000000000001" customHeight="1" x14ac:dyDescent="0.2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</row>
    <row r="53" spans="1:15" ht="16.350000000000001" customHeight="1" x14ac:dyDescent="0.2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</row>
    <row r="54" spans="1:15" ht="16.350000000000001" customHeight="1" x14ac:dyDescent="0.25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</row>
    <row r="55" spans="1:15" ht="16.350000000000001" customHeight="1" x14ac:dyDescent="0.2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</row>
    <row r="56" spans="1:15" ht="16.350000000000001" customHeight="1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</row>
    <row r="57" spans="1:15" ht="16.350000000000001" customHeight="1" x14ac:dyDescent="0.2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</row>
    <row r="58" spans="1:15" ht="16.350000000000001" customHeight="1" x14ac:dyDescent="0.2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</row>
    <row r="59" spans="1:15" ht="16.350000000000001" customHeight="1" x14ac:dyDescent="0.2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</row>
    <row r="60" spans="1:15" ht="16.350000000000001" customHeight="1" x14ac:dyDescent="0.25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</row>
    <row r="61" spans="1:15" ht="16.350000000000001" customHeight="1" x14ac:dyDescent="0.25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</row>
    <row r="62" spans="1:15" ht="16.350000000000001" customHeight="1" x14ac:dyDescent="0.25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</row>
    <row r="63" spans="1:15" ht="16.350000000000001" customHeight="1" x14ac:dyDescent="0.25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</row>
    <row r="64" spans="1:15" ht="16.350000000000001" customHeight="1" x14ac:dyDescent="0.25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</row>
    <row r="65" spans="1:15" ht="16.350000000000001" customHeight="1" x14ac:dyDescent="0.25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</row>
    <row r="66" spans="1:15" ht="16.350000000000001" customHeight="1" x14ac:dyDescent="0.25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</row>
    <row r="67" spans="1:15" ht="16.350000000000001" customHeight="1" x14ac:dyDescent="0.25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</row>
    <row r="68" spans="1:15" ht="16.350000000000001" customHeight="1" x14ac:dyDescent="0.25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</row>
    <row r="69" spans="1:15" ht="16.350000000000001" customHeight="1" x14ac:dyDescent="0.2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</row>
    <row r="70" spans="1:15" ht="16.350000000000001" customHeight="1" x14ac:dyDescent="0.25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</row>
    <row r="71" spans="1:15" ht="16.350000000000001" customHeight="1" x14ac:dyDescent="0.2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</row>
    <row r="72" spans="1:15" ht="16.350000000000001" customHeight="1" x14ac:dyDescent="0.2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</row>
    <row r="73" spans="1:15" ht="16.350000000000001" customHeight="1" x14ac:dyDescent="0.2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</row>
    <row r="74" spans="1:15" ht="16.350000000000001" customHeight="1" x14ac:dyDescent="0.2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</row>
    <row r="75" spans="1:15" ht="16.350000000000001" customHeight="1" x14ac:dyDescent="0.2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</row>
    <row r="76" spans="1:15" ht="16.350000000000001" customHeight="1" x14ac:dyDescent="0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</row>
    <row r="77" spans="1:15" ht="16.350000000000001" customHeight="1" x14ac:dyDescent="0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</row>
    <row r="78" spans="1:15" ht="16.350000000000001" customHeight="1" x14ac:dyDescent="0.2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</row>
    <row r="79" spans="1:15" ht="16.350000000000001" customHeight="1" x14ac:dyDescent="0.2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</row>
    <row r="80" spans="1:15" ht="16.350000000000001" customHeight="1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</row>
    <row r="81" spans="1:15" ht="16.350000000000001" customHeight="1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</row>
    <row r="82" spans="1:15" ht="16.350000000000001" customHeight="1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</row>
    <row r="83" spans="1:15" ht="16.350000000000001" customHeight="1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</row>
    <row r="84" spans="1:15" ht="16.350000000000001" customHeight="1" x14ac:dyDescent="0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</row>
    <row r="85" spans="1:15" ht="16.350000000000001" customHeight="1" x14ac:dyDescent="0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</row>
    <row r="86" spans="1:15" ht="16.350000000000001" customHeight="1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</row>
    <row r="87" spans="1:15" ht="16.350000000000001" customHeight="1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</row>
    <row r="88" spans="1:15" ht="16.350000000000001" customHeight="1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</row>
    <row r="89" spans="1:15" ht="16.350000000000001" customHeight="1" x14ac:dyDescent="0.2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</row>
    <row r="90" spans="1:15" ht="16.350000000000001" customHeight="1" x14ac:dyDescent="0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</row>
    <row r="91" spans="1:15" ht="16.350000000000001" customHeight="1" x14ac:dyDescent="0.2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</row>
    <row r="92" spans="1:15" ht="16.350000000000001" customHeight="1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</row>
    <row r="93" spans="1:15" ht="16.350000000000001" customHeight="1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</row>
    <row r="94" spans="1:15" ht="16.350000000000001" customHeight="1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</row>
    <row r="95" spans="1:15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</row>
    <row r="96" spans="1:15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</row>
    <row r="97" spans="1:9" x14ac:dyDescent="0.25">
      <c r="A97"/>
      <c r="B97"/>
      <c r="C97"/>
      <c r="D97"/>
      <c r="E97"/>
      <c r="F97"/>
      <c r="G97"/>
      <c r="H97"/>
      <c r="I97"/>
    </row>
    <row r="98" spans="1:9" x14ac:dyDescent="0.25">
      <c r="A98"/>
      <c r="B98"/>
      <c r="C98"/>
      <c r="D98"/>
      <c r="E98"/>
      <c r="F98"/>
      <c r="G98"/>
      <c r="H98"/>
      <c r="I98"/>
    </row>
    <row r="99" spans="1:9" x14ac:dyDescent="0.25">
      <c r="A99"/>
      <c r="B99"/>
      <c r="C99"/>
      <c r="D99"/>
      <c r="E99"/>
      <c r="F99"/>
      <c r="G99"/>
      <c r="H99"/>
      <c r="I99"/>
    </row>
    <row r="100" spans="1:9" x14ac:dyDescent="0.25">
      <c r="A100"/>
      <c r="B100"/>
      <c r="C100"/>
      <c r="D100"/>
      <c r="E100"/>
      <c r="F100"/>
      <c r="G100"/>
      <c r="H100"/>
      <c r="I100"/>
    </row>
    <row r="101" spans="1:9" x14ac:dyDescent="0.25">
      <c r="A101"/>
      <c r="B101"/>
      <c r="C101"/>
      <c r="D101"/>
      <c r="E101"/>
      <c r="F101"/>
      <c r="G101"/>
      <c r="H101"/>
      <c r="I101"/>
    </row>
    <row r="102" spans="1:9" x14ac:dyDescent="0.25">
      <c r="A102"/>
      <c r="B102"/>
      <c r="C102"/>
      <c r="D102"/>
      <c r="E102"/>
      <c r="F102"/>
      <c r="G102"/>
      <c r="H102"/>
      <c r="I102"/>
    </row>
    <row r="103" spans="1:9" x14ac:dyDescent="0.25">
      <c r="A103"/>
      <c r="B103"/>
      <c r="C103"/>
      <c r="D103"/>
      <c r="E103"/>
      <c r="F103"/>
      <c r="G103"/>
      <c r="H103"/>
      <c r="I103"/>
    </row>
    <row r="104" spans="1:9" x14ac:dyDescent="0.25">
      <c r="A104"/>
      <c r="B104"/>
      <c r="C104"/>
      <c r="D104"/>
      <c r="E104"/>
      <c r="F104"/>
      <c r="G104"/>
      <c r="H104"/>
      <c r="I104"/>
    </row>
    <row r="105" spans="1:9" x14ac:dyDescent="0.25">
      <c r="A105"/>
      <c r="B105"/>
      <c r="C105"/>
      <c r="D105"/>
      <c r="E105"/>
      <c r="F105"/>
      <c r="G105"/>
      <c r="H105"/>
      <c r="I105"/>
    </row>
    <row r="106" spans="1:9" x14ac:dyDescent="0.25">
      <c r="A106"/>
      <c r="B106"/>
      <c r="C106"/>
      <c r="D106"/>
      <c r="E106"/>
      <c r="F106"/>
      <c r="G106"/>
      <c r="H106"/>
      <c r="I106"/>
    </row>
    <row r="107" spans="1:9" x14ac:dyDescent="0.25">
      <c r="A107"/>
      <c r="B107"/>
      <c r="C107"/>
      <c r="D107"/>
      <c r="E107"/>
      <c r="F107"/>
      <c r="G107"/>
      <c r="H107"/>
      <c r="I107"/>
    </row>
    <row r="108" spans="1:9" x14ac:dyDescent="0.25">
      <c r="A108"/>
      <c r="B108"/>
      <c r="C108"/>
      <c r="D108"/>
      <c r="E108"/>
      <c r="F108"/>
      <c r="G108"/>
      <c r="H108"/>
      <c r="I108"/>
    </row>
    <row r="109" spans="1:9" x14ac:dyDescent="0.25">
      <c r="A109"/>
      <c r="B109"/>
      <c r="C109"/>
      <c r="D109"/>
      <c r="E109"/>
      <c r="F109"/>
      <c r="G109"/>
      <c r="H109"/>
      <c r="I109"/>
    </row>
    <row r="110" spans="1:9" x14ac:dyDescent="0.25">
      <c r="A110"/>
      <c r="B110"/>
      <c r="C110"/>
      <c r="D110"/>
      <c r="E110"/>
      <c r="F110"/>
      <c r="G110"/>
      <c r="H110"/>
      <c r="I110"/>
    </row>
    <row r="111" spans="1:9" x14ac:dyDescent="0.25">
      <c r="A111"/>
      <c r="B111"/>
      <c r="C111"/>
      <c r="D111"/>
      <c r="E111"/>
      <c r="F111"/>
      <c r="G111"/>
      <c r="H111"/>
      <c r="I111"/>
    </row>
    <row r="112" spans="1:9" x14ac:dyDescent="0.25">
      <c r="A112"/>
      <c r="B112"/>
      <c r="C112"/>
      <c r="D112"/>
      <c r="E112"/>
      <c r="F112"/>
      <c r="G112"/>
      <c r="H112"/>
      <c r="I112"/>
    </row>
    <row r="113" spans="1:9" x14ac:dyDescent="0.25">
      <c r="A113"/>
      <c r="B113"/>
      <c r="C113"/>
      <c r="D113"/>
      <c r="E113"/>
      <c r="F113"/>
      <c r="G113"/>
      <c r="H113"/>
      <c r="I113"/>
    </row>
    <row r="114" spans="1:9" x14ac:dyDescent="0.25">
      <c r="A114"/>
      <c r="B114"/>
      <c r="C114"/>
      <c r="D114"/>
      <c r="E114"/>
      <c r="F114"/>
      <c r="G114"/>
      <c r="H114"/>
      <c r="I114"/>
    </row>
    <row r="115" spans="1:9" x14ac:dyDescent="0.25">
      <c r="A115"/>
      <c r="B115"/>
      <c r="C115"/>
      <c r="D115"/>
      <c r="E115"/>
      <c r="F115"/>
      <c r="G115"/>
      <c r="H115"/>
      <c r="I115"/>
    </row>
    <row r="116" spans="1:9" x14ac:dyDescent="0.25">
      <c r="A116"/>
      <c r="B116"/>
      <c r="C116"/>
      <c r="D116"/>
      <c r="E116"/>
      <c r="F116"/>
      <c r="G116"/>
      <c r="H116"/>
      <c r="I116"/>
    </row>
    <row r="117" spans="1:9" x14ac:dyDescent="0.25">
      <c r="A117"/>
      <c r="B117"/>
      <c r="C117"/>
      <c r="D117"/>
      <c r="E117"/>
      <c r="F117"/>
      <c r="G117"/>
      <c r="H117"/>
      <c r="I117"/>
    </row>
    <row r="118" spans="1:9" x14ac:dyDescent="0.25">
      <c r="A118"/>
      <c r="B118"/>
      <c r="C118"/>
      <c r="D118"/>
      <c r="E118"/>
      <c r="F118"/>
      <c r="G118"/>
      <c r="H118"/>
      <c r="I118"/>
    </row>
    <row r="119" spans="1:9" x14ac:dyDescent="0.25">
      <c r="A119"/>
      <c r="B119"/>
      <c r="C119"/>
      <c r="D119"/>
      <c r="E119"/>
      <c r="F119"/>
      <c r="G119"/>
      <c r="H119"/>
      <c r="I119"/>
    </row>
    <row r="120" spans="1:9" x14ac:dyDescent="0.25">
      <c r="A120"/>
      <c r="B120"/>
      <c r="C120"/>
      <c r="D120"/>
      <c r="E120"/>
      <c r="F120"/>
      <c r="G120"/>
      <c r="H120"/>
      <c r="I120"/>
    </row>
    <row r="121" spans="1:9" x14ac:dyDescent="0.25">
      <c r="A121"/>
      <c r="B121"/>
      <c r="C121"/>
      <c r="D121"/>
      <c r="E121"/>
      <c r="F121"/>
      <c r="G121"/>
      <c r="H121"/>
      <c r="I121"/>
    </row>
    <row r="122" spans="1:9" x14ac:dyDescent="0.25">
      <c r="A122"/>
      <c r="B122"/>
      <c r="C122"/>
      <c r="D122"/>
      <c r="E122"/>
      <c r="F122"/>
      <c r="G122"/>
      <c r="H122"/>
      <c r="I122"/>
    </row>
    <row r="123" spans="1:9" x14ac:dyDescent="0.25">
      <c r="A123"/>
      <c r="B123"/>
      <c r="C123"/>
      <c r="D123"/>
      <c r="E123"/>
      <c r="F123"/>
      <c r="G123"/>
      <c r="H123"/>
      <c r="I123"/>
    </row>
    <row r="124" spans="1:9" x14ac:dyDescent="0.25">
      <c r="A124"/>
      <c r="B124"/>
      <c r="C124"/>
      <c r="D124"/>
      <c r="E124"/>
      <c r="F124"/>
      <c r="G124"/>
      <c r="H124"/>
      <c r="I124"/>
    </row>
    <row r="125" spans="1:9" x14ac:dyDescent="0.25">
      <c r="A125"/>
      <c r="B125"/>
      <c r="C125"/>
      <c r="D125"/>
      <c r="E125"/>
      <c r="F125"/>
      <c r="G125"/>
      <c r="H125"/>
      <c r="I125"/>
    </row>
    <row r="126" spans="1:9" x14ac:dyDescent="0.25">
      <c r="A126"/>
      <c r="B126"/>
      <c r="C126"/>
      <c r="D126"/>
      <c r="E126"/>
      <c r="F126"/>
      <c r="G126"/>
      <c r="H126"/>
      <c r="I126"/>
    </row>
    <row r="127" spans="1:9" x14ac:dyDescent="0.25">
      <c r="A127"/>
      <c r="B127"/>
      <c r="C127"/>
      <c r="D127"/>
      <c r="E127"/>
      <c r="F127"/>
      <c r="G127"/>
      <c r="H127"/>
      <c r="I127"/>
    </row>
    <row r="128" spans="1:9" x14ac:dyDescent="0.25">
      <c r="A128"/>
      <c r="B128"/>
      <c r="C128"/>
      <c r="D128"/>
      <c r="E128"/>
      <c r="F128"/>
      <c r="G128"/>
      <c r="H128"/>
      <c r="I128"/>
    </row>
    <row r="129" spans="1:9" x14ac:dyDescent="0.25">
      <c r="A129"/>
      <c r="B129"/>
      <c r="C129"/>
      <c r="D129"/>
      <c r="E129"/>
      <c r="F129"/>
      <c r="G129"/>
      <c r="H129"/>
      <c r="I129"/>
    </row>
    <row r="130" spans="1:9" x14ac:dyDescent="0.25">
      <c r="A130"/>
      <c r="B130"/>
      <c r="C130"/>
      <c r="D130"/>
      <c r="E130"/>
      <c r="F130"/>
      <c r="G130"/>
      <c r="H130"/>
      <c r="I130"/>
    </row>
    <row r="131" spans="1:9" x14ac:dyDescent="0.25">
      <c r="A131"/>
      <c r="B131"/>
      <c r="C131"/>
      <c r="D131"/>
      <c r="E131"/>
      <c r="F131"/>
      <c r="G131"/>
      <c r="H131"/>
      <c r="I131"/>
    </row>
    <row r="132" spans="1:9" x14ac:dyDescent="0.25">
      <c r="A132"/>
      <c r="B132"/>
      <c r="C132"/>
      <c r="D132"/>
      <c r="E132"/>
      <c r="F132"/>
      <c r="G132"/>
      <c r="H132"/>
      <c r="I132"/>
    </row>
    <row r="133" spans="1:9" x14ac:dyDescent="0.25">
      <c r="A133"/>
      <c r="B133"/>
      <c r="C133"/>
      <c r="D133"/>
      <c r="E133"/>
      <c r="F133"/>
      <c r="G133"/>
      <c r="H133"/>
      <c r="I133"/>
    </row>
    <row r="134" spans="1:9" x14ac:dyDescent="0.25">
      <c r="A134"/>
      <c r="B134"/>
      <c r="C134"/>
      <c r="D134"/>
      <c r="E134"/>
      <c r="F134"/>
      <c r="G134"/>
      <c r="H134"/>
      <c r="I134"/>
    </row>
    <row r="135" spans="1:9" x14ac:dyDescent="0.25">
      <c r="A135"/>
      <c r="B135"/>
      <c r="C135"/>
      <c r="D135"/>
      <c r="E135"/>
      <c r="F135"/>
      <c r="G135"/>
      <c r="H135"/>
      <c r="I135"/>
    </row>
    <row r="136" spans="1:9" x14ac:dyDescent="0.25">
      <c r="A136"/>
      <c r="B136"/>
      <c r="C136"/>
      <c r="D136"/>
      <c r="E136"/>
      <c r="F136"/>
      <c r="G136"/>
      <c r="H136"/>
      <c r="I136"/>
    </row>
    <row r="137" spans="1:9" x14ac:dyDescent="0.25">
      <c r="A137"/>
      <c r="B137"/>
      <c r="C137"/>
      <c r="D137"/>
      <c r="E137"/>
      <c r="F137"/>
      <c r="G137"/>
      <c r="H137"/>
      <c r="I137"/>
    </row>
    <row r="138" spans="1:9" x14ac:dyDescent="0.25">
      <c r="A138"/>
      <c r="B138"/>
      <c r="C138"/>
      <c r="D138"/>
      <c r="E138"/>
      <c r="F138"/>
      <c r="G138"/>
      <c r="H138"/>
      <c r="I138"/>
    </row>
    <row r="139" spans="1:9" x14ac:dyDescent="0.25">
      <c r="A139"/>
      <c r="B139"/>
      <c r="C139"/>
      <c r="D139"/>
      <c r="E139"/>
      <c r="F139"/>
      <c r="G139"/>
      <c r="H139"/>
      <c r="I139"/>
    </row>
    <row r="140" spans="1:9" x14ac:dyDescent="0.25">
      <c r="A140"/>
      <c r="B140"/>
      <c r="C140"/>
      <c r="D140"/>
      <c r="E140"/>
      <c r="F140"/>
      <c r="G140"/>
      <c r="H140"/>
      <c r="I140"/>
    </row>
    <row r="141" spans="1:9" x14ac:dyDescent="0.25">
      <c r="A141"/>
      <c r="B141"/>
      <c r="C141"/>
      <c r="D141"/>
      <c r="E141"/>
      <c r="F141"/>
      <c r="G141"/>
      <c r="H141"/>
      <c r="I141"/>
    </row>
    <row r="142" spans="1:9" x14ac:dyDescent="0.25">
      <c r="A142"/>
      <c r="B142"/>
      <c r="C142"/>
      <c r="D142"/>
      <c r="E142"/>
      <c r="F142"/>
      <c r="G142"/>
      <c r="H142"/>
      <c r="I142"/>
    </row>
    <row r="143" spans="1:9" x14ac:dyDescent="0.25">
      <c r="A143"/>
      <c r="B143"/>
      <c r="C143"/>
      <c r="D143"/>
      <c r="E143"/>
      <c r="F143"/>
      <c r="G143"/>
      <c r="H143"/>
      <c r="I143"/>
    </row>
    <row r="144" spans="1:9" x14ac:dyDescent="0.25">
      <c r="A144"/>
      <c r="B144"/>
      <c r="C144"/>
      <c r="D144"/>
      <c r="E144"/>
      <c r="F144"/>
      <c r="G144"/>
      <c r="H144"/>
      <c r="I144"/>
    </row>
    <row r="145" spans="1:9" x14ac:dyDescent="0.25">
      <c r="A145"/>
      <c r="B145"/>
      <c r="C145"/>
      <c r="D145"/>
      <c r="E145"/>
      <c r="F145"/>
      <c r="G145"/>
      <c r="H145"/>
      <c r="I145"/>
    </row>
    <row r="146" spans="1:9" x14ac:dyDescent="0.25">
      <c r="A146"/>
      <c r="B146"/>
      <c r="C146"/>
      <c r="D146"/>
      <c r="E146"/>
      <c r="F146"/>
      <c r="G146"/>
      <c r="H146"/>
      <c r="I146"/>
    </row>
    <row r="147" spans="1:9" x14ac:dyDescent="0.25">
      <c r="A147"/>
      <c r="B147"/>
      <c r="C147"/>
      <c r="D147"/>
      <c r="E147"/>
      <c r="F147"/>
      <c r="G147"/>
      <c r="H147"/>
      <c r="I147"/>
    </row>
    <row r="148" spans="1:9" x14ac:dyDescent="0.25">
      <c r="A148"/>
      <c r="B148"/>
      <c r="C148"/>
      <c r="D148"/>
      <c r="E148"/>
      <c r="F148"/>
      <c r="G148"/>
      <c r="H148"/>
      <c r="I148"/>
    </row>
    <row r="149" spans="1:9" x14ac:dyDescent="0.25">
      <c r="A149"/>
      <c r="B149"/>
      <c r="C149"/>
      <c r="D149"/>
      <c r="E149"/>
      <c r="F149"/>
      <c r="G149"/>
      <c r="H149"/>
      <c r="I149"/>
    </row>
    <row r="150" spans="1:9" x14ac:dyDescent="0.25">
      <c r="A150"/>
      <c r="B150"/>
      <c r="C150"/>
      <c r="D150"/>
      <c r="E150"/>
      <c r="F150"/>
      <c r="G150"/>
      <c r="H150"/>
      <c r="I150"/>
    </row>
  </sheetData>
  <sheetProtection formatRows="0" deleteRows="0" selectLockedCells="1"/>
  <dataConsolidate function="countNums"/>
  <pageMargins left="0.70866141732283472" right="0.70866141732283472" top="0.74803149606299213" bottom="0.74803149606299213" header="0.31496062992125984" footer="0.31496062992125984"/>
  <pageSetup paperSize="9" scale="93" orientation="portrait" r:id="rId1"/>
  <headerFooter>
    <oddFooter>&amp;C&amp;A - 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0.79998168889431442"/>
  </sheetPr>
  <dimension ref="A1:N99"/>
  <sheetViews>
    <sheetView view="pageLayout" zoomScaleNormal="100" workbookViewId="0">
      <selection activeCell="C7" sqref="C7"/>
    </sheetView>
  </sheetViews>
  <sheetFormatPr baseColWidth="10" defaultRowHeight="15" x14ac:dyDescent="0.25"/>
  <cols>
    <col min="1" max="1" width="6.7109375" customWidth="1"/>
    <col min="2" max="2" width="13.7109375" customWidth="1"/>
    <col min="3" max="3" width="14.42578125" customWidth="1"/>
    <col min="4" max="4" width="5.28515625" customWidth="1"/>
    <col min="5" max="5" width="11.28515625" customWidth="1"/>
    <col min="6" max="6" width="5.28515625" customWidth="1"/>
    <col min="8" max="8" width="11.28515625" customWidth="1"/>
    <col min="9" max="9" width="8.5703125" customWidth="1"/>
    <col min="10" max="10" width="11.42578125" style="4"/>
  </cols>
  <sheetData>
    <row r="1" spans="1:14" ht="52.5" customHeight="1" x14ac:dyDescent="0.4">
      <c r="A1" s="3" t="s">
        <v>24</v>
      </c>
      <c r="B1" s="1"/>
      <c r="C1" s="1"/>
      <c r="D1" s="1"/>
      <c r="E1" s="1"/>
      <c r="F1" s="1"/>
      <c r="G1" s="1"/>
      <c r="H1" s="1"/>
      <c r="I1" s="1"/>
      <c r="K1" s="4"/>
      <c r="L1" s="4"/>
      <c r="M1" s="4"/>
      <c r="N1" s="4"/>
    </row>
    <row r="2" spans="1:14" ht="18.75" customHeight="1" x14ac:dyDescent="0.25">
      <c r="A2" s="2" t="s">
        <v>21</v>
      </c>
      <c r="B2" s="1"/>
      <c r="C2" s="1"/>
      <c r="D2" s="1"/>
      <c r="E2" s="1"/>
      <c r="F2" s="1"/>
      <c r="G2" s="1"/>
      <c r="H2" s="1"/>
      <c r="I2" s="1"/>
      <c r="K2" s="4"/>
      <c r="L2" s="4"/>
      <c r="M2" s="4"/>
      <c r="N2" s="4"/>
    </row>
    <row r="3" spans="1:14" x14ac:dyDescent="0.25">
      <c r="A3" s="1"/>
      <c r="B3" s="1"/>
      <c r="C3" s="1"/>
      <c r="D3" s="1"/>
      <c r="E3" s="1"/>
      <c r="F3" s="1"/>
      <c r="G3" s="1"/>
      <c r="H3" s="1"/>
      <c r="I3" s="1"/>
    </row>
    <row r="4" spans="1:14" ht="18.75" x14ac:dyDescent="0.3">
      <c r="A4" s="5" t="s">
        <v>0</v>
      </c>
      <c r="B4" s="1"/>
      <c r="C4" s="1"/>
      <c r="D4" s="1"/>
      <c r="E4" s="1"/>
      <c r="F4" s="1"/>
      <c r="G4" s="1"/>
      <c r="H4" s="1"/>
      <c r="I4" s="1"/>
    </row>
    <row r="5" spans="1:14" x14ac:dyDescent="0.25">
      <c r="A5" s="1"/>
      <c r="B5" s="1"/>
      <c r="C5" s="1"/>
      <c r="D5" s="4"/>
      <c r="E5" s="4"/>
      <c r="F5" s="4"/>
      <c r="G5" s="4"/>
      <c r="H5" s="4"/>
      <c r="I5" s="4"/>
    </row>
    <row r="6" spans="1:14" ht="30.75" customHeight="1" x14ac:dyDescent="0.25">
      <c r="A6" s="4"/>
      <c r="B6" s="10" t="s">
        <v>33</v>
      </c>
      <c r="C6" s="11" t="s">
        <v>1</v>
      </c>
      <c r="D6" s="9"/>
      <c r="E6" s="4"/>
      <c r="F6" s="4"/>
      <c r="G6" s="4"/>
      <c r="H6" s="4"/>
      <c r="I6" s="4"/>
    </row>
    <row r="7" spans="1:14" ht="15.6" customHeight="1" x14ac:dyDescent="0.25">
      <c r="A7" s="4"/>
      <c r="B7" s="12">
        <v>1</v>
      </c>
      <c r="C7" s="13">
        <f t="shared" ref="C7:C36" si="0">B7*3.5</f>
        <v>3.5</v>
      </c>
      <c r="D7" s="4"/>
      <c r="E7" s="4"/>
      <c r="F7" s="4"/>
      <c r="G7" s="4"/>
      <c r="H7" s="4"/>
      <c r="I7" s="4"/>
    </row>
    <row r="8" spans="1:14" ht="15.6" customHeight="1" x14ac:dyDescent="0.25">
      <c r="A8" s="4"/>
      <c r="B8" s="12">
        <v>2</v>
      </c>
      <c r="C8" s="13">
        <f t="shared" si="0"/>
        <v>7</v>
      </c>
      <c r="D8" s="4"/>
      <c r="E8" s="4"/>
      <c r="F8" s="4"/>
      <c r="G8" s="4"/>
      <c r="H8" s="4"/>
      <c r="I8" s="4"/>
    </row>
    <row r="9" spans="1:14" ht="15.6" customHeight="1" x14ac:dyDescent="0.25">
      <c r="A9" s="4"/>
      <c r="B9" s="12">
        <v>3</v>
      </c>
      <c r="C9" s="13">
        <f t="shared" si="0"/>
        <v>10.5</v>
      </c>
      <c r="D9" s="4"/>
      <c r="E9" s="4"/>
      <c r="F9" s="4"/>
      <c r="G9" s="4"/>
      <c r="H9" s="4"/>
      <c r="I9" s="4"/>
    </row>
    <row r="10" spans="1:14" ht="15.6" customHeight="1" x14ac:dyDescent="0.25">
      <c r="A10" s="4"/>
      <c r="B10" s="12">
        <v>4</v>
      </c>
      <c r="C10" s="13">
        <f t="shared" si="0"/>
        <v>14</v>
      </c>
      <c r="D10" s="4"/>
      <c r="E10" s="4"/>
      <c r="F10" s="4"/>
      <c r="G10" s="4"/>
      <c r="H10" s="4"/>
      <c r="I10" s="4"/>
    </row>
    <row r="11" spans="1:14" ht="15.6" customHeight="1" x14ac:dyDescent="0.25">
      <c r="A11" s="4"/>
      <c r="B11" s="12">
        <v>5</v>
      </c>
      <c r="C11" s="13">
        <f t="shared" si="0"/>
        <v>17.5</v>
      </c>
      <c r="D11" s="4"/>
      <c r="E11" s="4"/>
      <c r="F11" s="4"/>
      <c r="G11" s="4"/>
      <c r="H11" s="4"/>
      <c r="I11" s="4"/>
    </row>
    <row r="12" spans="1:14" ht="15.6" customHeight="1" x14ac:dyDescent="0.25">
      <c r="A12" s="4"/>
      <c r="B12" s="12">
        <v>6</v>
      </c>
      <c r="C12" s="13">
        <f t="shared" si="0"/>
        <v>21</v>
      </c>
      <c r="D12" s="4"/>
      <c r="E12" s="4"/>
      <c r="F12" s="4"/>
      <c r="G12" s="4"/>
      <c r="H12" s="4"/>
      <c r="I12" s="4"/>
    </row>
    <row r="13" spans="1:14" ht="15.6" customHeight="1" x14ac:dyDescent="0.25">
      <c r="A13" s="4"/>
      <c r="B13" s="12">
        <v>7</v>
      </c>
      <c r="C13" s="13">
        <f t="shared" si="0"/>
        <v>24.5</v>
      </c>
      <c r="D13" s="4"/>
      <c r="E13" s="4"/>
      <c r="F13" s="4"/>
      <c r="G13" s="4"/>
      <c r="H13" s="4"/>
      <c r="I13" s="4"/>
    </row>
    <row r="14" spans="1:14" ht="15.6" customHeight="1" x14ac:dyDescent="0.25">
      <c r="A14" s="4"/>
      <c r="B14" s="12">
        <v>8</v>
      </c>
      <c r="C14" s="13">
        <f t="shared" si="0"/>
        <v>28</v>
      </c>
      <c r="D14" s="4"/>
      <c r="E14" s="4"/>
      <c r="F14" s="4"/>
      <c r="G14" s="4"/>
      <c r="H14" s="4"/>
      <c r="I14" s="4"/>
    </row>
    <row r="15" spans="1:14" ht="15.6" customHeight="1" x14ac:dyDescent="0.25">
      <c r="A15" s="4"/>
      <c r="B15" s="12">
        <v>9</v>
      </c>
      <c r="C15" s="13">
        <f t="shared" si="0"/>
        <v>31.5</v>
      </c>
      <c r="D15" s="4"/>
      <c r="E15" s="4"/>
      <c r="F15" s="4"/>
      <c r="G15" s="4"/>
      <c r="H15" s="4"/>
      <c r="I15" s="4"/>
    </row>
    <row r="16" spans="1:14" ht="15.6" customHeight="1" x14ac:dyDescent="0.25">
      <c r="A16" s="4"/>
      <c r="B16" s="12">
        <v>10</v>
      </c>
      <c r="C16" s="13">
        <f t="shared" si="0"/>
        <v>35</v>
      </c>
      <c r="D16" s="4"/>
      <c r="E16" s="4"/>
      <c r="F16" s="4"/>
      <c r="G16" s="4"/>
      <c r="H16" s="4"/>
      <c r="I16" s="4"/>
    </row>
    <row r="17" spans="1:9" ht="15.6" customHeight="1" x14ac:dyDescent="0.25">
      <c r="A17" s="4"/>
      <c r="B17" s="12">
        <v>11</v>
      </c>
      <c r="C17" s="13">
        <f t="shared" si="0"/>
        <v>38.5</v>
      </c>
      <c r="D17" s="4"/>
      <c r="E17" s="4"/>
      <c r="F17" s="4"/>
      <c r="G17" s="4"/>
      <c r="H17" s="4"/>
      <c r="I17" s="4"/>
    </row>
    <row r="18" spans="1:9" ht="15.6" customHeight="1" x14ac:dyDescent="0.25">
      <c r="A18" s="4"/>
      <c r="B18" s="12">
        <v>12</v>
      </c>
      <c r="C18" s="13">
        <f t="shared" si="0"/>
        <v>42</v>
      </c>
      <c r="D18" s="4"/>
      <c r="E18" s="4"/>
      <c r="F18" s="4"/>
      <c r="G18" s="4"/>
      <c r="H18" s="4"/>
      <c r="I18" s="4"/>
    </row>
    <row r="19" spans="1:9" ht="15.6" customHeight="1" x14ac:dyDescent="0.25">
      <c r="A19" s="4"/>
      <c r="B19" s="12">
        <v>13</v>
      </c>
      <c r="C19" s="13">
        <f t="shared" si="0"/>
        <v>45.5</v>
      </c>
      <c r="D19" s="4"/>
      <c r="E19" s="4"/>
      <c r="F19" s="4"/>
      <c r="G19" s="4"/>
      <c r="H19" s="4"/>
      <c r="I19" s="4"/>
    </row>
    <row r="20" spans="1:9" ht="15.6" customHeight="1" x14ac:dyDescent="0.25">
      <c r="A20" s="4"/>
      <c r="B20" s="12">
        <v>14</v>
      </c>
      <c r="C20" s="13">
        <f t="shared" si="0"/>
        <v>49</v>
      </c>
      <c r="D20" s="4"/>
      <c r="E20" s="4"/>
      <c r="F20" s="4"/>
      <c r="G20" s="4"/>
      <c r="H20" s="4"/>
      <c r="I20" s="4"/>
    </row>
    <row r="21" spans="1:9" ht="15.6" customHeight="1" x14ac:dyDescent="0.25">
      <c r="A21" s="4"/>
      <c r="B21" s="12">
        <v>15</v>
      </c>
      <c r="C21" s="13">
        <f t="shared" si="0"/>
        <v>52.5</v>
      </c>
      <c r="D21" s="4"/>
      <c r="E21" s="4"/>
      <c r="F21" s="4"/>
      <c r="G21" s="4"/>
      <c r="H21" s="4"/>
      <c r="I21" s="4"/>
    </row>
    <row r="22" spans="1:9" ht="15.6" customHeight="1" x14ac:dyDescent="0.25">
      <c r="A22" s="4"/>
      <c r="B22" s="12">
        <v>16</v>
      </c>
      <c r="C22" s="13">
        <f t="shared" si="0"/>
        <v>56</v>
      </c>
      <c r="D22" s="4"/>
      <c r="E22" s="4"/>
      <c r="F22" s="4"/>
      <c r="G22" s="4"/>
      <c r="H22" s="4"/>
      <c r="I22" s="4"/>
    </row>
    <row r="23" spans="1:9" ht="15.6" customHeight="1" x14ac:dyDescent="0.25">
      <c r="A23" s="4"/>
      <c r="B23" s="12">
        <v>17</v>
      </c>
      <c r="C23" s="13">
        <f t="shared" si="0"/>
        <v>59.5</v>
      </c>
      <c r="D23" s="4"/>
      <c r="E23" s="4"/>
      <c r="F23" s="4"/>
      <c r="G23" s="4"/>
      <c r="H23" s="4"/>
      <c r="I23" s="4"/>
    </row>
    <row r="24" spans="1:9" ht="15.6" customHeight="1" x14ac:dyDescent="0.25">
      <c r="A24" s="4"/>
      <c r="B24" s="12">
        <v>18</v>
      </c>
      <c r="C24" s="13">
        <f t="shared" si="0"/>
        <v>63</v>
      </c>
      <c r="D24" s="4"/>
      <c r="E24" s="4"/>
      <c r="F24" s="4"/>
      <c r="G24" s="4"/>
      <c r="H24" s="4"/>
      <c r="I24" s="4"/>
    </row>
    <row r="25" spans="1:9" ht="15.6" customHeight="1" x14ac:dyDescent="0.25">
      <c r="A25" s="4"/>
      <c r="B25" s="12">
        <v>19</v>
      </c>
      <c r="C25" s="13">
        <f t="shared" si="0"/>
        <v>66.5</v>
      </c>
      <c r="D25" s="4"/>
      <c r="E25" s="4"/>
      <c r="F25" s="4"/>
      <c r="G25" s="4"/>
      <c r="H25" s="4"/>
      <c r="I25" s="4"/>
    </row>
    <row r="26" spans="1:9" ht="15.6" customHeight="1" x14ac:dyDescent="0.25">
      <c r="A26" s="4"/>
      <c r="B26" s="12">
        <v>20</v>
      </c>
      <c r="C26" s="13">
        <f t="shared" si="0"/>
        <v>70</v>
      </c>
      <c r="D26" s="4"/>
      <c r="E26" s="4"/>
      <c r="F26" s="4"/>
      <c r="G26" s="4"/>
      <c r="H26" s="4"/>
      <c r="I26" s="4"/>
    </row>
    <row r="27" spans="1:9" ht="15.6" customHeight="1" x14ac:dyDescent="0.25">
      <c r="A27" s="4"/>
      <c r="B27" s="12">
        <v>21</v>
      </c>
      <c r="C27" s="13">
        <f t="shared" si="0"/>
        <v>73.5</v>
      </c>
      <c r="D27" s="4"/>
      <c r="E27" s="4"/>
      <c r="F27" s="4"/>
      <c r="G27" s="4"/>
      <c r="H27" s="4"/>
      <c r="I27" s="4"/>
    </row>
    <row r="28" spans="1:9" ht="15.6" customHeight="1" x14ac:dyDescent="0.25">
      <c r="A28" s="4"/>
      <c r="B28" s="12">
        <v>22</v>
      </c>
      <c r="C28" s="13">
        <f t="shared" si="0"/>
        <v>77</v>
      </c>
      <c r="D28" s="4"/>
      <c r="E28" s="4"/>
      <c r="F28" s="4"/>
      <c r="G28" s="4"/>
      <c r="H28" s="4"/>
      <c r="I28" s="4"/>
    </row>
    <row r="29" spans="1:9" ht="15.6" customHeight="1" x14ac:dyDescent="0.25">
      <c r="A29" s="4"/>
      <c r="B29" s="12">
        <v>23</v>
      </c>
      <c r="C29" s="13">
        <f t="shared" si="0"/>
        <v>80.5</v>
      </c>
      <c r="D29" s="4"/>
      <c r="E29" s="4"/>
      <c r="F29" s="4"/>
      <c r="G29" s="4"/>
      <c r="H29" s="4"/>
      <c r="I29" s="4"/>
    </row>
    <row r="30" spans="1:9" ht="15.6" customHeight="1" x14ac:dyDescent="0.25">
      <c r="A30" s="4"/>
      <c r="B30" s="12">
        <v>24</v>
      </c>
      <c r="C30" s="13">
        <f t="shared" si="0"/>
        <v>84</v>
      </c>
      <c r="D30" s="4"/>
      <c r="E30" s="4"/>
      <c r="F30" s="4"/>
      <c r="G30" s="4"/>
      <c r="H30" s="4"/>
      <c r="I30" s="4"/>
    </row>
    <row r="31" spans="1:9" ht="15.6" customHeight="1" x14ac:dyDescent="0.25">
      <c r="A31" s="4"/>
      <c r="B31" s="12">
        <v>25</v>
      </c>
      <c r="C31" s="13">
        <f t="shared" si="0"/>
        <v>87.5</v>
      </c>
      <c r="D31" s="4"/>
      <c r="E31" s="4"/>
      <c r="F31" s="4"/>
      <c r="G31" s="4"/>
      <c r="H31" s="4"/>
      <c r="I31" s="4"/>
    </row>
    <row r="32" spans="1:9" ht="15.6" customHeight="1" x14ac:dyDescent="0.25">
      <c r="A32" s="4"/>
      <c r="B32" s="12">
        <v>26</v>
      </c>
      <c r="C32" s="13">
        <f t="shared" si="0"/>
        <v>91</v>
      </c>
      <c r="D32" s="4"/>
      <c r="E32" s="4"/>
      <c r="F32" s="4"/>
      <c r="G32" s="4"/>
      <c r="H32" s="4"/>
      <c r="I32" s="4"/>
    </row>
    <row r="33" spans="1:9" ht="15.6" customHeight="1" x14ac:dyDescent="0.25">
      <c r="A33" s="4"/>
      <c r="B33" s="12">
        <v>27</v>
      </c>
      <c r="C33" s="13">
        <f t="shared" si="0"/>
        <v>94.5</v>
      </c>
      <c r="D33" s="4"/>
      <c r="E33" s="4"/>
      <c r="F33" s="4"/>
      <c r="G33" s="4"/>
      <c r="H33" s="4"/>
      <c r="I33" s="4"/>
    </row>
    <row r="34" spans="1:9" ht="15.6" customHeight="1" x14ac:dyDescent="0.25">
      <c r="A34" s="4"/>
      <c r="B34" s="12">
        <v>28</v>
      </c>
      <c r="C34" s="13">
        <f t="shared" si="0"/>
        <v>98</v>
      </c>
      <c r="D34" s="4"/>
      <c r="E34" s="4"/>
      <c r="F34" s="4"/>
      <c r="G34" s="4"/>
      <c r="H34" s="4"/>
      <c r="I34" s="4"/>
    </row>
    <row r="35" spans="1:9" ht="15.6" customHeight="1" x14ac:dyDescent="0.25">
      <c r="A35" s="4"/>
      <c r="B35" s="12">
        <v>29</v>
      </c>
      <c r="C35" s="13">
        <f t="shared" si="0"/>
        <v>101.5</v>
      </c>
      <c r="D35" s="4"/>
      <c r="E35" s="4"/>
      <c r="F35" s="4"/>
      <c r="G35" s="4"/>
      <c r="H35" s="4"/>
      <c r="I35" s="4"/>
    </row>
    <row r="36" spans="1:9" ht="15.6" customHeight="1" x14ac:dyDescent="0.25">
      <c r="A36" s="4"/>
      <c r="B36" s="12">
        <v>30</v>
      </c>
      <c r="C36" s="13">
        <f t="shared" si="0"/>
        <v>105</v>
      </c>
      <c r="D36" s="4"/>
      <c r="E36" s="4"/>
      <c r="F36" s="4"/>
      <c r="G36" s="4"/>
      <c r="H36" s="4"/>
      <c r="I36" s="4"/>
    </row>
    <row r="37" spans="1:9" ht="15.6" customHeight="1" x14ac:dyDescent="0.25">
      <c r="A37" s="4"/>
      <c r="B37" s="12">
        <v>31</v>
      </c>
      <c r="C37" s="13">
        <f t="shared" ref="C37:C66" si="1">B37*3.5</f>
        <v>108.5</v>
      </c>
      <c r="D37" s="4"/>
      <c r="E37" s="4"/>
      <c r="F37" s="4"/>
      <c r="G37" s="4"/>
      <c r="H37" s="4"/>
      <c r="I37" s="4"/>
    </row>
    <row r="38" spans="1:9" ht="15.6" customHeight="1" x14ac:dyDescent="0.25">
      <c r="A38" s="4"/>
      <c r="B38" s="12">
        <v>32</v>
      </c>
      <c r="C38" s="13">
        <f t="shared" si="1"/>
        <v>112</v>
      </c>
      <c r="D38" s="4"/>
      <c r="E38" s="4"/>
      <c r="F38" s="4"/>
      <c r="G38" s="4"/>
      <c r="H38" s="4"/>
      <c r="I38" s="4"/>
    </row>
    <row r="39" spans="1:9" ht="15.6" customHeight="1" x14ac:dyDescent="0.25">
      <c r="A39" s="4"/>
      <c r="B39" s="12">
        <v>33</v>
      </c>
      <c r="C39" s="13">
        <f t="shared" si="1"/>
        <v>115.5</v>
      </c>
      <c r="D39" s="4"/>
      <c r="E39" s="4"/>
      <c r="F39" s="4"/>
      <c r="G39" s="4"/>
      <c r="H39" s="4"/>
      <c r="I39" s="4"/>
    </row>
    <row r="40" spans="1:9" ht="15.6" customHeight="1" x14ac:dyDescent="0.25">
      <c r="A40" s="4"/>
      <c r="B40" s="12">
        <v>34</v>
      </c>
      <c r="C40" s="13">
        <f t="shared" si="1"/>
        <v>119</v>
      </c>
      <c r="D40" s="4"/>
      <c r="E40" s="4"/>
      <c r="F40" s="4"/>
      <c r="G40" s="4"/>
      <c r="H40" s="4"/>
      <c r="I40" s="4"/>
    </row>
    <row r="41" spans="1:9" ht="15.6" customHeight="1" x14ac:dyDescent="0.25">
      <c r="A41" s="4"/>
      <c r="B41" s="12">
        <v>35</v>
      </c>
      <c r="C41" s="13">
        <f t="shared" si="1"/>
        <v>122.5</v>
      </c>
      <c r="D41" s="4"/>
      <c r="E41" s="4"/>
      <c r="F41" s="4"/>
      <c r="G41" s="4"/>
      <c r="H41" s="4"/>
      <c r="I41" s="4"/>
    </row>
    <row r="42" spans="1:9" ht="15.6" customHeight="1" x14ac:dyDescent="0.25">
      <c r="A42" s="4"/>
      <c r="B42" s="12">
        <v>36</v>
      </c>
      <c r="C42" s="13">
        <f t="shared" si="1"/>
        <v>126</v>
      </c>
      <c r="D42" s="4"/>
      <c r="E42" s="4"/>
      <c r="F42" s="4"/>
      <c r="G42" s="4"/>
      <c r="H42" s="4"/>
      <c r="I42" s="4"/>
    </row>
    <row r="43" spans="1:9" ht="15.6" customHeight="1" x14ac:dyDescent="0.25">
      <c r="A43" s="4"/>
      <c r="B43" s="12">
        <v>37</v>
      </c>
      <c r="C43" s="13">
        <f t="shared" si="1"/>
        <v>129.5</v>
      </c>
      <c r="D43" s="4"/>
      <c r="E43" s="4"/>
      <c r="F43" s="4"/>
      <c r="G43" s="4"/>
      <c r="H43" s="4"/>
      <c r="I43" s="4"/>
    </row>
    <row r="44" spans="1:9" ht="15.6" customHeight="1" x14ac:dyDescent="0.25">
      <c r="A44" s="4"/>
      <c r="B44" s="12">
        <v>38</v>
      </c>
      <c r="C44" s="13">
        <f t="shared" si="1"/>
        <v>133</v>
      </c>
      <c r="D44" s="4"/>
      <c r="E44" s="4"/>
      <c r="F44" s="4"/>
      <c r="G44" s="4"/>
      <c r="H44" s="4"/>
      <c r="I44" s="4"/>
    </row>
    <row r="45" spans="1:9" ht="15.6" customHeight="1" x14ac:dyDescent="0.25">
      <c r="A45" s="4"/>
      <c r="B45" s="12">
        <v>39</v>
      </c>
      <c r="C45" s="13">
        <f t="shared" si="1"/>
        <v>136.5</v>
      </c>
      <c r="D45" s="4"/>
      <c r="E45" s="4"/>
      <c r="F45" s="4"/>
      <c r="G45" s="4"/>
      <c r="H45" s="4"/>
      <c r="I45" s="4"/>
    </row>
    <row r="46" spans="1:9" ht="15.6" customHeight="1" x14ac:dyDescent="0.25">
      <c r="B46" s="12">
        <v>40</v>
      </c>
      <c r="C46" s="13">
        <f t="shared" si="1"/>
        <v>140</v>
      </c>
      <c r="D46" s="4"/>
      <c r="E46" s="4"/>
      <c r="F46" s="4"/>
      <c r="G46" s="4"/>
      <c r="H46" s="4"/>
      <c r="I46" s="4"/>
    </row>
    <row r="47" spans="1:9" ht="15.6" customHeight="1" x14ac:dyDescent="0.25">
      <c r="B47" s="12">
        <v>41</v>
      </c>
      <c r="C47" s="13">
        <f t="shared" si="1"/>
        <v>143.5</v>
      </c>
      <c r="D47" s="4"/>
      <c r="E47" s="4"/>
      <c r="F47" s="4"/>
      <c r="G47" s="4"/>
      <c r="H47" s="4"/>
      <c r="I47" s="4"/>
    </row>
    <row r="48" spans="1:9" ht="15.6" customHeight="1" x14ac:dyDescent="0.25">
      <c r="B48" s="12">
        <v>42</v>
      </c>
      <c r="C48" s="13">
        <f t="shared" si="1"/>
        <v>147</v>
      </c>
    </row>
    <row r="49" spans="2:3" ht="15.6" customHeight="1" x14ac:dyDescent="0.25">
      <c r="B49" s="12">
        <v>43</v>
      </c>
      <c r="C49" s="13">
        <f t="shared" si="1"/>
        <v>150.5</v>
      </c>
    </row>
    <row r="50" spans="2:3" ht="15.6" customHeight="1" x14ac:dyDescent="0.25">
      <c r="B50" s="12">
        <v>44</v>
      </c>
      <c r="C50" s="13">
        <f t="shared" si="1"/>
        <v>154</v>
      </c>
    </row>
    <row r="51" spans="2:3" ht="15.6" customHeight="1" x14ac:dyDescent="0.25">
      <c r="B51" s="12">
        <v>45</v>
      </c>
      <c r="C51" s="13">
        <f t="shared" si="1"/>
        <v>157.5</v>
      </c>
    </row>
    <row r="52" spans="2:3" ht="15.6" customHeight="1" x14ac:dyDescent="0.25">
      <c r="B52" s="12">
        <v>46</v>
      </c>
      <c r="C52" s="13">
        <f t="shared" si="1"/>
        <v>161</v>
      </c>
    </row>
    <row r="53" spans="2:3" ht="15.6" customHeight="1" x14ac:dyDescent="0.25">
      <c r="B53" s="12">
        <v>47</v>
      </c>
      <c r="C53" s="13">
        <f t="shared" si="1"/>
        <v>164.5</v>
      </c>
    </row>
    <row r="54" spans="2:3" ht="15.6" customHeight="1" x14ac:dyDescent="0.25">
      <c r="B54" s="12">
        <v>48</v>
      </c>
      <c r="C54" s="13">
        <f t="shared" si="1"/>
        <v>168</v>
      </c>
    </row>
    <row r="55" spans="2:3" ht="15.6" customHeight="1" x14ac:dyDescent="0.25">
      <c r="B55" s="12">
        <v>49</v>
      </c>
      <c r="C55" s="13">
        <f t="shared" si="1"/>
        <v>171.5</v>
      </c>
    </row>
    <row r="56" spans="2:3" ht="15.6" customHeight="1" x14ac:dyDescent="0.25">
      <c r="B56" s="12">
        <v>50</v>
      </c>
      <c r="C56" s="13">
        <f t="shared" si="1"/>
        <v>175</v>
      </c>
    </row>
    <row r="57" spans="2:3" ht="15.6" customHeight="1" x14ac:dyDescent="0.25">
      <c r="B57" s="12">
        <v>51</v>
      </c>
      <c r="C57" s="13">
        <f t="shared" si="1"/>
        <v>178.5</v>
      </c>
    </row>
    <row r="58" spans="2:3" ht="15.6" customHeight="1" x14ac:dyDescent="0.25">
      <c r="B58" s="12">
        <v>52</v>
      </c>
      <c r="C58" s="13">
        <f t="shared" si="1"/>
        <v>182</v>
      </c>
    </row>
    <row r="59" spans="2:3" ht="15.6" customHeight="1" x14ac:dyDescent="0.25">
      <c r="B59" s="12">
        <v>53</v>
      </c>
      <c r="C59" s="13">
        <f t="shared" si="1"/>
        <v>185.5</v>
      </c>
    </row>
    <row r="60" spans="2:3" ht="15.6" customHeight="1" x14ac:dyDescent="0.25">
      <c r="B60" s="12">
        <v>54</v>
      </c>
      <c r="C60" s="13">
        <f t="shared" si="1"/>
        <v>189</v>
      </c>
    </row>
    <row r="61" spans="2:3" ht="15.6" customHeight="1" x14ac:dyDescent="0.25">
      <c r="B61" s="12">
        <v>55</v>
      </c>
      <c r="C61" s="13">
        <f t="shared" si="1"/>
        <v>192.5</v>
      </c>
    </row>
    <row r="62" spans="2:3" ht="15.6" customHeight="1" x14ac:dyDescent="0.25">
      <c r="B62" s="12">
        <v>56</v>
      </c>
      <c r="C62" s="13">
        <f t="shared" si="1"/>
        <v>196</v>
      </c>
    </row>
    <row r="63" spans="2:3" ht="15.6" customHeight="1" x14ac:dyDescent="0.25">
      <c r="B63" s="12">
        <v>57</v>
      </c>
      <c r="C63" s="13">
        <f t="shared" si="1"/>
        <v>199.5</v>
      </c>
    </row>
    <row r="64" spans="2:3" ht="15.6" customHeight="1" x14ac:dyDescent="0.25">
      <c r="B64" s="12">
        <v>58</v>
      </c>
      <c r="C64" s="13">
        <f t="shared" si="1"/>
        <v>203</v>
      </c>
    </row>
    <row r="65" spans="2:3" ht="15.6" customHeight="1" x14ac:dyDescent="0.25">
      <c r="B65" s="12">
        <v>59</v>
      </c>
      <c r="C65" s="13">
        <f t="shared" si="1"/>
        <v>206.5</v>
      </c>
    </row>
    <row r="66" spans="2:3" ht="15.6" customHeight="1" x14ac:dyDescent="0.25">
      <c r="B66" s="12">
        <v>60</v>
      </c>
      <c r="C66" s="13">
        <f t="shared" si="1"/>
        <v>210</v>
      </c>
    </row>
    <row r="67" spans="2:3" ht="15.6" customHeight="1" x14ac:dyDescent="0.25">
      <c r="B67" s="12">
        <v>61</v>
      </c>
      <c r="C67" s="13">
        <f t="shared" ref="C67:C96" si="2">B67*3.5</f>
        <v>213.5</v>
      </c>
    </row>
    <row r="68" spans="2:3" ht="15.6" customHeight="1" x14ac:dyDescent="0.25">
      <c r="B68" s="12">
        <v>62</v>
      </c>
      <c r="C68" s="13">
        <f t="shared" si="2"/>
        <v>217</v>
      </c>
    </row>
    <row r="69" spans="2:3" ht="15.6" customHeight="1" x14ac:dyDescent="0.25">
      <c r="B69" s="12">
        <v>63</v>
      </c>
      <c r="C69" s="13">
        <f t="shared" si="2"/>
        <v>220.5</v>
      </c>
    </row>
    <row r="70" spans="2:3" ht="15.6" customHeight="1" x14ac:dyDescent="0.25">
      <c r="B70" s="12">
        <v>64</v>
      </c>
      <c r="C70" s="13">
        <f t="shared" si="2"/>
        <v>224</v>
      </c>
    </row>
    <row r="71" spans="2:3" ht="15.6" customHeight="1" x14ac:dyDescent="0.25">
      <c r="B71" s="12">
        <v>65</v>
      </c>
      <c r="C71" s="13">
        <f t="shared" si="2"/>
        <v>227.5</v>
      </c>
    </row>
    <row r="72" spans="2:3" ht="15.6" customHeight="1" x14ac:dyDescent="0.25">
      <c r="B72" s="12">
        <v>66</v>
      </c>
      <c r="C72" s="13">
        <f t="shared" si="2"/>
        <v>231</v>
      </c>
    </row>
    <row r="73" spans="2:3" ht="15.6" customHeight="1" x14ac:dyDescent="0.25">
      <c r="B73" s="12">
        <v>67</v>
      </c>
      <c r="C73" s="13">
        <f t="shared" si="2"/>
        <v>234.5</v>
      </c>
    </row>
    <row r="74" spans="2:3" ht="15.6" customHeight="1" x14ac:dyDescent="0.25">
      <c r="B74" s="12">
        <v>68</v>
      </c>
      <c r="C74" s="13">
        <f t="shared" si="2"/>
        <v>238</v>
      </c>
    </row>
    <row r="75" spans="2:3" ht="15.6" customHeight="1" x14ac:dyDescent="0.25">
      <c r="B75" s="12">
        <v>69</v>
      </c>
      <c r="C75" s="13">
        <f t="shared" si="2"/>
        <v>241.5</v>
      </c>
    </row>
    <row r="76" spans="2:3" ht="15.6" customHeight="1" x14ac:dyDescent="0.25">
      <c r="B76" s="12">
        <v>70</v>
      </c>
      <c r="C76" s="13">
        <f t="shared" si="2"/>
        <v>245</v>
      </c>
    </row>
    <row r="77" spans="2:3" ht="15.6" customHeight="1" x14ac:dyDescent="0.25">
      <c r="B77" s="12">
        <v>71</v>
      </c>
      <c r="C77" s="13">
        <f t="shared" si="2"/>
        <v>248.5</v>
      </c>
    </row>
    <row r="78" spans="2:3" ht="15.6" customHeight="1" x14ac:dyDescent="0.25">
      <c r="B78" s="12">
        <v>72</v>
      </c>
      <c r="C78" s="13">
        <f t="shared" si="2"/>
        <v>252</v>
      </c>
    </row>
    <row r="79" spans="2:3" ht="15.6" customHeight="1" x14ac:dyDescent="0.25">
      <c r="B79" s="12">
        <v>73</v>
      </c>
      <c r="C79" s="13">
        <f t="shared" si="2"/>
        <v>255.5</v>
      </c>
    </row>
    <row r="80" spans="2:3" ht="15.6" customHeight="1" x14ac:dyDescent="0.25">
      <c r="B80" s="12">
        <v>74</v>
      </c>
      <c r="C80" s="13">
        <f t="shared" si="2"/>
        <v>259</v>
      </c>
    </row>
    <row r="81" spans="2:3" ht="15.6" customHeight="1" x14ac:dyDescent="0.25">
      <c r="B81" s="12">
        <v>75</v>
      </c>
      <c r="C81" s="13">
        <f t="shared" si="2"/>
        <v>262.5</v>
      </c>
    </row>
    <row r="82" spans="2:3" ht="15.6" customHeight="1" x14ac:dyDescent="0.25">
      <c r="B82" s="12">
        <v>76</v>
      </c>
      <c r="C82" s="13">
        <f t="shared" si="2"/>
        <v>266</v>
      </c>
    </row>
    <row r="83" spans="2:3" ht="15.6" customHeight="1" x14ac:dyDescent="0.25">
      <c r="B83" s="12">
        <v>77</v>
      </c>
      <c r="C83" s="13">
        <f t="shared" si="2"/>
        <v>269.5</v>
      </c>
    </row>
    <row r="84" spans="2:3" ht="15.6" customHeight="1" x14ac:dyDescent="0.25">
      <c r="B84" s="12">
        <v>78</v>
      </c>
      <c r="C84" s="13">
        <f t="shared" si="2"/>
        <v>273</v>
      </c>
    </row>
    <row r="85" spans="2:3" ht="15.6" customHeight="1" x14ac:dyDescent="0.25">
      <c r="B85" s="12">
        <v>79</v>
      </c>
      <c r="C85" s="13">
        <f t="shared" si="2"/>
        <v>276.5</v>
      </c>
    </row>
    <row r="86" spans="2:3" ht="15.6" customHeight="1" x14ac:dyDescent="0.25">
      <c r="B86" s="12">
        <v>80</v>
      </c>
      <c r="C86" s="13">
        <f t="shared" si="2"/>
        <v>280</v>
      </c>
    </row>
    <row r="87" spans="2:3" ht="15.6" customHeight="1" x14ac:dyDescent="0.25">
      <c r="B87" s="12">
        <v>81</v>
      </c>
      <c r="C87" s="13">
        <f t="shared" si="2"/>
        <v>283.5</v>
      </c>
    </row>
    <row r="88" spans="2:3" ht="15.6" customHeight="1" x14ac:dyDescent="0.25">
      <c r="B88" s="12">
        <v>82</v>
      </c>
      <c r="C88" s="13">
        <f t="shared" si="2"/>
        <v>287</v>
      </c>
    </row>
    <row r="89" spans="2:3" ht="15.6" customHeight="1" x14ac:dyDescent="0.25">
      <c r="B89" s="12">
        <v>83</v>
      </c>
      <c r="C89" s="13">
        <f t="shared" si="2"/>
        <v>290.5</v>
      </c>
    </row>
    <row r="90" spans="2:3" ht="15.6" customHeight="1" x14ac:dyDescent="0.25">
      <c r="B90" s="12">
        <v>84</v>
      </c>
      <c r="C90" s="13">
        <f t="shared" si="2"/>
        <v>294</v>
      </c>
    </row>
    <row r="91" spans="2:3" ht="15.6" customHeight="1" x14ac:dyDescent="0.25">
      <c r="B91" s="12">
        <v>85</v>
      </c>
      <c r="C91" s="13">
        <f t="shared" si="2"/>
        <v>297.5</v>
      </c>
    </row>
    <row r="92" spans="2:3" ht="15.6" customHeight="1" x14ac:dyDescent="0.25">
      <c r="B92" s="12">
        <v>86</v>
      </c>
      <c r="C92" s="13">
        <f t="shared" si="2"/>
        <v>301</v>
      </c>
    </row>
    <row r="93" spans="2:3" ht="15.6" customHeight="1" x14ac:dyDescent="0.25">
      <c r="B93" s="12">
        <v>87</v>
      </c>
      <c r="C93" s="13">
        <f t="shared" si="2"/>
        <v>304.5</v>
      </c>
    </row>
    <row r="94" spans="2:3" ht="15.6" customHeight="1" x14ac:dyDescent="0.25">
      <c r="B94" s="12">
        <v>88</v>
      </c>
      <c r="C94" s="13">
        <f t="shared" si="2"/>
        <v>308</v>
      </c>
    </row>
    <row r="95" spans="2:3" ht="15.6" customHeight="1" x14ac:dyDescent="0.25">
      <c r="B95" s="12">
        <v>89</v>
      </c>
      <c r="C95" s="13">
        <f t="shared" si="2"/>
        <v>311.5</v>
      </c>
    </row>
    <row r="96" spans="2:3" ht="15.6" customHeight="1" x14ac:dyDescent="0.25">
      <c r="B96" s="12">
        <v>90</v>
      </c>
      <c r="C96" s="13">
        <f t="shared" si="2"/>
        <v>315</v>
      </c>
    </row>
    <row r="97" spans="2:3" x14ac:dyDescent="0.25">
      <c r="B97" s="4"/>
      <c r="C97" s="4"/>
    </row>
    <row r="98" spans="2:3" x14ac:dyDescent="0.25">
      <c r="C98" s="4"/>
    </row>
    <row r="99" spans="2:3" x14ac:dyDescent="0.25">
      <c r="C99" s="4"/>
    </row>
  </sheetData>
  <pageMargins left="0.70866141732283472" right="0.70866141732283472" top="0.74803149606299213" bottom="0.74803149606299213" header="0.31496062992125984" footer="0.31496062992125984"/>
  <pageSetup paperSize="9" scale="93" orientation="portrait" r:id="rId1"/>
  <headerFooter>
    <oddFooter>&amp;C&amp;A - Page &amp;P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Read-me - Explications</vt:lpstr>
      <vt:lpstr>Utilisation des points</vt:lpstr>
      <vt:lpstr>Facturation</vt:lpstr>
      <vt:lpstr>Collaborateurs</vt:lpstr>
      <vt:lpstr>Table de conversion des points</vt:lpstr>
      <vt:lpstr>'Table de conversion des points'!ConversionPENbank</vt:lpstr>
      <vt:lpstr>Trimestre</vt:lpstr>
      <vt:lpstr>Facturation!Zone_d_impression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2021-04-27T09:39:37Z</dcterms:created>
  <dcterms:modified xsi:type="dcterms:W3CDTF">2021-04-27T09:46:47Z</dcterms:modified>
</cp:coreProperties>
</file>