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6115901U\Downloads\"/>
    </mc:Choice>
  </mc:AlternateContent>
  <xr:revisionPtr revIDLastSave="0" documentId="13_ncr:1_{DC4700D2-EA0A-444C-B291-D82EC3D768A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Employé" sheetId="5" r:id="rId1"/>
    <sheet name="Pointage" sheetId="1" r:id="rId2"/>
    <sheet name="Entrée" sheetId="4" r:id="rId3"/>
  </sheets>
  <definedNames>
    <definedName name="CalMonths">Entrée!#REF!</definedName>
    <definedName name="CalYear">Entrée!#REF!</definedName>
    <definedName name="Matricule">OFFSET(Employé!$A$2,1,,COUNTA(Employé!$A$2:$A$200)-1,1)</definedName>
    <definedName name="Monthstart">Pointage!$B$4</definedName>
    <definedName name="ProjectsWithAll">OFFSET(Pointage!$A$19,,,COUNTA(Pointage!$A$19:$A$34))</definedName>
    <definedName name="YearIndex">Pointage!$B$11</definedName>
    <definedName name="Years">Pointage!$B$18:$B$34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4" l="1"/>
  <c r="C16" i="4"/>
  <c r="C14" i="4"/>
  <c r="C10" i="4"/>
  <c r="C2" i="1"/>
  <c r="I8" i="1" l="1"/>
  <c r="B6" i="1"/>
  <c r="B14" i="1" a="1"/>
  <c r="B14" i="1" s="1"/>
  <c r="B8" i="1"/>
  <c r="J8" i="1" l="1"/>
  <c r="I9" i="1"/>
  <c r="K8" i="1" l="1"/>
  <c r="J9" i="1"/>
  <c r="L8" i="1" l="1"/>
  <c r="K9" i="1"/>
  <c r="M8" i="1" l="1"/>
  <c r="L9" i="1"/>
  <c r="N8" i="1" l="1"/>
  <c r="M9" i="1"/>
  <c r="O8" i="1" l="1"/>
  <c r="N9" i="1"/>
  <c r="P8" i="1" l="1"/>
  <c r="O9" i="1"/>
  <c r="Q8" i="1" l="1"/>
  <c r="P9" i="1"/>
  <c r="R8" i="1" l="1"/>
  <c r="Q9" i="1"/>
  <c r="S8" i="1" l="1"/>
  <c r="R9" i="1"/>
  <c r="T8" i="1" l="1"/>
  <c r="S9" i="1"/>
  <c r="U8" i="1" l="1"/>
  <c r="T9" i="1"/>
  <c r="V8" i="1" l="1"/>
  <c r="U9" i="1"/>
  <c r="W8" i="1" l="1"/>
  <c r="V9" i="1"/>
  <c r="X8" i="1" l="1"/>
  <c r="W9" i="1"/>
  <c r="Y8" i="1" l="1"/>
  <c r="X9" i="1"/>
  <c r="Z8" i="1" l="1"/>
  <c r="Y9" i="1"/>
  <c r="AA8" i="1" l="1"/>
  <c r="Z9" i="1"/>
  <c r="AB8" i="1" l="1"/>
  <c r="AA9" i="1"/>
  <c r="AC8" i="1" l="1"/>
  <c r="AB9" i="1"/>
  <c r="AD8" i="1" l="1"/>
  <c r="AC9" i="1"/>
  <c r="AE8" i="1" l="1"/>
  <c r="AD9" i="1"/>
  <c r="AF8" i="1" l="1"/>
  <c r="AE9" i="1"/>
  <c r="AG8" i="1" l="1"/>
  <c r="AF9" i="1"/>
  <c r="AH8" i="1" l="1"/>
  <c r="AG9" i="1"/>
  <c r="AI8" i="1" l="1"/>
  <c r="AH9" i="1"/>
  <c r="AJ8" i="1" l="1"/>
  <c r="AI9" i="1"/>
  <c r="AK8" i="1" l="1"/>
  <c r="AJ9" i="1"/>
  <c r="AL8" i="1" l="1"/>
  <c r="AK9" i="1"/>
  <c r="AM8" i="1" l="1"/>
  <c r="AM9" i="1" s="1"/>
  <c r="AL9" i="1"/>
</calcChain>
</file>

<file path=xl/sharedStrings.xml><?xml version="1.0" encoding="utf-8"?>
<sst xmlns="http://schemas.openxmlformats.org/spreadsheetml/2006/main" count="42" uniqueCount="35">
  <si>
    <t>Month-Sel. Day</t>
  </si>
  <si>
    <t>Month Header</t>
  </si>
  <si>
    <t>Set Less. Date</t>
  </si>
  <si>
    <t>Selected Year Opt.</t>
  </si>
  <si>
    <t>Schedule Change</t>
  </si>
  <si>
    <t>Sel. Project #</t>
  </si>
  <si>
    <t>Selected Project</t>
  </si>
  <si>
    <t>Projects With All</t>
  </si>
  <si>
    <t>Years</t>
  </si>
  <si>
    <t>[All Projects]</t>
  </si>
  <si>
    <t>Selectionner le mois</t>
  </si>
  <si>
    <t>Début du mois</t>
  </si>
  <si>
    <t>Selectionner année</t>
  </si>
  <si>
    <t>ST LOUKKOS</t>
  </si>
  <si>
    <t>STEP TAZI</t>
  </si>
  <si>
    <t>Année</t>
  </si>
  <si>
    <t>Projet</t>
  </si>
  <si>
    <t>Email</t>
  </si>
  <si>
    <t>Address</t>
  </si>
  <si>
    <t>City</t>
  </si>
  <si>
    <t>Picture</t>
  </si>
  <si>
    <t>Fonction</t>
  </si>
  <si>
    <t>Numéro de téléphone</t>
  </si>
  <si>
    <t>N°</t>
  </si>
  <si>
    <t>Matricule</t>
  </si>
  <si>
    <t>CIN</t>
  </si>
  <si>
    <t>Nom &amp; Prénom</t>
  </si>
  <si>
    <t xml:space="preserve"> Département</t>
  </si>
  <si>
    <t>Date d'entrée</t>
  </si>
  <si>
    <t>Date de sortie</t>
  </si>
  <si>
    <t>Heure d'entrée</t>
  </si>
  <si>
    <t>Heure de sortie</t>
  </si>
  <si>
    <t>Matricule N°</t>
  </si>
  <si>
    <t>Les entrées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</si>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</sst>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mm\,\ yyyy"/>
    <numFmt numFmtId="165" formatCode="[$-40C]d\-mmm\-yy;@"/>
    <numFmt numFmtId="166" formatCode="[&lt;=9999999]###,\-###,###,###;\(#,##\)\ #,##\-#,###,###"/>
    <numFmt numFmtId="167" formatCode="[&lt;=212]###,\-###,###;\(\+###,\)\ ###,###,###"/>
    <numFmt numFmtId="168" formatCode="d"/>
    <numFmt numFmtId="169" formatCode="[$-F400]h:mm:ss\ AM/PM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sz val="8"/>
      <color rgb="FF3333FF"/>
      <name val="Calibri"/>
      <family val="2"/>
      <scheme val="minor"/>
    </font>
    <font>
      <b/>
      <i/>
      <sz val="11"/>
      <color theme="1" tint="0.34998626667073579"/>
      <name val="Calibri"/>
      <family val="2"/>
      <scheme val="minor"/>
    </font>
    <font>
      <sz val="11"/>
      <color rgb="FF3333FF"/>
      <name val="Calibri"/>
      <family val="2"/>
      <scheme val="minor"/>
    </font>
    <font>
      <sz val="28"/>
      <color rgb="FF3333FF"/>
      <name val="Calibri"/>
      <family val="2"/>
      <scheme val="minor"/>
    </font>
    <font>
      <sz val="36"/>
      <color rgb="FF3333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FF"/>
        <bgColor indexed="64"/>
      </patternFill>
    </fill>
    <fill>
      <patternFill patternType="solid">
        <fgColor rgb="FF3333FF"/>
        <bgColor rgb="FF0066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66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18" fontId="0" fillId="0" borderId="1" xfId="0" applyNumberFormat="1" applyBorder="1"/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5" fontId="0" fillId="0" borderId="1" xfId="0" applyNumberFormat="1" applyBorder="1" applyAlignment="1">
      <alignment horizontal="left"/>
    </xf>
    <xf numFmtId="14" fontId="1" fillId="2" borderId="0" xfId="0" applyNumberFormat="1" applyFont="1" applyFill="1" applyAlignment="1">
      <alignment horizontal="left" textRotation="90"/>
    </xf>
    <xf numFmtId="0" fontId="1" fillId="2" borderId="0" xfId="0" applyFont="1" applyFill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2" fillId="3" borderId="0" xfId="0" quotePrefix="1" applyFont="1" applyFill="1" applyAlignment="1">
      <alignment horizontal="center" vertical="center"/>
    </xf>
    <xf numFmtId="0" fontId="0" fillId="2" borderId="0" xfId="0" applyFill="1"/>
    <xf numFmtId="0" fontId="4" fillId="2" borderId="0" xfId="0" applyFont="1" applyFill="1"/>
    <xf numFmtId="0" fontId="1" fillId="2" borderId="0" xfId="0" applyFont="1" applyFill="1"/>
    <xf numFmtId="14" fontId="1" fillId="2" borderId="0" xfId="0" applyNumberFormat="1" applyFont="1" applyFill="1"/>
    <xf numFmtId="14" fontId="1" fillId="2" borderId="3" xfId="0" applyNumberFormat="1" applyFont="1" applyFill="1" applyBorder="1" applyAlignment="1">
      <alignment horizontal="center" vertical="center"/>
    </xf>
    <xf numFmtId="168" fontId="1" fillId="2" borderId="0" xfId="0" applyNumberFormat="1" applyFont="1" applyFill="1"/>
    <xf numFmtId="169" fontId="1" fillId="2" borderId="3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0" xfId="0" quotePrefix="1" applyFont="1" applyFill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5" fillId="4" borderId="0" xfId="0" applyFont="1" applyFill="1"/>
    <xf numFmtId="0" fontId="6" fillId="4" borderId="0" xfId="0" applyFont="1" applyFill="1" applyAlignment="1">
      <alignment horizontal="left"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0" fontId="7" fillId="4" borderId="0" xfId="0" quotePrefix="1" applyFont="1" applyFill="1" applyAlignment="1">
      <alignment horizontal="left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FF"/>
      <color rgb="FFFFFF0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B$13" fmlaRange="ProjectsWithAll" noThreeD="1" sel="2" val="0"/>
</file>

<file path=xl/ctrlProps/ctrlProp2.xml><?xml version="1.0" encoding="utf-8"?>
<formControlPr xmlns="http://schemas.microsoft.com/office/spreadsheetml/2009/9/main" objectType="Drop" dropStyle="combo" dx="22" fmlaLink="$B$11" fmlaRange="Years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</xdr:row>
          <xdr:rowOff>0</xdr:rowOff>
        </xdr:from>
        <xdr:to>
          <xdr:col>20</xdr:col>
          <xdr:colOff>0</xdr:colOff>
          <xdr:row>4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20</xdr:col>
          <xdr:colOff>0</xdr:colOff>
          <xdr:row>6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21</xdr:col>
      <xdr:colOff>0</xdr:colOff>
      <xdr:row>4</xdr:row>
      <xdr:rowOff>0</xdr:rowOff>
    </xdr:from>
    <xdr:to>
      <xdr:col>27</xdr:col>
      <xdr:colOff>0</xdr:colOff>
      <xdr:row>6</xdr:row>
      <xdr:rowOff>0</xdr:rowOff>
    </xdr:to>
    <xdr:sp macro="[0]!Sched_PrevMonth" textlink="">
      <xdr:nvSpPr>
        <xdr:cNvPr id="3" name="Flèche : gau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010525" y="762000"/>
          <a:ext cx="1485900" cy="381000"/>
        </a:xfrm>
        <a:prstGeom prst="leftArrow">
          <a:avLst/>
        </a:prstGeom>
        <a:solidFill>
          <a:srgbClr val="3333FF"/>
        </a:solidFill>
        <a:ln>
          <a:solidFill>
            <a:srgbClr val="3333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précedent</a:t>
          </a:r>
        </a:p>
      </xdr:txBody>
    </xdr:sp>
    <xdr:clientData/>
  </xdr:twoCellAnchor>
  <xdr:twoCellAnchor>
    <xdr:from>
      <xdr:col>21</xdr:col>
      <xdr:colOff>0</xdr:colOff>
      <xdr:row>2</xdr:row>
      <xdr:rowOff>0</xdr:rowOff>
    </xdr:from>
    <xdr:to>
      <xdr:col>27</xdr:col>
      <xdr:colOff>0</xdr:colOff>
      <xdr:row>4</xdr:row>
      <xdr:rowOff>0</xdr:rowOff>
    </xdr:to>
    <xdr:sp macro="[0]!Sched_NextMonth" textlink="">
      <xdr:nvSpPr>
        <xdr:cNvPr id="4" name="Flèche : droi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9144000" y="1143000"/>
          <a:ext cx="1485900" cy="381000"/>
        </a:xfrm>
        <a:prstGeom prst="rightArrow">
          <a:avLst/>
        </a:prstGeom>
        <a:solidFill>
          <a:srgbClr val="3333FF"/>
        </a:solidFill>
        <a:ln>
          <a:solidFill>
            <a:srgbClr val="3333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prochain</a:t>
          </a:r>
        </a:p>
      </xdr:txBody>
    </xdr:sp>
    <xdr:clientData/>
  </xdr:twoCellAnchor>
  <xdr:twoCellAnchor>
    <xdr:from>
      <xdr:col>28</xdr:col>
      <xdr:colOff>0</xdr:colOff>
      <xdr:row>3</xdr:row>
      <xdr:rowOff>0</xdr:rowOff>
    </xdr:from>
    <xdr:to>
      <xdr:col>32</xdr:col>
      <xdr:colOff>0</xdr:colOff>
      <xdr:row>5</xdr:row>
      <xdr:rowOff>0</xdr:rowOff>
    </xdr:to>
    <xdr:sp macro="[0]!Sched_ThisMonth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9744075" y="571500"/>
          <a:ext cx="990600" cy="381000"/>
        </a:xfrm>
        <a:prstGeom prst="roundRect">
          <a:avLst/>
        </a:prstGeom>
        <a:solidFill>
          <a:srgbClr val="3333FF"/>
        </a:solidFill>
        <a:ln>
          <a:solidFill>
            <a:srgbClr val="3333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 mois</a:t>
          </a:r>
        </a:p>
      </xdr:txBody>
    </xdr:sp>
    <xdr:clientData/>
  </xdr:twoCellAnchor>
  <xdr:twoCellAnchor>
    <xdr:from>
      <xdr:col>35</xdr:col>
      <xdr:colOff>0</xdr:colOff>
      <xdr:row>3</xdr:row>
      <xdr:rowOff>0</xdr:rowOff>
    </xdr:from>
    <xdr:to>
      <xdr:col>39</xdr:col>
      <xdr:colOff>0</xdr:colOff>
      <xdr:row>5</xdr:row>
      <xdr:rowOff>0</xdr:rowOff>
    </xdr:to>
    <xdr:sp macro="[0]!Sched_Refresh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1477625" y="571500"/>
          <a:ext cx="990600" cy="381000"/>
        </a:xfrm>
        <a:prstGeom prst="roundRect">
          <a:avLst/>
        </a:prstGeom>
        <a:solidFill>
          <a:srgbClr val="3333FF"/>
        </a:solidFill>
        <a:ln>
          <a:solidFill>
            <a:srgbClr val="3333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Rafraichir</a:t>
          </a:r>
        </a:p>
      </xdr:txBody>
    </xdr:sp>
    <xdr:clientData/>
  </xdr:twoCellAnchor>
  <xdr:twoCellAnchor>
    <xdr:from>
      <xdr:col>21</xdr:col>
      <xdr:colOff>57150</xdr:colOff>
      <xdr:row>2</xdr:row>
      <xdr:rowOff>19050</xdr:rowOff>
    </xdr:from>
    <xdr:to>
      <xdr:col>27</xdr:col>
      <xdr:colOff>57150</xdr:colOff>
      <xdr:row>4</xdr:row>
      <xdr:rowOff>19050</xdr:rowOff>
    </xdr:to>
    <xdr:sp macro="[0]!Sched_NextMonth" textlink="">
      <xdr:nvSpPr>
        <xdr:cNvPr id="9" name="Flèche : droite 8">
          <a:extLst>
            <a:ext uri="{FF2B5EF4-FFF2-40B4-BE49-F238E27FC236}">
              <a16:creationId xmlns:a16="http://schemas.microsoft.com/office/drawing/2014/main" id="{AC2B4154-6727-4F91-B46C-6591378DFEFB}"/>
            </a:ext>
          </a:extLst>
        </xdr:cNvPr>
        <xdr:cNvSpPr/>
      </xdr:nvSpPr>
      <xdr:spPr>
        <a:xfrm>
          <a:off x="8124825" y="666750"/>
          <a:ext cx="1485900" cy="381000"/>
        </a:xfrm>
        <a:prstGeom prst="rightArrow">
          <a:avLst/>
        </a:prstGeom>
        <a:solidFill>
          <a:srgbClr val="3333FF"/>
        </a:solidFill>
        <a:ln>
          <a:solidFill>
            <a:srgbClr val="3333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prochain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21</xdr:row>
      <xdr:rowOff>0</xdr:rowOff>
    </xdr:from>
    <xdr:to>
      <xdr:col>7</xdr:col>
      <xdr:colOff>0</xdr:colOff>
      <xdr:row>22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863353" y="4022912"/>
          <a:ext cx="2286000" cy="190500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3333FF"/>
              </a:solidFill>
            </a:rPr>
            <a:t>Ajouter</a:t>
          </a:r>
        </a:p>
      </xdr:txBody>
    </xdr:sp>
    <xdr:clientData/>
  </xdr:twoCellAnchor>
  <xdr:twoCellAnchor>
    <xdr:from>
      <xdr:col>4</xdr:col>
      <xdr:colOff>0</xdr:colOff>
      <xdr:row>22</xdr:row>
      <xdr:rowOff>156883</xdr:rowOff>
    </xdr:from>
    <xdr:to>
      <xdr:col>7</xdr:col>
      <xdr:colOff>0</xdr:colOff>
      <xdr:row>24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4863353" y="4370295"/>
          <a:ext cx="2286000" cy="224117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3333FF"/>
              </a:solidFill>
            </a:rPr>
            <a:t>Supprimer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9614B-B978-4D8B-93B4-DBF142648D32}">
  <sheetPr codeName="Feuil2"/>
  <dimension ref="A1:I9"/>
  <sheetViews>
    <sheetView workbookViewId="0">
      <selection activeCell="A4" sqref="A4"/>
    </sheetView>
  </sheetViews>
  <sheetFormatPr baseColWidth="10" defaultColWidth="11.28515625" defaultRowHeight="15" x14ac:dyDescent="0.25"/>
  <cols>
    <col min="1" max="1" width="9.85546875" bestFit="1" customWidth="1"/>
    <col min="2" max="2" width="14.42578125" bestFit="1" customWidth="1"/>
    <col min="3" max="3" width="16.7109375" bestFit="1" customWidth="1"/>
    <col min="4" max="4" width="16.7109375" customWidth="1"/>
    <col min="5" max="5" width="20.85546875" bestFit="1" customWidth="1"/>
    <col min="6" max="6" width="23" bestFit="1" customWidth="1"/>
    <col min="7" max="7" width="29" bestFit="1" customWidth="1"/>
    <col min="8" max="8" width="11.140625" bestFit="1" customWidth="1"/>
    <col min="9" max="9" width="7.28515625" bestFit="1" customWidth="1"/>
  </cols>
  <sheetData>
    <row r="1" spans="1:9" x14ac:dyDescent="0.25">
      <c r="A1" s="31" t="s">
        <v>24</v>
      </c>
      <c r="B1" s="31" t="s">
        <v>34</v>
      </c>
      <c r="C1" s="19" t="s">
        <v>21</v>
      </c>
      <c r="D1" s="19" t="s">
        <v>16</v>
      </c>
      <c r="E1" s="20" t="s">
        <v>22</v>
      </c>
      <c r="F1" s="19" t="s">
        <v>17</v>
      </c>
      <c r="G1" s="19" t="s">
        <v>18</v>
      </c>
      <c r="H1" s="19" t="s">
        <v>19</v>
      </c>
      <c r="I1" s="19" t="s">
        <v>20</v>
      </c>
    </row>
    <row r="2" spans="1:9" x14ac:dyDescent="0.25">
      <c r="A2" s="14"/>
      <c r="B2" s="14"/>
      <c r="C2" s="14"/>
      <c r="D2" s="14"/>
      <c r="E2" s="21"/>
      <c r="F2" s="14"/>
      <c r="G2" s="14"/>
      <c r="H2" s="14"/>
      <c r="I2" s="14"/>
    </row>
    <row r="3" spans="1:9" x14ac:dyDescent="0.25">
      <c r="A3" s="14"/>
      <c r="B3" s="14"/>
      <c r="C3" s="14"/>
      <c r="D3" s="14"/>
      <c r="E3" s="21"/>
      <c r="F3" s="14"/>
      <c r="G3" s="14"/>
      <c r="H3" s="14"/>
      <c r="I3" s="14"/>
    </row>
    <row r="4" spans="1:9" x14ac:dyDescent="0.25">
      <c r="A4" s="14"/>
      <c r="B4" s="14"/>
      <c r="C4" s="14"/>
      <c r="D4" s="14"/>
      <c r="E4" s="21"/>
      <c r="F4" s="14"/>
      <c r="G4" s="14"/>
      <c r="H4" s="14"/>
      <c r="I4" s="14"/>
    </row>
    <row r="5" spans="1:9" x14ac:dyDescent="0.25">
      <c r="A5" s="14"/>
      <c r="B5" s="14"/>
      <c r="C5" s="14"/>
      <c r="D5" s="14"/>
      <c r="E5" s="21"/>
      <c r="F5" s="14"/>
      <c r="G5" s="14"/>
      <c r="H5" s="14"/>
      <c r="I5" s="14"/>
    </row>
    <row r="6" spans="1:9" x14ac:dyDescent="0.25">
      <c r="A6" s="14"/>
      <c r="B6" s="14"/>
      <c r="C6" s="14"/>
      <c r="D6" s="14"/>
      <c r="E6" s="21"/>
      <c r="F6" s="14"/>
      <c r="G6" s="14"/>
      <c r="H6" s="14"/>
      <c r="I6" s="14"/>
    </row>
    <row r="7" spans="1:9" x14ac:dyDescent="0.25">
      <c r="A7" s="14"/>
      <c r="B7" s="14"/>
      <c r="C7" s="14"/>
      <c r="D7" s="14"/>
      <c r="E7" s="21"/>
      <c r="F7" s="14"/>
      <c r="G7" s="14"/>
      <c r="H7" s="14"/>
      <c r="I7" s="14"/>
    </row>
    <row r="8" spans="1:9" x14ac:dyDescent="0.25">
      <c r="A8" s="14"/>
      <c r="B8" s="14"/>
      <c r="C8" s="14"/>
      <c r="D8" s="14"/>
      <c r="E8" s="21"/>
      <c r="F8" s="14"/>
      <c r="G8" s="14"/>
      <c r="H8" s="14"/>
      <c r="I8" s="14"/>
    </row>
    <row r="9" spans="1:9" x14ac:dyDescent="0.25">
      <c r="A9" s="14"/>
      <c r="B9" s="14"/>
      <c r="C9" s="14"/>
      <c r="D9" s="14"/>
      <c r="E9" s="21"/>
      <c r="F9" s="14"/>
      <c r="G9" s="14"/>
      <c r="H9" s="14"/>
      <c r="I9" s="14"/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R39"/>
  <sheetViews>
    <sheetView tabSelected="1" topLeftCell="C9" workbookViewId="0">
      <selection activeCell="A9" sqref="A1:B1048576"/>
    </sheetView>
  </sheetViews>
  <sheetFormatPr baseColWidth="10" defaultRowHeight="15" x14ac:dyDescent="0.25"/>
  <cols>
    <col min="1" max="1" width="19.28515625" hidden="1" customWidth="1"/>
    <col min="2" max="2" width="15.42578125" hidden="1" customWidth="1"/>
    <col min="3" max="3" width="4.28515625" customWidth="1"/>
    <col min="4" max="4" width="9.42578125" bestFit="1" customWidth="1"/>
    <col min="5" max="5" width="8.42578125" bestFit="1" customWidth="1"/>
    <col min="6" max="6" width="14.5703125" bestFit="1" customWidth="1"/>
    <col min="7" max="7" width="21.28515625" bestFit="1" customWidth="1"/>
    <col min="8" max="8" width="14.7109375" bestFit="1" customWidth="1"/>
    <col min="9" max="39" width="3.7109375" customWidth="1"/>
  </cols>
  <sheetData>
    <row r="2" spans="1:44" s="33" customFormat="1" ht="36" x14ac:dyDescent="0.25">
      <c r="C2" s="34" t="str">
        <f>"Pointage du mois"&amp;" "&amp;TEXT(Monthstart,"mmmmmmm")&amp;" de l'année "&amp;YEAR(Monthstart)</f>
        <v>Pointage du mois février de l'année 2023</v>
      </c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</row>
    <row r="4" spans="1:44" x14ac:dyDescent="0.25">
      <c r="A4" s="1" t="s">
        <v>11</v>
      </c>
      <c r="B4" s="17">
        <v>44958</v>
      </c>
      <c r="I4" s="40" t="s">
        <v>16</v>
      </c>
      <c r="J4" s="40"/>
      <c r="K4" s="40"/>
      <c r="L4" s="40"/>
      <c r="M4" s="40"/>
      <c r="N4" s="40"/>
    </row>
    <row r="5" spans="1:44" x14ac:dyDescent="0.25">
      <c r="A5" s="1" t="s">
        <v>10</v>
      </c>
      <c r="B5" s="3">
        <v>2</v>
      </c>
    </row>
    <row r="6" spans="1:44" x14ac:dyDescent="0.25">
      <c r="A6" s="1" t="s">
        <v>12</v>
      </c>
      <c r="B6" s="3">
        <f>INDEX(Years,B11,1)</f>
        <v>2023</v>
      </c>
      <c r="I6" s="40" t="s">
        <v>15</v>
      </c>
      <c r="J6" s="40"/>
      <c r="K6" s="40"/>
      <c r="L6" s="40"/>
      <c r="M6" s="40"/>
      <c r="N6" s="40"/>
    </row>
    <row r="7" spans="1:44" x14ac:dyDescent="0.25">
      <c r="A7" s="1" t="s">
        <v>0</v>
      </c>
      <c r="B7" s="2">
        <v>44348</v>
      </c>
    </row>
    <row r="8" spans="1:44" ht="62.25" customHeight="1" x14ac:dyDescent="0.25">
      <c r="A8" s="1" t="s">
        <v>1</v>
      </c>
      <c r="B8" s="4" t="str">
        <f>UPPER(TEXT(B4,"mmmm, yyyy"))</f>
        <v>FÉVRIER, YYYY</v>
      </c>
      <c r="C8" s="15" t="s">
        <v>23</v>
      </c>
      <c r="D8" s="15" t="s">
        <v>24</v>
      </c>
      <c r="E8" s="15" t="s">
        <v>25</v>
      </c>
      <c r="F8" s="15" t="s">
        <v>26</v>
      </c>
      <c r="G8" s="22" t="s">
        <v>21</v>
      </c>
      <c r="H8" s="15" t="s">
        <v>27</v>
      </c>
      <c r="I8" s="18">
        <f>Monthstart</f>
        <v>44958</v>
      </c>
      <c r="J8" s="18">
        <f>I8+1</f>
        <v>44959</v>
      </c>
      <c r="K8" s="18">
        <f t="shared" ref="K8:AJ8" si="0">J8+1</f>
        <v>44960</v>
      </c>
      <c r="L8" s="18">
        <f t="shared" si="0"/>
        <v>44961</v>
      </c>
      <c r="M8" s="18">
        <f t="shared" si="0"/>
        <v>44962</v>
      </c>
      <c r="N8" s="18">
        <f t="shared" si="0"/>
        <v>44963</v>
      </c>
      <c r="O8" s="18">
        <f t="shared" si="0"/>
        <v>44964</v>
      </c>
      <c r="P8" s="18">
        <f t="shared" si="0"/>
        <v>44965</v>
      </c>
      <c r="Q8" s="18">
        <f t="shared" si="0"/>
        <v>44966</v>
      </c>
      <c r="R8" s="18">
        <f t="shared" si="0"/>
        <v>44967</v>
      </c>
      <c r="S8" s="18">
        <f t="shared" si="0"/>
        <v>44968</v>
      </c>
      <c r="T8" s="18">
        <f t="shared" si="0"/>
        <v>44969</v>
      </c>
      <c r="U8" s="18">
        <f t="shared" si="0"/>
        <v>44970</v>
      </c>
      <c r="V8" s="18">
        <f t="shared" si="0"/>
        <v>44971</v>
      </c>
      <c r="W8" s="18">
        <f t="shared" si="0"/>
        <v>44972</v>
      </c>
      <c r="X8" s="18">
        <f t="shared" si="0"/>
        <v>44973</v>
      </c>
      <c r="Y8" s="18">
        <f t="shared" si="0"/>
        <v>44974</v>
      </c>
      <c r="Z8" s="18">
        <f t="shared" si="0"/>
        <v>44975</v>
      </c>
      <c r="AA8" s="18">
        <f t="shared" si="0"/>
        <v>44976</v>
      </c>
      <c r="AB8" s="18">
        <f t="shared" si="0"/>
        <v>44977</v>
      </c>
      <c r="AC8" s="18">
        <f t="shared" si="0"/>
        <v>44978</v>
      </c>
      <c r="AD8" s="18">
        <f t="shared" si="0"/>
        <v>44979</v>
      </c>
      <c r="AE8" s="18">
        <f t="shared" si="0"/>
        <v>44980</v>
      </c>
      <c r="AF8" s="18">
        <f t="shared" si="0"/>
        <v>44981</v>
      </c>
      <c r="AG8" s="18">
        <f t="shared" si="0"/>
        <v>44982</v>
      </c>
      <c r="AH8" s="18">
        <f t="shared" si="0"/>
        <v>44983</v>
      </c>
      <c r="AI8" s="18">
        <f t="shared" si="0"/>
        <v>44984</v>
      </c>
      <c r="AJ8" s="18">
        <f t="shared" si="0"/>
        <v>44985</v>
      </c>
      <c r="AK8" s="18" t="str">
        <f>IF(MONTH(AJ8)&lt;&gt;MONTH(AJ8+1),"",AJ8+1)</f>
        <v/>
      </c>
      <c r="AL8" s="18" t="str">
        <f>IFERROR(IF(MONTH(AK8)&lt;&gt;MONTH(AK8+1),"",AK8+1),"")</f>
        <v/>
      </c>
      <c r="AM8" s="18" t="str">
        <f>IFERROR(IF(MONTH(AL8)&lt;&gt;MONTH(AL8+1),"",AL8+1),"")</f>
        <v/>
      </c>
      <c r="AN8" s="8"/>
      <c r="AO8" s="8"/>
      <c r="AP8" s="8"/>
      <c r="AQ8" s="8"/>
      <c r="AR8" s="8"/>
    </row>
    <row r="9" spans="1:44" ht="8.25" customHeight="1" x14ac:dyDescent="0.25">
      <c r="A9" s="1" t="s">
        <v>2</v>
      </c>
      <c r="B9" s="2">
        <v>44331</v>
      </c>
      <c r="C9" s="38"/>
      <c r="D9" s="39"/>
      <c r="E9" s="39"/>
      <c r="F9" s="39"/>
      <c r="G9" s="39"/>
      <c r="H9" s="39"/>
      <c r="I9" s="16" t="str">
        <f>UPPER(LEFT(TEXT(I$8,"jjj"),1))</f>
        <v>M</v>
      </c>
      <c r="J9" s="16" t="str">
        <f t="shared" ref="J9:AM9" si="1">UPPER(LEFT(TEXT(J$8,"jjj"),1))</f>
        <v>J</v>
      </c>
      <c r="K9" s="16" t="str">
        <f t="shared" si="1"/>
        <v>V</v>
      </c>
      <c r="L9" s="16" t="str">
        <f t="shared" si="1"/>
        <v>S</v>
      </c>
      <c r="M9" s="16" t="str">
        <f t="shared" si="1"/>
        <v>D</v>
      </c>
      <c r="N9" s="16" t="str">
        <f t="shared" si="1"/>
        <v>L</v>
      </c>
      <c r="O9" s="16" t="str">
        <f t="shared" si="1"/>
        <v>M</v>
      </c>
      <c r="P9" s="16" t="str">
        <f t="shared" si="1"/>
        <v>M</v>
      </c>
      <c r="Q9" s="16" t="str">
        <f t="shared" si="1"/>
        <v>J</v>
      </c>
      <c r="R9" s="16" t="str">
        <f t="shared" si="1"/>
        <v>V</v>
      </c>
      <c r="S9" s="16" t="str">
        <f t="shared" si="1"/>
        <v>S</v>
      </c>
      <c r="T9" s="16" t="str">
        <f t="shared" si="1"/>
        <v>D</v>
      </c>
      <c r="U9" s="16" t="str">
        <f t="shared" si="1"/>
        <v>L</v>
      </c>
      <c r="V9" s="16" t="str">
        <f t="shared" si="1"/>
        <v>M</v>
      </c>
      <c r="W9" s="16" t="str">
        <f t="shared" si="1"/>
        <v>M</v>
      </c>
      <c r="X9" s="16" t="str">
        <f t="shared" si="1"/>
        <v>J</v>
      </c>
      <c r="Y9" s="16" t="str">
        <f t="shared" si="1"/>
        <v>V</v>
      </c>
      <c r="Z9" s="16" t="str">
        <f t="shared" si="1"/>
        <v>S</v>
      </c>
      <c r="AA9" s="16" t="str">
        <f t="shared" si="1"/>
        <v>D</v>
      </c>
      <c r="AB9" s="16" t="str">
        <f t="shared" si="1"/>
        <v>L</v>
      </c>
      <c r="AC9" s="16" t="str">
        <f t="shared" si="1"/>
        <v>M</v>
      </c>
      <c r="AD9" s="16" t="str">
        <f t="shared" si="1"/>
        <v>M</v>
      </c>
      <c r="AE9" s="16" t="str">
        <f t="shared" si="1"/>
        <v>J</v>
      </c>
      <c r="AF9" s="16" t="str">
        <f t="shared" si="1"/>
        <v>V</v>
      </c>
      <c r="AG9" s="16" t="str">
        <f t="shared" si="1"/>
        <v>S</v>
      </c>
      <c r="AH9" s="16" t="str">
        <f t="shared" si="1"/>
        <v>D</v>
      </c>
      <c r="AI9" s="16" t="str">
        <f t="shared" si="1"/>
        <v>L</v>
      </c>
      <c r="AJ9" s="16" t="str">
        <f t="shared" si="1"/>
        <v>M</v>
      </c>
      <c r="AK9" s="16" t="str">
        <f t="shared" si="1"/>
        <v/>
      </c>
      <c r="AL9" s="16" t="str">
        <f t="shared" si="1"/>
        <v/>
      </c>
      <c r="AM9" s="16" t="str">
        <f t="shared" si="1"/>
        <v/>
      </c>
    </row>
    <row r="10" spans="1:44" x14ac:dyDescent="0.25">
      <c r="A10" s="1"/>
      <c r="B10" s="3"/>
      <c r="C10" s="10"/>
      <c r="D10" s="10">
        <v>419</v>
      </c>
      <c r="E10" s="10">
        <v>1</v>
      </c>
      <c r="F10" s="10">
        <v>1</v>
      </c>
      <c r="G10" s="10">
        <v>1</v>
      </c>
      <c r="H10" s="10">
        <v>1</v>
      </c>
    </row>
    <row r="11" spans="1:44" x14ac:dyDescent="0.25">
      <c r="A11" s="1" t="s">
        <v>3</v>
      </c>
      <c r="B11" s="3">
        <v>2</v>
      </c>
      <c r="C11" s="10"/>
      <c r="D11" s="10">
        <v>420</v>
      </c>
      <c r="E11" s="10">
        <v>2</v>
      </c>
      <c r="F11" s="10">
        <v>2</v>
      </c>
      <c r="G11" s="10">
        <v>2</v>
      </c>
      <c r="H11" s="10">
        <v>2</v>
      </c>
    </row>
    <row r="12" spans="1:44" x14ac:dyDescent="0.25">
      <c r="A12" s="1" t="s">
        <v>4</v>
      </c>
      <c r="B12" s="1" t="b">
        <v>1</v>
      </c>
      <c r="C12" s="9"/>
      <c r="D12" s="9"/>
      <c r="E12" s="9"/>
      <c r="F12" s="9"/>
      <c r="G12" s="9"/>
      <c r="H12" s="9"/>
    </row>
    <row r="13" spans="1:44" x14ac:dyDescent="0.25">
      <c r="A13" s="1" t="s">
        <v>5</v>
      </c>
      <c r="B13" s="3">
        <v>2</v>
      </c>
      <c r="C13" s="11"/>
      <c r="D13" s="11"/>
      <c r="E13" s="11"/>
      <c r="F13" s="11"/>
      <c r="G13" s="11"/>
      <c r="H13" s="11"/>
    </row>
    <row r="14" spans="1:44" x14ac:dyDescent="0.25">
      <c r="A14" s="1" t="s">
        <v>6</v>
      </c>
      <c r="B14" s="5" t="str">
        <f t="array" aca="1" ref="B14" ca="1">IFERROR(INDEX(ProjectsWithAll,B13,0),A18)</f>
        <v>STEP TAZI</v>
      </c>
      <c r="C14" s="9"/>
      <c r="D14" s="9"/>
      <c r="E14" s="9"/>
      <c r="F14" s="9"/>
      <c r="G14" s="9"/>
      <c r="H14" s="9"/>
    </row>
    <row r="15" spans="1:44" x14ac:dyDescent="0.25">
      <c r="C15" s="10"/>
      <c r="D15" s="10"/>
      <c r="E15" s="10"/>
      <c r="F15" s="10"/>
      <c r="G15" s="10"/>
      <c r="H15" s="10"/>
    </row>
    <row r="16" spans="1:44" x14ac:dyDescent="0.25">
      <c r="C16" s="10"/>
      <c r="D16" s="10"/>
      <c r="E16" s="10"/>
      <c r="F16" s="10"/>
      <c r="G16" s="10"/>
      <c r="H16" s="10"/>
    </row>
    <row r="17" spans="1:8" x14ac:dyDescent="0.25">
      <c r="A17" s="1" t="s">
        <v>7</v>
      </c>
      <c r="B17" s="6" t="s">
        <v>8</v>
      </c>
    </row>
    <row r="18" spans="1:8" x14ac:dyDescent="0.25">
      <c r="A18" s="1" t="s">
        <v>9</v>
      </c>
      <c r="B18" s="6">
        <v>2022</v>
      </c>
      <c r="C18" s="10"/>
      <c r="D18" s="10"/>
      <c r="E18" s="10"/>
      <c r="F18" s="10"/>
      <c r="G18" s="10"/>
      <c r="H18" s="10"/>
    </row>
    <row r="19" spans="1:8" x14ac:dyDescent="0.25">
      <c r="A19" s="7" t="s">
        <v>13</v>
      </c>
      <c r="B19" s="6">
        <v>2023</v>
      </c>
      <c r="C19" s="12"/>
      <c r="D19" s="12"/>
      <c r="E19" s="12"/>
      <c r="F19" s="12"/>
      <c r="G19" s="12"/>
      <c r="H19" s="12"/>
    </row>
    <row r="20" spans="1:8" x14ac:dyDescent="0.25">
      <c r="A20" s="7" t="s">
        <v>14</v>
      </c>
      <c r="B20" s="6">
        <v>2024</v>
      </c>
    </row>
    <row r="21" spans="1:8" x14ac:dyDescent="0.25">
      <c r="A21" s="7"/>
      <c r="B21" s="6">
        <v>2025</v>
      </c>
    </row>
    <row r="22" spans="1:8" x14ac:dyDescent="0.25">
      <c r="A22" s="7"/>
      <c r="B22" s="6">
        <v>2026</v>
      </c>
      <c r="C22" s="13"/>
      <c r="D22" s="13"/>
      <c r="E22" s="13"/>
      <c r="F22" s="13"/>
      <c r="G22" s="13"/>
      <c r="H22" s="13"/>
    </row>
    <row r="23" spans="1:8" x14ac:dyDescent="0.25">
      <c r="A23" s="7"/>
      <c r="B23" s="6">
        <v>2027</v>
      </c>
      <c r="C23" s="13"/>
      <c r="D23" s="13"/>
      <c r="E23" s="13"/>
      <c r="F23" s="13"/>
      <c r="G23" s="13"/>
      <c r="H23" s="13"/>
    </row>
    <row r="24" spans="1:8" x14ac:dyDescent="0.25">
      <c r="A24" s="7"/>
      <c r="B24" s="6">
        <v>2028</v>
      </c>
      <c r="C24" s="13"/>
      <c r="D24" s="13"/>
      <c r="E24" s="13"/>
      <c r="F24" s="13"/>
      <c r="G24" s="13"/>
      <c r="H24" s="13"/>
    </row>
    <row r="25" spans="1:8" x14ac:dyDescent="0.25">
      <c r="A25" s="7"/>
      <c r="B25" s="6">
        <v>2029</v>
      </c>
      <c r="C25" s="13"/>
      <c r="D25" s="13"/>
      <c r="E25" s="13"/>
      <c r="F25" s="13"/>
      <c r="G25" s="13"/>
      <c r="H25" s="13"/>
    </row>
    <row r="26" spans="1:8" x14ac:dyDescent="0.25">
      <c r="A26" s="7"/>
      <c r="B26" s="6">
        <v>2030</v>
      </c>
      <c r="C26" s="13"/>
      <c r="D26" s="13"/>
      <c r="E26" s="13"/>
      <c r="F26" s="13"/>
      <c r="G26" s="13"/>
      <c r="H26" s="13"/>
    </row>
    <row r="27" spans="1:8" x14ac:dyDescent="0.25">
      <c r="A27" s="7"/>
      <c r="B27" s="6">
        <v>2031</v>
      </c>
      <c r="C27" s="13"/>
      <c r="D27" s="13"/>
      <c r="E27" s="13"/>
      <c r="F27" s="13"/>
      <c r="G27" s="13"/>
      <c r="H27" s="13"/>
    </row>
    <row r="28" spans="1:8" x14ac:dyDescent="0.25">
      <c r="A28" s="7"/>
      <c r="B28" s="6">
        <v>2032</v>
      </c>
      <c r="C28" s="13"/>
      <c r="D28" s="13"/>
      <c r="E28" s="13"/>
      <c r="F28" s="13"/>
      <c r="G28" s="13"/>
      <c r="H28" s="13"/>
    </row>
    <row r="29" spans="1:8" x14ac:dyDescent="0.25">
      <c r="A29" s="7"/>
      <c r="B29" s="6">
        <v>2033</v>
      </c>
      <c r="C29" s="13"/>
      <c r="D29" s="13"/>
      <c r="E29" s="13"/>
      <c r="F29" s="13"/>
      <c r="G29" s="13"/>
      <c r="H29" s="13"/>
    </row>
    <row r="30" spans="1:8" x14ac:dyDescent="0.25">
      <c r="A30" s="7"/>
      <c r="B30" s="6">
        <v>2034</v>
      </c>
      <c r="C30" s="13"/>
      <c r="D30" s="13"/>
      <c r="E30" s="13"/>
      <c r="F30" s="13"/>
      <c r="G30" s="13"/>
      <c r="H30" s="13"/>
    </row>
    <row r="31" spans="1:8" x14ac:dyDescent="0.25">
      <c r="A31" s="7"/>
      <c r="B31" s="6">
        <v>2035</v>
      </c>
      <c r="C31" s="13"/>
      <c r="D31" s="13"/>
      <c r="E31" s="13"/>
      <c r="F31" s="13"/>
      <c r="G31" s="13"/>
      <c r="H31" s="13"/>
    </row>
    <row r="32" spans="1:8" x14ac:dyDescent="0.25">
      <c r="A32" s="7"/>
      <c r="B32" s="6">
        <v>2036</v>
      </c>
      <c r="C32" s="13"/>
      <c r="D32" s="13"/>
      <c r="E32" s="13"/>
      <c r="F32" s="13"/>
      <c r="G32" s="13"/>
      <c r="H32" s="13"/>
    </row>
    <row r="33" spans="1:8" x14ac:dyDescent="0.25">
      <c r="A33" s="7"/>
      <c r="B33" s="6">
        <v>2037</v>
      </c>
      <c r="C33" s="13"/>
      <c r="D33" s="13"/>
      <c r="E33" s="13"/>
      <c r="F33" s="13"/>
      <c r="G33" s="13"/>
      <c r="H33" s="13"/>
    </row>
    <row r="34" spans="1:8" x14ac:dyDescent="0.25">
      <c r="A34" s="7"/>
      <c r="B34" s="6">
        <v>2038</v>
      </c>
      <c r="C34" s="13"/>
      <c r="D34" s="13"/>
      <c r="E34" s="13"/>
      <c r="F34" s="13"/>
      <c r="G34" s="13"/>
      <c r="H34" s="13"/>
    </row>
    <row r="35" spans="1:8" x14ac:dyDescent="0.25">
      <c r="C35" s="13"/>
      <c r="D35" s="13"/>
      <c r="E35" s="13"/>
      <c r="F35" s="13"/>
      <c r="G35" s="13"/>
      <c r="H35" s="13"/>
    </row>
    <row r="36" spans="1:8" x14ac:dyDescent="0.25">
      <c r="C36" s="13"/>
      <c r="D36" s="13"/>
      <c r="E36" s="13"/>
      <c r="F36" s="13"/>
      <c r="G36" s="13"/>
      <c r="H36" s="13"/>
    </row>
    <row r="37" spans="1:8" x14ac:dyDescent="0.25">
      <c r="C37" s="13"/>
      <c r="D37" s="13"/>
      <c r="E37" s="13"/>
      <c r="F37" s="13"/>
      <c r="G37" s="13"/>
      <c r="H37" s="13"/>
    </row>
    <row r="38" spans="1:8" x14ac:dyDescent="0.25">
      <c r="C38" s="13"/>
      <c r="D38" s="13"/>
      <c r="E38" s="13"/>
      <c r="F38" s="13"/>
      <c r="G38" s="13"/>
      <c r="H38" s="13"/>
    </row>
    <row r="39" spans="1:8" x14ac:dyDescent="0.25">
      <c r="C39" s="13"/>
      <c r="D39" s="13"/>
      <c r="E39" s="13"/>
      <c r="F39" s="13"/>
      <c r="G39" s="13"/>
      <c r="H39" s="13"/>
    </row>
  </sheetData>
  <mergeCells count="3">
    <mergeCell ref="C9:H9"/>
    <mergeCell ref="I6:N6"/>
    <mergeCell ref="I4:N4"/>
  </mergeCells>
  <pageMargins left="0.7" right="0.7" top="0.75" bottom="0.75" header="0.3" footer="0.3"/>
  <pageSetup paperSize="9" orientation="portrait" r:id="rId1"/>
  <headerFooter>
    <oddFooter>&amp;L&amp;1#&amp;"Calibri"&amp;10&amp;K008000Interne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15</xdr:col>
                    <xdr:colOff>0</xdr:colOff>
                    <xdr:row>3</xdr:row>
                    <xdr:rowOff>0</xdr:rowOff>
                  </from>
                  <to>
                    <xdr:col>20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print="0" autoLine="0" autoPict="0" macro="[0]!Sched_ThisYear">
                <anchor moveWithCells="1">
                  <from>
                    <xdr:col>15</xdr:col>
                    <xdr:colOff>0</xdr:colOff>
                    <xdr:row>5</xdr:row>
                    <xdr:rowOff>0</xdr:rowOff>
                  </from>
                  <to>
                    <xdr:col>20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DB9CA-AC13-42BC-A0E2-7EF1474A4722}">
  <sheetPr codeName="Feuil3"/>
  <dimension ref="B2:G34"/>
  <sheetViews>
    <sheetView topLeftCell="A17" zoomScale="85" zoomScaleNormal="85" workbookViewId="0">
      <selection activeCell="C24" sqref="C24"/>
    </sheetView>
  </sheetViews>
  <sheetFormatPr baseColWidth="10" defaultRowHeight="15" x14ac:dyDescent="0.25"/>
  <cols>
    <col min="1" max="1" width="11.42578125" style="23"/>
    <col min="2" max="3" width="27.7109375" style="23" customWidth="1"/>
    <col min="4" max="16384" width="11.42578125" style="23"/>
  </cols>
  <sheetData>
    <row r="2" spans="2:7" s="36" customFormat="1" ht="35.25" customHeight="1" x14ac:dyDescent="0.25">
      <c r="B2" s="37" t="s">
        <v>33</v>
      </c>
    </row>
    <row r="7" spans="2:7" ht="15.75" thickBot="1" x14ac:dyDescent="0.3"/>
    <row r="8" spans="2:7" x14ac:dyDescent="0.25">
      <c r="B8" s="25" t="s">
        <v>32</v>
      </c>
      <c r="C8" s="32">
        <v>220</v>
      </c>
      <c r="E8" s="41"/>
      <c r="F8" s="42"/>
      <c r="G8" s="43"/>
    </row>
    <row r="9" spans="2:7" x14ac:dyDescent="0.25">
      <c r="C9" s="30"/>
      <c r="E9" s="44"/>
      <c r="F9" s="45"/>
      <c r="G9" s="46"/>
    </row>
    <row r="10" spans="2:7" x14ac:dyDescent="0.25">
      <c r="B10" s="25" t="s">
        <v>26</v>
      </c>
      <c r="C10" s="32" t="e">
        <f>VLOOKUP($C$8,Employé!$A$1:$I$999,2,0)</f>
        <v>#N/A</v>
      </c>
      <c r="E10" s="44"/>
      <c r="F10" s="45"/>
      <c r="G10" s="46"/>
    </row>
    <row r="11" spans="2:7" x14ac:dyDescent="0.25">
      <c r="C11" s="30"/>
      <c r="E11" s="44"/>
      <c r="F11" s="45"/>
      <c r="G11" s="46"/>
    </row>
    <row r="12" spans="2:7" x14ac:dyDescent="0.25">
      <c r="B12" s="28" t="s">
        <v>17</v>
      </c>
      <c r="C12" s="32" t="e">
        <f>VLOOKUP($C$8,Employé!$A$1:$I$999,6,0)</f>
        <v>#N/A</v>
      </c>
      <c r="E12" s="44"/>
      <c r="F12" s="45"/>
      <c r="G12" s="46"/>
    </row>
    <row r="13" spans="2:7" x14ac:dyDescent="0.25">
      <c r="C13" s="30"/>
      <c r="E13" s="44"/>
      <c r="F13" s="45"/>
      <c r="G13" s="46"/>
    </row>
    <row r="14" spans="2:7" x14ac:dyDescent="0.25">
      <c r="B14" s="25" t="s">
        <v>16</v>
      </c>
      <c r="C14" s="32" t="e">
        <f>VLOOKUP($C$8,Employé!$A$1:$I$9,4,0)</f>
        <v>#N/A</v>
      </c>
      <c r="E14" s="44"/>
      <c r="F14" s="45"/>
      <c r="G14" s="46"/>
    </row>
    <row r="15" spans="2:7" x14ac:dyDescent="0.25">
      <c r="C15" s="30"/>
      <c r="E15" s="44"/>
      <c r="F15" s="45"/>
      <c r="G15" s="46"/>
    </row>
    <row r="16" spans="2:7" x14ac:dyDescent="0.25">
      <c r="B16" s="25" t="s">
        <v>21</v>
      </c>
      <c r="C16" s="32" t="e">
        <f>VLOOKUP($C$8,Employé!$A$1:$I$999,3,0)</f>
        <v>#N/A</v>
      </c>
      <c r="E16" s="44"/>
      <c r="F16" s="45"/>
      <c r="G16" s="46"/>
    </row>
    <row r="17" spans="2:7" x14ac:dyDescent="0.25">
      <c r="C17" s="30"/>
      <c r="E17" s="44"/>
      <c r="F17" s="45"/>
      <c r="G17" s="46"/>
    </row>
    <row r="18" spans="2:7" x14ac:dyDescent="0.25">
      <c r="B18" s="26" t="s">
        <v>28</v>
      </c>
      <c r="C18" s="27">
        <v>44721</v>
      </c>
      <c r="E18" s="44"/>
      <c r="F18" s="45"/>
      <c r="G18" s="46"/>
    </row>
    <row r="19" spans="2:7" x14ac:dyDescent="0.25">
      <c r="C19" s="19"/>
      <c r="E19" s="44"/>
      <c r="F19" s="45"/>
      <c r="G19" s="46"/>
    </row>
    <row r="20" spans="2:7" ht="15.75" thickBot="1" x14ac:dyDescent="0.3">
      <c r="B20" s="25" t="s">
        <v>29</v>
      </c>
      <c r="C20" s="27">
        <v>44811</v>
      </c>
      <c r="E20" s="47"/>
      <c r="F20" s="48"/>
      <c r="G20" s="49"/>
    </row>
    <row r="21" spans="2:7" x14ac:dyDescent="0.25">
      <c r="C21" s="30"/>
    </row>
    <row r="22" spans="2:7" x14ac:dyDescent="0.25">
      <c r="B22" s="26" t="s">
        <v>30</v>
      </c>
      <c r="C22" s="29">
        <v>0.35416666666666669</v>
      </c>
    </row>
    <row r="23" spans="2:7" x14ac:dyDescent="0.25">
      <c r="C23" s="30"/>
    </row>
    <row r="24" spans="2:7" x14ac:dyDescent="0.25">
      <c r="B24" s="25" t="s">
        <v>31</v>
      </c>
      <c r="C24" s="29">
        <v>0.75</v>
      </c>
    </row>
    <row r="26" spans="2:7" x14ac:dyDescent="0.25">
      <c r="B26" s="25"/>
    </row>
    <row r="34" spans="3:3" x14ac:dyDescent="0.25">
      <c r="C34" s="24"/>
    </row>
  </sheetData>
  <mergeCells count="1">
    <mergeCell ref="E8:G20"/>
  </mergeCells>
  <dataValidations count="1">
    <dataValidation type="list" allowBlank="1" showInputMessage="1" showErrorMessage="1" sqref="C8" xr:uid="{166516A7-888F-40C5-BC92-F73FC35DC3CB}">
      <formula1>Matricule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&amp;L&amp;1#&amp;"Calibri"&amp;10&amp;K008000Interne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Employé</vt:lpstr>
      <vt:lpstr>Pointage</vt:lpstr>
      <vt:lpstr>Entrée</vt:lpstr>
      <vt:lpstr>Monthstart</vt:lpstr>
      <vt:lpstr>YearIndex</vt:lpstr>
      <vt:lpstr>Years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BELOKDA</dc:creator>
  <cp:lastModifiedBy>LOUBAT Francis (SNCF / e.SNCF / AU - Pilotage Opé)</cp:lastModifiedBy>
  <dcterms:created xsi:type="dcterms:W3CDTF">2022-09-16T13:43:49Z</dcterms:created>
  <dcterms:modified xsi:type="dcterms:W3CDTF">2022-12-10T09:52:11Z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2022-12-10T09:52:11Z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ae5a6a23-4675-4fbe-aada-3c135fce02d4</vt:lpwstr>
  </property>
  <property fmtid="{D5CDD505-2E9C-101B-9397-08002B2CF9AE}" pid="8" name="MSIP_Label_c8d3f7c8-5c4b-4ab6-9486-a0a9eb08efa7_ContentBits">
    <vt:lpwstr>2</vt:lpwstr>
  </property>
</Properties>
</file>