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4"/>
  </bookViews>
  <sheets>
    <sheet name="tableau de bord" sheetId="6" r:id="rId1"/>
    <sheet name="source" sheetId="2" r:id="rId2"/>
    <sheet name="Liste" sheetId="1" r:id="rId3"/>
    <sheet name="tcd" sheetId="4" r:id="rId4"/>
    <sheet name="tcd du au" sheetId="5" r:id="rId5"/>
  </sheets>
  <definedNames>
    <definedName name="Ldésignation">Tableau1[]</definedName>
    <definedName name="LdésignationArticle">Tableau1[DESIGNATION]</definedName>
    <definedName name="Lmvt">Tableau3[MVTS]</definedName>
    <definedName name="Lservice">Tableau2[SERVICE]</definedName>
  </definedNames>
  <calcPr calcId="125725"/>
  <pivotCaches>
    <pivotCache cacheId="0" r:id="rId6"/>
  </pivotCaches>
</workbook>
</file>

<file path=xl/calcChain.xml><?xml version="1.0" encoding="utf-8"?>
<calcChain xmlns="http://schemas.openxmlformats.org/spreadsheetml/2006/main">
  <c r="D4" i="6"/>
  <c r="D3"/>
  <c r="I8" i="2"/>
  <c r="J8"/>
  <c r="I7"/>
  <c r="J7"/>
  <c r="I6"/>
  <c r="J6"/>
  <c r="B4" i="6"/>
  <c r="A4"/>
  <c r="B3"/>
  <c r="A3"/>
  <c r="I2" i="2"/>
  <c r="I3"/>
  <c r="I4"/>
  <c r="I5"/>
  <c r="J5"/>
  <c r="J4"/>
  <c r="J3"/>
  <c r="J2"/>
</calcChain>
</file>

<file path=xl/sharedStrings.xml><?xml version="1.0" encoding="utf-8"?>
<sst xmlns="http://schemas.openxmlformats.org/spreadsheetml/2006/main" count="69" uniqueCount="36">
  <si>
    <t>DESIGNATION</t>
  </si>
  <si>
    <t>Table pliante 1,80m</t>
  </si>
  <si>
    <t>Table pliante1,50m</t>
  </si>
  <si>
    <t>Chaise pliante noire</t>
  </si>
  <si>
    <t>chaise plastique</t>
  </si>
  <si>
    <t>stock initial</t>
  </si>
  <si>
    <t>SERVICE</t>
  </si>
  <si>
    <t>A</t>
  </si>
  <si>
    <t>B</t>
  </si>
  <si>
    <t>C</t>
  </si>
  <si>
    <t>D</t>
  </si>
  <si>
    <t>E</t>
  </si>
  <si>
    <t>F</t>
  </si>
  <si>
    <t>MVTS</t>
  </si>
  <si>
    <t>entrée</t>
  </si>
  <si>
    <t>sortie</t>
  </si>
  <si>
    <t>désignation</t>
  </si>
  <si>
    <t>date</t>
  </si>
  <si>
    <t>mouvement</t>
  </si>
  <si>
    <t>service</t>
  </si>
  <si>
    <t xml:space="preserve">Nom </t>
  </si>
  <si>
    <t>du</t>
  </si>
  <si>
    <t>au</t>
  </si>
  <si>
    <t>reste en stock</t>
  </si>
  <si>
    <t>trhthrtzh</t>
  </si>
  <si>
    <t xml:space="preserve">quantité </t>
  </si>
  <si>
    <t>fffgdfg</t>
  </si>
  <si>
    <t>jethhgthg</t>
  </si>
  <si>
    <t>zerez</t>
  </si>
  <si>
    <t>Étiquettes de lignes</t>
  </si>
  <si>
    <t>Total général</t>
  </si>
  <si>
    <t>gfggffd</t>
  </si>
  <si>
    <t>retre</t>
  </si>
  <si>
    <t>RESTE EN STOCK</t>
  </si>
  <si>
    <t>Pourcentage en stock</t>
  </si>
  <si>
    <t>yjtyuu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</si>
</sst>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3"/>
    </xf>
    <xf numFmtId="0" fontId="0" fillId="0" borderId="0" xfId="0" pivotButton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9" fontId="3" fillId="0" borderId="0" xfId="1" applyFont="1" applyAlignment="1">
      <alignment horizontal="center" vertical="center"/>
    </xf>
    <xf numFmtId="14" fontId="0" fillId="0" borderId="0" xfId="0" applyNumberFormat="1" applyAlignment="1">
      <alignment horizontal="left" indent="4"/>
    </xf>
  </cellXfs>
  <cellStyles count="2">
    <cellStyle name="Normal" xfId="0" builtinId="0"/>
    <cellStyle name="Pourcentage" xfId="1" builtinId="5"/>
  </cellStyles>
  <dxfs count="25">
    <dxf>
      <alignment horizontal="center" readingOrder="0"/>
    </dxf>
    <dxf>
      <alignment vertical="center" indent="0" relativeIndent="255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0" formatCode="General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2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5108.302870717591" createdVersion="3" refreshedVersion="3" minRefreshableVersion="3" recordCount="7">
  <cacheSource type="worksheet">
    <worksheetSource name="Tableau4"/>
  </cacheSource>
  <cacheFields count="10">
    <cacheField name="date" numFmtId="14">
      <sharedItems containsSemiMixedTypes="0" containsNonDate="0" containsDate="1" containsString="0" minDate="2023-06-02T00:00:00" maxDate="2023-06-18T00:00:00"/>
    </cacheField>
    <cacheField name="mouvement" numFmtId="0">
      <sharedItems/>
    </cacheField>
    <cacheField name="désignation" numFmtId="0">
      <sharedItems count="2">
        <s v="Table pliante1,50m"/>
        <s v="chaise plastique"/>
      </sharedItems>
    </cacheField>
    <cacheField name="quantité " numFmtId="0">
      <sharedItems containsSemiMixedTypes="0" containsString="0" containsNumber="1" containsInteger="1" minValue="10" maxValue="40" count="3">
        <n v="10"/>
        <n v="30"/>
        <n v="40"/>
      </sharedItems>
    </cacheField>
    <cacheField name="service" numFmtId="0">
      <sharedItems count="4">
        <s v="B"/>
        <s v="D"/>
        <s v="C"/>
        <s v="E"/>
      </sharedItems>
    </cacheField>
    <cacheField name="Nom " numFmtId="0">
      <sharedItems/>
    </cacheField>
    <cacheField name="du" numFmtId="0">
      <sharedItems containsNonDate="0" containsDate="1" containsString="0" containsBlank="1" minDate="2023-06-02T00:00:00" maxDate="2023-06-18T00:00:00" count="5">
        <d v="2023-06-02T00:00:00"/>
        <d v="2023-06-05T00:00:00"/>
        <m/>
        <d v="2023-06-12T00:00:00"/>
        <d v="2023-06-17T00:00:00"/>
      </sharedItems>
    </cacheField>
    <cacheField name="au" numFmtId="0">
      <sharedItems containsNonDate="0" containsDate="1" containsString="0" containsBlank="1" minDate="2023-06-10T00:00:00" maxDate="2023-06-26T00:00:00" count="5">
        <d v="2023-06-10T00:00:00"/>
        <d v="2023-06-15T00:00:00"/>
        <m/>
        <d v="2023-06-16T00:00:00"/>
        <d v="2023-06-25T00:00:00"/>
      </sharedItems>
    </cacheField>
    <cacheField name="reste en stock" numFmtId="0">
      <sharedItems containsSemiMixedTypes="0" containsString="0" containsNumber="1" containsInteger="1" minValue="10" maxValue="50" count="3">
        <n v="40"/>
        <n v="10"/>
        <n v="50" u="1"/>
      </sharedItems>
    </cacheField>
    <cacheField name="stock initial" numFmtId="0">
      <sharedItems containsSemiMixedTypes="0" containsString="0" containsNumber="1" containsInteger="1" minValue="40" maxValue="5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d v="2023-06-02T00:00:00"/>
    <s v="sortie"/>
    <x v="0"/>
    <x v="0"/>
    <x v="0"/>
    <s v="trhthrtzh"/>
    <x v="0"/>
    <x v="0"/>
    <x v="0"/>
    <n v="40"/>
  </r>
  <r>
    <d v="2023-06-05T00:00:00"/>
    <s v="sortie"/>
    <x v="1"/>
    <x v="1"/>
    <x v="1"/>
    <s v="fffgdfg"/>
    <x v="1"/>
    <x v="1"/>
    <x v="1"/>
    <n v="50"/>
  </r>
  <r>
    <d v="2023-06-10T00:00:00"/>
    <s v="entrée"/>
    <x v="0"/>
    <x v="0"/>
    <x v="0"/>
    <s v="jethhgthg"/>
    <x v="2"/>
    <x v="2"/>
    <x v="0"/>
    <n v="40"/>
  </r>
  <r>
    <d v="2023-06-12T00:00:00"/>
    <s v="sortie"/>
    <x v="1"/>
    <x v="0"/>
    <x v="2"/>
    <s v="zerez"/>
    <x v="3"/>
    <x v="3"/>
    <x v="1"/>
    <n v="50"/>
  </r>
  <r>
    <d v="2023-06-15T00:00:00"/>
    <s v="entrée"/>
    <x v="1"/>
    <x v="1"/>
    <x v="1"/>
    <s v="gfggffd"/>
    <x v="2"/>
    <x v="2"/>
    <x v="1"/>
    <n v="50"/>
  </r>
  <r>
    <d v="2023-06-16T00:00:00"/>
    <s v="entrée"/>
    <x v="1"/>
    <x v="0"/>
    <x v="2"/>
    <s v="retre"/>
    <x v="2"/>
    <x v="2"/>
    <x v="1"/>
    <n v="50"/>
  </r>
  <r>
    <d v="2023-06-17T00:00:00"/>
    <s v="sortie"/>
    <x v="1"/>
    <x v="2"/>
    <x v="3"/>
    <s v="yjtyuu"/>
    <x v="4"/>
    <x v="4"/>
    <x v="1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A9" firstHeaderRow="1" firstDataRow="1" firstDataCol="1"/>
  <pivotFields count="10">
    <pivotField numFmtId="14" showAll="0"/>
    <pivotField showAll="0"/>
    <pivotField axis="axisRow" multipleItemSelectionAllowed="1" showAll="0">
      <items count="3">
        <item x="1"/>
        <item x="0"/>
        <item t="default"/>
      </items>
    </pivotField>
    <pivotField showAll="0"/>
    <pivotField multipleItemSelectionAllowed="1" showAll="0"/>
    <pivotField showAll="0"/>
    <pivotField showAll="0"/>
    <pivotField showAll="0"/>
    <pivotField axis="axisRow" showAll="0">
      <items count="4">
        <item x="1"/>
        <item x="0"/>
        <item m="1" x="2"/>
        <item t="default"/>
      </items>
    </pivotField>
    <pivotField showAll="0"/>
  </pivotFields>
  <rowFields count="2">
    <field x="2"/>
    <field x="8"/>
  </rowFields>
  <rowItems count="5">
    <i>
      <x/>
    </i>
    <i r="1">
      <x/>
    </i>
    <i>
      <x v="1"/>
    </i>
    <i r="1">
      <x v="1"/>
    </i>
    <i t="grand">
      <x/>
    </i>
  </rowItems>
  <colItems count="1">
    <i/>
  </colItems>
  <formats count="2">
    <format dxfId="1">
      <pivotArea type="all" dataOnly="0" outline="0" fieldPosition="0"/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A22" firstHeaderRow="1" firstDataRow="1" firstDataCol="1"/>
  <pivotFields count="10">
    <pivotField numFmtId="14" showAll="0"/>
    <pivotField showAll="0"/>
    <pivotField axis="axisRow" showAll="0">
      <items count="3">
        <item x="1"/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5">
        <item x="0"/>
        <item x="2"/>
        <item x="1"/>
        <item x="3"/>
        <item t="default"/>
      </items>
    </pivotField>
    <pivotField showAll="0"/>
    <pivotField axis="axisRow" showAll="0">
      <items count="6">
        <item x="0"/>
        <item x="1"/>
        <item x="3"/>
        <item h="1" x="2"/>
        <item x="4"/>
        <item t="default"/>
      </items>
    </pivotField>
    <pivotField axis="axisRow" showAll="0">
      <items count="6">
        <item x="0"/>
        <item x="1"/>
        <item x="3"/>
        <item h="1" x="2"/>
        <item x="4"/>
        <item t="default"/>
      </items>
    </pivotField>
    <pivotField showAll="0"/>
    <pivotField showAll="0"/>
  </pivotFields>
  <rowFields count="5">
    <field x="2"/>
    <field x="3"/>
    <field x="4"/>
    <field x="6"/>
    <field x="7"/>
  </rowFields>
  <rowItems count="19">
    <i>
      <x/>
    </i>
    <i r="1">
      <x/>
    </i>
    <i r="2">
      <x v="1"/>
    </i>
    <i r="3">
      <x v="2"/>
    </i>
    <i r="4">
      <x v="2"/>
    </i>
    <i r="1">
      <x v="1"/>
    </i>
    <i r="2">
      <x v="2"/>
    </i>
    <i r="3">
      <x v="1"/>
    </i>
    <i r="4">
      <x v="1"/>
    </i>
    <i r="1">
      <x v="2"/>
    </i>
    <i r="2">
      <x v="3"/>
    </i>
    <i r="3">
      <x v="4"/>
    </i>
    <i r="4">
      <x v="4"/>
    </i>
    <i>
      <x v="1"/>
    </i>
    <i r="1">
      <x/>
    </i>
    <i r="2">
      <x/>
    </i>
    <i r="3">
      <x/>
    </i>
    <i r="4">
      <x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5" displayName="Tableau5" ref="A2:B4" totalsRowShown="0" headerRowDxfId="24" dataDxfId="23">
  <autoFilter ref="A2:B4"/>
  <tableColumns count="2">
    <tableColumn id="1" name="DESIGNATION" dataDxfId="22">
      <calculatedColumnFormula>tcd!A6</calculatedColumnFormula>
    </tableColumn>
    <tableColumn id="2" name="RESTE EN STOCK" dataDxfId="21">
      <calculatedColumnFormula>tcd!A7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D2:D4" totalsRowShown="0" headerRowDxfId="20" dataDxfId="19" dataCellStyle="Pourcentage">
  <autoFilter ref="D2:D4"/>
  <tableColumns count="1">
    <tableColumn id="1" name="Pourcentage en stock" dataDxfId="18" dataCellStyle="Pourcentage">
      <calculatedColumnFormula>Tableau5[[#This Row],[RESTE EN STOCK]]/Liste!B1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J8" totalsRowShown="0" headerRowDxfId="17" dataDxfId="16">
  <autoFilter ref="A1:J8"/>
  <tableColumns count="10">
    <tableColumn id="1" name="date" dataDxfId="15"/>
    <tableColumn id="2" name="mouvement" dataDxfId="14"/>
    <tableColumn id="3" name="désignation" dataDxfId="13"/>
    <tableColumn id="4" name="quantité " dataDxfId="12"/>
    <tableColumn id="5" name="service" dataDxfId="11"/>
    <tableColumn id="6" name="Nom " dataDxfId="10"/>
    <tableColumn id="7" name="du" dataDxfId="9"/>
    <tableColumn id="8" name="au" dataDxfId="8"/>
    <tableColumn id="9" name="reste en stock" dataDxfId="7">
      <calculatedColumnFormula>VLOOKUP(Tableau4[[#This Row],[désignation]],Tableau1[],2,FALSE)+SUMIFS([[quantité ]],[désignation],Tableau4[[#This Row],[désignation]],[mouvement],"entrée")-SUMIFS([[quantité ]],[désignation],Tableau4[[#This Row],[désignation]],[mouvement],"sortie")</calculatedColumnFormula>
    </tableColumn>
    <tableColumn id="10" name="stock initial" dataDxfId="6">
      <calculatedColumnFormula>VLOOKUP([désignation],Tableau1[],2,FALSE)</calculatedColumnFormula>
    </tableColumn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B5" totalsRowShown="0" headerRowDxfId="5" dataDxfId="4">
  <autoFilter ref="A1:B5"/>
  <tableColumns count="2">
    <tableColumn id="1" name="DESIGNATION" dataDxfId="3"/>
    <tableColumn id="2" name="stock initial" dataDxfId="2"/>
  </tableColumns>
  <tableStyleInfo name="TableStyleLight17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D1:D7" totalsRowShown="0">
  <autoFilter ref="D1:D7"/>
  <tableColumns count="1">
    <tableColumn id="1" name="SERVICE"/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F1:F3" totalsRowShown="0">
  <autoFilter ref="F1:F3"/>
  <tableColumns count="1">
    <tableColumn id="1" name="MVT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6"/>
  <sheetViews>
    <sheetView workbookViewId="0">
      <selection activeCell="H6" sqref="H6"/>
    </sheetView>
  </sheetViews>
  <sheetFormatPr baseColWidth="10" defaultRowHeight="15"/>
  <cols>
    <col min="1" max="1" width="42.85546875" style="1" customWidth="1"/>
    <col min="2" max="2" width="43.42578125" style="1" customWidth="1"/>
    <col min="4" max="4" width="34.7109375" style="1" bestFit="1" customWidth="1"/>
  </cols>
  <sheetData>
    <row r="2" spans="1:4" s="15" customFormat="1" ht="30" customHeight="1">
      <c r="A2" s="14" t="s">
        <v>0</v>
      </c>
      <c r="B2" s="14" t="s">
        <v>33</v>
      </c>
      <c r="D2" s="13" t="s">
        <v>34</v>
      </c>
    </row>
    <row r="3" spans="1:4" s="15" customFormat="1" ht="28.5">
      <c r="A3" s="14" t="str">
        <f>tcd!A5</f>
        <v>chaise plastique</v>
      </c>
      <c r="B3" s="14">
        <f>tcd!A6</f>
        <v>10</v>
      </c>
      <c r="D3" s="16">
        <f>Tableau5[[#This Row],[RESTE EN STOCK]]/Liste!B5</f>
        <v>0.2</v>
      </c>
    </row>
    <row r="4" spans="1:4" s="15" customFormat="1" ht="28.5">
      <c r="A4" s="14" t="str">
        <f>tcd!A7</f>
        <v>Table pliante1,50m</v>
      </c>
      <c r="B4" s="14">
        <f>tcd!A8</f>
        <v>40</v>
      </c>
      <c r="D4" s="16">
        <f>Tableau5[[#This Row],[RESTE EN STOCK]]/Liste!B2</f>
        <v>1</v>
      </c>
    </row>
    <row r="5" spans="1:4" ht="30" customHeight="1"/>
    <row r="6" spans="1:4" ht="30" customHeight="1"/>
    <row r="7" spans="1:4" ht="30" customHeight="1"/>
    <row r="8" spans="1:4" ht="30" customHeight="1"/>
    <row r="9" spans="1:4" ht="30" customHeight="1"/>
    <row r="10" spans="1:4" ht="30" customHeight="1"/>
    <row r="11" spans="1:4" ht="30" customHeight="1"/>
    <row r="12" spans="1:4" ht="30" customHeight="1"/>
    <row r="13" spans="1:4" ht="30" customHeight="1"/>
    <row r="14" spans="1:4" ht="30" customHeight="1"/>
    <row r="15" spans="1:4" ht="30" customHeight="1"/>
    <row r="16" spans="1:4" ht="30" customHeight="1"/>
  </sheetData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workbookViewId="0">
      <selection activeCell="H13" sqref="H13"/>
    </sheetView>
  </sheetViews>
  <sheetFormatPr baseColWidth="10" defaultRowHeight="15"/>
  <cols>
    <col min="1" max="1" width="11.42578125" style="1"/>
    <col min="2" max="2" width="14" style="1" customWidth="1"/>
    <col min="3" max="3" width="18" style="1" bestFit="1" customWidth="1"/>
    <col min="4" max="4" width="20" style="1" bestFit="1" customWidth="1"/>
    <col min="5" max="8" width="11.42578125" style="1"/>
    <col min="9" max="9" width="17.85546875" style="1" bestFit="1" customWidth="1"/>
    <col min="10" max="10" width="15.7109375" style="1" bestFit="1" customWidth="1"/>
  </cols>
  <sheetData>
    <row r="1" spans="1:10">
      <c r="A1" s="1" t="s">
        <v>17</v>
      </c>
      <c r="B1" s="1" t="s">
        <v>18</v>
      </c>
      <c r="C1" s="1" t="s">
        <v>16</v>
      </c>
      <c r="D1" s="1" t="s">
        <v>25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5</v>
      </c>
    </row>
    <row r="2" spans="1:10">
      <c r="A2" s="2">
        <v>45079</v>
      </c>
      <c r="B2" s="1" t="s">
        <v>15</v>
      </c>
      <c r="C2" s="1" t="s">
        <v>2</v>
      </c>
      <c r="D2" s="1">
        <v>10</v>
      </c>
      <c r="E2" s="1" t="s">
        <v>8</v>
      </c>
      <c r="F2" s="1" t="s">
        <v>24</v>
      </c>
      <c r="G2" s="2">
        <v>45079</v>
      </c>
      <c r="H2" s="2">
        <v>45087</v>
      </c>
      <c r="I2" s="5">
        <f>VLOOKUP(Tableau4[[#This Row],[désignation]],Tableau1[],2,FALSE)+SUMIFS([[quantité ]],[désignation],Tableau4[[#This Row],[désignation]],[mouvement],"entrée")-SUMIFS([[quantité ]],[désignation],Tableau4[[#This Row],[désignation]],[mouvement],"sortie")</f>
        <v>40</v>
      </c>
      <c r="J2" s="1">
        <f>VLOOKUP([désignation],Tableau1[],2,FALSE)</f>
        <v>40</v>
      </c>
    </row>
    <row r="3" spans="1:10">
      <c r="A3" s="3">
        <v>45082</v>
      </c>
      <c r="B3" s="4" t="s">
        <v>15</v>
      </c>
      <c r="C3" s="4" t="s">
        <v>4</v>
      </c>
      <c r="D3" s="4">
        <v>30</v>
      </c>
      <c r="E3" s="4" t="s">
        <v>10</v>
      </c>
      <c r="F3" s="4" t="s">
        <v>26</v>
      </c>
      <c r="G3" s="3">
        <v>45082</v>
      </c>
      <c r="H3" s="3">
        <v>45092</v>
      </c>
      <c r="I3" s="5">
        <f>VLOOKUP(Tableau4[[#This Row],[désignation]],Tableau1[],2,FALSE)+SUMIFS([[quantité ]],[désignation],Tableau4[[#This Row],[désignation]],[mouvement],"entrée")-SUMIFS([[quantité ]],[désignation],Tableau4[[#This Row],[désignation]],[mouvement],"sortie")</f>
        <v>10</v>
      </c>
      <c r="J3" s="4">
        <f>VLOOKUP([désignation],Tableau1[],2,FALSE)</f>
        <v>50</v>
      </c>
    </row>
    <row r="4" spans="1:10">
      <c r="A4" s="3">
        <v>45087</v>
      </c>
      <c r="B4" s="4" t="s">
        <v>14</v>
      </c>
      <c r="C4" s="4" t="s">
        <v>2</v>
      </c>
      <c r="D4" s="4">
        <v>10</v>
      </c>
      <c r="E4" s="4" t="s">
        <v>8</v>
      </c>
      <c r="F4" s="4" t="s">
        <v>27</v>
      </c>
      <c r="G4" s="4"/>
      <c r="H4" s="4"/>
      <c r="I4" s="5">
        <f>VLOOKUP(Tableau4[[#This Row],[désignation]],Tableau1[],2,FALSE)+SUMIFS([[quantité ]],[désignation],Tableau4[[#This Row],[désignation]],[mouvement],"entrée")-SUMIFS([[quantité ]],[désignation],Tableau4[[#This Row],[désignation]],[mouvement],"sortie")</f>
        <v>40</v>
      </c>
      <c r="J4" s="4">
        <f>VLOOKUP([désignation],Tableau1[],2,FALSE)</f>
        <v>40</v>
      </c>
    </row>
    <row r="5" spans="1:10">
      <c r="A5" s="3">
        <v>45089</v>
      </c>
      <c r="B5" s="4" t="s">
        <v>15</v>
      </c>
      <c r="C5" s="4" t="s">
        <v>4</v>
      </c>
      <c r="D5" s="4">
        <v>10</v>
      </c>
      <c r="E5" s="4" t="s">
        <v>9</v>
      </c>
      <c r="F5" s="4" t="s">
        <v>28</v>
      </c>
      <c r="G5" s="3">
        <v>45089</v>
      </c>
      <c r="H5" s="3">
        <v>45093</v>
      </c>
      <c r="I5" s="5">
        <f>VLOOKUP(Tableau4[[#This Row],[désignation]],Tableau1[],2,FALSE)+SUMIFS([[quantité ]],[désignation],Tableau4[[#This Row],[désignation]],[mouvement],"entrée")-SUMIFS([[quantité ]],[désignation],Tableau4[[#This Row],[désignation]],[mouvement],"sortie")</f>
        <v>10</v>
      </c>
      <c r="J5" s="4">
        <f>VLOOKUP([désignation],Tableau1[],2,FALSE)</f>
        <v>50</v>
      </c>
    </row>
    <row r="6" spans="1:10">
      <c r="A6" s="3">
        <v>45092</v>
      </c>
      <c r="B6" s="4" t="s">
        <v>14</v>
      </c>
      <c r="C6" s="4" t="s">
        <v>4</v>
      </c>
      <c r="D6" s="4">
        <v>30</v>
      </c>
      <c r="E6" s="4" t="s">
        <v>10</v>
      </c>
      <c r="F6" s="4" t="s">
        <v>31</v>
      </c>
      <c r="G6" s="4"/>
      <c r="H6" s="4"/>
      <c r="I6" s="6">
        <f>VLOOKUP(Tableau4[[#This Row],[désignation]],Tableau1[],2,FALSE)+SUMIFS([[quantité ]],[désignation],Tableau4[[#This Row],[désignation]],[mouvement],"entrée")-SUMIFS([[quantité ]],[désignation],Tableau4[[#This Row],[désignation]],[mouvement],"sortie")</f>
        <v>10</v>
      </c>
      <c r="J6" s="4">
        <f>VLOOKUP([désignation],Tableau1[],2,FALSE)</f>
        <v>50</v>
      </c>
    </row>
    <row r="7" spans="1:10">
      <c r="A7" s="3">
        <v>45093</v>
      </c>
      <c r="B7" s="4" t="s">
        <v>14</v>
      </c>
      <c r="C7" s="4" t="s">
        <v>4</v>
      </c>
      <c r="D7" s="4">
        <v>10</v>
      </c>
      <c r="E7" s="4" t="s">
        <v>9</v>
      </c>
      <c r="F7" s="4" t="s">
        <v>32</v>
      </c>
      <c r="G7" s="4"/>
      <c r="H7" s="4"/>
      <c r="I7" s="6">
        <f>VLOOKUP(Tableau4[[#This Row],[désignation]],Tableau1[],2,FALSE)+SUMIFS([[quantité ]],[désignation],Tableau4[[#This Row],[désignation]],[mouvement],"entrée")-SUMIFS([[quantité ]],[désignation],Tableau4[[#This Row],[désignation]],[mouvement],"sortie")</f>
        <v>10</v>
      </c>
      <c r="J7" s="4">
        <f>VLOOKUP([désignation],Tableau1[],2,FALSE)</f>
        <v>50</v>
      </c>
    </row>
    <row r="8" spans="1:10">
      <c r="A8" s="3">
        <v>45094</v>
      </c>
      <c r="B8" s="4" t="s">
        <v>15</v>
      </c>
      <c r="C8" s="4" t="s">
        <v>4</v>
      </c>
      <c r="D8" s="4">
        <v>40</v>
      </c>
      <c r="E8" s="4" t="s">
        <v>11</v>
      </c>
      <c r="F8" s="4" t="s">
        <v>35</v>
      </c>
      <c r="G8" s="3">
        <v>45094</v>
      </c>
      <c r="H8" s="3">
        <v>45102</v>
      </c>
      <c r="I8" s="6">
        <f>VLOOKUP(Tableau4[[#This Row],[désignation]],Tableau1[],2,FALSE)+SUMIFS([[quantité ]],[désignation],Tableau4[[#This Row],[désignation]],[mouvement],"entrée")-SUMIFS([[quantité ]],[désignation],Tableau4[[#This Row],[désignation]],[mouvement],"sortie")</f>
        <v>10</v>
      </c>
      <c r="J8" s="4">
        <f>VLOOKUP([désignation],Tableau1[],2,FALSE)</f>
        <v>50</v>
      </c>
    </row>
  </sheetData>
  <dataValidations count="3">
    <dataValidation type="list" allowBlank="1" showInputMessage="1" showErrorMessage="1" sqref="B2:B8">
      <formula1>Lmvt</formula1>
    </dataValidation>
    <dataValidation type="list" allowBlank="1" showInputMessage="1" showErrorMessage="1" sqref="C2:C8">
      <formula1>LdésignationArticle</formula1>
    </dataValidation>
    <dataValidation type="list" allowBlank="1" showInputMessage="1" showErrorMessage="1" sqref="E2:E8">
      <formula1>Lservice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B3" sqref="B3"/>
    </sheetView>
  </sheetViews>
  <sheetFormatPr baseColWidth="10" defaultRowHeight="15"/>
  <cols>
    <col min="1" max="1" width="19.85546875" style="1" bestFit="1" customWidth="1"/>
    <col min="2" max="2" width="13.28515625" style="1" customWidth="1"/>
    <col min="5" max="5" width="14.7109375" bestFit="1" customWidth="1"/>
    <col min="6" max="6" width="13.7109375" bestFit="1" customWidth="1"/>
  </cols>
  <sheetData>
    <row r="1" spans="1:6">
      <c r="A1" s="1" t="s">
        <v>0</v>
      </c>
      <c r="B1" s="1" t="s">
        <v>5</v>
      </c>
      <c r="D1" t="s">
        <v>6</v>
      </c>
      <c r="F1" t="s">
        <v>13</v>
      </c>
    </row>
    <row r="2" spans="1:6">
      <c r="A2" s="1" t="s">
        <v>2</v>
      </c>
      <c r="B2" s="1">
        <v>40</v>
      </c>
      <c r="D2" t="s">
        <v>7</v>
      </c>
      <c r="F2" t="s">
        <v>14</v>
      </c>
    </row>
    <row r="3" spans="1:6">
      <c r="A3" s="1" t="s">
        <v>1</v>
      </c>
      <c r="B3" s="1">
        <v>20</v>
      </c>
      <c r="D3" t="s">
        <v>8</v>
      </c>
      <c r="F3" t="s">
        <v>15</v>
      </c>
    </row>
    <row r="4" spans="1:6">
      <c r="A4" s="1" t="s">
        <v>3</v>
      </c>
      <c r="B4" s="1">
        <v>60</v>
      </c>
      <c r="D4" t="s">
        <v>9</v>
      </c>
    </row>
    <row r="5" spans="1:6">
      <c r="A5" s="1" t="s">
        <v>4</v>
      </c>
      <c r="B5" s="1">
        <v>50</v>
      </c>
      <c r="D5" t="s">
        <v>10</v>
      </c>
    </row>
    <row r="6" spans="1:6">
      <c r="D6" t="s">
        <v>11</v>
      </c>
    </row>
    <row r="7" spans="1:6">
      <c r="D7" t="s">
        <v>12</v>
      </c>
    </row>
  </sheetData>
  <pageMargins left="0.7" right="0.7" top="0.75" bottom="0.75" header="0.3" footer="0.3"/>
  <pageSetup paperSize="9" orientation="portrait" horizontalDpi="300" verticalDpi="300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A7" sqref="A7"/>
    </sheetView>
  </sheetViews>
  <sheetFormatPr baseColWidth="10" defaultRowHeight="15"/>
  <cols>
    <col min="1" max="1" width="23.28515625" style="1" customWidth="1"/>
    <col min="2" max="2" width="23.42578125" customWidth="1"/>
    <col min="3" max="3" width="15.5703125" hidden="1" customWidth="1"/>
    <col min="4" max="4" width="12.5703125" customWidth="1"/>
    <col min="5" max="5" width="15.5703125" hidden="1" customWidth="1"/>
    <col min="6" max="6" width="4.140625" customWidth="1"/>
    <col min="7" max="7" width="15.5703125" hidden="1" customWidth="1"/>
    <col min="8" max="8" width="8.140625" hidden="1" customWidth="1"/>
    <col min="9" max="9" width="11.140625" hidden="1" customWidth="1"/>
    <col min="10" max="10" width="7.140625" customWidth="1"/>
    <col min="11" max="11" width="11" customWidth="1"/>
    <col min="12" max="12" width="12.5703125" customWidth="1"/>
    <col min="13" max="13" width="11.140625" customWidth="1"/>
    <col min="14" max="14" width="12.5703125" bestFit="1" customWidth="1"/>
  </cols>
  <sheetData>
    <row r="1" spans="1:1">
      <c r="A1" s="2"/>
    </row>
    <row r="4" spans="1:1">
      <c r="A4" s="12" t="s">
        <v>29</v>
      </c>
    </row>
    <row r="5" spans="1:1">
      <c r="A5" s="1" t="s">
        <v>4</v>
      </c>
    </row>
    <row r="6" spans="1:1">
      <c r="A6" s="1">
        <v>10</v>
      </c>
    </row>
    <row r="7" spans="1:1">
      <c r="A7" s="1" t="s">
        <v>2</v>
      </c>
    </row>
    <row r="8" spans="1:1">
      <c r="A8" s="1">
        <v>40</v>
      </c>
    </row>
    <row r="9" spans="1:1">
      <c r="A9" s="1" t="s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A22"/>
  <sheetViews>
    <sheetView tabSelected="1" workbookViewId="0">
      <selection activeCell="D12" sqref="D12"/>
    </sheetView>
  </sheetViews>
  <sheetFormatPr baseColWidth="10" defaultRowHeight="15"/>
  <cols>
    <col min="1" max="1" width="21" customWidth="1"/>
    <col min="2" max="2" width="23.85546875" customWidth="1"/>
    <col min="3" max="5" width="10.7109375" customWidth="1"/>
    <col min="6" max="6" width="12.5703125" bestFit="1" customWidth="1"/>
    <col min="7" max="7" width="15.5703125" bestFit="1" customWidth="1"/>
    <col min="8" max="8" width="12.5703125" customWidth="1"/>
    <col min="9" max="9" width="15.5703125" customWidth="1"/>
    <col min="10" max="10" width="12.5703125" bestFit="1" customWidth="1"/>
  </cols>
  <sheetData>
    <row r="3" spans="1:1">
      <c r="A3" s="7" t="s">
        <v>29</v>
      </c>
    </row>
    <row r="4" spans="1:1">
      <c r="A4" s="8" t="s">
        <v>4</v>
      </c>
    </row>
    <row r="5" spans="1:1">
      <c r="A5" s="9">
        <v>10</v>
      </c>
    </row>
    <row r="6" spans="1:1">
      <c r="A6" s="10" t="s">
        <v>9</v>
      </c>
    </row>
    <row r="7" spans="1:1">
      <c r="A7" s="11">
        <v>45089</v>
      </c>
    </row>
    <row r="8" spans="1:1">
      <c r="A8" s="17">
        <v>45093</v>
      </c>
    </row>
    <row r="9" spans="1:1">
      <c r="A9" s="9">
        <v>30</v>
      </c>
    </row>
    <row r="10" spans="1:1">
      <c r="A10" s="10" t="s">
        <v>10</v>
      </c>
    </row>
    <row r="11" spans="1:1">
      <c r="A11" s="11">
        <v>45082</v>
      </c>
    </row>
    <row r="12" spans="1:1">
      <c r="A12" s="17">
        <v>45092</v>
      </c>
    </row>
    <row r="13" spans="1:1">
      <c r="A13" s="9">
        <v>40</v>
      </c>
    </row>
    <row r="14" spans="1:1">
      <c r="A14" s="10" t="s">
        <v>11</v>
      </c>
    </row>
    <row r="15" spans="1:1">
      <c r="A15" s="11">
        <v>45094</v>
      </c>
    </row>
    <row r="16" spans="1:1">
      <c r="A16" s="17">
        <v>45102</v>
      </c>
    </row>
    <row r="17" spans="1:1">
      <c r="A17" s="8" t="s">
        <v>2</v>
      </c>
    </row>
    <row r="18" spans="1:1">
      <c r="A18" s="9">
        <v>10</v>
      </c>
    </row>
    <row r="19" spans="1:1">
      <c r="A19" s="10" t="s">
        <v>8</v>
      </c>
    </row>
    <row r="20" spans="1:1">
      <c r="A20" s="11">
        <v>45079</v>
      </c>
    </row>
    <row r="21" spans="1:1">
      <c r="A21" s="17">
        <v>45087</v>
      </c>
    </row>
    <row r="22" spans="1:1">
      <c r="A22" s="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tableau de bord</vt:lpstr>
      <vt:lpstr>source</vt:lpstr>
      <vt:lpstr>Liste</vt:lpstr>
      <vt:lpstr>tcd</vt:lpstr>
      <vt:lpstr>tcd du au</vt:lpstr>
      <vt:lpstr>Ldésignation</vt:lpstr>
      <vt:lpstr>LdésignationArticle</vt:lpstr>
      <vt:lpstr>Lmvt</vt:lpstr>
      <vt:lpstr>Lservice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2023-06-30T13:50:56Z</dcterms:created>
  <dcterms:modified xsi:type="dcterms:W3CDTF">2023-07-02T13:22:39Z</dcterms:modified>
</cp:coreProperties>
</file>