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820" windowHeight="9855" activeTab="4"/>
  </bookViews>
  <sheets>
    <sheet name="CH DE NIORT" sheetId="97" r:id="rId1"/>
    <sheet name="HL DE SAINT MAIXENT" sheetId="98" r:id="rId2"/>
    <sheet name="HL DE MELLE" sheetId="99" r:id="rId3"/>
    <sheet name="CH NORD DEUX-SEVRES" sheetId="100" r:id="rId4"/>
    <sheet name="POLYCLINIQUE INKERMANN" sheetId="101" r:id="rId5"/>
  </sheets>
  <definedNames>
    <definedName name="IDX" localSheetId="0">'CH DE NIORT'!$A$1</definedName>
    <definedName name="IDX" localSheetId="3">'CH NORD DEUX-SEVRES'!$A$1</definedName>
    <definedName name="IDX" localSheetId="2">'HL DE MELLE'!$A$1</definedName>
    <definedName name="IDX" localSheetId="1">'HL DE SAINT MAIXENT'!$A$1</definedName>
    <definedName name="IDX" localSheetId="4">'POLYCLINIQUE INKERMANN'!$A$1</definedName>
  </definedNames>
  <calcPr calcId="145621"/>
</workbook>
</file>

<file path=xl/calcChain.xml><?xml version="1.0" encoding="utf-8"?>
<calcChain xmlns="http://schemas.openxmlformats.org/spreadsheetml/2006/main">
  <c r="L7" i="97" l="1"/>
  <c r="M7" i="97"/>
  <c r="L8" i="97"/>
  <c r="N8" i="97" s="1"/>
  <c r="O8" i="97" s="1"/>
  <c r="M8" i="97"/>
  <c r="L9" i="97"/>
  <c r="N9" i="97" s="1"/>
  <c r="O9" i="97" s="1"/>
  <c r="M9" i="97"/>
  <c r="L10" i="97"/>
  <c r="N10" i="97" s="1"/>
  <c r="O10" i="97" s="1"/>
  <c r="M10" i="97"/>
  <c r="L11" i="97"/>
  <c r="N11" i="97" s="1"/>
  <c r="O11" i="97" s="1"/>
  <c r="M11" i="97"/>
  <c r="L12" i="97"/>
  <c r="N12" i="97" s="1"/>
  <c r="O12" i="97" s="1"/>
  <c r="M12" i="97"/>
  <c r="L13" i="97"/>
  <c r="N13" i="97" s="1"/>
  <c r="O13" i="97" s="1"/>
  <c r="M13" i="97"/>
  <c r="L14" i="97"/>
  <c r="N14" i="97" s="1"/>
  <c r="O14" i="97" s="1"/>
  <c r="M14" i="97"/>
  <c r="L15" i="97"/>
  <c r="N15" i="97" s="1"/>
  <c r="O15" i="97" s="1"/>
  <c r="M15" i="97"/>
  <c r="L16" i="97"/>
  <c r="N16" i="97" s="1"/>
  <c r="O16" i="97" s="1"/>
  <c r="M16" i="97"/>
  <c r="L17" i="97"/>
  <c r="N17" i="97" s="1"/>
  <c r="O17" i="97" s="1"/>
  <c r="M17" i="97"/>
  <c r="L18" i="97"/>
  <c r="N18" i="97" s="1"/>
  <c r="O18" i="97" s="1"/>
  <c r="M18" i="97"/>
  <c r="L19" i="97"/>
  <c r="N19" i="97" s="1"/>
  <c r="O19" i="97" s="1"/>
  <c r="M19" i="97"/>
  <c r="L20" i="97"/>
  <c r="M20" i="97"/>
  <c r="M21" i="97"/>
  <c r="L22" i="97"/>
  <c r="M22" i="97"/>
  <c r="L23" i="97"/>
  <c r="N23" i="97" s="1"/>
  <c r="O23" i="97" s="1"/>
  <c r="M23" i="97"/>
  <c r="L24" i="97"/>
  <c r="N24" i="97" s="1"/>
  <c r="O24" i="97" s="1"/>
  <c r="M24" i="97"/>
  <c r="L25" i="97"/>
  <c r="N25" i="97" s="1"/>
  <c r="O25" i="97" s="1"/>
  <c r="M25" i="97"/>
  <c r="L26" i="97"/>
  <c r="N26" i="97" s="1"/>
  <c r="O26" i="97" s="1"/>
  <c r="M26" i="97"/>
  <c r="L27" i="97"/>
  <c r="N27" i="97" s="1"/>
  <c r="O27" i="97" s="1"/>
  <c r="M27" i="97"/>
  <c r="L28" i="97"/>
  <c r="N28" i="97" s="1"/>
  <c r="O28" i="97" s="1"/>
  <c r="M28" i="97"/>
  <c r="L29" i="97"/>
  <c r="N29" i="97" s="1"/>
  <c r="O29" i="97" s="1"/>
  <c r="M29" i="97"/>
  <c r="L30" i="97"/>
  <c r="N30" i="97" s="1"/>
  <c r="O30" i="97" s="1"/>
  <c r="M30" i="97"/>
  <c r="L31" i="97"/>
  <c r="N31" i="97" s="1"/>
  <c r="O31" i="97" s="1"/>
  <c r="M31" i="97"/>
  <c r="L32" i="97"/>
  <c r="N32" i="97" s="1"/>
  <c r="O32" i="97" s="1"/>
  <c r="M32" i="97"/>
  <c r="L33" i="97"/>
  <c r="N33" i="97" s="1"/>
  <c r="O33" i="97" s="1"/>
  <c r="M33" i="97"/>
  <c r="L34" i="97"/>
  <c r="N34" i="97" s="1"/>
  <c r="O34" i="97" s="1"/>
  <c r="M34" i="97"/>
  <c r="L35" i="97"/>
  <c r="N35" i="97" s="1"/>
  <c r="O35" i="97" s="1"/>
  <c r="M35" i="97"/>
  <c r="L36" i="97"/>
  <c r="N36" i="97" s="1"/>
  <c r="O36" i="97" s="1"/>
  <c r="M36" i="97"/>
  <c r="L37" i="97"/>
  <c r="N37" i="97" s="1"/>
  <c r="O37" i="97" s="1"/>
  <c r="M37" i="97"/>
  <c r="L38" i="97"/>
  <c r="N38" i="97" s="1"/>
  <c r="O38" i="97" s="1"/>
  <c r="M38" i="97"/>
  <c r="L39" i="97"/>
  <c r="N39" i="97" s="1"/>
  <c r="O39" i="97" s="1"/>
  <c r="M39" i="97"/>
  <c r="L40" i="97"/>
  <c r="N40" i="97" s="1"/>
  <c r="O40" i="97" s="1"/>
  <c r="M40" i="97"/>
  <c r="L41" i="97"/>
  <c r="N41" i="97" s="1"/>
  <c r="O41" i="97" s="1"/>
  <c r="M41" i="97"/>
  <c r="L42" i="97"/>
  <c r="N42" i="97" s="1"/>
  <c r="O42" i="97" s="1"/>
  <c r="M42" i="97"/>
  <c r="M43" i="97"/>
  <c r="L44" i="97"/>
  <c r="N44" i="97" s="1"/>
  <c r="O44" i="97" s="1"/>
  <c r="M44" i="97"/>
  <c r="L45" i="97"/>
  <c r="N45" i="97" s="1"/>
  <c r="O45" i="97" s="1"/>
  <c r="M45" i="97"/>
  <c r="L46" i="97"/>
  <c r="N46" i="97" s="1"/>
  <c r="O46" i="97" s="1"/>
  <c r="M46" i="97"/>
  <c r="L47" i="97"/>
  <c r="N47" i="97" s="1"/>
  <c r="O47" i="97" s="1"/>
  <c r="M47" i="97"/>
  <c r="L48" i="97"/>
  <c r="N48" i="97" s="1"/>
  <c r="O48" i="97" s="1"/>
  <c r="M48" i="97"/>
  <c r="L49" i="97"/>
  <c r="N49" i="97" s="1"/>
  <c r="O49" i="97" s="1"/>
  <c r="M49" i="97"/>
  <c r="L50" i="97"/>
  <c r="N50" i="97" s="1"/>
  <c r="O50" i="97" s="1"/>
  <c r="M50" i="97"/>
  <c r="L51" i="97"/>
  <c r="N51" i="97" s="1"/>
  <c r="O51" i="97" s="1"/>
  <c r="M51" i="97"/>
  <c r="L52" i="97"/>
  <c r="N52" i="97" s="1"/>
  <c r="O52" i="97" s="1"/>
  <c r="M52" i="97"/>
  <c r="L53" i="97"/>
  <c r="N53" i="97" s="1"/>
  <c r="O53" i="97" s="1"/>
  <c r="M53" i="97"/>
  <c r="L54" i="97"/>
  <c r="N54" i="97" s="1"/>
  <c r="O54" i="97" s="1"/>
  <c r="M54" i="97"/>
  <c r="L55" i="97"/>
  <c r="N55" i="97" s="1"/>
  <c r="O55" i="97" s="1"/>
  <c r="M55" i="97"/>
  <c r="L56" i="97"/>
  <c r="N56" i="97" s="1"/>
  <c r="O56" i="97" s="1"/>
  <c r="M56" i="97"/>
  <c r="L57" i="97"/>
  <c r="N57" i="97" s="1"/>
  <c r="O57" i="97" s="1"/>
  <c r="M57" i="97"/>
  <c r="M58" i="97"/>
  <c r="L60" i="97"/>
  <c r="M60" i="97"/>
  <c r="N60" i="97"/>
  <c r="O60" i="97" s="1"/>
  <c r="L61" i="97"/>
  <c r="N61" i="97" s="1"/>
  <c r="O61" i="97" s="1"/>
  <c r="M61" i="97"/>
  <c r="L62" i="97"/>
  <c r="M62" i="97"/>
  <c r="L63" i="97"/>
  <c r="M63" i="97"/>
  <c r="N63" i="97" s="1"/>
  <c r="O63" i="97" s="1"/>
  <c r="L64" i="97"/>
  <c r="N64" i="97" s="1"/>
  <c r="O64" i="97" s="1"/>
  <c r="M64" i="97"/>
  <c r="M65" i="97"/>
  <c r="L66" i="97"/>
  <c r="N66" i="97" s="1"/>
  <c r="O66" i="97" s="1"/>
  <c r="M66" i="97"/>
  <c r="L67" i="97"/>
  <c r="N67" i="97" s="1"/>
  <c r="O67" i="97" s="1"/>
  <c r="M67" i="97"/>
  <c r="L68" i="97"/>
  <c r="M68" i="97"/>
  <c r="N68" i="97"/>
  <c r="O68" i="97" s="1"/>
  <c r="L69" i="97"/>
  <c r="M69" i="97"/>
  <c r="L70" i="97"/>
  <c r="M70" i="97"/>
  <c r="N70" i="97"/>
  <c r="O70" i="97" s="1"/>
  <c r="L71" i="97"/>
  <c r="N71" i="97" s="1"/>
  <c r="O71" i="97" s="1"/>
  <c r="M71" i="97"/>
  <c r="L72" i="97"/>
  <c r="N72" i="97" s="1"/>
  <c r="O72" i="97" s="1"/>
  <c r="M72" i="97"/>
  <c r="L73" i="97"/>
  <c r="M73" i="97"/>
  <c r="M74" i="97"/>
  <c r="L75" i="97"/>
  <c r="N75" i="97" s="1"/>
  <c r="O75" i="97" s="1"/>
  <c r="M75" i="97"/>
  <c r="L76" i="97"/>
  <c r="N76" i="97" s="1"/>
  <c r="O76" i="97" s="1"/>
  <c r="M76" i="97"/>
  <c r="L77" i="97"/>
  <c r="M77" i="97"/>
  <c r="L78" i="97"/>
  <c r="N78" i="97" s="1"/>
  <c r="O78" i="97" s="1"/>
  <c r="M78" i="97"/>
  <c r="L79" i="97"/>
  <c r="N79" i="97" s="1"/>
  <c r="O79" i="97" s="1"/>
  <c r="M79" i="97"/>
  <c r="L80" i="97"/>
  <c r="N80" i="97" s="1"/>
  <c r="O80" i="97" s="1"/>
  <c r="M80" i="97"/>
  <c r="L81" i="97"/>
  <c r="M81" i="97"/>
  <c r="L82" i="97"/>
  <c r="N82" i="97" s="1"/>
  <c r="O82" i="97" s="1"/>
  <c r="M82" i="97"/>
  <c r="L83" i="97"/>
  <c r="N83" i="97" s="1"/>
  <c r="O83" i="97" s="1"/>
  <c r="M83" i="97"/>
  <c r="L84" i="97"/>
  <c r="M84" i="97"/>
  <c r="N84" i="97"/>
  <c r="O84" i="97" s="1"/>
  <c r="L85" i="97"/>
  <c r="M85" i="97"/>
  <c r="L86" i="97"/>
  <c r="N86" i="97" s="1"/>
  <c r="O86" i="97" s="1"/>
  <c r="M86" i="97"/>
  <c r="L87" i="97"/>
  <c r="N87" i="97" s="1"/>
  <c r="O87" i="97" s="1"/>
  <c r="M87" i="97"/>
  <c r="L88" i="97"/>
  <c r="M88" i="97"/>
  <c r="N88" i="97"/>
  <c r="O88" i="97" s="1"/>
  <c r="L89" i="97"/>
  <c r="M89" i="97"/>
  <c r="L90" i="97"/>
  <c r="N90" i="97" s="1"/>
  <c r="O90" i="97" s="1"/>
  <c r="M90" i="97"/>
  <c r="L91" i="97"/>
  <c r="N91" i="97" s="1"/>
  <c r="O91" i="97" s="1"/>
  <c r="M91" i="97"/>
  <c r="L92" i="97"/>
  <c r="N92" i="97" s="1"/>
  <c r="O92" i="97" s="1"/>
  <c r="M92" i="97"/>
  <c r="L93" i="97"/>
  <c r="N93" i="97" s="1"/>
  <c r="O93" i="97" s="1"/>
  <c r="M93" i="97"/>
  <c r="L94" i="97"/>
  <c r="N94" i="97" s="1"/>
  <c r="O94" i="97" s="1"/>
  <c r="M94" i="97"/>
  <c r="L95" i="97"/>
  <c r="M95" i="97"/>
  <c r="N95" i="97"/>
  <c r="O95" i="97" s="1"/>
  <c r="L96" i="97"/>
  <c r="M96" i="97"/>
  <c r="N96" i="97"/>
  <c r="O96" i="97" s="1"/>
  <c r="L97" i="97"/>
  <c r="N97" i="97" s="1"/>
  <c r="O97" i="97" s="1"/>
  <c r="M97" i="97"/>
  <c r="M98" i="97"/>
  <c r="L100" i="97"/>
  <c r="M100" i="97"/>
  <c r="L101" i="97"/>
  <c r="N101" i="97" s="1"/>
  <c r="M101" i="97"/>
  <c r="O101" i="97"/>
  <c r="L102" i="97"/>
  <c r="M102" i="97"/>
  <c r="L103" i="97"/>
  <c r="N103" i="97" s="1"/>
  <c r="M103" i="97"/>
  <c r="O103" i="97"/>
  <c r="L104" i="97"/>
  <c r="M104" i="97"/>
  <c r="L105" i="97"/>
  <c r="N105" i="97" s="1"/>
  <c r="O105" i="97" s="1"/>
  <c r="M105" i="97"/>
  <c r="L106" i="97"/>
  <c r="M106" i="97"/>
  <c r="L107" i="97"/>
  <c r="N107" i="97" s="1"/>
  <c r="O107" i="97" s="1"/>
  <c r="M107" i="97"/>
  <c r="L108" i="97"/>
  <c r="M108" i="97"/>
  <c r="L109" i="97"/>
  <c r="N109" i="97" s="1"/>
  <c r="M109" i="97"/>
  <c r="O109" i="97"/>
  <c r="L110" i="97"/>
  <c r="M110" i="97"/>
  <c r="L111" i="97"/>
  <c r="N111" i="97" s="1"/>
  <c r="M111" i="97"/>
  <c r="O111" i="97"/>
  <c r="L112" i="97"/>
  <c r="M112" i="97"/>
  <c r="L113" i="97"/>
  <c r="N113" i="97" s="1"/>
  <c r="O113" i="97" s="1"/>
  <c r="M113" i="97"/>
  <c r="L114" i="97"/>
  <c r="M114" i="97"/>
  <c r="M115" i="97"/>
  <c r="L116" i="97"/>
  <c r="M116" i="97"/>
  <c r="L117" i="97"/>
  <c r="N117" i="97" s="1"/>
  <c r="M117" i="97"/>
  <c r="O117" i="97"/>
  <c r="L118" i="97"/>
  <c r="M118" i="97"/>
  <c r="L119" i="97"/>
  <c r="N119" i="97" s="1"/>
  <c r="M119" i="97"/>
  <c r="O119" i="97"/>
  <c r="L120" i="97"/>
  <c r="M120" i="97"/>
  <c r="L121" i="97"/>
  <c r="N121" i="97" s="1"/>
  <c r="O121" i="97" s="1"/>
  <c r="M121" i="97"/>
  <c r="L122" i="97"/>
  <c r="M122" i="97"/>
  <c r="L123" i="97"/>
  <c r="M123" i="97"/>
  <c r="L124" i="97"/>
  <c r="M124" i="97"/>
  <c r="L125" i="97"/>
  <c r="N125" i="97" s="1"/>
  <c r="M125" i="97"/>
  <c r="O125" i="97"/>
  <c r="L126" i="97"/>
  <c r="M126" i="97"/>
  <c r="L127" i="97"/>
  <c r="N127" i="97" s="1"/>
  <c r="M127" i="97"/>
  <c r="O127" i="97"/>
  <c r="L128" i="97"/>
  <c r="M128" i="97"/>
  <c r="L129" i="97"/>
  <c r="N129" i="97" s="1"/>
  <c r="O129" i="97" s="1"/>
  <c r="M129" i="97"/>
  <c r="L130" i="97"/>
  <c r="M130" i="97"/>
  <c r="L131" i="97"/>
  <c r="N131" i="97" s="1"/>
  <c r="O131" i="97" s="1"/>
  <c r="M131" i="97"/>
  <c r="L132" i="97"/>
  <c r="M132" i="97"/>
  <c r="L133" i="97"/>
  <c r="N133" i="97" s="1"/>
  <c r="M133" i="97"/>
  <c r="O133" i="97"/>
  <c r="L134" i="97"/>
  <c r="M134" i="97"/>
  <c r="L135" i="97"/>
  <c r="N135" i="97" s="1"/>
  <c r="M135" i="97"/>
  <c r="O135" i="97"/>
  <c r="L136" i="97"/>
  <c r="M136" i="97"/>
  <c r="L137" i="97"/>
  <c r="N137" i="97" s="1"/>
  <c r="O137" i="97" s="1"/>
  <c r="M137" i="97"/>
  <c r="L138" i="97"/>
  <c r="M138" i="97"/>
  <c r="L139" i="97"/>
  <c r="N139" i="97" s="1"/>
  <c r="O139" i="97" s="1"/>
  <c r="M139" i="97"/>
  <c r="L140" i="97"/>
  <c r="M140" i="97"/>
  <c r="L141" i="97"/>
  <c r="N141" i="97" s="1"/>
  <c r="M141" i="97"/>
  <c r="O141" i="97"/>
  <c r="L142" i="97"/>
  <c r="M142" i="97"/>
  <c r="L143" i="97"/>
  <c r="N143" i="97" s="1"/>
  <c r="M143" i="97"/>
  <c r="O143" i="97"/>
  <c r="L144" i="97"/>
  <c r="M144" i="97"/>
  <c r="L145" i="97"/>
  <c r="N145" i="97" s="1"/>
  <c r="O145" i="97" s="1"/>
  <c r="M145" i="97"/>
  <c r="L146" i="97"/>
  <c r="M146" i="97"/>
  <c r="L147" i="97"/>
  <c r="N147" i="97" s="1"/>
  <c r="O147" i="97" s="1"/>
  <c r="M147" i="97"/>
  <c r="L148" i="97"/>
  <c r="M148" i="97"/>
  <c r="L149" i="97"/>
  <c r="N149" i="97" s="1"/>
  <c r="M149" i="97"/>
  <c r="O149" i="97"/>
  <c r="M150" i="97"/>
  <c r="L151" i="97"/>
  <c r="M151" i="97"/>
  <c r="L152" i="97"/>
  <c r="M152" i="97"/>
  <c r="L153" i="97"/>
  <c r="N153" i="97" s="1"/>
  <c r="M153" i="97"/>
  <c r="O153" i="97"/>
  <c r="L154" i="97"/>
  <c r="M154" i="97"/>
  <c r="L155" i="97"/>
  <c r="N155" i="97" s="1"/>
  <c r="O155" i="97" s="1"/>
  <c r="M155" i="97"/>
  <c r="M156" i="97"/>
  <c r="L157" i="97"/>
  <c r="N157" i="97" s="1"/>
  <c r="O157" i="97" s="1"/>
  <c r="M157" i="97"/>
  <c r="L158" i="97"/>
  <c r="M158" i="97"/>
  <c r="L159" i="97"/>
  <c r="N159" i="97" s="1"/>
  <c r="O159" i="97" s="1"/>
  <c r="M159" i="97"/>
  <c r="L160" i="97"/>
  <c r="M160" i="97"/>
  <c r="L161" i="97"/>
  <c r="N161" i="97" s="1"/>
  <c r="M161" i="97"/>
  <c r="O161" i="97"/>
  <c r="L162" i="97"/>
  <c r="M162" i="97"/>
  <c r="L163" i="97"/>
  <c r="N163" i="97" s="1"/>
  <c r="M163" i="97"/>
  <c r="O163" i="97"/>
  <c r="L164" i="97"/>
  <c r="M164" i="97"/>
  <c r="L165" i="97"/>
  <c r="N165" i="97" s="1"/>
  <c r="O165" i="97" s="1"/>
  <c r="M165" i="97"/>
  <c r="L166" i="97"/>
  <c r="M166" i="97"/>
  <c r="M167" i="97"/>
  <c r="L168" i="97"/>
  <c r="M168" i="97"/>
  <c r="L169" i="97"/>
  <c r="M169" i="97"/>
  <c r="L170" i="97"/>
  <c r="M170" i="97"/>
  <c r="L171" i="97"/>
  <c r="N171" i="97" s="1"/>
  <c r="M171" i="97"/>
  <c r="O171" i="97"/>
  <c r="L172" i="97"/>
  <c r="M172" i="97"/>
  <c r="L173" i="97"/>
  <c r="N173" i="97" s="1"/>
  <c r="O173" i="97" s="1"/>
  <c r="M173" i="97"/>
  <c r="L174" i="97"/>
  <c r="M174" i="97"/>
  <c r="L175" i="97"/>
  <c r="N175" i="97" s="1"/>
  <c r="O175" i="97" s="1"/>
  <c r="M175" i="97"/>
  <c r="L176" i="97"/>
  <c r="M176" i="97"/>
  <c r="N176" i="97" s="1"/>
  <c r="O176" i="97" s="1"/>
  <c r="L177" i="97"/>
  <c r="M177" i="97"/>
  <c r="N177" i="97" s="1"/>
  <c r="O177" i="97" s="1"/>
  <c r="M178" i="97"/>
  <c r="L180" i="97"/>
  <c r="L187" i="97" s="1"/>
  <c r="M180" i="97"/>
  <c r="L181" i="97"/>
  <c r="N181" i="97" s="1"/>
  <c r="O181" i="97" s="1"/>
  <c r="M181" i="97"/>
  <c r="L182" i="97"/>
  <c r="M182" i="97"/>
  <c r="N182" i="97"/>
  <c r="O182" i="97" s="1"/>
  <c r="L183" i="97"/>
  <c r="M183" i="97"/>
  <c r="N183" i="97"/>
  <c r="O183" i="97" s="1"/>
  <c r="L184" i="97"/>
  <c r="N184" i="97" s="1"/>
  <c r="O184" i="97" s="1"/>
  <c r="M184" i="97"/>
  <c r="L185" i="97"/>
  <c r="N185" i="97" s="1"/>
  <c r="O185" i="97" s="1"/>
  <c r="M185" i="97"/>
  <c r="L186" i="97"/>
  <c r="M186" i="97"/>
  <c r="N186" i="97"/>
  <c r="O186" i="97" s="1"/>
  <c r="M187" i="97"/>
  <c r="L188" i="97"/>
  <c r="N188" i="97" s="1"/>
  <c r="O188" i="97" s="1"/>
  <c r="M188" i="97"/>
  <c r="L189" i="97"/>
  <c r="N189" i="97" s="1"/>
  <c r="O189" i="97" s="1"/>
  <c r="M189" i="97"/>
  <c r="L190" i="97"/>
  <c r="M190" i="97"/>
  <c r="N190" i="97"/>
  <c r="O190" i="97" s="1"/>
  <c r="L191" i="97"/>
  <c r="M191" i="97"/>
  <c r="N191" i="97"/>
  <c r="O191" i="97" s="1"/>
  <c r="L192" i="97"/>
  <c r="N192" i="97" s="1"/>
  <c r="O192" i="97" s="1"/>
  <c r="M192" i="97"/>
  <c r="L193" i="97"/>
  <c r="N193" i="97" s="1"/>
  <c r="O193" i="97" s="1"/>
  <c r="M193" i="97"/>
  <c r="L194" i="97"/>
  <c r="M194" i="97"/>
  <c r="N194" i="97"/>
  <c r="O194" i="97" s="1"/>
  <c r="L195" i="97"/>
  <c r="M195" i="97"/>
  <c r="N195" i="97"/>
  <c r="O195" i="97" s="1"/>
  <c r="L196" i="97"/>
  <c r="N196" i="97" s="1"/>
  <c r="O196" i="97" s="1"/>
  <c r="M196" i="97"/>
  <c r="L197" i="97"/>
  <c r="N197" i="97" s="1"/>
  <c r="O197" i="97" s="1"/>
  <c r="M197" i="97"/>
  <c r="L198" i="97"/>
  <c r="M198" i="97"/>
  <c r="N198" i="97"/>
  <c r="O198" i="97" s="1"/>
  <c r="L199" i="97"/>
  <c r="M199" i="97"/>
  <c r="N199" i="97"/>
  <c r="O199" i="97" s="1"/>
  <c r="L200" i="97"/>
  <c r="N200" i="97" s="1"/>
  <c r="O200" i="97" s="1"/>
  <c r="M200" i="97"/>
  <c r="L201" i="97"/>
  <c r="N201" i="97" s="1"/>
  <c r="O201" i="97" s="1"/>
  <c r="M201" i="97"/>
  <c r="L202" i="97"/>
  <c r="M202" i="97"/>
  <c r="N202" i="97"/>
  <c r="O202" i="97" s="1"/>
  <c r="L203" i="97"/>
  <c r="M203" i="97"/>
  <c r="N203" i="97"/>
  <c r="O203" i="97" s="1"/>
  <c r="L204" i="97"/>
  <c r="N204" i="97" s="1"/>
  <c r="O204" i="97" s="1"/>
  <c r="M204" i="97"/>
  <c r="L205" i="97"/>
  <c r="L215" i="97" s="1"/>
  <c r="N215" i="97" s="1"/>
  <c r="O215" i="97" s="1"/>
  <c r="M205" i="97"/>
  <c r="L206" i="97"/>
  <c r="M206" i="97"/>
  <c r="N206" i="97"/>
  <c r="O206" i="97" s="1"/>
  <c r="L207" i="97"/>
  <c r="M207" i="97"/>
  <c r="N207" i="97"/>
  <c r="O207" i="97" s="1"/>
  <c r="L208" i="97"/>
  <c r="N208" i="97" s="1"/>
  <c r="O208" i="97" s="1"/>
  <c r="M208" i="97"/>
  <c r="L209" i="97"/>
  <c r="N209" i="97" s="1"/>
  <c r="O209" i="97" s="1"/>
  <c r="M209" i="97"/>
  <c r="L210" i="97"/>
  <c r="M210" i="97"/>
  <c r="N210" i="97"/>
  <c r="O210" i="97" s="1"/>
  <c r="L211" i="97"/>
  <c r="M211" i="97"/>
  <c r="N211" i="97"/>
  <c r="O211" i="97" s="1"/>
  <c r="L212" i="97"/>
  <c r="N212" i="97" s="1"/>
  <c r="O212" i="97" s="1"/>
  <c r="M212" i="97"/>
  <c r="L213" i="97"/>
  <c r="N213" i="97" s="1"/>
  <c r="O213" i="97" s="1"/>
  <c r="M213" i="97"/>
  <c r="L214" i="97"/>
  <c r="N214" i="97" s="1"/>
  <c r="O214" i="97" s="1"/>
  <c r="M214" i="97"/>
  <c r="M215" i="97"/>
  <c r="N187" i="97" l="1"/>
  <c r="L216" i="97"/>
  <c r="L98" i="97"/>
  <c r="N98" i="97" s="1"/>
  <c r="O98" i="97" s="1"/>
  <c r="N180" i="97"/>
  <c r="O180" i="97" s="1"/>
  <c r="L65" i="97"/>
  <c r="N62" i="97"/>
  <c r="O62" i="97" s="1"/>
  <c r="N205" i="97"/>
  <c r="O205" i="97" s="1"/>
  <c r="N169" i="97"/>
  <c r="O169" i="97" s="1"/>
  <c r="L178" i="97"/>
  <c r="N178" i="97" s="1"/>
  <c r="O178" i="97" s="1"/>
  <c r="N151" i="97"/>
  <c r="O151" i="97" s="1"/>
  <c r="L156" i="97"/>
  <c r="N156" i="97" s="1"/>
  <c r="O156" i="97" s="1"/>
  <c r="L74" i="97"/>
  <c r="N74" i="97" s="1"/>
  <c r="O74" i="97" s="1"/>
  <c r="N20" i="97"/>
  <c r="O20" i="97" s="1"/>
  <c r="L21" i="97"/>
  <c r="L167" i="97"/>
  <c r="N167" i="97" s="1"/>
  <c r="O167" i="97" s="1"/>
  <c r="N123" i="97"/>
  <c r="O123" i="97" s="1"/>
  <c r="L150" i="97"/>
  <c r="N150" i="97" s="1"/>
  <c r="O150" i="97" s="1"/>
  <c r="L115" i="97"/>
  <c r="N22" i="97"/>
  <c r="O22" i="97" s="1"/>
  <c r="L43" i="97"/>
  <c r="N43" i="97" s="1"/>
  <c r="O43" i="97" s="1"/>
  <c r="L58" i="97"/>
  <c r="N58" i="97" s="1"/>
  <c r="O58" i="97" s="1"/>
  <c r="N172" i="97"/>
  <c r="O172" i="97" s="1"/>
  <c r="N168" i="97"/>
  <c r="O168" i="97" s="1"/>
  <c r="N164" i="97"/>
  <c r="O164" i="97" s="1"/>
  <c r="N160" i="97"/>
  <c r="O160" i="97" s="1"/>
  <c r="N152" i="97"/>
  <c r="O152" i="97" s="1"/>
  <c r="N148" i="97"/>
  <c r="O148" i="97" s="1"/>
  <c r="N144" i="97"/>
  <c r="O144" i="97" s="1"/>
  <c r="N140" i="97"/>
  <c r="O140" i="97" s="1"/>
  <c r="N136" i="97"/>
  <c r="O136" i="97" s="1"/>
  <c r="N132" i="97"/>
  <c r="O132" i="97" s="1"/>
  <c r="N128" i="97"/>
  <c r="O128" i="97" s="1"/>
  <c r="N124" i="97"/>
  <c r="O124" i="97" s="1"/>
  <c r="N120" i="97"/>
  <c r="O120" i="97" s="1"/>
  <c r="N116" i="97"/>
  <c r="O116" i="97" s="1"/>
  <c r="N112" i="97"/>
  <c r="O112" i="97" s="1"/>
  <c r="N108" i="97"/>
  <c r="O108" i="97" s="1"/>
  <c r="N104" i="97"/>
  <c r="O104" i="97" s="1"/>
  <c r="N100" i="97"/>
  <c r="O100" i="97" s="1"/>
  <c r="N85" i="97"/>
  <c r="O85" i="97" s="1"/>
  <c r="N77" i="97"/>
  <c r="O77" i="97" s="1"/>
  <c r="N69" i="97"/>
  <c r="O69" i="97" s="1"/>
  <c r="N174" i="97"/>
  <c r="O174" i="97" s="1"/>
  <c r="N170" i="97"/>
  <c r="O170" i="97" s="1"/>
  <c r="N166" i="97"/>
  <c r="O166" i="97" s="1"/>
  <c r="N162" i="97"/>
  <c r="O162" i="97" s="1"/>
  <c r="N158" i="97"/>
  <c r="O158" i="97" s="1"/>
  <c r="N154" i="97"/>
  <c r="O154" i="97" s="1"/>
  <c r="N146" i="97"/>
  <c r="O146" i="97" s="1"/>
  <c r="N142" i="97"/>
  <c r="O142" i="97" s="1"/>
  <c r="N138" i="97"/>
  <c r="O138" i="97" s="1"/>
  <c r="N134" i="97"/>
  <c r="O134" i="97" s="1"/>
  <c r="N130" i="97"/>
  <c r="O130" i="97" s="1"/>
  <c r="N126" i="97"/>
  <c r="O126" i="97" s="1"/>
  <c r="N122" i="97"/>
  <c r="O122" i="97" s="1"/>
  <c r="N118" i="97"/>
  <c r="O118" i="97" s="1"/>
  <c r="N114" i="97"/>
  <c r="O114" i="97" s="1"/>
  <c r="N110" i="97"/>
  <c r="O110" i="97" s="1"/>
  <c r="N106" i="97"/>
  <c r="O106" i="97" s="1"/>
  <c r="N102" i="97"/>
  <c r="O102" i="97" s="1"/>
  <c r="N89" i="97"/>
  <c r="O89" i="97" s="1"/>
  <c r="N81" i="97"/>
  <c r="O81" i="97" s="1"/>
  <c r="N73" i="97"/>
  <c r="O73" i="97" s="1"/>
  <c r="N7" i="97"/>
  <c r="O7" i="97" s="1"/>
  <c r="N215" i="99"/>
  <c r="O215" i="99" s="1"/>
  <c r="M215" i="99"/>
  <c r="M214" i="99"/>
  <c r="N214" i="99" s="1"/>
  <c r="O214" i="99" s="1"/>
  <c r="M213" i="99"/>
  <c r="N213" i="99" s="1"/>
  <c r="O213" i="99" s="1"/>
  <c r="M212" i="99"/>
  <c r="N212" i="99" s="1"/>
  <c r="O212" i="99" s="1"/>
  <c r="M211" i="99"/>
  <c r="N211" i="99" s="1"/>
  <c r="O211" i="99" s="1"/>
  <c r="M210" i="99"/>
  <c r="N210" i="99" s="1"/>
  <c r="O210" i="99" s="1"/>
  <c r="M209" i="99"/>
  <c r="N209" i="99" s="1"/>
  <c r="O209" i="99" s="1"/>
  <c r="M208" i="99"/>
  <c r="N208" i="99" s="1"/>
  <c r="O208" i="99" s="1"/>
  <c r="M207" i="99"/>
  <c r="N207" i="99" s="1"/>
  <c r="O207" i="99" s="1"/>
  <c r="M206" i="99"/>
  <c r="N206" i="99" s="1"/>
  <c r="O206" i="99" s="1"/>
  <c r="M205" i="99"/>
  <c r="N205" i="99" s="1"/>
  <c r="O205" i="99" s="1"/>
  <c r="M204" i="99"/>
  <c r="N204" i="99" s="1"/>
  <c r="O204" i="99" s="1"/>
  <c r="M203" i="99"/>
  <c r="N203" i="99" s="1"/>
  <c r="O203" i="99" s="1"/>
  <c r="M202" i="99"/>
  <c r="N202" i="99" s="1"/>
  <c r="O202" i="99" s="1"/>
  <c r="M201" i="99"/>
  <c r="N201" i="99" s="1"/>
  <c r="O201" i="99" s="1"/>
  <c r="M200" i="99"/>
  <c r="N200" i="99" s="1"/>
  <c r="O200" i="99" s="1"/>
  <c r="M199" i="99"/>
  <c r="N199" i="99" s="1"/>
  <c r="O199" i="99" s="1"/>
  <c r="M198" i="99"/>
  <c r="N198" i="99" s="1"/>
  <c r="O198" i="99" s="1"/>
  <c r="M197" i="99"/>
  <c r="N197" i="99" s="1"/>
  <c r="O197" i="99" s="1"/>
  <c r="M196" i="99"/>
  <c r="N196" i="99" s="1"/>
  <c r="O196" i="99" s="1"/>
  <c r="M195" i="99"/>
  <c r="N195" i="99" s="1"/>
  <c r="O195" i="99" s="1"/>
  <c r="M194" i="99"/>
  <c r="N194" i="99" s="1"/>
  <c r="O194" i="99" s="1"/>
  <c r="M193" i="99"/>
  <c r="N193" i="99" s="1"/>
  <c r="O193" i="99" s="1"/>
  <c r="M192" i="99"/>
  <c r="N192" i="99" s="1"/>
  <c r="O192" i="99" s="1"/>
  <c r="M191" i="99"/>
  <c r="N191" i="99" s="1"/>
  <c r="O191" i="99" s="1"/>
  <c r="M190" i="99"/>
  <c r="N190" i="99" s="1"/>
  <c r="O190" i="99" s="1"/>
  <c r="M189" i="99"/>
  <c r="N189" i="99" s="1"/>
  <c r="O189" i="99" s="1"/>
  <c r="M188" i="99"/>
  <c r="N188" i="99" s="1"/>
  <c r="O188" i="99" s="1"/>
  <c r="M187" i="99"/>
  <c r="M186" i="99"/>
  <c r="N186" i="99" s="1"/>
  <c r="O186" i="99" s="1"/>
  <c r="N185" i="99"/>
  <c r="O185" i="99" s="1"/>
  <c r="M185" i="99"/>
  <c r="M184" i="99"/>
  <c r="N184" i="99" s="1"/>
  <c r="O184" i="99" s="1"/>
  <c r="N183" i="99"/>
  <c r="O183" i="99" s="1"/>
  <c r="M183" i="99"/>
  <c r="M182" i="99"/>
  <c r="N182" i="99" s="1"/>
  <c r="O182" i="99" s="1"/>
  <c r="M181" i="99"/>
  <c r="N181" i="99"/>
  <c r="O181" i="99" s="1"/>
  <c r="M180" i="99"/>
  <c r="M178" i="99"/>
  <c r="M177" i="99"/>
  <c r="M176" i="99"/>
  <c r="N176" i="99"/>
  <c r="O176" i="99" s="1"/>
  <c r="M175" i="99"/>
  <c r="M174" i="99"/>
  <c r="N174" i="99"/>
  <c r="O174" i="99" s="1"/>
  <c r="M173" i="99"/>
  <c r="O172" i="99"/>
  <c r="M172" i="99"/>
  <c r="N172" i="99"/>
  <c r="M171" i="99"/>
  <c r="M170" i="99"/>
  <c r="N170" i="99"/>
  <c r="O170" i="99" s="1"/>
  <c r="M169" i="99"/>
  <c r="M168" i="99"/>
  <c r="N168" i="99"/>
  <c r="O168" i="99" s="1"/>
  <c r="M167" i="99"/>
  <c r="M166" i="99"/>
  <c r="N166" i="99"/>
  <c r="O166" i="99" s="1"/>
  <c r="M165" i="99"/>
  <c r="M164" i="99"/>
  <c r="N164" i="99"/>
  <c r="O164" i="99" s="1"/>
  <c r="M163" i="99"/>
  <c r="M162" i="99"/>
  <c r="N162" i="99"/>
  <c r="O162" i="99" s="1"/>
  <c r="M161" i="99"/>
  <c r="M160" i="99"/>
  <c r="N160" i="99"/>
  <c r="O160" i="99" s="1"/>
  <c r="M159" i="99"/>
  <c r="M158" i="99"/>
  <c r="N158" i="99"/>
  <c r="O158" i="99" s="1"/>
  <c r="M157" i="99"/>
  <c r="M156" i="99"/>
  <c r="M155" i="99"/>
  <c r="M154" i="99"/>
  <c r="N154" i="99"/>
  <c r="O154" i="99" s="1"/>
  <c r="M153" i="99"/>
  <c r="M152" i="99"/>
  <c r="N152" i="99"/>
  <c r="O152" i="99" s="1"/>
  <c r="M151" i="99"/>
  <c r="M150" i="99"/>
  <c r="M149" i="99"/>
  <c r="O148" i="99"/>
  <c r="M148" i="99"/>
  <c r="N148" i="99"/>
  <c r="M147" i="99"/>
  <c r="M146" i="99"/>
  <c r="N146" i="99"/>
  <c r="O146" i="99" s="1"/>
  <c r="M145" i="99"/>
  <c r="M144" i="99"/>
  <c r="N144" i="99"/>
  <c r="O144" i="99" s="1"/>
  <c r="M143" i="99"/>
  <c r="M142" i="99"/>
  <c r="N142" i="99"/>
  <c r="O142" i="99" s="1"/>
  <c r="M141" i="99"/>
  <c r="M140" i="99"/>
  <c r="N140" i="99"/>
  <c r="O140" i="99" s="1"/>
  <c r="M139" i="99"/>
  <c r="M138" i="99"/>
  <c r="N138" i="99"/>
  <c r="O138" i="99" s="1"/>
  <c r="M137" i="99"/>
  <c r="O136" i="99"/>
  <c r="M136" i="99"/>
  <c r="N136" i="99"/>
  <c r="M135" i="99"/>
  <c r="M134" i="99"/>
  <c r="N134" i="99"/>
  <c r="O134" i="99" s="1"/>
  <c r="M133" i="99"/>
  <c r="M132" i="99"/>
  <c r="N132" i="99"/>
  <c r="O132" i="99" s="1"/>
  <c r="M131" i="99"/>
  <c r="M130" i="99"/>
  <c r="N130" i="99"/>
  <c r="O130" i="99" s="1"/>
  <c r="M129" i="99"/>
  <c r="M128" i="99"/>
  <c r="N128" i="99"/>
  <c r="O128" i="99" s="1"/>
  <c r="M127" i="99"/>
  <c r="M126" i="99"/>
  <c r="N126" i="99"/>
  <c r="O126" i="99" s="1"/>
  <c r="M125" i="99"/>
  <c r="M124" i="99"/>
  <c r="N124" i="99"/>
  <c r="O124" i="99" s="1"/>
  <c r="M123" i="99"/>
  <c r="M122" i="99"/>
  <c r="N122" i="99"/>
  <c r="O122" i="99" s="1"/>
  <c r="M121" i="99"/>
  <c r="N121" i="99"/>
  <c r="O121" i="99" s="1"/>
  <c r="M120" i="99"/>
  <c r="N120" i="99"/>
  <c r="O120" i="99" s="1"/>
  <c r="M119" i="99"/>
  <c r="N119" i="99"/>
  <c r="O119" i="99" s="1"/>
  <c r="M118" i="99"/>
  <c r="N118" i="99"/>
  <c r="O118" i="99" s="1"/>
  <c r="M117" i="99"/>
  <c r="N117" i="99"/>
  <c r="O117" i="99" s="1"/>
  <c r="M116" i="99"/>
  <c r="N116" i="99"/>
  <c r="O116" i="99" s="1"/>
  <c r="M115" i="99"/>
  <c r="M114" i="99"/>
  <c r="N114" i="99"/>
  <c r="O114" i="99" s="1"/>
  <c r="M113" i="99"/>
  <c r="N113" i="99"/>
  <c r="O113" i="99" s="1"/>
  <c r="M112" i="99"/>
  <c r="N112" i="99"/>
  <c r="O112" i="99" s="1"/>
  <c r="M111" i="99"/>
  <c r="N111" i="99"/>
  <c r="O111" i="99" s="1"/>
  <c r="M110" i="99"/>
  <c r="N110" i="99"/>
  <c r="O110" i="99" s="1"/>
  <c r="M109" i="99"/>
  <c r="N109" i="99"/>
  <c r="O109" i="99" s="1"/>
  <c r="M108" i="99"/>
  <c r="N108" i="99"/>
  <c r="O108" i="99" s="1"/>
  <c r="M107" i="99"/>
  <c r="N107" i="99"/>
  <c r="O107" i="99" s="1"/>
  <c r="M106" i="99"/>
  <c r="N106" i="99"/>
  <c r="O106" i="99" s="1"/>
  <c r="M105" i="99"/>
  <c r="N105" i="99"/>
  <c r="O105" i="99" s="1"/>
  <c r="M104" i="99"/>
  <c r="N104" i="99"/>
  <c r="O104" i="99" s="1"/>
  <c r="M103" i="99"/>
  <c r="N103" i="99"/>
  <c r="O103" i="99" s="1"/>
  <c r="M102" i="99"/>
  <c r="N102" i="99"/>
  <c r="O102" i="99" s="1"/>
  <c r="M101" i="99"/>
  <c r="N101" i="99"/>
  <c r="O101" i="99" s="1"/>
  <c r="M100" i="99"/>
  <c r="M98" i="99"/>
  <c r="M97" i="99"/>
  <c r="N97" i="99"/>
  <c r="O97" i="99" s="1"/>
  <c r="M96" i="99"/>
  <c r="N96" i="99"/>
  <c r="O96" i="99" s="1"/>
  <c r="M95" i="99"/>
  <c r="N95" i="99"/>
  <c r="O95" i="99" s="1"/>
  <c r="M94" i="99"/>
  <c r="N94" i="99"/>
  <c r="O94" i="99" s="1"/>
  <c r="O93" i="99"/>
  <c r="M93" i="99"/>
  <c r="N93" i="99"/>
  <c r="M92" i="99"/>
  <c r="N92" i="99"/>
  <c r="O92" i="99" s="1"/>
  <c r="M91" i="99"/>
  <c r="N91" i="99"/>
  <c r="O91" i="99" s="1"/>
  <c r="M90" i="99"/>
  <c r="N90" i="99"/>
  <c r="O90" i="99" s="1"/>
  <c r="M89" i="99"/>
  <c r="N89" i="99"/>
  <c r="O89" i="99" s="1"/>
  <c r="M88" i="99"/>
  <c r="N88" i="99"/>
  <c r="O88" i="99" s="1"/>
  <c r="M87" i="99"/>
  <c r="N87" i="99"/>
  <c r="O87" i="99" s="1"/>
  <c r="M86" i="99"/>
  <c r="N86" i="99"/>
  <c r="O86" i="99" s="1"/>
  <c r="O85" i="99"/>
  <c r="M85" i="99"/>
  <c r="N85" i="99"/>
  <c r="M84" i="99"/>
  <c r="N84" i="99"/>
  <c r="O84" i="99" s="1"/>
  <c r="M83" i="99"/>
  <c r="N83" i="99"/>
  <c r="O83" i="99" s="1"/>
  <c r="M82" i="99"/>
  <c r="N82" i="99"/>
  <c r="O82" i="99" s="1"/>
  <c r="M81" i="99"/>
  <c r="N81" i="99"/>
  <c r="O81" i="99" s="1"/>
  <c r="M80" i="99"/>
  <c r="N80" i="99"/>
  <c r="O80" i="99" s="1"/>
  <c r="M79" i="99"/>
  <c r="N79" i="99"/>
  <c r="O79" i="99" s="1"/>
  <c r="M78" i="99"/>
  <c r="N78" i="99"/>
  <c r="O78" i="99" s="1"/>
  <c r="O77" i="99"/>
  <c r="M77" i="99"/>
  <c r="N77" i="99"/>
  <c r="M76" i="99"/>
  <c r="N76" i="99"/>
  <c r="O76" i="99" s="1"/>
  <c r="M75" i="99"/>
  <c r="N75" i="99"/>
  <c r="O75" i="99" s="1"/>
  <c r="M74" i="99"/>
  <c r="M73" i="99"/>
  <c r="N73" i="99"/>
  <c r="O73" i="99" s="1"/>
  <c r="M72" i="99"/>
  <c r="N72" i="99"/>
  <c r="O72" i="99" s="1"/>
  <c r="O71" i="99"/>
  <c r="M71" i="99"/>
  <c r="N71" i="99"/>
  <c r="M70" i="99"/>
  <c r="N70" i="99"/>
  <c r="O70" i="99" s="1"/>
  <c r="M69" i="99"/>
  <c r="N69" i="99"/>
  <c r="O69" i="99" s="1"/>
  <c r="M68" i="99"/>
  <c r="N68" i="99"/>
  <c r="O68" i="99" s="1"/>
  <c r="M67" i="99"/>
  <c r="N67" i="99"/>
  <c r="O67" i="99" s="1"/>
  <c r="M66" i="99"/>
  <c r="N66" i="99"/>
  <c r="O66" i="99" s="1"/>
  <c r="M65" i="99"/>
  <c r="M64" i="99"/>
  <c r="N64" i="99"/>
  <c r="O64" i="99" s="1"/>
  <c r="O63" i="99"/>
  <c r="M63" i="99"/>
  <c r="N63" i="99"/>
  <c r="M62" i="99"/>
  <c r="N62" i="99"/>
  <c r="O62" i="99" s="1"/>
  <c r="M61" i="99"/>
  <c r="N61" i="99"/>
  <c r="O61" i="99" s="1"/>
  <c r="M60" i="99"/>
  <c r="N60" i="99"/>
  <c r="O60" i="99" s="1"/>
  <c r="N58" i="99"/>
  <c r="O58" i="99" s="1"/>
  <c r="M58" i="99"/>
  <c r="N57" i="99"/>
  <c r="O57" i="99" s="1"/>
  <c r="M57" i="99"/>
  <c r="N56" i="99"/>
  <c r="O56" i="99" s="1"/>
  <c r="M56" i="99"/>
  <c r="N55" i="99"/>
  <c r="O55" i="99" s="1"/>
  <c r="M55" i="99"/>
  <c r="N54" i="99"/>
  <c r="O54" i="99" s="1"/>
  <c r="M54" i="99"/>
  <c r="N53" i="99"/>
  <c r="O53" i="99" s="1"/>
  <c r="M53" i="99"/>
  <c r="N52" i="99"/>
  <c r="O52" i="99" s="1"/>
  <c r="M52" i="99"/>
  <c r="N51" i="99"/>
  <c r="O51" i="99" s="1"/>
  <c r="M51" i="99"/>
  <c r="N50" i="99"/>
  <c r="O50" i="99" s="1"/>
  <c r="M50" i="99"/>
  <c r="N49" i="99"/>
  <c r="O49" i="99" s="1"/>
  <c r="M49" i="99"/>
  <c r="N48" i="99"/>
  <c r="O48" i="99" s="1"/>
  <c r="M48" i="99"/>
  <c r="N47" i="99"/>
  <c r="O47" i="99" s="1"/>
  <c r="M47" i="99"/>
  <c r="N46" i="99"/>
  <c r="O46" i="99" s="1"/>
  <c r="M46" i="99"/>
  <c r="N45" i="99"/>
  <c r="O45" i="99" s="1"/>
  <c r="M45" i="99"/>
  <c r="N44" i="99"/>
  <c r="O44" i="99" s="1"/>
  <c r="M44" i="99"/>
  <c r="M43" i="99"/>
  <c r="N42" i="99"/>
  <c r="O42" i="99" s="1"/>
  <c r="M42" i="99"/>
  <c r="N41" i="99"/>
  <c r="O41" i="99" s="1"/>
  <c r="M41" i="99"/>
  <c r="N40" i="99"/>
  <c r="O40" i="99" s="1"/>
  <c r="M40" i="99"/>
  <c r="N39" i="99"/>
  <c r="O39" i="99" s="1"/>
  <c r="M39" i="99"/>
  <c r="N38" i="99"/>
  <c r="O38" i="99" s="1"/>
  <c r="M38" i="99"/>
  <c r="N37" i="99"/>
  <c r="O37" i="99" s="1"/>
  <c r="M37" i="99"/>
  <c r="N36" i="99"/>
  <c r="O36" i="99" s="1"/>
  <c r="M36" i="99"/>
  <c r="N35" i="99"/>
  <c r="O35" i="99" s="1"/>
  <c r="M35" i="99"/>
  <c r="N34" i="99"/>
  <c r="O34" i="99" s="1"/>
  <c r="M34" i="99"/>
  <c r="N33" i="99"/>
  <c r="O33" i="99" s="1"/>
  <c r="M33" i="99"/>
  <c r="N32" i="99"/>
  <c r="O32" i="99" s="1"/>
  <c r="M32" i="99"/>
  <c r="N31" i="99"/>
  <c r="O31" i="99" s="1"/>
  <c r="M31" i="99"/>
  <c r="N30" i="99"/>
  <c r="O30" i="99" s="1"/>
  <c r="M30" i="99"/>
  <c r="N29" i="99"/>
  <c r="O29" i="99" s="1"/>
  <c r="M29" i="99"/>
  <c r="N28" i="99"/>
  <c r="O28" i="99" s="1"/>
  <c r="M28" i="99"/>
  <c r="N27" i="99"/>
  <c r="O27" i="99" s="1"/>
  <c r="M27" i="99"/>
  <c r="N26" i="99"/>
  <c r="O26" i="99" s="1"/>
  <c r="M26" i="99"/>
  <c r="N25" i="99"/>
  <c r="O25" i="99" s="1"/>
  <c r="M25" i="99"/>
  <c r="N24" i="99"/>
  <c r="O24" i="99" s="1"/>
  <c r="M24" i="99"/>
  <c r="N23" i="99"/>
  <c r="O23" i="99" s="1"/>
  <c r="M23" i="99"/>
  <c r="N22" i="99"/>
  <c r="O22" i="99" s="1"/>
  <c r="M22" i="99"/>
  <c r="N43" i="99"/>
  <c r="O43" i="99" s="1"/>
  <c r="M21" i="99"/>
  <c r="N20" i="99"/>
  <c r="O20" i="99" s="1"/>
  <c r="M20" i="99"/>
  <c r="N19" i="99"/>
  <c r="O19" i="99" s="1"/>
  <c r="M19" i="99"/>
  <c r="N18" i="99"/>
  <c r="O18" i="99" s="1"/>
  <c r="M18" i="99"/>
  <c r="N17" i="99"/>
  <c r="O17" i="99" s="1"/>
  <c r="M17" i="99"/>
  <c r="N16" i="99"/>
  <c r="O16" i="99" s="1"/>
  <c r="M16" i="99"/>
  <c r="N15" i="99"/>
  <c r="O15" i="99" s="1"/>
  <c r="M15" i="99"/>
  <c r="N14" i="99"/>
  <c r="O14" i="99" s="1"/>
  <c r="M14" i="99"/>
  <c r="N13" i="99"/>
  <c r="O13" i="99" s="1"/>
  <c r="M13" i="99"/>
  <c r="N12" i="99"/>
  <c r="O12" i="99" s="1"/>
  <c r="M12" i="99"/>
  <c r="N11" i="99"/>
  <c r="O11" i="99" s="1"/>
  <c r="M11" i="99"/>
  <c r="N10" i="99"/>
  <c r="O10" i="99" s="1"/>
  <c r="M10" i="99"/>
  <c r="N9" i="99"/>
  <c r="O9" i="99" s="1"/>
  <c r="M9" i="99"/>
  <c r="N8" i="99"/>
  <c r="O8" i="99" s="1"/>
  <c r="M8" i="99"/>
  <c r="N7" i="99"/>
  <c r="O7" i="99" s="1"/>
  <c r="M7" i="99"/>
  <c r="M215" i="100"/>
  <c r="M214" i="100"/>
  <c r="N214" i="100" s="1"/>
  <c r="O214" i="100" s="1"/>
  <c r="M213" i="100"/>
  <c r="N213" i="100" s="1"/>
  <c r="O213" i="100" s="1"/>
  <c r="M212" i="100"/>
  <c r="N212" i="100" s="1"/>
  <c r="O212" i="100" s="1"/>
  <c r="M211" i="100"/>
  <c r="N211" i="100"/>
  <c r="O211" i="100" s="1"/>
  <c r="M210" i="100"/>
  <c r="N210" i="100"/>
  <c r="O210" i="100" s="1"/>
  <c r="M209" i="100"/>
  <c r="N209" i="100"/>
  <c r="O209" i="100" s="1"/>
  <c r="M208" i="100"/>
  <c r="N208" i="100"/>
  <c r="O208" i="100" s="1"/>
  <c r="M207" i="100"/>
  <c r="N207" i="100"/>
  <c r="O207" i="100" s="1"/>
  <c r="M206" i="100"/>
  <c r="N206" i="100"/>
  <c r="O206" i="100" s="1"/>
  <c r="M205" i="100"/>
  <c r="N205" i="100"/>
  <c r="O205" i="100" s="1"/>
  <c r="M204" i="100"/>
  <c r="N204" i="100"/>
  <c r="O204" i="100" s="1"/>
  <c r="M203" i="100"/>
  <c r="N203" i="100"/>
  <c r="O203" i="100" s="1"/>
  <c r="M202" i="100"/>
  <c r="N202" i="100"/>
  <c r="O202" i="100" s="1"/>
  <c r="M201" i="100"/>
  <c r="N201" i="100"/>
  <c r="O201" i="100" s="1"/>
  <c r="M200" i="100"/>
  <c r="N200" i="100"/>
  <c r="O200" i="100" s="1"/>
  <c r="M199" i="100"/>
  <c r="N199" i="100"/>
  <c r="O199" i="100" s="1"/>
  <c r="M198" i="100"/>
  <c r="N198" i="100"/>
  <c r="O198" i="100" s="1"/>
  <c r="M197" i="100"/>
  <c r="N197" i="100"/>
  <c r="O197" i="100" s="1"/>
  <c r="M196" i="100"/>
  <c r="N196" i="100"/>
  <c r="O196" i="100" s="1"/>
  <c r="M195" i="100"/>
  <c r="N195" i="100"/>
  <c r="O195" i="100" s="1"/>
  <c r="M194" i="100"/>
  <c r="N194" i="100"/>
  <c r="O194" i="100" s="1"/>
  <c r="M193" i="100"/>
  <c r="N193" i="100"/>
  <c r="O193" i="100" s="1"/>
  <c r="M192" i="100"/>
  <c r="N192" i="100"/>
  <c r="O192" i="100" s="1"/>
  <c r="M191" i="100"/>
  <c r="N191" i="100"/>
  <c r="O191" i="100" s="1"/>
  <c r="M190" i="100"/>
  <c r="N190" i="100"/>
  <c r="O190" i="100" s="1"/>
  <c r="M189" i="100"/>
  <c r="N189" i="100"/>
  <c r="O189" i="100" s="1"/>
  <c r="M188" i="100"/>
  <c r="M187" i="100"/>
  <c r="M186" i="100"/>
  <c r="N186" i="100"/>
  <c r="O186" i="100" s="1"/>
  <c r="M185" i="100"/>
  <c r="N185" i="100"/>
  <c r="O185" i="100" s="1"/>
  <c r="M184" i="100"/>
  <c r="N184" i="100"/>
  <c r="O184" i="100" s="1"/>
  <c r="M183" i="100"/>
  <c r="N183" i="100"/>
  <c r="O183" i="100" s="1"/>
  <c r="M182" i="100"/>
  <c r="N182" i="100"/>
  <c r="O182" i="100" s="1"/>
  <c r="M181" i="100"/>
  <c r="N181" i="100"/>
  <c r="O181" i="100" s="1"/>
  <c r="M180" i="100"/>
  <c r="N180" i="100"/>
  <c r="O180" i="100" s="1"/>
  <c r="M178" i="100"/>
  <c r="M177" i="100"/>
  <c r="N177" i="100"/>
  <c r="O177" i="100" s="1"/>
  <c r="M176" i="100"/>
  <c r="N176" i="100"/>
  <c r="O176" i="100" s="1"/>
  <c r="M175" i="100"/>
  <c r="N175" i="100"/>
  <c r="O175" i="100" s="1"/>
  <c r="M174" i="100"/>
  <c r="N174" i="100"/>
  <c r="O174" i="100" s="1"/>
  <c r="M173" i="100"/>
  <c r="N173" i="100"/>
  <c r="O173" i="100" s="1"/>
  <c r="M172" i="100"/>
  <c r="N172" i="100"/>
  <c r="O172" i="100" s="1"/>
  <c r="M171" i="100"/>
  <c r="N171" i="100"/>
  <c r="O171" i="100" s="1"/>
  <c r="M170" i="100"/>
  <c r="N170" i="100"/>
  <c r="O170" i="100" s="1"/>
  <c r="M169" i="100"/>
  <c r="N169" i="100"/>
  <c r="O169" i="100" s="1"/>
  <c r="O168" i="100"/>
  <c r="M168" i="100"/>
  <c r="N168" i="100"/>
  <c r="M167" i="100"/>
  <c r="M166" i="100"/>
  <c r="N166" i="100"/>
  <c r="O166" i="100" s="1"/>
  <c r="M165" i="100"/>
  <c r="N165" i="100"/>
  <c r="O165" i="100" s="1"/>
  <c r="O164" i="100"/>
  <c r="M164" i="100"/>
  <c r="N164" i="100"/>
  <c r="M163" i="100"/>
  <c r="N163" i="100"/>
  <c r="O163" i="100" s="1"/>
  <c r="M162" i="100"/>
  <c r="N162" i="100"/>
  <c r="O162" i="100" s="1"/>
  <c r="M161" i="100"/>
  <c r="N161" i="100"/>
  <c r="O161" i="100" s="1"/>
  <c r="M160" i="100"/>
  <c r="N160" i="100"/>
  <c r="O160" i="100" s="1"/>
  <c r="M159" i="100"/>
  <c r="N159" i="100"/>
  <c r="O159" i="100" s="1"/>
  <c r="M158" i="100"/>
  <c r="N158" i="100"/>
  <c r="O158" i="100" s="1"/>
  <c r="M157" i="100"/>
  <c r="N157" i="100"/>
  <c r="O157" i="100" s="1"/>
  <c r="M156" i="100"/>
  <c r="M155" i="100"/>
  <c r="N155" i="100"/>
  <c r="O155" i="100" s="1"/>
  <c r="M154" i="100"/>
  <c r="N154" i="100"/>
  <c r="O154" i="100" s="1"/>
  <c r="M153" i="100"/>
  <c r="N153" i="100"/>
  <c r="O153" i="100" s="1"/>
  <c r="O152" i="100"/>
  <c r="M152" i="100"/>
  <c r="N152" i="100"/>
  <c r="M151" i="100"/>
  <c r="N151" i="100"/>
  <c r="O151" i="100" s="1"/>
  <c r="M150" i="100"/>
  <c r="M149" i="100"/>
  <c r="N149" i="100"/>
  <c r="O149" i="100" s="1"/>
  <c r="M148" i="100"/>
  <c r="N148" i="100"/>
  <c r="O148" i="100" s="1"/>
  <c r="O147" i="100"/>
  <c r="M147" i="100"/>
  <c r="N147" i="100"/>
  <c r="M146" i="100"/>
  <c r="N146" i="100"/>
  <c r="O146" i="100" s="1"/>
  <c r="M145" i="100"/>
  <c r="N145" i="100"/>
  <c r="O145" i="100" s="1"/>
  <c r="M144" i="100"/>
  <c r="N144" i="100"/>
  <c r="O144" i="100" s="1"/>
  <c r="M143" i="100"/>
  <c r="N143" i="100"/>
  <c r="O143" i="100" s="1"/>
  <c r="M142" i="100"/>
  <c r="N142" i="100"/>
  <c r="O142" i="100" s="1"/>
  <c r="M141" i="100"/>
  <c r="N141" i="100"/>
  <c r="O141" i="100" s="1"/>
  <c r="M140" i="100"/>
  <c r="N140" i="100"/>
  <c r="O140" i="100" s="1"/>
  <c r="M139" i="100"/>
  <c r="N139" i="100"/>
  <c r="O139" i="100" s="1"/>
  <c r="M138" i="100"/>
  <c r="N138" i="100"/>
  <c r="O138" i="100" s="1"/>
  <c r="M137" i="100"/>
  <c r="N137" i="100"/>
  <c r="O137" i="100" s="1"/>
  <c r="M136" i="100"/>
  <c r="N136" i="100"/>
  <c r="O136" i="100" s="1"/>
  <c r="M135" i="100"/>
  <c r="N135" i="100"/>
  <c r="O135" i="100" s="1"/>
  <c r="O134" i="100"/>
  <c r="M134" i="100"/>
  <c r="N134" i="100"/>
  <c r="M133" i="100"/>
  <c r="N133" i="100"/>
  <c r="O133" i="100" s="1"/>
  <c r="M132" i="100"/>
  <c r="N132" i="100"/>
  <c r="O132" i="100" s="1"/>
  <c r="M131" i="100"/>
  <c r="N131" i="100"/>
  <c r="O131" i="100" s="1"/>
  <c r="M130" i="100"/>
  <c r="N130" i="100"/>
  <c r="O130" i="100" s="1"/>
  <c r="M129" i="100"/>
  <c r="N129" i="100"/>
  <c r="O129" i="100" s="1"/>
  <c r="M128" i="100"/>
  <c r="N128" i="100"/>
  <c r="O128" i="100" s="1"/>
  <c r="M127" i="100"/>
  <c r="N127" i="100"/>
  <c r="O127" i="100" s="1"/>
  <c r="M126" i="100"/>
  <c r="N126" i="100"/>
  <c r="O126" i="100" s="1"/>
  <c r="M125" i="100"/>
  <c r="N125" i="100"/>
  <c r="O125" i="100" s="1"/>
  <c r="M124" i="100"/>
  <c r="N124" i="100"/>
  <c r="O124" i="100" s="1"/>
  <c r="M123" i="100"/>
  <c r="N123" i="100"/>
  <c r="O123" i="100" s="1"/>
  <c r="M122" i="100"/>
  <c r="N122" i="100"/>
  <c r="O122" i="100" s="1"/>
  <c r="M121" i="100"/>
  <c r="N121" i="100"/>
  <c r="O121" i="100" s="1"/>
  <c r="M120" i="100"/>
  <c r="N120" i="100"/>
  <c r="O120" i="100" s="1"/>
  <c r="O119" i="100"/>
  <c r="M119" i="100"/>
  <c r="N119" i="100"/>
  <c r="M118" i="100"/>
  <c r="N118" i="100"/>
  <c r="O118" i="100" s="1"/>
  <c r="M117" i="100"/>
  <c r="N117" i="100"/>
  <c r="O117" i="100" s="1"/>
  <c r="M116" i="100"/>
  <c r="N116" i="100"/>
  <c r="O116" i="100" s="1"/>
  <c r="M115" i="100"/>
  <c r="M114" i="100"/>
  <c r="N114" i="100"/>
  <c r="O114" i="100" s="1"/>
  <c r="M113" i="100"/>
  <c r="N113" i="100"/>
  <c r="O113" i="100" s="1"/>
  <c r="M112" i="100"/>
  <c r="N112" i="100"/>
  <c r="O112" i="100" s="1"/>
  <c r="M111" i="100"/>
  <c r="N111" i="100"/>
  <c r="O111" i="100" s="1"/>
  <c r="M110" i="100"/>
  <c r="N110" i="100"/>
  <c r="O110" i="100" s="1"/>
  <c r="M109" i="100"/>
  <c r="N109" i="100"/>
  <c r="O109" i="100" s="1"/>
  <c r="M108" i="100"/>
  <c r="N108" i="100"/>
  <c r="O108" i="100" s="1"/>
  <c r="M107" i="100"/>
  <c r="N107" i="100"/>
  <c r="O107" i="100" s="1"/>
  <c r="M106" i="100"/>
  <c r="N106" i="100"/>
  <c r="O106" i="100" s="1"/>
  <c r="M105" i="100"/>
  <c r="N105" i="100"/>
  <c r="O105" i="100" s="1"/>
  <c r="M104" i="100"/>
  <c r="N104" i="100"/>
  <c r="O104" i="100" s="1"/>
  <c r="O103" i="100"/>
  <c r="M103" i="100"/>
  <c r="N103" i="100"/>
  <c r="M102" i="100"/>
  <c r="N102" i="100"/>
  <c r="O102" i="100" s="1"/>
  <c r="M101" i="100"/>
  <c r="N101" i="100"/>
  <c r="O101" i="100" s="1"/>
  <c r="M100" i="100"/>
  <c r="M98" i="100"/>
  <c r="N97" i="100"/>
  <c r="O97" i="100" s="1"/>
  <c r="M97" i="100"/>
  <c r="N96" i="100"/>
  <c r="O96" i="100" s="1"/>
  <c r="M96" i="100"/>
  <c r="N95" i="100"/>
  <c r="O95" i="100" s="1"/>
  <c r="M95" i="100"/>
  <c r="N94" i="100"/>
  <c r="O94" i="100" s="1"/>
  <c r="M94" i="100"/>
  <c r="N93" i="100"/>
  <c r="O93" i="100" s="1"/>
  <c r="M93" i="100"/>
  <c r="N92" i="100"/>
  <c r="O92" i="100" s="1"/>
  <c r="M92" i="100"/>
  <c r="N91" i="100"/>
  <c r="O91" i="100" s="1"/>
  <c r="M91" i="100"/>
  <c r="N90" i="100"/>
  <c r="O90" i="100" s="1"/>
  <c r="M90" i="100"/>
  <c r="N89" i="100"/>
  <c r="O89" i="100" s="1"/>
  <c r="M89" i="100"/>
  <c r="N88" i="100"/>
  <c r="O88" i="100" s="1"/>
  <c r="M88" i="100"/>
  <c r="N87" i="100"/>
  <c r="O87" i="100" s="1"/>
  <c r="M87" i="100"/>
  <c r="N86" i="100"/>
  <c r="O86" i="100" s="1"/>
  <c r="M86" i="100"/>
  <c r="N85" i="100"/>
  <c r="O85" i="100" s="1"/>
  <c r="M85" i="100"/>
  <c r="N84" i="100"/>
  <c r="O84" i="100" s="1"/>
  <c r="M84" i="100"/>
  <c r="N83" i="100"/>
  <c r="O83" i="100" s="1"/>
  <c r="M83" i="100"/>
  <c r="N82" i="100"/>
  <c r="O82" i="100" s="1"/>
  <c r="M82" i="100"/>
  <c r="N81" i="100"/>
  <c r="O81" i="100" s="1"/>
  <c r="M81" i="100"/>
  <c r="N80" i="100"/>
  <c r="O80" i="100" s="1"/>
  <c r="M80" i="100"/>
  <c r="N79" i="100"/>
  <c r="O79" i="100" s="1"/>
  <c r="M79" i="100"/>
  <c r="M78" i="100"/>
  <c r="N78" i="100"/>
  <c r="O78" i="100" s="1"/>
  <c r="M77" i="100"/>
  <c r="N77" i="100"/>
  <c r="O77" i="100" s="1"/>
  <c r="M76" i="100"/>
  <c r="N76" i="100"/>
  <c r="O76" i="100" s="1"/>
  <c r="M75" i="100"/>
  <c r="N98" i="100"/>
  <c r="O98" i="100" s="1"/>
  <c r="M74" i="100"/>
  <c r="M73" i="100"/>
  <c r="N73" i="100"/>
  <c r="O73" i="100" s="1"/>
  <c r="M72" i="100"/>
  <c r="N72" i="100"/>
  <c r="O72" i="100" s="1"/>
  <c r="M71" i="100"/>
  <c r="N71" i="100"/>
  <c r="O71" i="100" s="1"/>
  <c r="M70" i="100"/>
  <c r="N70" i="100"/>
  <c r="O70" i="100" s="1"/>
  <c r="M69" i="100"/>
  <c r="N69" i="100"/>
  <c r="O69" i="100" s="1"/>
  <c r="M68" i="100"/>
  <c r="N68" i="100"/>
  <c r="O68" i="100" s="1"/>
  <c r="M67" i="100"/>
  <c r="N67" i="100"/>
  <c r="O67" i="100" s="1"/>
  <c r="M66" i="100"/>
  <c r="N74" i="100"/>
  <c r="O74" i="100" s="1"/>
  <c r="M65" i="100"/>
  <c r="M64" i="100"/>
  <c r="N64" i="100"/>
  <c r="O64" i="100" s="1"/>
  <c r="M63" i="100"/>
  <c r="N63" i="100"/>
  <c r="O63" i="100" s="1"/>
  <c r="M62" i="100"/>
  <c r="N62" i="100"/>
  <c r="O62" i="100" s="1"/>
  <c r="M61" i="100"/>
  <c r="N61" i="100"/>
  <c r="O61" i="100" s="1"/>
  <c r="M60" i="100"/>
  <c r="M58" i="100"/>
  <c r="M57" i="100"/>
  <c r="N57" i="100"/>
  <c r="O57" i="100" s="1"/>
  <c r="M56" i="100"/>
  <c r="N56" i="100"/>
  <c r="O56" i="100" s="1"/>
  <c r="N55" i="100"/>
  <c r="O55" i="100" s="1"/>
  <c r="M55" i="100"/>
  <c r="M54" i="100"/>
  <c r="N54" i="100" s="1"/>
  <c r="O54" i="100" s="1"/>
  <c r="M53" i="100"/>
  <c r="N53" i="100"/>
  <c r="O53" i="100" s="1"/>
  <c r="M52" i="100"/>
  <c r="N52" i="100"/>
  <c r="O52" i="100" s="1"/>
  <c r="N51" i="100"/>
  <c r="O51" i="100" s="1"/>
  <c r="M51" i="100"/>
  <c r="M50" i="100"/>
  <c r="N50" i="100" s="1"/>
  <c r="O50" i="100" s="1"/>
  <c r="M49" i="100"/>
  <c r="N49" i="100"/>
  <c r="O49" i="100" s="1"/>
  <c r="M48" i="100"/>
  <c r="N48" i="100"/>
  <c r="O48" i="100" s="1"/>
  <c r="N47" i="100"/>
  <c r="O47" i="100" s="1"/>
  <c r="M47" i="100"/>
  <c r="M46" i="100"/>
  <c r="N46" i="100" s="1"/>
  <c r="O46" i="100" s="1"/>
  <c r="M45" i="100"/>
  <c r="N45" i="100"/>
  <c r="O45" i="100" s="1"/>
  <c r="M44" i="100"/>
  <c r="N58" i="100"/>
  <c r="O58" i="100" s="1"/>
  <c r="M43" i="100"/>
  <c r="M42" i="100"/>
  <c r="N42" i="100" s="1"/>
  <c r="O42" i="100" s="1"/>
  <c r="M41" i="100"/>
  <c r="N41" i="100"/>
  <c r="O41" i="100" s="1"/>
  <c r="M40" i="100"/>
  <c r="N40" i="100"/>
  <c r="O40" i="100" s="1"/>
  <c r="N39" i="100"/>
  <c r="O39" i="100" s="1"/>
  <c r="M39" i="100"/>
  <c r="M38" i="100"/>
  <c r="N38" i="100" s="1"/>
  <c r="O38" i="100" s="1"/>
  <c r="M37" i="100"/>
  <c r="N37" i="100"/>
  <c r="O37" i="100" s="1"/>
  <c r="M36" i="100"/>
  <c r="N36" i="100"/>
  <c r="O36" i="100" s="1"/>
  <c r="N35" i="100"/>
  <c r="O35" i="100" s="1"/>
  <c r="M35" i="100"/>
  <c r="M34" i="100"/>
  <c r="N34" i="100" s="1"/>
  <c r="O34" i="100" s="1"/>
  <c r="M33" i="100"/>
  <c r="N33" i="100"/>
  <c r="O33" i="100" s="1"/>
  <c r="M32" i="100"/>
  <c r="N32" i="100"/>
  <c r="O32" i="100" s="1"/>
  <c r="N31" i="100"/>
  <c r="O31" i="100" s="1"/>
  <c r="M31" i="100"/>
  <c r="M30" i="100"/>
  <c r="N30" i="100" s="1"/>
  <c r="O30" i="100" s="1"/>
  <c r="M29" i="100"/>
  <c r="N29" i="100"/>
  <c r="O29" i="100" s="1"/>
  <c r="M28" i="100"/>
  <c r="N28" i="100"/>
  <c r="O28" i="100" s="1"/>
  <c r="N27" i="100"/>
  <c r="O27" i="100" s="1"/>
  <c r="M27" i="100"/>
  <c r="M26" i="100"/>
  <c r="N26" i="100" s="1"/>
  <c r="O26" i="100" s="1"/>
  <c r="M25" i="100"/>
  <c r="N25" i="100"/>
  <c r="O25" i="100" s="1"/>
  <c r="M24" i="100"/>
  <c r="N24" i="100"/>
  <c r="O24" i="100" s="1"/>
  <c r="N23" i="100"/>
  <c r="O23" i="100" s="1"/>
  <c r="M23" i="100"/>
  <c r="M22" i="100"/>
  <c r="N22" i="100" s="1"/>
  <c r="O22" i="100" s="1"/>
  <c r="N43" i="100"/>
  <c r="O43" i="100" s="1"/>
  <c r="M21" i="100"/>
  <c r="M20" i="100"/>
  <c r="N20" i="100"/>
  <c r="O20" i="100" s="1"/>
  <c r="N19" i="100"/>
  <c r="O19" i="100" s="1"/>
  <c r="M19" i="100"/>
  <c r="M18" i="100"/>
  <c r="N18" i="100" s="1"/>
  <c r="O18" i="100" s="1"/>
  <c r="M17" i="100"/>
  <c r="N17" i="100"/>
  <c r="O17" i="100" s="1"/>
  <c r="M16" i="100"/>
  <c r="N16" i="100"/>
  <c r="O16" i="100" s="1"/>
  <c r="N15" i="100"/>
  <c r="O15" i="100" s="1"/>
  <c r="M15" i="100"/>
  <c r="M14" i="100"/>
  <c r="N14" i="100" s="1"/>
  <c r="O14" i="100" s="1"/>
  <c r="M13" i="100"/>
  <c r="M12" i="100"/>
  <c r="N12" i="100"/>
  <c r="O12" i="100" s="1"/>
  <c r="N11" i="100"/>
  <c r="O11" i="100" s="1"/>
  <c r="M11" i="100"/>
  <c r="M10" i="100"/>
  <c r="N10" i="100" s="1"/>
  <c r="O10" i="100" s="1"/>
  <c r="M9" i="100"/>
  <c r="N9" i="100" s="1"/>
  <c r="O9" i="100" s="1"/>
  <c r="M8" i="100"/>
  <c r="N8" i="100" s="1"/>
  <c r="O8" i="100" s="1"/>
  <c r="M7" i="100"/>
  <c r="N7" i="100"/>
  <c r="O7" i="100" s="1"/>
  <c r="M215" i="101"/>
  <c r="M214" i="101"/>
  <c r="N214" i="101"/>
  <c r="O214" i="101" s="1"/>
  <c r="M213" i="101"/>
  <c r="N213" i="101"/>
  <c r="O213" i="101" s="1"/>
  <c r="M212" i="101"/>
  <c r="N212" i="101"/>
  <c r="O212" i="101" s="1"/>
  <c r="M211" i="101"/>
  <c r="N211" i="101"/>
  <c r="O211" i="101" s="1"/>
  <c r="M210" i="101"/>
  <c r="N210" i="101"/>
  <c r="O210" i="101" s="1"/>
  <c r="M209" i="101"/>
  <c r="N209" i="101"/>
  <c r="O209" i="101" s="1"/>
  <c r="M208" i="101"/>
  <c r="N208" i="101"/>
  <c r="O208" i="101" s="1"/>
  <c r="M207" i="101"/>
  <c r="N207" i="101"/>
  <c r="O207" i="101" s="1"/>
  <c r="M206" i="101"/>
  <c r="N206" i="101"/>
  <c r="O206" i="101" s="1"/>
  <c r="M205" i="101"/>
  <c r="N205" i="101"/>
  <c r="O205" i="101" s="1"/>
  <c r="M204" i="101"/>
  <c r="N204" i="101"/>
  <c r="O204" i="101" s="1"/>
  <c r="M203" i="101"/>
  <c r="N203" i="101"/>
  <c r="O203" i="101" s="1"/>
  <c r="M202" i="101"/>
  <c r="N202" i="101"/>
  <c r="O202" i="101" s="1"/>
  <c r="M201" i="101"/>
  <c r="N201" i="101"/>
  <c r="O201" i="101" s="1"/>
  <c r="M200" i="101"/>
  <c r="N200" i="101"/>
  <c r="O200" i="101" s="1"/>
  <c r="M199" i="101"/>
  <c r="N199" i="101"/>
  <c r="O199" i="101" s="1"/>
  <c r="M198" i="101"/>
  <c r="N198" i="101"/>
  <c r="O198" i="101" s="1"/>
  <c r="M197" i="101"/>
  <c r="N197" i="101"/>
  <c r="O197" i="101" s="1"/>
  <c r="M196" i="101"/>
  <c r="N196" i="101"/>
  <c r="O196" i="101" s="1"/>
  <c r="M195" i="101"/>
  <c r="N195" i="101"/>
  <c r="O195" i="101" s="1"/>
  <c r="M194" i="101"/>
  <c r="N194" i="101"/>
  <c r="O194" i="101" s="1"/>
  <c r="M193" i="101"/>
  <c r="N193" i="101"/>
  <c r="O193" i="101" s="1"/>
  <c r="M192" i="101"/>
  <c r="N192" i="101"/>
  <c r="O192" i="101" s="1"/>
  <c r="M191" i="101"/>
  <c r="N191" i="101"/>
  <c r="O191" i="101" s="1"/>
  <c r="M190" i="101"/>
  <c r="N190" i="101"/>
  <c r="O190" i="101" s="1"/>
  <c r="M189" i="101"/>
  <c r="N189" i="101"/>
  <c r="O189" i="101" s="1"/>
  <c r="M188" i="101"/>
  <c r="M187" i="101"/>
  <c r="M186" i="101"/>
  <c r="N186" i="101"/>
  <c r="O186" i="101" s="1"/>
  <c r="M185" i="101"/>
  <c r="N185" i="101"/>
  <c r="O185" i="101" s="1"/>
  <c r="M184" i="101"/>
  <c r="N184" i="101"/>
  <c r="O184" i="101" s="1"/>
  <c r="M183" i="101"/>
  <c r="N183" i="101"/>
  <c r="O183" i="101" s="1"/>
  <c r="M182" i="101"/>
  <c r="N182" i="101"/>
  <c r="O182" i="101" s="1"/>
  <c r="M181" i="101"/>
  <c r="N181" i="101"/>
  <c r="O181" i="101" s="1"/>
  <c r="M180" i="101"/>
  <c r="N180" i="101"/>
  <c r="O180" i="101" s="1"/>
  <c r="M178" i="101"/>
  <c r="M177" i="101"/>
  <c r="N177" i="101"/>
  <c r="O177" i="101" s="1"/>
  <c r="M176" i="101"/>
  <c r="N176" i="101"/>
  <c r="O176" i="101" s="1"/>
  <c r="O175" i="101"/>
  <c r="M175" i="101"/>
  <c r="N175" i="101"/>
  <c r="M174" i="101"/>
  <c r="N174" i="101"/>
  <c r="O174" i="101" s="1"/>
  <c r="M173" i="101"/>
  <c r="N173" i="101"/>
  <c r="O173" i="101" s="1"/>
  <c r="M172" i="101"/>
  <c r="N172" i="101"/>
  <c r="O172" i="101" s="1"/>
  <c r="M171" i="101"/>
  <c r="N171" i="101"/>
  <c r="O171" i="101" s="1"/>
  <c r="M170" i="101"/>
  <c r="N170" i="101"/>
  <c r="O170" i="101" s="1"/>
  <c r="M169" i="101"/>
  <c r="N169" i="101"/>
  <c r="O169" i="101" s="1"/>
  <c r="M168" i="101"/>
  <c r="N178" i="101"/>
  <c r="O178" i="101" s="1"/>
  <c r="M167" i="101"/>
  <c r="M166" i="101"/>
  <c r="N166" i="101"/>
  <c r="O166" i="101" s="1"/>
  <c r="M165" i="101"/>
  <c r="N165" i="101"/>
  <c r="O165" i="101" s="1"/>
  <c r="M164" i="101"/>
  <c r="N164" i="101"/>
  <c r="O164" i="101" s="1"/>
  <c r="M163" i="101"/>
  <c r="N163" i="101"/>
  <c r="O163" i="101" s="1"/>
  <c r="M162" i="101"/>
  <c r="N162" i="101"/>
  <c r="O162" i="101" s="1"/>
  <c r="O161" i="101"/>
  <c r="M161" i="101"/>
  <c r="N161" i="101"/>
  <c r="M160" i="101"/>
  <c r="N160" i="101"/>
  <c r="O160" i="101" s="1"/>
  <c r="M159" i="101"/>
  <c r="N159" i="101"/>
  <c r="O159" i="101" s="1"/>
  <c r="M158" i="101"/>
  <c r="N158" i="101"/>
  <c r="O158" i="101" s="1"/>
  <c r="M157" i="101"/>
  <c r="N167" i="101"/>
  <c r="O167" i="101" s="1"/>
  <c r="M156" i="101"/>
  <c r="M155" i="101"/>
  <c r="N155" i="101"/>
  <c r="O155" i="101" s="1"/>
  <c r="M154" i="101"/>
  <c r="N154" i="101"/>
  <c r="O154" i="101" s="1"/>
  <c r="M153" i="101"/>
  <c r="N153" i="101"/>
  <c r="O153" i="101" s="1"/>
  <c r="M152" i="101"/>
  <c r="N152" i="101"/>
  <c r="O152" i="101" s="1"/>
  <c r="M151" i="101"/>
  <c r="N156" i="101"/>
  <c r="O156" i="101" s="1"/>
  <c r="M150" i="101"/>
  <c r="M149" i="101"/>
  <c r="N149" i="101"/>
  <c r="O149" i="101" s="1"/>
  <c r="M148" i="101"/>
  <c r="N148" i="101"/>
  <c r="O148" i="101" s="1"/>
  <c r="M147" i="101"/>
  <c r="N147" i="101"/>
  <c r="O147" i="101" s="1"/>
  <c r="M146" i="101"/>
  <c r="N146" i="101"/>
  <c r="O146" i="101" s="1"/>
  <c r="M145" i="101"/>
  <c r="N145" i="101"/>
  <c r="O145" i="101" s="1"/>
  <c r="M144" i="101"/>
  <c r="N144" i="101"/>
  <c r="O144" i="101" s="1"/>
  <c r="O143" i="101"/>
  <c r="M143" i="101"/>
  <c r="N143" i="101"/>
  <c r="O142" i="101"/>
  <c r="M142" i="101"/>
  <c r="N142" i="101"/>
  <c r="M141" i="101"/>
  <c r="N141" i="101"/>
  <c r="O141" i="101" s="1"/>
  <c r="M140" i="101"/>
  <c r="N140" i="101"/>
  <c r="O140" i="101" s="1"/>
  <c r="M139" i="101"/>
  <c r="N139" i="101"/>
  <c r="O139" i="101" s="1"/>
  <c r="M138" i="101"/>
  <c r="N138" i="101"/>
  <c r="O138" i="101" s="1"/>
  <c r="M137" i="101"/>
  <c r="N137" i="101"/>
  <c r="O137" i="101" s="1"/>
  <c r="M136" i="101"/>
  <c r="N136" i="101"/>
  <c r="O136" i="101" s="1"/>
  <c r="O135" i="101"/>
  <c r="M135" i="101"/>
  <c r="N135" i="101"/>
  <c r="M134" i="101"/>
  <c r="N134" i="101"/>
  <c r="O134" i="101" s="1"/>
  <c r="M133" i="101"/>
  <c r="N133" i="101"/>
  <c r="O133" i="101" s="1"/>
  <c r="M132" i="101"/>
  <c r="N132" i="101"/>
  <c r="O132" i="101" s="1"/>
  <c r="M131" i="101"/>
  <c r="N131" i="101"/>
  <c r="O131" i="101" s="1"/>
  <c r="M130" i="101"/>
  <c r="N130" i="101"/>
  <c r="O130" i="101" s="1"/>
  <c r="M129" i="101"/>
  <c r="N129" i="101"/>
  <c r="O129" i="101" s="1"/>
  <c r="M128" i="101"/>
  <c r="N128" i="101"/>
  <c r="O128" i="101" s="1"/>
  <c r="O127" i="101"/>
  <c r="M127" i="101"/>
  <c r="N127" i="101"/>
  <c r="O126" i="101"/>
  <c r="M126" i="101"/>
  <c r="N126" i="101"/>
  <c r="M125" i="101"/>
  <c r="N125" i="101"/>
  <c r="O125" i="101" s="1"/>
  <c r="M124" i="101"/>
  <c r="N124" i="101"/>
  <c r="O124" i="101" s="1"/>
  <c r="M123" i="101"/>
  <c r="O122" i="101"/>
  <c r="M122" i="101"/>
  <c r="N122" i="101"/>
  <c r="M121" i="101"/>
  <c r="N121" i="101"/>
  <c r="O121" i="101" s="1"/>
  <c r="M120" i="101"/>
  <c r="N120" i="101"/>
  <c r="O120" i="101" s="1"/>
  <c r="M119" i="101"/>
  <c r="N119" i="101"/>
  <c r="O119" i="101" s="1"/>
  <c r="M118" i="101"/>
  <c r="N118" i="101"/>
  <c r="O118" i="101" s="1"/>
  <c r="M117" i="101"/>
  <c r="N117" i="101"/>
  <c r="O117" i="101" s="1"/>
  <c r="M116" i="101"/>
  <c r="N116" i="101"/>
  <c r="O116" i="101" s="1"/>
  <c r="M115" i="101"/>
  <c r="M114" i="101"/>
  <c r="N114" i="101"/>
  <c r="O114" i="101" s="1"/>
  <c r="M113" i="101"/>
  <c r="N113" i="101"/>
  <c r="O113" i="101" s="1"/>
  <c r="M112" i="101"/>
  <c r="N112" i="101"/>
  <c r="O112" i="101" s="1"/>
  <c r="M111" i="101"/>
  <c r="N111" i="101"/>
  <c r="O111" i="101" s="1"/>
  <c r="M110" i="101"/>
  <c r="N110" i="101"/>
  <c r="O110" i="101" s="1"/>
  <c r="M109" i="101"/>
  <c r="N109" i="101"/>
  <c r="O109" i="101" s="1"/>
  <c r="M108" i="101"/>
  <c r="N108" i="101"/>
  <c r="O108" i="101" s="1"/>
  <c r="M107" i="101"/>
  <c r="N107" i="101"/>
  <c r="O107" i="101" s="1"/>
  <c r="M106" i="101"/>
  <c r="N106" i="101"/>
  <c r="O106" i="101" s="1"/>
  <c r="M105" i="101"/>
  <c r="N105" i="101"/>
  <c r="O105" i="101" s="1"/>
  <c r="O104" i="101"/>
  <c r="M104" i="101"/>
  <c r="N104" i="101"/>
  <c r="M103" i="101"/>
  <c r="N103" i="101"/>
  <c r="O103" i="101" s="1"/>
  <c r="M102" i="101"/>
  <c r="N102" i="101"/>
  <c r="O102" i="101" s="1"/>
  <c r="M101" i="101"/>
  <c r="N101" i="101"/>
  <c r="O101" i="101" s="1"/>
  <c r="M100" i="101"/>
  <c r="N100" i="101"/>
  <c r="O100" i="101" s="1"/>
  <c r="N98" i="101"/>
  <c r="O98" i="101" s="1"/>
  <c r="M98" i="101"/>
  <c r="N97" i="101"/>
  <c r="O97" i="101" s="1"/>
  <c r="M97" i="101"/>
  <c r="O96" i="101"/>
  <c r="N96" i="101"/>
  <c r="M96" i="101"/>
  <c r="N95" i="101"/>
  <c r="O95" i="101" s="1"/>
  <c r="M95" i="101"/>
  <c r="O94" i="101"/>
  <c r="N94" i="101"/>
  <c r="M94" i="101"/>
  <c r="N93" i="101"/>
  <c r="O93" i="101" s="1"/>
  <c r="M93" i="101"/>
  <c r="O92" i="101"/>
  <c r="N92" i="101"/>
  <c r="M92" i="101"/>
  <c r="N91" i="101"/>
  <c r="O91" i="101" s="1"/>
  <c r="M91" i="101"/>
  <c r="O90" i="101"/>
  <c r="N90" i="101"/>
  <c r="M90" i="101"/>
  <c r="N89" i="101"/>
  <c r="O89" i="101" s="1"/>
  <c r="M89" i="101"/>
  <c r="O88" i="101"/>
  <c r="N88" i="101"/>
  <c r="M88" i="101"/>
  <c r="N87" i="101"/>
  <c r="O87" i="101" s="1"/>
  <c r="M87" i="101"/>
  <c r="O86" i="101"/>
  <c r="N86" i="101"/>
  <c r="M86" i="101"/>
  <c r="N85" i="101"/>
  <c r="O85" i="101" s="1"/>
  <c r="M85" i="101"/>
  <c r="O84" i="101"/>
  <c r="N84" i="101"/>
  <c r="M84" i="101"/>
  <c r="N83" i="101"/>
  <c r="O83" i="101" s="1"/>
  <c r="M83" i="101"/>
  <c r="O82" i="101"/>
  <c r="N82" i="101"/>
  <c r="M82" i="101"/>
  <c r="N81" i="101"/>
  <c r="O81" i="101" s="1"/>
  <c r="M81" i="101"/>
  <c r="O80" i="101"/>
  <c r="N80" i="101"/>
  <c r="M80" i="101"/>
  <c r="N79" i="101"/>
  <c r="O79" i="101" s="1"/>
  <c r="M79" i="101"/>
  <c r="O78" i="101"/>
  <c r="N78" i="101"/>
  <c r="M78" i="101"/>
  <c r="N77" i="101"/>
  <c r="O77" i="101" s="1"/>
  <c r="M77" i="101"/>
  <c r="O76" i="101"/>
  <c r="N76" i="101"/>
  <c r="M76" i="101"/>
  <c r="N75" i="101"/>
  <c r="O75" i="101" s="1"/>
  <c r="M75" i="101"/>
  <c r="M74" i="101"/>
  <c r="N73" i="101"/>
  <c r="O73" i="101" s="1"/>
  <c r="M73" i="101"/>
  <c r="N72" i="101"/>
  <c r="O72" i="101" s="1"/>
  <c r="M72" i="101"/>
  <c r="N71" i="101"/>
  <c r="O71" i="101" s="1"/>
  <c r="M71" i="101"/>
  <c r="N70" i="101"/>
  <c r="O70" i="101" s="1"/>
  <c r="M70" i="101"/>
  <c r="N69" i="101"/>
  <c r="O69" i="101" s="1"/>
  <c r="M69" i="101"/>
  <c r="N68" i="101"/>
  <c r="O68" i="101" s="1"/>
  <c r="M68" i="101"/>
  <c r="N67" i="101"/>
  <c r="O67" i="101" s="1"/>
  <c r="M67" i="101"/>
  <c r="N66" i="101"/>
  <c r="O66" i="101" s="1"/>
  <c r="M66" i="101"/>
  <c r="N74" i="101"/>
  <c r="O74" i="101" s="1"/>
  <c r="N65" i="101"/>
  <c r="M65" i="101"/>
  <c r="O64" i="101"/>
  <c r="N64" i="101"/>
  <c r="M64" i="101"/>
  <c r="N63" i="101"/>
  <c r="O63" i="101" s="1"/>
  <c r="M63" i="101"/>
  <c r="O62" i="101"/>
  <c r="N62" i="101"/>
  <c r="M62" i="101"/>
  <c r="N61" i="101"/>
  <c r="O61" i="101" s="1"/>
  <c r="M61" i="101"/>
  <c r="O60" i="101"/>
  <c r="N60" i="101"/>
  <c r="M60" i="101"/>
  <c r="N58" i="101"/>
  <c r="O58" i="101" s="1"/>
  <c r="M58" i="101"/>
  <c r="N57" i="101"/>
  <c r="O57" i="101" s="1"/>
  <c r="M57" i="101"/>
  <c r="M56" i="101"/>
  <c r="N56" i="101" s="1"/>
  <c r="O56" i="101" s="1"/>
  <c r="N55" i="101"/>
  <c r="O55" i="101" s="1"/>
  <c r="M55" i="101"/>
  <c r="M54" i="101"/>
  <c r="N54" i="101" s="1"/>
  <c r="O54" i="101" s="1"/>
  <c r="N53" i="101"/>
  <c r="O53" i="101" s="1"/>
  <c r="M53" i="101"/>
  <c r="M52" i="101"/>
  <c r="N52" i="101" s="1"/>
  <c r="O52" i="101" s="1"/>
  <c r="N51" i="101"/>
  <c r="O51" i="101" s="1"/>
  <c r="M51" i="101"/>
  <c r="M50" i="101"/>
  <c r="N50" i="101" s="1"/>
  <c r="O50" i="101" s="1"/>
  <c r="N49" i="101"/>
  <c r="O49" i="101" s="1"/>
  <c r="M49" i="101"/>
  <c r="M48" i="101"/>
  <c r="N48" i="101" s="1"/>
  <c r="O48" i="101" s="1"/>
  <c r="N47" i="101"/>
  <c r="O47" i="101" s="1"/>
  <c r="M47" i="101"/>
  <c r="M46" i="101"/>
  <c r="N46" i="101" s="1"/>
  <c r="O46" i="101" s="1"/>
  <c r="N45" i="101"/>
  <c r="O45" i="101" s="1"/>
  <c r="M45" i="101"/>
  <c r="M44" i="101"/>
  <c r="N44" i="101" s="1"/>
  <c r="O44" i="101" s="1"/>
  <c r="M43" i="101"/>
  <c r="N42" i="101"/>
  <c r="O42" i="101" s="1"/>
  <c r="M42" i="101"/>
  <c r="M41" i="101"/>
  <c r="N41" i="101" s="1"/>
  <c r="O41" i="101" s="1"/>
  <c r="N40" i="101"/>
  <c r="O40" i="101" s="1"/>
  <c r="M40" i="101"/>
  <c r="M39" i="101"/>
  <c r="N39" i="101" s="1"/>
  <c r="O39" i="101" s="1"/>
  <c r="N38" i="101"/>
  <c r="O38" i="101" s="1"/>
  <c r="M38" i="101"/>
  <c r="M37" i="101"/>
  <c r="N37" i="101" s="1"/>
  <c r="O37" i="101" s="1"/>
  <c r="N36" i="101"/>
  <c r="O36" i="101" s="1"/>
  <c r="M36" i="101"/>
  <c r="M35" i="101"/>
  <c r="N35" i="101" s="1"/>
  <c r="O35" i="101" s="1"/>
  <c r="N34" i="101"/>
  <c r="O34" i="101" s="1"/>
  <c r="M34" i="101"/>
  <c r="M33" i="101"/>
  <c r="N33" i="101" s="1"/>
  <c r="O33" i="101" s="1"/>
  <c r="N32" i="101"/>
  <c r="O32" i="101" s="1"/>
  <c r="M32" i="101"/>
  <c r="M31" i="101"/>
  <c r="N31" i="101" s="1"/>
  <c r="O31" i="101" s="1"/>
  <c r="N30" i="101"/>
  <c r="O30" i="101" s="1"/>
  <c r="M30" i="101"/>
  <c r="M29" i="101"/>
  <c r="N29" i="101" s="1"/>
  <c r="O29" i="101" s="1"/>
  <c r="N28" i="101"/>
  <c r="O28" i="101" s="1"/>
  <c r="M28" i="101"/>
  <c r="M27" i="101"/>
  <c r="N27" i="101" s="1"/>
  <c r="O27" i="101" s="1"/>
  <c r="N26" i="101"/>
  <c r="O26" i="101" s="1"/>
  <c r="M26" i="101"/>
  <c r="M25" i="101"/>
  <c r="N25" i="101" s="1"/>
  <c r="O25" i="101" s="1"/>
  <c r="N24" i="101"/>
  <c r="O24" i="101" s="1"/>
  <c r="M24" i="101"/>
  <c r="M23" i="101"/>
  <c r="N23" i="101"/>
  <c r="O23" i="101" s="1"/>
  <c r="M22" i="101"/>
  <c r="N43" i="101"/>
  <c r="O43" i="101" s="1"/>
  <c r="M21" i="101"/>
  <c r="N20" i="101"/>
  <c r="O20" i="101" s="1"/>
  <c r="M20" i="101"/>
  <c r="M19" i="101"/>
  <c r="N19" i="101"/>
  <c r="O19" i="101" s="1"/>
  <c r="M18" i="101"/>
  <c r="N18" i="101"/>
  <c r="O18" i="101" s="1"/>
  <c r="M17" i="101"/>
  <c r="N17" i="101" s="1"/>
  <c r="O17" i="101" s="1"/>
  <c r="N16" i="101"/>
  <c r="O16" i="101" s="1"/>
  <c r="M16" i="101"/>
  <c r="M15" i="101"/>
  <c r="N15" i="101"/>
  <c r="O15" i="101" s="1"/>
  <c r="M14" i="101"/>
  <c r="N14" i="101"/>
  <c r="O14" i="101" s="1"/>
  <c r="M13" i="101"/>
  <c r="N13" i="101" s="1"/>
  <c r="O13" i="101" s="1"/>
  <c r="N12" i="101"/>
  <c r="O12" i="101" s="1"/>
  <c r="M12" i="101"/>
  <c r="M11" i="101"/>
  <c r="N11" i="101"/>
  <c r="O11" i="101" s="1"/>
  <c r="M10" i="101"/>
  <c r="N10" i="101"/>
  <c r="O10" i="101" s="1"/>
  <c r="M9" i="101"/>
  <c r="N9" i="101" s="1"/>
  <c r="O9" i="101" s="1"/>
  <c r="N8" i="101"/>
  <c r="O8" i="101" s="1"/>
  <c r="M8" i="101"/>
  <c r="M7" i="101"/>
  <c r="M215" i="98"/>
  <c r="M214" i="98"/>
  <c r="M213" i="98"/>
  <c r="N213" i="98"/>
  <c r="O213" i="98" s="1"/>
  <c r="M212" i="98"/>
  <c r="N212" i="98"/>
  <c r="O212" i="98" s="1"/>
  <c r="M211" i="98"/>
  <c r="M210" i="98"/>
  <c r="M209" i="98"/>
  <c r="N209" i="98"/>
  <c r="O209" i="98" s="1"/>
  <c r="M208" i="98"/>
  <c r="N208" i="98"/>
  <c r="O208" i="98" s="1"/>
  <c r="M207" i="98"/>
  <c r="M206" i="98"/>
  <c r="M205" i="98"/>
  <c r="N205" i="98"/>
  <c r="O205" i="98" s="1"/>
  <c r="M204" i="98"/>
  <c r="N204" i="98"/>
  <c r="O204" i="98" s="1"/>
  <c r="M203" i="98"/>
  <c r="M202" i="98"/>
  <c r="M201" i="98"/>
  <c r="N201" i="98"/>
  <c r="O201" i="98" s="1"/>
  <c r="M200" i="98"/>
  <c r="N200" i="98"/>
  <c r="O200" i="98" s="1"/>
  <c r="M199" i="98"/>
  <c r="M198" i="98"/>
  <c r="M197" i="98"/>
  <c r="N197" i="98"/>
  <c r="O197" i="98" s="1"/>
  <c r="M196" i="98"/>
  <c r="N196" i="98"/>
  <c r="O196" i="98" s="1"/>
  <c r="M195" i="98"/>
  <c r="M194" i="98"/>
  <c r="M193" i="98"/>
  <c r="N193" i="98"/>
  <c r="O193" i="98" s="1"/>
  <c r="M192" i="98"/>
  <c r="N192" i="98"/>
  <c r="O192" i="98" s="1"/>
  <c r="M191" i="98"/>
  <c r="M190" i="98"/>
  <c r="M189" i="98"/>
  <c r="N189" i="98"/>
  <c r="O189" i="98" s="1"/>
  <c r="M188" i="98"/>
  <c r="M187" i="98"/>
  <c r="M186" i="98"/>
  <c r="M185" i="98"/>
  <c r="N185" i="98"/>
  <c r="O185" i="98" s="1"/>
  <c r="M184" i="98"/>
  <c r="N184" i="98"/>
  <c r="O184" i="98" s="1"/>
  <c r="M183" i="98"/>
  <c r="M182" i="98"/>
  <c r="M181" i="98"/>
  <c r="N181" i="98"/>
  <c r="O181" i="98" s="1"/>
  <c r="M180" i="98"/>
  <c r="N180" i="98"/>
  <c r="O180" i="98" s="1"/>
  <c r="M178" i="98"/>
  <c r="N177" i="98"/>
  <c r="O177" i="98" s="1"/>
  <c r="M177" i="98"/>
  <c r="N176" i="98"/>
  <c r="O176" i="98" s="1"/>
  <c r="M176" i="98"/>
  <c r="M175" i="98"/>
  <c r="N175" i="98"/>
  <c r="O175" i="98" s="1"/>
  <c r="M174" i="98"/>
  <c r="N174" i="98"/>
  <c r="O174" i="98" s="1"/>
  <c r="M173" i="98"/>
  <c r="N173" i="98"/>
  <c r="O173" i="98" s="1"/>
  <c r="M172" i="98"/>
  <c r="N172" i="98"/>
  <c r="O172" i="98" s="1"/>
  <c r="M171" i="98"/>
  <c r="N171" i="98"/>
  <c r="O171" i="98" s="1"/>
  <c r="M170" i="98"/>
  <c r="N170" i="98"/>
  <c r="O170" i="98" s="1"/>
  <c r="M169" i="98"/>
  <c r="N169" i="98"/>
  <c r="O169" i="98" s="1"/>
  <c r="M168" i="98"/>
  <c r="N168" i="98"/>
  <c r="O168" i="98" s="1"/>
  <c r="M167" i="98"/>
  <c r="M166" i="98"/>
  <c r="N166" i="98"/>
  <c r="O166" i="98" s="1"/>
  <c r="M165" i="98"/>
  <c r="N165" i="98"/>
  <c r="O165" i="98" s="1"/>
  <c r="M164" i="98"/>
  <c r="N164" i="98"/>
  <c r="O164" i="98" s="1"/>
  <c r="M163" i="98"/>
  <c r="N163" i="98"/>
  <c r="O163" i="98" s="1"/>
  <c r="M162" i="98"/>
  <c r="N162" i="98"/>
  <c r="O162" i="98" s="1"/>
  <c r="M161" i="98"/>
  <c r="N161" i="98"/>
  <c r="O161" i="98" s="1"/>
  <c r="M160" i="98"/>
  <c r="N160" i="98"/>
  <c r="O160" i="98" s="1"/>
  <c r="M159" i="98"/>
  <c r="N159" i="98"/>
  <c r="O159" i="98" s="1"/>
  <c r="M158" i="98"/>
  <c r="N158" i="98"/>
  <c r="O158" i="98" s="1"/>
  <c r="M157" i="98"/>
  <c r="N157" i="98"/>
  <c r="O157" i="98" s="1"/>
  <c r="M156" i="98"/>
  <c r="M155" i="98"/>
  <c r="N155" i="98"/>
  <c r="O155" i="98" s="1"/>
  <c r="M154" i="98"/>
  <c r="N154" i="98"/>
  <c r="O154" i="98" s="1"/>
  <c r="M153" i="98"/>
  <c r="N153" i="98"/>
  <c r="O153" i="98" s="1"/>
  <c r="M152" i="98"/>
  <c r="N152" i="98"/>
  <c r="O152" i="98" s="1"/>
  <c r="M151" i="98"/>
  <c r="N151" i="98"/>
  <c r="O151" i="98" s="1"/>
  <c r="M150" i="98"/>
  <c r="M149" i="98"/>
  <c r="N149" i="98"/>
  <c r="O149" i="98" s="1"/>
  <c r="M148" i="98"/>
  <c r="N148" i="98"/>
  <c r="O148" i="98" s="1"/>
  <c r="M147" i="98"/>
  <c r="N147" i="98"/>
  <c r="O147" i="98" s="1"/>
  <c r="M146" i="98"/>
  <c r="N146" i="98"/>
  <c r="O146" i="98" s="1"/>
  <c r="M145" i="98"/>
  <c r="N145" i="98"/>
  <c r="O145" i="98" s="1"/>
  <c r="M144" i="98"/>
  <c r="N144" i="98"/>
  <c r="O144" i="98" s="1"/>
  <c r="M143" i="98"/>
  <c r="N143" i="98"/>
  <c r="O143" i="98" s="1"/>
  <c r="M142" i="98"/>
  <c r="N142" i="98"/>
  <c r="O142" i="98" s="1"/>
  <c r="M141" i="98"/>
  <c r="N141" i="98"/>
  <c r="O141" i="98" s="1"/>
  <c r="M140" i="98"/>
  <c r="N140" i="98"/>
  <c r="O140" i="98" s="1"/>
  <c r="M139" i="98"/>
  <c r="N139" i="98"/>
  <c r="O139" i="98" s="1"/>
  <c r="M138" i="98"/>
  <c r="N138" i="98"/>
  <c r="O138" i="98" s="1"/>
  <c r="M137" i="98"/>
  <c r="N137" i="98"/>
  <c r="O137" i="98" s="1"/>
  <c r="M136" i="98"/>
  <c r="N136" i="98"/>
  <c r="O136" i="98" s="1"/>
  <c r="M135" i="98"/>
  <c r="N135" i="98"/>
  <c r="O135" i="98" s="1"/>
  <c r="M134" i="98"/>
  <c r="N134" i="98"/>
  <c r="O134" i="98" s="1"/>
  <c r="M133" i="98"/>
  <c r="N133" i="98"/>
  <c r="O133" i="98" s="1"/>
  <c r="M132" i="98"/>
  <c r="N132" i="98"/>
  <c r="O132" i="98" s="1"/>
  <c r="M131" i="98"/>
  <c r="N131" i="98"/>
  <c r="O131" i="98" s="1"/>
  <c r="M130" i="98"/>
  <c r="N130" i="98"/>
  <c r="O130" i="98" s="1"/>
  <c r="M129" i="98"/>
  <c r="N129" i="98"/>
  <c r="O129" i="98" s="1"/>
  <c r="M128" i="98"/>
  <c r="N128" i="98"/>
  <c r="O128" i="98" s="1"/>
  <c r="M127" i="98"/>
  <c r="N127" i="98"/>
  <c r="O127" i="98" s="1"/>
  <c r="M126" i="98"/>
  <c r="N126" i="98"/>
  <c r="O126" i="98" s="1"/>
  <c r="M125" i="98"/>
  <c r="N125" i="98"/>
  <c r="O125" i="98" s="1"/>
  <c r="M124" i="98"/>
  <c r="N124" i="98"/>
  <c r="O124" i="98" s="1"/>
  <c r="M123" i="98"/>
  <c r="N123" i="98"/>
  <c r="O123" i="98" s="1"/>
  <c r="M122" i="98"/>
  <c r="N122" i="98"/>
  <c r="O122" i="98" s="1"/>
  <c r="M121" i="98"/>
  <c r="N121" i="98"/>
  <c r="O121" i="98" s="1"/>
  <c r="M120" i="98"/>
  <c r="N120" i="98"/>
  <c r="O120" i="98" s="1"/>
  <c r="M119" i="98"/>
  <c r="N119" i="98"/>
  <c r="O119" i="98" s="1"/>
  <c r="M118" i="98"/>
  <c r="N118" i="98"/>
  <c r="O118" i="98" s="1"/>
  <c r="M117" i="98"/>
  <c r="N117" i="98"/>
  <c r="O117" i="98" s="1"/>
  <c r="M116" i="98"/>
  <c r="N116" i="98"/>
  <c r="O116" i="98" s="1"/>
  <c r="M115" i="98"/>
  <c r="M114" i="98"/>
  <c r="N114" i="98"/>
  <c r="O114" i="98" s="1"/>
  <c r="M113" i="98"/>
  <c r="N113" i="98"/>
  <c r="O113" i="98" s="1"/>
  <c r="M112" i="98"/>
  <c r="N112" i="98"/>
  <c r="O112" i="98" s="1"/>
  <c r="M111" i="98"/>
  <c r="N111" i="98"/>
  <c r="O111" i="98" s="1"/>
  <c r="M110" i="98"/>
  <c r="N110" i="98"/>
  <c r="O110" i="98" s="1"/>
  <c r="M109" i="98"/>
  <c r="N109" i="98"/>
  <c r="O109" i="98" s="1"/>
  <c r="M108" i="98"/>
  <c r="N108" i="98"/>
  <c r="O108" i="98" s="1"/>
  <c r="M107" i="98"/>
  <c r="N107" i="98"/>
  <c r="O107" i="98" s="1"/>
  <c r="M106" i="98"/>
  <c r="N106" i="98"/>
  <c r="O106" i="98" s="1"/>
  <c r="M105" i="98"/>
  <c r="N105" i="98"/>
  <c r="O105" i="98" s="1"/>
  <c r="M104" i="98"/>
  <c r="N104" i="98"/>
  <c r="O104" i="98" s="1"/>
  <c r="M103" i="98"/>
  <c r="N103" i="98"/>
  <c r="O103" i="98" s="1"/>
  <c r="M102" i="98"/>
  <c r="N102" i="98"/>
  <c r="O102" i="98" s="1"/>
  <c r="M101" i="98"/>
  <c r="N101" i="98"/>
  <c r="O101" i="98" s="1"/>
  <c r="M100" i="98"/>
  <c r="O98" i="98"/>
  <c r="N98" i="98"/>
  <c r="M98" i="98"/>
  <c r="N97" i="98"/>
  <c r="O97" i="98" s="1"/>
  <c r="M97" i="98"/>
  <c r="N96" i="98"/>
  <c r="O96" i="98" s="1"/>
  <c r="M96" i="98"/>
  <c r="N95" i="98"/>
  <c r="O95" i="98" s="1"/>
  <c r="M95" i="98"/>
  <c r="N94" i="98"/>
  <c r="O94" i="98" s="1"/>
  <c r="M94" i="98"/>
  <c r="N93" i="98"/>
  <c r="O93" i="98" s="1"/>
  <c r="M93" i="98"/>
  <c r="N92" i="98"/>
  <c r="O92" i="98" s="1"/>
  <c r="M92" i="98"/>
  <c r="N91" i="98"/>
  <c r="O91" i="98" s="1"/>
  <c r="M91" i="98"/>
  <c r="N90" i="98"/>
  <c r="O90" i="98" s="1"/>
  <c r="M90" i="98"/>
  <c r="N89" i="98"/>
  <c r="O89" i="98" s="1"/>
  <c r="M89" i="98"/>
  <c r="N88" i="98"/>
  <c r="O88" i="98" s="1"/>
  <c r="M88" i="98"/>
  <c r="N87" i="98"/>
  <c r="O87" i="98" s="1"/>
  <c r="M87" i="98"/>
  <c r="N86" i="98"/>
  <c r="O86" i="98" s="1"/>
  <c r="M86" i="98"/>
  <c r="N85" i="98"/>
  <c r="O85" i="98" s="1"/>
  <c r="M85" i="98"/>
  <c r="N84" i="98"/>
  <c r="O84" i="98" s="1"/>
  <c r="M84" i="98"/>
  <c r="N83" i="98"/>
  <c r="O83" i="98" s="1"/>
  <c r="M83" i="98"/>
  <c r="N82" i="98"/>
  <c r="O82" i="98" s="1"/>
  <c r="M82" i="98"/>
  <c r="N81" i="98"/>
  <c r="O81" i="98" s="1"/>
  <c r="M81" i="98"/>
  <c r="N80" i="98"/>
  <c r="O80" i="98" s="1"/>
  <c r="M80" i="98"/>
  <c r="N79" i="98"/>
  <c r="O79" i="98" s="1"/>
  <c r="M79" i="98"/>
  <c r="N78" i="98"/>
  <c r="O78" i="98" s="1"/>
  <c r="M78" i="98"/>
  <c r="N77" i="98"/>
  <c r="O77" i="98" s="1"/>
  <c r="M77" i="98"/>
  <c r="N76" i="98"/>
  <c r="O76" i="98" s="1"/>
  <c r="M76" i="98"/>
  <c r="N75" i="98"/>
  <c r="O75" i="98" s="1"/>
  <c r="M75" i="98"/>
  <c r="N74" i="98"/>
  <c r="O74" i="98" s="1"/>
  <c r="M74" i="98"/>
  <c r="M73" i="98"/>
  <c r="N73" i="98" s="1"/>
  <c r="O73" i="98" s="1"/>
  <c r="M72" i="98"/>
  <c r="N72" i="98" s="1"/>
  <c r="O72" i="98" s="1"/>
  <c r="M71" i="98"/>
  <c r="N71" i="98" s="1"/>
  <c r="O71" i="98" s="1"/>
  <c r="M70" i="98"/>
  <c r="N70" i="98" s="1"/>
  <c r="O70" i="98" s="1"/>
  <c r="M69" i="98"/>
  <c r="N69" i="98" s="1"/>
  <c r="O69" i="98" s="1"/>
  <c r="M68" i="98"/>
  <c r="N68" i="98" s="1"/>
  <c r="O68" i="98" s="1"/>
  <c r="M67" i="98"/>
  <c r="N67" i="98" s="1"/>
  <c r="O67" i="98" s="1"/>
  <c r="M66" i="98"/>
  <c r="N66" i="98" s="1"/>
  <c r="O66" i="98" s="1"/>
  <c r="M65" i="98"/>
  <c r="M64" i="98"/>
  <c r="N64" i="98" s="1"/>
  <c r="O64" i="98" s="1"/>
  <c r="M63" i="98"/>
  <c r="N63" i="98" s="1"/>
  <c r="O63" i="98" s="1"/>
  <c r="M62" i="98"/>
  <c r="N62" i="98" s="1"/>
  <c r="O62" i="98" s="1"/>
  <c r="M61" i="98"/>
  <c r="N61" i="98" s="1"/>
  <c r="O61" i="98" s="1"/>
  <c r="M60" i="98"/>
  <c r="N60" i="98" s="1"/>
  <c r="O60" i="98" s="1"/>
  <c r="M58" i="98"/>
  <c r="M57" i="98"/>
  <c r="N57" i="98"/>
  <c r="O57" i="98" s="1"/>
  <c r="M56" i="98"/>
  <c r="N56" i="98"/>
  <c r="O56" i="98" s="1"/>
  <c r="N55" i="98"/>
  <c r="O55" i="98" s="1"/>
  <c r="M55" i="98"/>
  <c r="N54" i="98"/>
  <c r="O54" i="98" s="1"/>
  <c r="M54" i="98"/>
  <c r="M53" i="98"/>
  <c r="N53" i="98"/>
  <c r="O53" i="98" s="1"/>
  <c r="M52" i="98"/>
  <c r="N52" i="98"/>
  <c r="O52" i="98" s="1"/>
  <c r="N51" i="98"/>
  <c r="O51" i="98" s="1"/>
  <c r="M51" i="98"/>
  <c r="N50" i="98"/>
  <c r="O50" i="98" s="1"/>
  <c r="M50" i="98"/>
  <c r="M49" i="98"/>
  <c r="N49" i="98"/>
  <c r="O49" i="98" s="1"/>
  <c r="M48" i="98"/>
  <c r="N48" i="98"/>
  <c r="O48" i="98" s="1"/>
  <c r="N47" i="98"/>
  <c r="O47" i="98" s="1"/>
  <c r="M47" i="98"/>
  <c r="N46" i="98"/>
  <c r="O46" i="98" s="1"/>
  <c r="M46" i="98"/>
  <c r="M45" i="98"/>
  <c r="N45" i="98"/>
  <c r="O45" i="98" s="1"/>
  <c r="M44" i="98"/>
  <c r="N58" i="98"/>
  <c r="O58" i="98" s="1"/>
  <c r="M43" i="98"/>
  <c r="N42" i="98"/>
  <c r="O42" i="98" s="1"/>
  <c r="M42" i="98"/>
  <c r="M41" i="98"/>
  <c r="N41" i="98"/>
  <c r="O41" i="98" s="1"/>
  <c r="M40" i="98"/>
  <c r="N40" i="98"/>
  <c r="O40" i="98" s="1"/>
  <c r="N39" i="98"/>
  <c r="O39" i="98" s="1"/>
  <c r="M39" i="98"/>
  <c r="N38" i="98"/>
  <c r="O38" i="98" s="1"/>
  <c r="M38" i="98"/>
  <c r="M37" i="98"/>
  <c r="N37" i="98"/>
  <c r="O37" i="98" s="1"/>
  <c r="M36" i="98"/>
  <c r="N36" i="98"/>
  <c r="O36" i="98" s="1"/>
  <c r="N35" i="98"/>
  <c r="O35" i="98" s="1"/>
  <c r="M35" i="98"/>
  <c r="N34" i="98"/>
  <c r="O34" i="98" s="1"/>
  <c r="M34" i="98"/>
  <c r="M33" i="98"/>
  <c r="N33" i="98"/>
  <c r="O33" i="98" s="1"/>
  <c r="M32" i="98"/>
  <c r="N32" i="98"/>
  <c r="O32" i="98" s="1"/>
  <c r="N31" i="98"/>
  <c r="O31" i="98" s="1"/>
  <c r="M31" i="98"/>
  <c r="N30" i="98"/>
  <c r="O30" i="98" s="1"/>
  <c r="M30" i="98"/>
  <c r="M29" i="98"/>
  <c r="N29" i="98"/>
  <c r="O29" i="98" s="1"/>
  <c r="M28" i="98"/>
  <c r="N28" i="98"/>
  <c r="O28" i="98" s="1"/>
  <c r="N27" i="98"/>
  <c r="O27" i="98" s="1"/>
  <c r="M27" i="98"/>
  <c r="N26" i="98"/>
  <c r="O26" i="98" s="1"/>
  <c r="M26" i="98"/>
  <c r="M25" i="98"/>
  <c r="N25" i="98"/>
  <c r="O25" i="98" s="1"/>
  <c r="M24" i="98"/>
  <c r="N24" i="98"/>
  <c r="O24" i="98" s="1"/>
  <c r="N23" i="98"/>
  <c r="O23" i="98" s="1"/>
  <c r="M23" i="98"/>
  <c r="N43" i="98"/>
  <c r="O43" i="98" s="1"/>
  <c r="N22" i="98"/>
  <c r="O22" i="98" s="1"/>
  <c r="M22" i="98"/>
  <c r="M21" i="98"/>
  <c r="M20" i="98"/>
  <c r="N20" i="98"/>
  <c r="O20" i="98" s="1"/>
  <c r="N19" i="98"/>
  <c r="O19" i="98" s="1"/>
  <c r="M19" i="98"/>
  <c r="N18" i="98"/>
  <c r="O18" i="98" s="1"/>
  <c r="M18" i="98"/>
  <c r="M17" i="98"/>
  <c r="N17" i="98"/>
  <c r="O17" i="98" s="1"/>
  <c r="M16" i="98"/>
  <c r="N16" i="98"/>
  <c r="O16" i="98" s="1"/>
  <c r="N15" i="98"/>
  <c r="O15" i="98" s="1"/>
  <c r="M15" i="98"/>
  <c r="N14" i="98"/>
  <c r="O14" i="98" s="1"/>
  <c r="M14" i="98"/>
  <c r="M13" i="98"/>
  <c r="N13" i="98"/>
  <c r="O13" i="98" s="1"/>
  <c r="M12" i="98"/>
  <c r="N12" i="98"/>
  <c r="O12" i="98" s="1"/>
  <c r="N11" i="98"/>
  <c r="O11" i="98" s="1"/>
  <c r="M11" i="98"/>
  <c r="N10" i="98"/>
  <c r="O10" i="98" s="1"/>
  <c r="M10" i="98"/>
  <c r="M9" i="98"/>
  <c r="N9" i="98"/>
  <c r="O9" i="98" s="1"/>
  <c r="M8" i="98"/>
  <c r="N7" i="98"/>
  <c r="O7" i="98" s="1"/>
  <c r="M7" i="98"/>
  <c r="N115" i="97" l="1"/>
  <c r="L179" i="97"/>
  <c r="N21" i="97"/>
  <c r="L59" i="97"/>
  <c r="N65" i="97"/>
  <c r="L99" i="97"/>
  <c r="O187" i="97"/>
  <c r="O216" i="97" s="1"/>
  <c r="N216" i="97"/>
  <c r="N21" i="98"/>
  <c r="N115" i="98"/>
  <c r="N65" i="98"/>
  <c r="N100" i="98"/>
  <c r="O100" i="98" s="1"/>
  <c r="N188" i="98"/>
  <c r="O188" i="98" s="1"/>
  <c r="N215" i="98"/>
  <c r="O215" i="98" s="1"/>
  <c r="N8" i="98"/>
  <c r="O8" i="98" s="1"/>
  <c r="N44" i="98"/>
  <c r="O44" i="98" s="1"/>
  <c r="N183" i="98"/>
  <c r="O183" i="98" s="1"/>
  <c r="N191" i="98"/>
  <c r="O191" i="98" s="1"/>
  <c r="N195" i="98"/>
  <c r="O195" i="98" s="1"/>
  <c r="N199" i="98"/>
  <c r="O199" i="98" s="1"/>
  <c r="N203" i="98"/>
  <c r="O203" i="98" s="1"/>
  <c r="N207" i="98"/>
  <c r="O207" i="98" s="1"/>
  <c r="N211" i="98"/>
  <c r="O211" i="98" s="1"/>
  <c r="N150" i="98"/>
  <c r="O150" i="98" s="1"/>
  <c r="N156" i="98"/>
  <c r="O156" i="98" s="1"/>
  <c r="N167" i="98"/>
  <c r="O167" i="98" s="1"/>
  <c r="N178" i="98"/>
  <c r="O178" i="98" s="1"/>
  <c r="N182" i="98"/>
  <c r="O182" i="98" s="1"/>
  <c r="N186" i="98"/>
  <c r="O186" i="98" s="1"/>
  <c r="N190" i="98"/>
  <c r="O190" i="98" s="1"/>
  <c r="N194" i="98"/>
  <c r="O194" i="98" s="1"/>
  <c r="N198" i="98"/>
  <c r="O198" i="98" s="1"/>
  <c r="N202" i="98"/>
  <c r="O202" i="98" s="1"/>
  <c r="N206" i="98"/>
  <c r="O206" i="98" s="1"/>
  <c r="N210" i="98"/>
  <c r="O210" i="98" s="1"/>
  <c r="N214" i="98"/>
  <c r="O214" i="98" s="1"/>
  <c r="N21" i="101"/>
  <c r="N99" i="101"/>
  <c r="N7" i="101"/>
  <c r="O7" i="101" s="1"/>
  <c r="O65" i="101"/>
  <c r="O99" i="101" s="1"/>
  <c r="N65" i="100"/>
  <c r="N22" i="101"/>
  <c r="O22" i="101" s="1"/>
  <c r="N150" i="101"/>
  <c r="O150" i="101" s="1"/>
  <c r="N123" i="101"/>
  <c r="O123" i="101" s="1"/>
  <c r="N215" i="101"/>
  <c r="O215" i="101" s="1"/>
  <c r="N188" i="101"/>
  <c r="O188" i="101" s="1"/>
  <c r="N21" i="100"/>
  <c r="N13" i="100"/>
  <c r="O13" i="100" s="1"/>
  <c r="N60" i="100"/>
  <c r="O60" i="100" s="1"/>
  <c r="N66" i="100"/>
  <c r="O66" i="100" s="1"/>
  <c r="N75" i="100"/>
  <c r="O75" i="100" s="1"/>
  <c r="N150" i="100"/>
  <c r="O150" i="100" s="1"/>
  <c r="N151" i="101"/>
  <c r="O151" i="101" s="1"/>
  <c r="N157" i="101"/>
  <c r="O157" i="101" s="1"/>
  <c r="N168" i="101"/>
  <c r="O168" i="101" s="1"/>
  <c r="N44" i="100"/>
  <c r="O44" i="100" s="1"/>
  <c r="N100" i="100"/>
  <c r="O100" i="100" s="1"/>
  <c r="N178" i="100"/>
  <c r="O178" i="100" s="1"/>
  <c r="N215" i="100"/>
  <c r="O215" i="100" s="1"/>
  <c r="N188" i="100"/>
  <c r="O188" i="100" s="1"/>
  <c r="N100" i="99"/>
  <c r="O100" i="99" s="1"/>
  <c r="N156" i="100"/>
  <c r="O156" i="100" s="1"/>
  <c r="N167" i="100"/>
  <c r="O167" i="100" s="1"/>
  <c r="N21" i="99"/>
  <c r="N74" i="99"/>
  <c r="O74" i="99" s="1"/>
  <c r="N98" i="99"/>
  <c r="O98" i="99" s="1"/>
  <c r="N125" i="99"/>
  <c r="O125" i="99" s="1"/>
  <c r="N129" i="99"/>
  <c r="O129" i="99" s="1"/>
  <c r="N133" i="99"/>
  <c r="O133" i="99" s="1"/>
  <c r="N137" i="99"/>
  <c r="O137" i="99" s="1"/>
  <c r="N141" i="99"/>
  <c r="O141" i="99" s="1"/>
  <c r="N145" i="99"/>
  <c r="O145" i="99" s="1"/>
  <c r="N149" i="99"/>
  <c r="O149" i="99" s="1"/>
  <c r="N153" i="99"/>
  <c r="O153" i="99" s="1"/>
  <c r="N157" i="99"/>
  <c r="O157" i="99" s="1"/>
  <c r="N161" i="99"/>
  <c r="O161" i="99" s="1"/>
  <c r="N165" i="99"/>
  <c r="O165" i="99" s="1"/>
  <c r="N169" i="99"/>
  <c r="O169" i="99" s="1"/>
  <c r="N173" i="99"/>
  <c r="O173" i="99" s="1"/>
  <c r="N177" i="99"/>
  <c r="O177" i="99" s="1"/>
  <c r="N156" i="99"/>
  <c r="O156" i="99" s="1"/>
  <c r="N123" i="99"/>
  <c r="O123" i="99" s="1"/>
  <c r="N127" i="99"/>
  <c r="O127" i="99" s="1"/>
  <c r="N131" i="99"/>
  <c r="O131" i="99" s="1"/>
  <c r="N135" i="99"/>
  <c r="O135" i="99" s="1"/>
  <c r="N139" i="99"/>
  <c r="O139" i="99" s="1"/>
  <c r="N143" i="99"/>
  <c r="O143" i="99" s="1"/>
  <c r="N147" i="99"/>
  <c r="O147" i="99" s="1"/>
  <c r="N151" i="99"/>
  <c r="O151" i="99" s="1"/>
  <c r="N155" i="99"/>
  <c r="O155" i="99" s="1"/>
  <c r="N159" i="99"/>
  <c r="O159" i="99" s="1"/>
  <c r="N163" i="99"/>
  <c r="O163" i="99" s="1"/>
  <c r="N167" i="99"/>
  <c r="O167" i="99" s="1"/>
  <c r="N171" i="99"/>
  <c r="O171" i="99" s="1"/>
  <c r="N175" i="99"/>
  <c r="O175" i="99" s="1"/>
  <c r="N180" i="99"/>
  <c r="O180" i="99" s="1"/>
  <c r="N150" i="99"/>
  <c r="O150" i="99" s="1"/>
  <c r="N178" i="99"/>
  <c r="O178" i="99" s="1"/>
  <c r="O21" i="97" l="1"/>
  <c r="O59" i="97" s="1"/>
  <c r="N59" i="97"/>
  <c r="O65" i="97"/>
  <c r="O99" i="97" s="1"/>
  <c r="N99" i="97"/>
  <c r="N179" i="97"/>
  <c r="O115" i="97"/>
  <c r="O179" i="97" s="1"/>
  <c r="N187" i="99"/>
  <c r="N59" i="99"/>
  <c r="O21" i="99"/>
  <c r="O59" i="99" s="1"/>
  <c r="O21" i="100"/>
  <c r="O59" i="100" s="1"/>
  <c r="N59" i="100"/>
  <c r="N179" i="98"/>
  <c r="O115" i="98"/>
  <c r="O179" i="98" s="1"/>
  <c r="N65" i="99"/>
  <c r="N115" i="99"/>
  <c r="N115" i="100"/>
  <c r="N187" i="101"/>
  <c r="O21" i="101"/>
  <c r="O59" i="101" s="1"/>
  <c r="N59" i="101"/>
  <c r="N187" i="100"/>
  <c r="N115" i="101"/>
  <c r="N99" i="100"/>
  <c r="O65" i="100"/>
  <c r="O99" i="100" s="1"/>
  <c r="N187" i="98"/>
  <c r="N99" i="98"/>
  <c r="O65" i="98"/>
  <c r="O99" i="98" s="1"/>
  <c r="O21" i="98"/>
  <c r="O59" i="98" s="1"/>
  <c r="N59" i="98"/>
  <c r="N179" i="100" l="1"/>
  <c r="O115" i="100"/>
  <c r="O179" i="100" s="1"/>
  <c r="N99" i="99"/>
  <c r="O65" i="99"/>
  <c r="O99" i="99" s="1"/>
  <c r="N216" i="99"/>
  <c r="O187" i="99"/>
  <c r="O216" i="99" s="1"/>
  <c r="O187" i="98"/>
  <c r="O216" i="98" s="1"/>
  <c r="N216" i="98"/>
  <c r="O187" i="100"/>
  <c r="O216" i="100" s="1"/>
  <c r="N216" i="100"/>
  <c r="N216" i="101"/>
  <c r="O187" i="101"/>
  <c r="O216" i="101" s="1"/>
  <c r="N179" i="99"/>
  <c r="O115" i="99"/>
  <c r="O179" i="99" s="1"/>
  <c r="N179" i="101"/>
  <c r="O115" i="101"/>
  <c r="O179" i="101" s="1"/>
</calcChain>
</file>

<file path=xl/sharedStrings.xml><?xml version="1.0" encoding="utf-8"?>
<sst xmlns="http://schemas.openxmlformats.org/spreadsheetml/2006/main" count="9444" uniqueCount="3592">
  <si>
    <t>Total</t>
  </si>
  <si>
    <t>Soins Palliatifs, avec ou sans acte</t>
  </si>
  <si>
    <t>23Z02Z</t>
  </si>
  <si>
    <t>Autres symptômes et motifs de recours aux soins de la CMD 23</t>
  </si>
  <si>
    <t>23M20Z</t>
  </si>
  <si>
    <t>Ethylisme avec dépendance, niveau 1</t>
  </si>
  <si>
    <t>20Z041</t>
  </si>
  <si>
    <t>Névroses dépressives, niveau 3</t>
  </si>
  <si>
    <t>19M113</t>
  </si>
  <si>
    <t>Troubles mentaux d'origine organique et retards mentaux, âge inférieur à 80 ans, niveau 1</t>
  </si>
  <si>
    <t>19M071</t>
  </si>
  <si>
    <t>Troubles mentaux d'origine organique et retards mentaux, âge supérieur à 79 ans, niveau 2</t>
  </si>
  <si>
    <t>19M062</t>
  </si>
  <si>
    <t>Troubles mentaux d'origine organique et retards mentaux, âge supérieur à 79 ans, niveau 1</t>
  </si>
  <si>
    <t>19M061</t>
  </si>
  <si>
    <t>Troubles aigus de l'adaptation et du fonctionnement psychosocial, niveau 2</t>
  </si>
  <si>
    <t>19M022</t>
  </si>
  <si>
    <t>Leucémies aigües, âge supérieur à 17 ans, niveau 1</t>
  </si>
  <si>
    <t>17M091</t>
  </si>
  <si>
    <t>Autres troubles de la lignée érythrocytaire, âge supérieur à 17 ans, niveau 3</t>
  </si>
  <si>
    <t>16M113</t>
  </si>
  <si>
    <t>Autres troubles de la lignée érythrocytaire, âge supérieur à 17 ans, niveau 2</t>
  </si>
  <si>
    <t>16M112</t>
  </si>
  <si>
    <t>Autres troubles de la lignée érythrocytaire, âge supérieur à 17 ans, niveau 1</t>
  </si>
  <si>
    <t>16M111</t>
  </si>
  <si>
    <t>Autres troubles de la lignée érythrocytaire, âge supérieur à 17 ans, très courte durée</t>
  </si>
  <si>
    <t>16M11T</t>
  </si>
  <si>
    <t>Affections de la rate, niveau 1</t>
  </si>
  <si>
    <t>16M061</t>
  </si>
  <si>
    <t>Hypertrophie prostatique bénigne, très courte durée</t>
  </si>
  <si>
    <t>12M04T</t>
  </si>
  <si>
    <t>Tumeurs malignes de l'appareil génital masculin, niveau 2</t>
  </si>
  <si>
    <t>12M032</t>
  </si>
  <si>
    <t>Tumeurs malignes de l'appareil génital masculin, très courte durée</t>
  </si>
  <si>
    <t>12M03T</t>
  </si>
  <si>
    <t>Autres affections des reins et des voies urinaires, à l'exception de celles d'origine diabétique, âge supérieur à 17 ans, niveau 2</t>
  </si>
  <si>
    <t>11M162</t>
  </si>
  <si>
    <t>Tumeurs des reins et des voies urinaires, niveau 3</t>
  </si>
  <si>
    <t>11M073</t>
  </si>
  <si>
    <t>Insuffisance rénale, sans dialyse, niveau 2</t>
  </si>
  <si>
    <t>11M062</t>
  </si>
  <si>
    <t>Infections des reins et des voies urinaires, âge supérieur à 17 ans, niveau 2</t>
  </si>
  <si>
    <t>11M042</t>
  </si>
  <si>
    <t>Troubles nutritionnels divers, âge supérieur à 17 ans, niveau 3</t>
  </si>
  <si>
    <t>10M183</t>
  </si>
  <si>
    <t>Troubles nutritionnels divers, âge supérieur à 17 ans, niveau 2</t>
  </si>
  <si>
    <t>10M182</t>
  </si>
  <si>
    <t>Autres maladies métaboliques congénitales, très courte durée</t>
  </si>
  <si>
    <t>10M11T</t>
  </si>
  <si>
    <t>Diabète, âge supérieur à 35 ans, niveau 3</t>
  </si>
  <si>
    <t>10M023</t>
  </si>
  <si>
    <t>Tumeurs malignes des seins, niveau 3</t>
  </si>
  <si>
    <t>09M103</t>
  </si>
  <si>
    <t>Autres affections dermatologiques, niveau 3</t>
  </si>
  <si>
    <t>09M073</t>
  </si>
  <si>
    <t>Ulcères cutanés, niveau 3</t>
  </si>
  <si>
    <t>09M063</t>
  </si>
  <si>
    <t>Ulcères cutanés, niveau 2</t>
  </si>
  <si>
    <t>09M062</t>
  </si>
  <si>
    <t>Ulcères cutanés, niveau 1</t>
  </si>
  <si>
    <t>09M061</t>
  </si>
  <si>
    <t>Lésions, infections et inflammations de la peau et des tissus sous-cutanés, âge supérieur à 17 ans, niveau 3</t>
  </si>
  <si>
    <t>09M053</t>
  </si>
  <si>
    <t>Lésions, infections et inflammations de la peau et des tissus sous-cutanés, âge supérieur à 17 ans, niveau 2</t>
  </si>
  <si>
    <t>09M052</t>
  </si>
  <si>
    <t>Traumatismes de la peau et des tissus sous-cutanés, âge supérieur à 17 ans, niveau 2</t>
  </si>
  <si>
    <t>09M032</t>
  </si>
  <si>
    <t>Fractures du bras et de l'avant-bras, âge supérieur à 17 ans, niveau 3</t>
  </si>
  <si>
    <t>08M373</t>
  </si>
  <si>
    <t>Fractures du bras et de l'avant-bras, âge supérieur à 17 ans, niveau 2</t>
  </si>
  <si>
    <t>08M372</t>
  </si>
  <si>
    <t>Fractures du bras et de l'avant-bras, âge supérieur à 17 ans, niveau 1</t>
  </si>
  <si>
    <t>08M371</t>
  </si>
  <si>
    <t>Autres pathologies rachidiennes relevant d'un traitement médical, niveau 2</t>
  </si>
  <si>
    <t>08M292</t>
  </si>
  <si>
    <t>Autres rachialgies, niveau 3</t>
  </si>
  <si>
    <t>08M283</t>
  </si>
  <si>
    <t>Fractures du rachis, niveau 3</t>
  </si>
  <si>
    <t>08M263</t>
  </si>
  <si>
    <t>Fractures pathologiques et autres tumeurs malignes de l'appareil musculosquelettique et du tissu conjonctif, niveau 3</t>
  </si>
  <si>
    <t>08M253</t>
  </si>
  <si>
    <t>Fractures pathologiques et autres tumeurs malignes de l'appareil musculosquelettique et du tissu conjonctif, niveau 1</t>
  </si>
  <si>
    <t>08M251</t>
  </si>
  <si>
    <t>Entorses, luxations et dislocations du bras et de l'avant-bras, âge supérieur à 17 ans, niveau 2</t>
  </si>
  <si>
    <t>08M212</t>
  </si>
  <si>
    <t>Maladies osseuses et arthropathies spécifiques, niveau 3</t>
  </si>
  <si>
    <t>08M103</t>
  </si>
  <si>
    <t>Maladies osseuses et arthropathies spécifiques, niveau 2</t>
  </si>
  <si>
    <t>08M102</t>
  </si>
  <si>
    <t>Maladies osseuses et arthropathies spécifiques, niveau 1</t>
  </si>
  <si>
    <t>08M101</t>
  </si>
  <si>
    <t>Fractures, entorses, luxations et dislocations de la jambe, âge supérieur à 17 ans, niveau 3</t>
  </si>
  <si>
    <t>08M073</t>
  </si>
  <si>
    <t>Fractures de la hanche et du bassin, niveau 3</t>
  </si>
  <si>
    <t>08M043</t>
  </si>
  <si>
    <t>Fractures de la hanche et du bassin, niveau 2</t>
  </si>
  <si>
    <t>08M042</t>
  </si>
  <si>
    <t>Fractures de la hanche et du bassin, niveau 1</t>
  </si>
  <si>
    <t>08M041</t>
  </si>
  <si>
    <t>Cirrhoses alcooliques, niveau 3</t>
  </si>
  <si>
    <t>07M073</t>
  </si>
  <si>
    <t>Cirrhoses alcooliques, niveau 1</t>
  </si>
  <si>
    <t>07M071</t>
  </si>
  <si>
    <t>Affections malignes du système hépato-biliaire ou du pancréas, niveau 1</t>
  </si>
  <si>
    <t>07M061</t>
  </si>
  <si>
    <t>Affections des voies biliaires, niveau 1</t>
  </si>
  <si>
    <t>07M021</t>
  </si>
  <si>
    <t>Symptômes et autres recours aux soins de la CMD 06</t>
  </si>
  <si>
    <t>06M18Z</t>
  </si>
  <si>
    <t>Autres affections digestives, âge supérieur à 17 ans, niveau 2</t>
  </si>
  <si>
    <t>06M092</t>
  </si>
  <si>
    <t>Occlusions intestinales non dues à une hernie, niveau 2</t>
  </si>
  <si>
    <t>06M062</t>
  </si>
  <si>
    <t>Hémorragies digestives, niveau 1</t>
  </si>
  <si>
    <t>06M041</t>
  </si>
  <si>
    <t>Athérosclérose coronarienne, niveau 2</t>
  </si>
  <si>
    <t>05M162</t>
  </si>
  <si>
    <t>Hypertension artérielle, niveau 4</t>
  </si>
  <si>
    <t>05M154</t>
  </si>
  <si>
    <t>Hypertension artérielle, niveau 2</t>
  </si>
  <si>
    <t>05M152</t>
  </si>
  <si>
    <t>Troubles vasculaires périphériques, niveau 3</t>
  </si>
  <si>
    <t>05M123</t>
  </si>
  <si>
    <t>Troubles vasculaires périphériques, niveau 2</t>
  </si>
  <si>
    <t>05M122</t>
  </si>
  <si>
    <t>Troubles vasculaires périphériques, niveau 1</t>
  </si>
  <si>
    <t>05M121</t>
  </si>
  <si>
    <t>Cardiopathies congénitales et valvulopathies, âge supérieur à 17 ans, niveau 3</t>
  </si>
  <si>
    <t>05M113</t>
  </si>
  <si>
    <t>Insuffisances cardiaques et états de choc circulatoire, niveau 3</t>
  </si>
  <si>
    <t>05M093</t>
  </si>
  <si>
    <t>Insuffisances cardiaques et états de choc circulatoire, niveau 2</t>
  </si>
  <si>
    <t>05M092</t>
  </si>
  <si>
    <t>Insuffisances cardiaques et états de choc circulatoire, niveau 1</t>
  </si>
  <si>
    <t>05M091</t>
  </si>
  <si>
    <t>Arythmies et troubles de la conduction cardiaque, niveau 3</t>
  </si>
  <si>
    <t>05M083</t>
  </si>
  <si>
    <t>Arythmies et troubles de la conduction cardiaque, niveau 2</t>
  </si>
  <si>
    <t>05M082</t>
  </si>
  <si>
    <t>Thrombophlébites veineuses profondes, niveau 2</t>
  </si>
  <si>
    <t>05M072</t>
  </si>
  <si>
    <t>Angine de poitrine, niveau 1</t>
  </si>
  <si>
    <t>05M061</t>
  </si>
  <si>
    <t>Epanchements pleuraux, niveau 3</t>
  </si>
  <si>
    <t>04M173</t>
  </si>
  <si>
    <t>Traumatismes thoraciques, niveau 2</t>
  </si>
  <si>
    <t>04M162</t>
  </si>
  <si>
    <t>Oedème pulmonaire et détresse respiratoire, niveau 1</t>
  </si>
  <si>
    <t>04M131</t>
  </si>
  <si>
    <t>Signes et symptômes respiratoires, niveau 2</t>
  </si>
  <si>
    <t>04M112</t>
  </si>
  <si>
    <t>Tumeurs de l'appareil respiratoire, niveau 3</t>
  </si>
  <si>
    <t>04M093</t>
  </si>
  <si>
    <t>Bronchopneumopathies chroniques, niveau 2</t>
  </si>
  <si>
    <t>04M082</t>
  </si>
  <si>
    <t>Bronchopneumopathies chroniques, niveau 1</t>
  </si>
  <si>
    <t>04M081</t>
  </si>
  <si>
    <t>Pneumonies et pleurésies banales, âge supérieur à 17 ans, niveau 3</t>
  </si>
  <si>
    <t>04M053</t>
  </si>
  <si>
    <t>Pneumonies et pleurésies banales, âge supérieur à 17 ans, niveau 1</t>
  </si>
  <si>
    <t>04M051</t>
  </si>
  <si>
    <t>Bronchites et asthme, âge supérieur à 17 ans, niveau 3</t>
  </si>
  <si>
    <t>04M033</t>
  </si>
  <si>
    <t>Tumeurs malignes des oreilles, du nez, de la gorge ou de la bouche, niveau 2</t>
  </si>
  <si>
    <t>03M072</t>
  </si>
  <si>
    <t>Anomalies de la démarche d'origine neurologique</t>
  </si>
  <si>
    <t>01M34Z</t>
  </si>
  <si>
    <t>Anomalies de la démarche d'origine neurologique, très courte durée</t>
  </si>
  <si>
    <t>01M34T</t>
  </si>
  <si>
    <t>Autres accidents vasculaires cérébraux non transitoires, niveau 1</t>
  </si>
  <si>
    <t>01M311</t>
  </si>
  <si>
    <t>Accidents vasculaires intracérébraux non transitoires, niveau 3</t>
  </si>
  <si>
    <t>01M303</t>
  </si>
  <si>
    <t>Accidents vasculaires intracérébraux non transitoires, niveau 2</t>
  </si>
  <si>
    <t>01M302</t>
  </si>
  <si>
    <t>Epilepsie, âge supérieur à 17 ans, niveau 4</t>
  </si>
  <si>
    <t>01M254</t>
  </si>
  <si>
    <t>Epilepsie, âge supérieur à 17 ans, niveau 3</t>
  </si>
  <si>
    <t>01M253</t>
  </si>
  <si>
    <t>Accidents ischémiques transitoires et occlusions des artères précérébrales, âge supérieur à 79 ans, niveau 1</t>
  </si>
  <si>
    <t>01M151</t>
  </si>
  <si>
    <t>Affections des nerfs crâniens et rachidiens, niveau 2</t>
  </si>
  <si>
    <t>01M112</t>
  </si>
  <si>
    <t>Maladies dégénératives du système nerveux, âge supérieur à 79 ans, niveau 1</t>
  </si>
  <si>
    <t>01M071</t>
  </si>
  <si>
    <t>(% homme)</t>
  </si>
  <si>
    <t>de séjour</t>
  </si>
  <si>
    <t>% décès</t>
  </si>
  <si>
    <t>Sexe ratio</t>
  </si>
  <si>
    <t>Age moyen</t>
  </si>
  <si>
    <t>Durée moyenne</t>
  </si>
  <si>
    <t>Effectif</t>
  </si>
  <si>
    <t>Libellé</t>
  </si>
  <si>
    <t>Code</t>
  </si>
  <si>
    <t>Ensemble du casemix en GHM</t>
  </si>
  <si>
    <t>Année 2015</t>
  </si>
  <si>
    <t>Etablissement :</t>
  </si>
  <si>
    <t>Techniques complexes d'irradiation externe sans repositionnement, en séances</t>
  </si>
  <si>
    <t>28Z24Z</t>
  </si>
  <si>
    <t>Techniques complexes d'irradiation externe avec repositionnement, en séances</t>
  </si>
  <si>
    <t>28Z23Z</t>
  </si>
  <si>
    <t>Préparations à une irradiation externe avec dosimétrie tridimensionnelle sans HDV</t>
  </si>
  <si>
    <t>28Z21Z</t>
  </si>
  <si>
    <t>Préparations à une irradiation externe avec dosimétrie tridimensionnelle avec HDV</t>
  </si>
  <si>
    <t>28Z20Z</t>
  </si>
  <si>
    <t>Préparations à une irradiation externe par RCMI ou techniques spéciales</t>
  </si>
  <si>
    <t>28Z19Z</t>
  </si>
  <si>
    <t>Radiothérapie conformationnelle avec modulation d'intensité, en séances</t>
  </si>
  <si>
    <t>28Z18Z</t>
  </si>
  <si>
    <t>Chimiothérapie pour affection non tumorale, en séances</t>
  </si>
  <si>
    <t>28Z17Z</t>
  </si>
  <si>
    <t>Transfusions, en séances</t>
  </si>
  <si>
    <t>28Z14Z</t>
  </si>
  <si>
    <t>Chimiothérapie pour tumeur, en séances</t>
  </si>
  <si>
    <t>28Z07Z</t>
  </si>
  <si>
    <t>Hémodialyse, en séances</t>
  </si>
  <si>
    <t>28Z04Z</t>
  </si>
  <si>
    <t>Traumatismes multiples graves, niveau 2</t>
  </si>
  <si>
    <t>26M022</t>
  </si>
  <si>
    <t>Traumatismes multiples graves, niveau 1</t>
  </si>
  <si>
    <t>26M021</t>
  </si>
  <si>
    <t>Interventions pour traumatismes multiples graves, niveau 3</t>
  </si>
  <si>
    <t>26C023</t>
  </si>
  <si>
    <t>Interventions pour traumatismes multiples graves, niveau 2</t>
  </si>
  <si>
    <t>26C022</t>
  </si>
  <si>
    <t>Maladies dues au VIH, avec plusieurs complications infectieuses</t>
  </si>
  <si>
    <t>25M02C</t>
  </si>
  <si>
    <t>Autres maladies dues au VIH</t>
  </si>
  <si>
    <t>25M02A</t>
  </si>
  <si>
    <t>Interventions pour maladie due au VIH, niveau 1</t>
  </si>
  <si>
    <t>25C021</t>
  </si>
  <si>
    <t>Interventions de confort et autres interventions non prises en charge par l'assurance maladie obligatoire</t>
  </si>
  <si>
    <t>23Z03Z</t>
  </si>
  <si>
    <t>Désensibilisations et tests allergologiques nécessitant une hospitalisation</t>
  </si>
  <si>
    <t>23M21Z</t>
  </si>
  <si>
    <t>Désensibilisations et tests allergologiques nécessitant une hospitalisation, très courte durée</t>
  </si>
  <si>
    <t>23M21T</t>
  </si>
  <si>
    <t>Autres symptômes et motifs de recours aux soins de la CMD 23, très courte durée</t>
  </si>
  <si>
    <t>23M20T</t>
  </si>
  <si>
    <t>Convalescences et autres motifs sociaux</t>
  </si>
  <si>
    <t>23M16Z</t>
  </si>
  <si>
    <t>Convalescences et autres motifs sociaux, très courte durée</t>
  </si>
  <si>
    <t>23M16T</t>
  </si>
  <si>
    <t>Actes non effectués en raison d'une contre-indication</t>
  </si>
  <si>
    <t>23M15Z</t>
  </si>
  <si>
    <t>Traitements prophylactiques</t>
  </si>
  <si>
    <t>23M14Z</t>
  </si>
  <si>
    <t>Autres motifs concernant majoritairement la petite enfance, niveau 1</t>
  </si>
  <si>
    <t>23M111</t>
  </si>
  <si>
    <t>Autres motifs concernant majoritairement la petite enfance, très courte durée</t>
  </si>
  <si>
    <t>23M11T</t>
  </si>
  <si>
    <t>Soins de contrôle chirurgicaux, niveau 3</t>
  </si>
  <si>
    <t>23M103</t>
  </si>
  <si>
    <t>Soins de contrôle chirurgicaux, niveau 2</t>
  </si>
  <si>
    <t>23M102</t>
  </si>
  <si>
    <t>Soins de contrôle chirurgicaux, niveau 1</t>
  </si>
  <si>
    <t>23M101</t>
  </si>
  <si>
    <t>Chimiothérapie pour affections non tumorales, niveau 2</t>
  </si>
  <si>
    <t>23M092</t>
  </si>
  <si>
    <t>Chimiothérapie pour affections non tumorales, niveau 1</t>
  </si>
  <si>
    <t>23M091</t>
  </si>
  <si>
    <t>Autres motifs de recours chez un patient diabétique, en ambulatoire</t>
  </si>
  <si>
    <t>23M08J</t>
  </si>
  <si>
    <t>Autres facteurs influant sur l'état de santé, niveau 4</t>
  </si>
  <si>
    <t>23M064</t>
  </si>
  <si>
    <t>Autres facteurs influant sur l'état de santé, niveau 3</t>
  </si>
  <si>
    <t>23M063</t>
  </si>
  <si>
    <t>Autres facteurs influant sur l'état de santé, niveau 2</t>
  </si>
  <si>
    <t>23M062</t>
  </si>
  <si>
    <t>Autres facteurs influant sur l'état de santé, niveau 1</t>
  </si>
  <si>
    <t>23M061</t>
  </si>
  <si>
    <t>Autres facteurs influant sur l'état de santé, très courte durée</t>
  </si>
  <si>
    <t>23M06T</t>
  </si>
  <si>
    <t>Motifs de recours de la CMD 23 sans acte opératoire, avec anesthésie, en ambulatoire</t>
  </si>
  <si>
    <t>23K03J</t>
  </si>
  <si>
    <t>Explorations nocturnes et apparentées : séjours de moins de 2 jours</t>
  </si>
  <si>
    <t>23K02Z</t>
  </si>
  <si>
    <t>Interventions chirurgicales avec autres motifs de recours aux services de santé, niveau 2</t>
  </si>
  <si>
    <t>23C022</t>
  </si>
  <si>
    <t>Interventions chirurgicales avec autres motifs de recours aux services de santé, niveau 1</t>
  </si>
  <si>
    <t>23C021</t>
  </si>
  <si>
    <t>Brûlures avec transfert vers un autre établissement MCO : séjours de moins de 2 jours</t>
  </si>
  <si>
    <t>22Z03Z</t>
  </si>
  <si>
    <t>Brûlures et gelures non étendues sans intervention chirurgicale, niveau 1</t>
  </si>
  <si>
    <t>22M021</t>
  </si>
  <si>
    <t>Brûlures et gelures non étendues sans intervention chirurgicale, très courte durée</t>
  </si>
  <si>
    <t>22M02T</t>
  </si>
  <si>
    <t>Brûlures non étendues avec parages de plaie ou autres interventions chirurgicales, niveau 1</t>
  </si>
  <si>
    <t>22C031</t>
  </si>
  <si>
    <t>Autres complications iatrogéniques non classées ailleurs, niveau 2</t>
  </si>
  <si>
    <t>21M162</t>
  </si>
  <si>
    <t>Autres complications iatrogéniques non classées ailleurs, très courte durée</t>
  </si>
  <si>
    <t>21M16T</t>
  </si>
  <si>
    <t>Autres traumatismes et effets nocifs autres que les intoxications, niveau 3</t>
  </si>
  <si>
    <t>21M143</t>
  </si>
  <si>
    <t>Autres traumatismes et effets nocifs autres que les intoxications, niveau 1</t>
  </si>
  <si>
    <t>21M141</t>
  </si>
  <si>
    <t>Autres traumatismes et effets nocifs autres que les intoxications, très courte durée</t>
  </si>
  <si>
    <t>21M14T</t>
  </si>
  <si>
    <t>Autres effets toxiques, niveau 1</t>
  </si>
  <si>
    <t>21M121</t>
  </si>
  <si>
    <t>Effets toxiques des autres substances chimiques, très courte durée</t>
  </si>
  <si>
    <t>21M11T</t>
  </si>
  <si>
    <t>Effets toxiques des médicaments et substances biologiques, âge supérieur à 17 ans, niveau 4</t>
  </si>
  <si>
    <t>21M104</t>
  </si>
  <si>
    <t>Effets toxiques des médicaments et substances biologiques, âge supérieur à 17 ans, niveau 3</t>
  </si>
  <si>
    <t>21M103</t>
  </si>
  <si>
    <t>Effets toxiques des médicaments et substances biologiques, âge supérieur à 17 ans, niveau 2</t>
  </si>
  <si>
    <t>21M102</t>
  </si>
  <si>
    <t>Effets toxiques des médicaments et substances biologiques, âge supérieur à 17 ans, niveau 1</t>
  </si>
  <si>
    <t>21M101</t>
  </si>
  <si>
    <t>Effets toxiques des médicaments et substances biologiques, âge supérieur à 17 ans, très courte durée</t>
  </si>
  <si>
    <t>21M10T</t>
  </si>
  <si>
    <t>Traumatismes imprécis, âge supérieur à 17 ans, très courte durée</t>
  </si>
  <si>
    <t>21M07T</t>
  </si>
  <si>
    <t>Traumatismes imprécis, âge inférieur à 18 ans, niveau 1</t>
  </si>
  <si>
    <t>21M061</t>
  </si>
  <si>
    <t>Réactions allergiques non classées ailleurs, âge supérieur à 17 ans, niveau 1</t>
  </si>
  <si>
    <t>21M051</t>
  </si>
  <si>
    <t>Réactions allergiques non classées ailleurs, âge supérieur à 17 ans, très courte durée</t>
  </si>
  <si>
    <t>21M05T</t>
  </si>
  <si>
    <t>Réactions allergiques non classées ailleurs, âge inférieur à 18 ans, très courte durée</t>
  </si>
  <si>
    <t>21M04T</t>
  </si>
  <si>
    <t>Effets toxiques des médicaments et substances biologiques, âge inférieur à 18 ans, niveau 2</t>
  </si>
  <si>
    <t>21M022</t>
  </si>
  <si>
    <t>Effets toxiques des médicaments et substances biologiques, âge inférieur à 18 ans, niveau 1</t>
  </si>
  <si>
    <t>21M021</t>
  </si>
  <si>
    <t>Effets toxiques des médicaments et substances biologiques, âge inférieur à 18 ans, très courte durée</t>
  </si>
  <si>
    <t>21M02T</t>
  </si>
  <si>
    <t>Greffes de peau ou parages de plaies pour lésions autres que des brûlures, niveau 1</t>
  </si>
  <si>
    <t>21C061</t>
  </si>
  <si>
    <t>Autres interventions pour blessures ou complications d'acte, niveau 4</t>
  </si>
  <si>
    <t>21C054</t>
  </si>
  <si>
    <t>Autres interventions pour blessures ou complications d'acte, niveau 3</t>
  </si>
  <si>
    <t>21C053</t>
  </si>
  <si>
    <t>Autres interventions pour blessures ou complications d'acte, niveau 2</t>
  </si>
  <si>
    <t>21C052</t>
  </si>
  <si>
    <t>Autres interventions pour blessures ou complications d'acte, niveau 1</t>
  </si>
  <si>
    <t>21C051</t>
  </si>
  <si>
    <t>Autres interventions pour blessures ou complications d'acte, en ambulatoire</t>
  </si>
  <si>
    <t>21C05J</t>
  </si>
  <si>
    <t>Interventions sur la main ou le poignet à la suite de blessures, niveau 1</t>
  </si>
  <si>
    <t>21C041</t>
  </si>
  <si>
    <t>Troubles mentaux organiques induits par l'alcool ou d'autres substances, niveau 3</t>
  </si>
  <si>
    <t>20Z063</t>
  </si>
  <si>
    <t>Troubles mentaux organiques induits par l'alcool ou d'autres substances, niveau 2</t>
  </si>
  <si>
    <t>20Z062</t>
  </si>
  <si>
    <t>Troubles mentaux organiques induits par l'alcool ou d'autres substances, très courte durée</t>
  </si>
  <si>
    <t>20Z06T</t>
  </si>
  <si>
    <t>Ethylisme aigu, niveau 2</t>
  </si>
  <si>
    <t>20Z052</t>
  </si>
  <si>
    <t>Ethylisme aigu, niveau 1</t>
  </si>
  <si>
    <t>20Z051</t>
  </si>
  <si>
    <t>Ethylisme avec dépendance, niveau 4</t>
  </si>
  <si>
    <t>20Z044</t>
  </si>
  <si>
    <t>Ethylisme avec dépendance, niveau 3</t>
  </si>
  <si>
    <t>20Z043</t>
  </si>
  <si>
    <t>Ethylisme avec dépendance, niveau 2</t>
  </si>
  <si>
    <t>20Z042</t>
  </si>
  <si>
    <t>Ethylisme avec dépendance, très courte durée</t>
  </si>
  <si>
    <t>20Z04T</t>
  </si>
  <si>
    <t>Abus de drogues non éthyliques sans dépendance, niveau 1</t>
  </si>
  <si>
    <t>20Z031</t>
  </si>
  <si>
    <t>Toxicomanies non éthyliques avec dépendance, niveau 1</t>
  </si>
  <si>
    <t>20Z021</t>
  </si>
  <si>
    <t>Symptômes et autres recours aux soins de la CMD 19</t>
  </si>
  <si>
    <t>19M22Z</t>
  </si>
  <si>
    <t>Symptômes et autres recours aux soins de la CMD 19, très courte durée</t>
  </si>
  <si>
    <t>19M22T</t>
  </si>
  <si>
    <t>Autres troubles mentaux, niveau 4</t>
  </si>
  <si>
    <t>19M204</t>
  </si>
  <si>
    <t>Autres troubles mentaux, niveau 1</t>
  </si>
  <si>
    <t>19M201</t>
  </si>
  <si>
    <t>Autres troubles mentaux, très courte durée</t>
  </si>
  <si>
    <t>19M20T</t>
  </si>
  <si>
    <t>Troubles de l'humeur, niveau 2</t>
  </si>
  <si>
    <t>19M192</t>
  </si>
  <si>
    <t>Troubles de l'humeur, niveau 1</t>
  </si>
  <si>
    <t>19M191</t>
  </si>
  <si>
    <t>Autres maladies et troubles mentaux de l'enfance, niveau 1</t>
  </si>
  <si>
    <t>19M181</t>
  </si>
  <si>
    <t>Autres maladies et troubles mentaux de l'enfance, très courte durée</t>
  </si>
  <si>
    <t>19M18T</t>
  </si>
  <si>
    <t>Maladies et troubles du développement psychologiques de l'enfance, niveau 1</t>
  </si>
  <si>
    <t>19M171</t>
  </si>
  <si>
    <t>Autres psychoses, âge inférieur à 80 ans, niveau 1</t>
  </si>
  <si>
    <t>19M161</t>
  </si>
  <si>
    <t>Autres psychoses, âge inférieur à 80 ans, très courte durée</t>
  </si>
  <si>
    <t>19M16T</t>
  </si>
  <si>
    <t>Autres psychoses, âge supérieur à 79 ans, niveau 3</t>
  </si>
  <si>
    <t>19M153</t>
  </si>
  <si>
    <t>Autres psychoses, âge supérieur à 79 ans, niveau 2</t>
  </si>
  <si>
    <t>19M152</t>
  </si>
  <si>
    <t>Autres psychoses, âge supérieur à 79 ans, niveau 1</t>
  </si>
  <si>
    <t>19M151</t>
  </si>
  <si>
    <t>Autres psychoses, âge supérieur à 79 ans, très courte durée</t>
  </si>
  <si>
    <t>19M15T</t>
  </si>
  <si>
    <t>Troubles bipolaires et syndromes dépressifs sévères, niveau 3</t>
  </si>
  <si>
    <t>19M143</t>
  </si>
  <si>
    <t>Troubles bipolaires et syndromes dépressifs sévères, niveau 2</t>
  </si>
  <si>
    <t>19M142</t>
  </si>
  <si>
    <t>Troubles bipolaires et syndromes dépressifs sévères, niveau 1</t>
  </si>
  <si>
    <t>19M141</t>
  </si>
  <si>
    <t>Troubles bipolaires et syndromes dépressifs sévères, très courte durée</t>
  </si>
  <si>
    <t>19M14T</t>
  </si>
  <si>
    <t>Autres troubles de la personnalité et du comportement avec réactions impulsives, niveau 2</t>
  </si>
  <si>
    <t>19M132</t>
  </si>
  <si>
    <t>Autres troubles de la personnalité et du comportement avec réactions impulsives, très courte durée</t>
  </si>
  <si>
    <t>19M13T</t>
  </si>
  <si>
    <t>Anorexie mentale et boulimie, niveau 3</t>
  </si>
  <si>
    <t>19M123</t>
  </si>
  <si>
    <t>Anorexie mentale et boulimie, niveau 2</t>
  </si>
  <si>
    <t>19M122</t>
  </si>
  <si>
    <t>Anorexie mentale et boulimie, niveau 1</t>
  </si>
  <si>
    <t>19M121</t>
  </si>
  <si>
    <t>Névroses dépressives, niveau 4</t>
  </si>
  <si>
    <t>19M114</t>
  </si>
  <si>
    <t>Névroses dépressives, niveau 2</t>
  </si>
  <si>
    <t>19M112</t>
  </si>
  <si>
    <t>Névroses dépressives, niveau 1</t>
  </si>
  <si>
    <t>19M111</t>
  </si>
  <si>
    <t>Névroses dépressives, très courte durée</t>
  </si>
  <si>
    <t>19M11T</t>
  </si>
  <si>
    <t>Névroses autres que les névroses dépressives, niveau 3</t>
  </si>
  <si>
    <t>19M103</t>
  </si>
  <si>
    <t>Névroses autres que les névroses dépressives, niveau 2</t>
  </si>
  <si>
    <t>19M102</t>
  </si>
  <si>
    <t>Névroses autres que les névroses dépressives, niveau 1</t>
  </si>
  <si>
    <t>19M101</t>
  </si>
  <si>
    <t>Névroses autres que les névroses dépressives, très courte durée</t>
  </si>
  <si>
    <t>19M10T</t>
  </si>
  <si>
    <t>Troubles mentaux d'origine organique et retards mentaux, âge inférieur à 80 ans, niveau 3</t>
  </si>
  <si>
    <t>19M073</t>
  </si>
  <si>
    <t>Troubles mentaux d'origine organique et retards mentaux, âge inférieur à 80 ans, niveau 2</t>
  </si>
  <si>
    <t>19M072</t>
  </si>
  <si>
    <t>Troubles mentaux d'origine organique et retards mentaux, âge inférieur à 80 ans, très courte durée</t>
  </si>
  <si>
    <t>19M07T</t>
  </si>
  <si>
    <t>Troubles mentaux d'origine organique et retards mentaux, âge supérieur à 79 ans, niveau 3</t>
  </si>
  <si>
    <t>19M063</t>
  </si>
  <si>
    <t>Troubles mentaux d'origine organique et retards mentaux, âge supérieur à 79 ans, très courte durée</t>
  </si>
  <si>
    <t>19M06T</t>
  </si>
  <si>
    <t>Troubles aigus de l'adaptation et du fonctionnement psychosocial, niveau 4</t>
  </si>
  <si>
    <t>19M024</t>
  </si>
  <si>
    <t>Troubles aigus de l'adaptation et du fonctionnement psychosocial, niveau 3</t>
  </si>
  <si>
    <t>19M023</t>
  </si>
  <si>
    <t>Troubles aigus de l'adaptation et du fonctionnement psychosocial, niveau 1</t>
  </si>
  <si>
    <t>19M021</t>
  </si>
  <si>
    <t>Troubles aigus de l'adaptation et du fonctionnement psychosocial, très courte durée</t>
  </si>
  <si>
    <t>19M02T</t>
  </si>
  <si>
    <t>Affections de la CMD 18 avec décès : séjours de moins de 2 jours</t>
  </si>
  <si>
    <t>18M13E</t>
  </si>
  <si>
    <t>Explorations et surveillance pour maladies infectieuses ou parasitaires</t>
  </si>
  <si>
    <t>18M12Z</t>
  </si>
  <si>
    <t>Autres maladies infectieuses ou parasitaires, niveau 1</t>
  </si>
  <si>
    <t>18M111</t>
  </si>
  <si>
    <t>Autres maladies infectieuses ou parasitaires, très courte durée</t>
  </si>
  <si>
    <t>18M11T</t>
  </si>
  <si>
    <t>Maladies infectieuses sévères, niveau 4</t>
  </si>
  <si>
    <t>18M104</t>
  </si>
  <si>
    <t>Maladies infectieuses sévères, niveau 2</t>
  </si>
  <si>
    <t>18M102</t>
  </si>
  <si>
    <t>Maladies infectieuses sévères, niveau 1</t>
  </si>
  <si>
    <t>18M101</t>
  </si>
  <si>
    <t>Paludisme, très courte durée</t>
  </si>
  <si>
    <t>18M09T</t>
  </si>
  <si>
    <t>Septicémies, âge supérieur à 17 ans, niveau 4</t>
  </si>
  <si>
    <t>18M074</t>
  </si>
  <si>
    <t>Septicémies, âge supérieur à 17 ans, niveau 3</t>
  </si>
  <si>
    <t>18M073</t>
  </si>
  <si>
    <t>Septicémies, âge supérieur à 17 ans, niveau 2</t>
  </si>
  <si>
    <t>18M072</t>
  </si>
  <si>
    <t>Septicémies, âge supérieur à 17 ans, niveau 1</t>
  </si>
  <si>
    <t>18M071</t>
  </si>
  <si>
    <t>Septicémies, âge supérieur à 17 ans, très courte durée</t>
  </si>
  <si>
    <t>18M07T</t>
  </si>
  <si>
    <t>Fièvres d'étiologie indéterminée, âge supérieur à 17 ans, niveau 3</t>
  </si>
  <si>
    <t>18M043</t>
  </si>
  <si>
    <t>Fièvres d'étiologie indéterminée, âge supérieur à 17 ans, niveau 2</t>
  </si>
  <si>
    <t>18M042</t>
  </si>
  <si>
    <t>Fièvres d'étiologie indéterminée, âge supérieur à 17 ans, niveau 1</t>
  </si>
  <si>
    <t>18M041</t>
  </si>
  <si>
    <t>Fièvres d'étiologie indéterminée, âge supérieur à 17 ans, très courte durée</t>
  </si>
  <si>
    <t>18M04T</t>
  </si>
  <si>
    <t>Maladies virales, âge supérieur à 17 ans, niveau 3</t>
  </si>
  <si>
    <t>18M033</t>
  </si>
  <si>
    <t>Maladies virales, âge supérieur à 17 ans, niveau 1</t>
  </si>
  <si>
    <t>18M031</t>
  </si>
  <si>
    <t>Maladies virales, âge supérieur à 17 ans, très courte durée</t>
  </si>
  <si>
    <t>18M03T</t>
  </si>
  <si>
    <t>Maladies virales et fièvres d'étiologie indéterminée, âge inférieur 18 ans, niveau 2</t>
  </si>
  <si>
    <t>18M022</t>
  </si>
  <si>
    <t>Maladies virales et fièvres d'étiologie indéterminée, âge inférieur 18 ans, niveau 1</t>
  </si>
  <si>
    <t>18M021</t>
  </si>
  <si>
    <t>Interventions pour maladies infectieuses ou parasitaires, niveau 4</t>
  </si>
  <si>
    <t>18C024</t>
  </si>
  <si>
    <t>Interventions pour maladies infectieuses ou parasitaires, niveau 2</t>
  </si>
  <si>
    <t>18C022</t>
  </si>
  <si>
    <t>Interventions pour maladies infectieuses ou parasitaires, niveau 1</t>
  </si>
  <si>
    <t>18C021</t>
  </si>
  <si>
    <t>Autres affections et tumeurs de siège imprécis ou diffus, niveau 3</t>
  </si>
  <si>
    <t>17M173</t>
  </si>
  <si>
    <t>Autres affections et tumeurs de siège imprécis ou diffus, niveau 2</t>
  </si>
  <si>
    <t>17M172</t>
  </si>
  <si>
    <t>Autres affections et tumeurs de siège imprécis ou diffus, niveau 1</t>
  </si>
  <si>
    <t>17M171</t>
  </si>
  <si>
    <t>Hémopathies myéloïdes chroniques, niveau 3</t>
  </si>
  <si>
    <t>17M163</t>
  </si>
  <si>
    <t>Hémopathies myéloïdes chroniques, niveau 2</t>
  </si>
  <si>
    <t>17M162</t>
  </si>
  <si>
    <t>Hémopathies myéloïdes chroniques, niveau 1</t>
  </si>
  <si>
    <t>17M161</t>
  </si>
  <si>
    <t>Hémopathies myéloïdes chroniques, très courte durée</t>
  </si>
  <si>
    <t>17M16T</t>
  </si>
  <si>
    <t>Lymphomes et autres affections malignes lymphoïdes, niveau 4</t>
  </si>
  <si>
    <t>17M154</t>
  </si>
  <si>
    <t>Lymphomes et autres affections malignes lymphoïdes, niveau 3</t>
  </si>
  <si>
    <t>17M153</t>
  </si>
  <si>
    <t>Lymphomes et autres affections malignes lymphoïdes, niveau 2</t>
  </si>
  <si>
    <t>17M152</t>
  </si>
  <si>
    <t>Lymphomes et autres affections malignes lymphoïdes, niveau 1</t>
  </si>
  <si>
    <t>17M151</t>
  </si>
  <si>
    <t>Lymphomes et autres affections malignes lymphoïdes, très courte durée</t>
  </si>
  <si>
    <t>17M15T</t>
  </si>
  <si>
    <t>Leucémies aigües, âge supérieur à 17 ans, niveau 3</t>
  </si>
  <si>
    <t>17M093</t>
  </si>
  <si>
    <t>Leucémies aigües, âge supérieur à 17 ans, niveau 2</t>
  </si>
  <si>
    <t>17M092</t>
  </si>
  <si>
    <t>Leucémies aigües, âge supérieur à 17 ans, très courte durée</t>
  </si>
  <si>
    <t>17M09T</t>
  </si>
  <si>
    <t>Chimiothérapie pour autre tumeur, niveau 3</t>
  </si>
  <si>
    <t>17M063</t>
  </si>
  <si>
    <t>Chimiothérapie pour autre tumeur, niveau 2</t>
  </si>
  <si>
    <t>17M062</t>
  </si>
  <si>
    <t>Chimiothérapie pour autre tumeur, niveau 1</t>
  </si>
  <si>
    <t>17M061</t>
  </si>
  <si>
    <t>Chimiothérapie pour autre tumeur, très courte durée</t>
  </si>
  <si>
    <t>17M06T</t>
  </si>
  <si>
    <t>Affections myéloprolifératives et tumeurs de siège imprécis sans acte opératoire, avec anesthésie, en ambulatoire</t>
  </si>
  <si>
    <t>17K07J</t>
  </si>
  <si>
    <t>Interventions mineures de la CMD17, niveau 2</t>
  </si>
  <si>
    <t>17C082</t>
  </si>
  <si>
    <t>Interventions mineures de la CMD17, niveau 1</t>
  </si>
  <si>
    <t>17C081</t>
  </si>
  <si>
    <t>Interventions mineures de la CMD17, en ambulatoire</t>
  </si>
  <si>
    <t>17C08J</t>
  </si>
  <si>
    <t>Interventions intermédiaires de la CMD17, niveau 3</t>
  </si>
  <si>
    <t>17C073</t>
  </si>
  <si>
    <t>Interventions intermédiaires de la CMD17, niveau 2</t>
  </si>
  <si>
    <t>17C072</t>
  </si>
  <si>
    <t>Interventions intermédiaires de la CMD17, niveau 1</t>
  </si>
  <si>
    <t>17C071</t>
  </si>
  <si>
    <t>Interventions majeures de la CMD17, niveau 1</t>
  </si>
  <si>
    <t>17C061</t>
  </si>
  <si>
    <t>Troubles sévères de la lignée érythrocytaire, âge inférieur à 18 ans, niveau 2</t>
  </si>
  <si>
    <t>16M162</t>
  </si>
  <si>
    <t>Troubles sévères de la lignée érythrocytaire, âge inférieur à 18 ans, très courte durée</t>
  </si>
  <si>
    <t>16M16T</t>
  </si>
  <si>
    <t>Symptômes et autres recours aux soins de la CMD 16</t>
  </si>
  <si>
    <t>16M15Z</t>
  </si>
  <si>
    <t>Symptômes et autres recours aux soins de la CMD 16, très courte durée</t>
  </si>
  <si>
    <t>16M15T</t>
  </si>
  <si>
    <t>Explorations et surveillance pour affections du sang et des organes hématopoïétiques</t>
  </si>
  <si>
    <t>16M14Z</t>
  </si>
  <si>
    <t>Autres troubles de la coagulation, niveau 3</t>
  </si>
  <si>
    <t>16M133</t>
  </si>
  <si>
    <t>Autres troubles de la coagulation, niveau 2</t>
  </si>
  <si>
    <t>16M132</t>
  </si>
  <si>
    <t>Autres troubles de la coagulation, niveau 1</t>
  </si>
  <si>
    <t>16M131</t>
  </si>
  <si>
    <t>Autres troubles de la coagulation, très courte durée</t>
  </si>
  <si>
    <t>16M13T</t>
  </si>
  <si>
    <t>Purpuras, niveau 3</t>
  </si>
  <si>
    <t>16M123</t>
  </si>
  <si>
    <t>Purpuras, niveau 2</t>
  </si>
  <si>
    <t>16M122</t>
  </si>
  <si>
    <t>Purpuras, niveau 1</t>
  </si>
  <si>
    <t>16M121</t>
  </si>
  <si>
    <t>Purpuras, très courte durée</t>
  </si>
  <si>
    <t>16M12T</t>
  </si>
  <si>
    <t>Autres troubles de la lignée érythrocytaire, âge supérieur à 17 ans, niveau 4</t>
  </si>
  <si>
    <t>16M114</t>
  </si>
  <si>
    <t>Troubles sévères de la lignée érythrocytaire, âge supérieur à 17 ans, niveau 4</t>
  </si>
  <si>
    <t>16M104</t>
  </si>
  <si>
    <t>Troubles sévères de la lignée érythrocytaire, âge supérieur à 17 ans, niveau 3</t>
  </si>
  <si>
    <t>16M103</t>
  </si>
  <si>
    <t>Troubles sévères de la lignée érythrocytaire, âge supérieur à 17 ans, niveau 2</t>
  </si>
  <si>
    <t>16M102</t>
  </si>
  <si>
    <t>Troubles sévères de la lignée érythrocytaire, âge supérieur à 17 ans, niveau 1</t>
  </si>
  <si>
    <t>16M101</t>
  </si>
  <si>
    <t>Troubles sévères de la lignée érythrocytaire, âge supérieur à 17 ans, très courte durée</t>
  </si>
  <si>
    <t>16M10T</t>
  </si>
  <si>
    <t>Autres affections du système réticuloendothélial ou immunitaire, niveau 4</t>
  </si>
  <si>
    <t>16M094</t>
  </si>
  <si>
    <t>Autres affections du système réticuloendothélial ou immunitaire, niveau 3</t>
  </si>
  <si>
    <t>16M093</t>
  </si>
  <si>
    <t>Autres affections du système réticuloendothélial ou immunitaire, niveau 2</t>
  </si>
  <si>
    <t>16M092</t>
  </si>
  <si>
    <t>Autres affections du système réticuloendothélial ou immunitaire, niveau 1</t>
  </si>
  <si>
    <t>16M091</t>
  </si>
  <si>
    <t>Autres affections du système réticuloendothélial ou immunitaire, très courte durée</t>
  </si>
  <si>
    <t>16M09T</t>
  </si>
  <si>
    <t>Affections de la rate, niveau 2</t>
  </si>
  <si>
    <t>16M062</t>
  </si>
  <si>
    <t>Autres interventions pour affections du sang et des organes hématopoïétiques, niveau 1</t>
  </si>
  <si>
    <t>16C031</t>
  </si>
  <si>
    <t>Autres interventions pour affections du sang et des organes hématopoïétiques, en ambulatoire</t>
  </si>
  <si>
    <t>16C03J</t>
  </si>
  <si>
    <t>Interventions sur la rate, niveau 2</t>
  </si>
  <si>
    <t>16C022</t>
  </si>
  <si>
    <t>Mort-nés</t>
  </si>
  <si>
    <t>15Z10E</t>
  </si>
  <si>
    <t>Nouveau-nés de 1500g et âge gestationnel de 33 SA et assimilés (groupe nouveau-nés 7), avec autre problème significatif</t>
  </si>
  <si>
    <t>15M11B</t>
  </si>
  <si>
    <t>Nouveau-nés de 1500g et âge gestationnel de 33 SA et assimilés (groupe nouveau-nés 7), sans problème significatif</t>
  </si>
  <si>
    <t>15M11A</t>
  </si>
  <si>
    <t>Nouveau-nés de 1700g et âge gestationnel de 35 SA et assimilés (groupe nouveau-nés 6), avec autre problème significatif</t>
  </si>
  <si>
    <t>15M10B</t>
  </si>
  <si>
    <t>Nouveau-nés de 1700g et âge gestationnel de 35 SA et assimilés (groupe nouveau-nés 6), sans problème significatif</t>
  </si>
  <si>
    <t>15M10A</t>
  </si>
  <si>
    <t>Nouveau-nés de 1800g et âge gestationnel de 36 SA et assimilés (groupe nouveau-nés 5), avec autre problème significatif</t>
  </si>
  <si>
    <t>15M09B</t>
  </si>
  <si>
    <t>Nouveau-nés de 1800g et âge gestationnel de 36 SA et assimilés (groupe nouveau-nés 5), sans problème significatif</t>
  </si>
  <si>
    <t>15M09A</t>
  </si>
  <si>
    <t>Nouveau-nés de 2000g et âge gestationnel de 37 SA et assimilés (groupe nouveau-nés 4), avec autre problème significatif</t>
  </si>
  <si>
    <t>15M08B</t>
  </si>
  <si>
    <t>Nouveau-nés de 2000g et âge gestationnel de 37 SA et assimilés (groupe nouveau-nés 4), sans problème significatif</t>
  </si>
  <si>
    <t>15M08A</t>
  </si>
  <si>
    <t>Nouveau-nés de 2200g et âge gestationnel de 37 SA et assimilés (groupe nouveau-nés 3), avec autre problème significatif</t>
  </si>
  <si>
    <t>15M07B</t>
  </si>
  <si>
    <t>Nouveau-nés de 2200g et âge gestationnel de 37 SA et assimilés (groupe nouveau-nés 3), sans problème significatif</t>
  </si>
  <si>
    <t>15M07A</t>
  </si>
  <si>
    <t>Nouveau-nés de 2400g et âge gestationnel de 38 SA et assimilés (groupe nouveau-nés 2), avec problème sévère</t>
  </si>
  <si>
    <t>15M06C</t>
  </si>
  <si>
    <t>Nouveau-nés de 2400g et âge gestationnel de 38 SA et assimilés (groupe nouveau-nés 2), avec autre problème significatif</t>
  </si>
  <si>
    <t>15M06B</t>
  </si>
  <si>
    <t>Nouveau-nés de 2400g et âge gestationnel de 38 SA et assimilés (groupe nouveau-nés 2), sans problème significatif</t>
  </si>
  <si>
    <t>15M06A</t>
  </si>
  <si>
    <t>Nouveau-nés de 3300g et âge gestationnel de 40 SA et assimilés (groupe nouveau-nés 1), avec problème majeur</t>
  </si>
  <si>
    <t>15M05D</t>
  </si>
  <si>
    <t>Nouveau-nés de 3300g et âge gestationnel de 40 SA et assimilés (groupe nouveau-nés 1), avec problème sévère</t>
  </si>
  <si>
    <t>15M05C</t>
  </si>
  <si>
    <t>Nouveau-nés de 3300g et âge gestationnel de 40 SA et assimilés (groupe nouveau-nés 1), avec autre problème significatif</t>
  </si>
  <si>
    <t>15M05B</t>
  </si>
  <si>
    <t>Nouveau-nés de 3300g et âge gestationnel de 40 SA et assimilés (groupe nouveau-nés 1), sans problème significatif</t>
  </si>
  <si>
    <t>15M05A</t>
  </si>
  <si>
    <t>Transferts précoces de nouveau-nés vers un autre établissement MCO</t>
  </si>
  <si>
    <t>15M02Z</t>
  </si>
  <si>
    <t>Faux travail et menaces d'accouchements prématurés</t>
  </si>
  <si>
    <t>14Z16Z</t>
  </si>
  <si>
    <t>Faux travail et menaces d'accouchements prématurés, très courte durée</t>
  </si>
  <si>
    <t>14Z16T</t>
  </si>
  <si>
    <t>Grossesses ectopiques sans intervention chirurgicale</t>
  </si>
  <si>
    <t>14Z15Z</t>
  </si>
  <si>
    <t>Accouchements uniques par voie basse chez une multipare, avec complications sévères</t>
  </si>
  <si>
    <t>14Z14D</t>
  </si>
  <si>
    <t>Accouchements uniques par voie basse chez une multipare, avec complications majeures</t>
  </si>
  <si>
    <t>14Z14C</t>
  </si>
  <si>
    <t>Accouchements uniques par voie basse chez une multipare, avec autres complications</t>
  </si>
  <si>
    <t>14Z14B</t>
  </si>
  <si>
    <t>Accouchements uniques par voie basse chez une multipare, sans complication significative</t>
  </si>
  <si>
    <t>14Z14A</t>
  </si>
  <si>
    <t>Accouchements uniques par voie basse chez une multipare, très courte durée</t>
  </si>
  <si>
    <t>14Z14T</t>
  </si>
  <si>
    <t>Accouchements uniques par voie basse chez une primipare, avec complications majeures</t>
  </si>
  <si>
    <t>14Z13C</t>
  </si>
  <si>
    <t>Accouchements uniques par voie basse chez une primipare, avec autres complications</t>
  </si>
  <si>
    <t>14Z13B</t>
  </si>
  <si>
    <t>Accouchements uniques par voie basse chez une primipare, sans complication significative</t>
  </si>
  <si>
    <t>14Z13A</t>
  </si>
  <si>
    <t>Accouchements uniques par voie basse chez une primipare, très courte durée</t>
  </si>
  <si>
    <t>14Z13T</t>
  </si>
  <si>
    <t>Accouchements multiples par voie basse chez une multipare, avec complications</t>
  </si>
  <si>
    <t>14Z12B</t>
  </si>
  <si>
    <t>Accouchements multiples par voie basse chez une multipare, sans complication significative</t>
  </si>
  <si>
    <t>14Z12A</t>
  </si>
  <si>
    <t>Accouchements multiples par voie basse chez une primipare, sans complication significative</t>
  </si>
  <si>
    <t>14Z11A</t>
  </si>
  <si>
    <t>Accouchements par voie basse avec naissance d'un mort-né, sans complication significative</t>
  </si>
  <si>
    <t>14Z10A</t>
  </si>
  <si>
    <t>Accouchements par voie basse avec naissance d'un mort-né, très courte durée</t>
  </si>
  <si>
    <t>14Z10T</t>
  </si>
  <si>
    <t>Accouchements hors de l'établissement</t>
  </si>
  <si>
    <t>14Z09Z</t>
  </si>
  <si>
    <t>Interruptions volontaires de grossesse : séjours de moins de 3 jours</t>
  </si>
  <si>
    <t>14Z08Z</t>
  </si>
  <si>
    <t>Menaces d'avortement, très courte durée</t>
  </si>
  <si>
    <t>14Z06T</t>
  </si>
  <si>
    <t>Avortements sans aspiration, ni curetage, ni hystérotomie</t>
  </si>
  <si>
    <t>14Z04Z</t>
  </si>
  <si>
    <t>Avortements sans aspiration, ni curetage, ni hystérotomie, très courte durée</t>
  </si>
  <si>
    <t>14Z04T</t>
  </si>
  <si>
    <t>Affections de l'ante partum sans intervention chirurgicale, avec complications majeures</t>
  </si>
  <si>
    <t>14M03C</t>
  </si>
  <si>
    <t>Affections de l'ante partum sans intervention chirurgicale, avec autres complications</t>
  </si>
  <si>
    <t>14M03B</t>
  </si>
  <si>
    <t>Affections de l'ante partum sans intervention chirurgicale, sans complication significative</t>
  </si>
  <si>
    <t>14M03A</t>
  </si>
  <si>
    <t>Affections de l'ante partum sans intervention chirurgicale, très courte durée</t>
  </si>
  <si>
    <t>14M03T</t>
  </si>
  <si>
    <t>Affections médicales du post-partum ou du post-abortum, sans complication significative</t>
  </si>
  <si>
    <t>14M02A</t>
  </si>
  <si>
    <t>Affections médicales du post-partum ou du post-abortum, très courte durée</t>
  </si>
  <si>
    <t>14M02T</t>
  </si>
  <si>
    <t>Grossesses ectopiques avec intervention chirurgicale, avec complications</t>
  </si>
  <si>
    <t>14C09B</t>
  </si>
  <si>
    <t>Grossesses ectopiques avec intervention chirurgicale, sans complication significative</t>
  </si>
  <si>
    <t>14C09A</t>
  </si>
  <si>
    <t>Césariennes pour grossesse unique, avec complications majeures</t>
  </si>
  <si>
    <t>14C08C</t>
  </si>
  <si>
    <t>Césariennes pour grossesse unique, avec autres complications</t>
  </si>
  <si>
    <t>14C08B</t>
  </si>
  <si>
    <t>Césariennes pour grossesse unique, sans complication significative</t>
  </si>
  <si>
    <t>14C08A</t>
  </si>
  <si>
    <t>Césariennes pour grossesse multiple, avec complications majeures</t>
  </si>
  <si>
    <t>14C07C</t>
  </si>
  <si>
    <t>Césariennes pour grossesse multiple, avec autres complications</t>
  </si>
  <si>
    <t>14C07B</t>
  </si>
  <si>
    <t>Césariennes pour grossesse multiple, sans complication significative</t>
  </si>
  <si>
    <t>14C07A</t>
  </si>
  <si>
    <t>Avortements avec aspiration ou curetage ou hystérotomie</t>
  </si>
  <si>
    <t>14C05Z</t>
  </si>
  <si>
    <t>Avortements avec aspiration ou curetage ou hystérotomie, en ambulatoire</t>
  </si>
  <si>
    <t>14C05J</t>
  </si>
  <si>
    <t>Affections du post-partum ou du post abortum avec intervention chirurgicale</t>
  </si>
  <si>
    <t>14C04Z</t>
  </si>
  <si>
    <t>Affections du post-partum ou du post abortum avec intervention chirurgicale, très courte durée</t>
  </si>
  <si>
    <t>14C04T</t>
  </si>
  <si>
    <t>Autres symptômes et recours aux soins de la CMD 13</t>
  </si>
  <si>
    <t>13M10Z</t>
  </si>
  <si>
    <t>Autres tumeurs de l'appareil génital féminin, niveau 1</t>
  </si>
  <si>
    <t>13M071</t>
  </si>
  <si>
    <t>Autres infections de l'appareil génital féminin, niveau 4</t>
  </si>
  <si>
    <t>13M064</t>
  </si>
  <si>
    <t>Autres infections de l'appareil génital féminin, niveau 2</t>
  </si>
  <si>
    <t>13M062</t>
  </si>
  <si>
    <t>Autres infections de l'appareil génital féminin, très courte durée</t>
  </si>
  <si>
    <t>13M06T</t>
  </si>
  <si>
    <t>Infections de l'utérus et de ses annexes, niveau 1</t>
  </si>
  <si>
    <t>13M051</t>
  </si>
  <si>
    <t>Autres affections de l'appareil génital féminin, niveau 3</t>
  </si>
  <si>
    <t>13M043</t>
  </si>
  <si>
    <t>Autres affections de l'appareil génital féminin, niveau 2</t>
  </si>
  <si>
    <t>13M042</t>
  </si>
  <si>
    <t>Autres affections de l'appareil génital féminin, niveau 1</t>
  </si>
  <si>
    <t>13M041</t>
  </si>
  <si>
    <t>Autres affections de l'appareil génital féminin, très courte durée</t>
  </si>
  <si>
    <t>13M04T</t>
  </si>
  <si>
    <t>Tumeurs malignes de l'appareil génital féminin, niveau 4</t>
  </si>
  <si>
    <t>13M034</t>
  </si>
  <si>
    <t>Tumeurs malignes de l'appareil génital féminin, niveau 2</t>
  </si>
  <si>
    <t>13M032</t>
  </si>
  <si>
    <t>Affections de l'appareil génital féminin sans acte opératoire de la CMD 13, avec anesthésie, en ambulatoire</t>
  </si>
  <si>
    <t>13K06J</t>
  </si>
  <si>
    <t>Endoscopies génito-urinaires diagnostiques et anesthésie : séjours de la CMD 13 et de moins de 2 jours</t>
  </si>
  <si>
    <t>13K04Z</t>
  </si>
  <si>
    <t>Endoscopies génito-urinaires thérapeutiques et anesthésie : séjours de la CMD 13 et de moins de 2 jours</t>
  </si>
  <si>
    <t>13K02Z</t>
  </si>
  <si>
    <t>Exérèses ou destructions de lésions du col de l'utérus sauf conisations, en ambulatoire</t>
  </si>
  <si>
    <t>13C20J</t>
  </si>
  <si>
    <t>Interventions pour stérilité ou motifs de soins liés à la reproduction, en ambulatoire</t>
  </si>
  <si>
    <t>13C19J</t>
  </si>
  <si>
    <t>Myomectomies de l'utérus, niveau 1</t>
  </si>
  <si>
    <t>13C181</t>
  </si>
  <si>
    <t>Cervicocystopexie, niveau 2</t>
  </si>
  <si>
    <t>13C172</t>
  </si>
  <si>
    <t>Cervicocystopexie, niveau 1</t>
  </si>
  <si>
    <t>13C171</t>
  </si>
  <si>
    <t>Exentérations pelviennes, hystérectomies élargies ou vulvectomies pour affections non malignes, niveau 2</t>
  </si>
  <si>
    <t>13C152</t>
  </si>
  <si>
    <t>Exentérations pelviennes, hystérectomies élargies ou vulvectomies pour affections non malignes, niveau 1</t>
  </si>
  <si>
    <t>13C151</t>
  </si>
  <si>
    <t>Exentérations pelviennes, hystérectomies élargies ou vulvectomies pour tumeurs malignes, niveau 3</t>
  </si>
  <si>
    <t>13C143</t>
  </si>
  <si>
    <t>Exentérations pelviennes, hystérectomies élargies ou vulvectomies pour tumeurs malignes, niveau 2</t>
  </si>
  <si>
    <t>13C142</t>
  </si>
  <si>
    <t>Exentérations pelviennes, hystérectomies élargies ou vulvectomies pour tumeurs malignes, niveau 1</t>
  </si>
  <si>
    <t>13C141</t>
  </si>
  <si>
    <t>Autres interventions sur l'appareil génital féminin, niveau 1</t>
  </si>
  <si>
    <t>13C131</t>
  </si>
  <si>
    <t>Autres interventions sur l'appareil génital féminin, très courte durée</t>
  </si>
  <si>
    <t>13C13T</t>
  </si>
  <si>
    <t>Dilatations et curetages, conisations pour affections non malignes, niveau 1</t>
  </si>
  <si>
    <t>13C121</t>
  </si>
  <si>
    <t>Dilatations et curetages, conisations pour affections non malignes, en ambulatoire</t>
  </si>
  <si>
    <t>13C12J</t>
  </si>
  <si>
    <t>Dilatations et curetages, conisations pour tumeurs malignes, niveau 2</t>
  </si>
  <si>
    <t>13C112</t>
  </si>
  <si>
    <t>Dilatations et curetages, conisations pour tumeurs malignes, niveau 1</t>
  </si>
  <si>
    <t>13C111</t>
  </si>
  <si>
    <t>Dilatations et curetages, conisations pour tumeurs malignes, en ambulatoire</t>
  </si>
  <si>
    <t>13C11J</t>
  </si>
  <si>
    <t>Ligatures tubaires par laparoscopie ou coelioscopie, niveau 1</t>
  </si>
  <si>
    <t>13C101</t>
  </si>
  <si>
    <t>Ligatures tubaires par laparoscopie ou coelioscopie, très courte durée</t>
  </si>
  <si>
    <t>13C10T</t>
  </si>
  <si>
    <t>Laparoscopies ou coelioscopies diagnostiques, niveau 3</t>
  </si>
  <si>
    <t>13C093</t>
  </si>
  <si>
    <t>Laparoscopies ou coelioscopies diagnostiques, très courte durée</t>
  </si>
  <si>
    <t>13C09T</t>
  </si>
  <si>
    <t>Interventions sur la vulve, le vagin ou le col utérin, niveau 2</t>
  </si>
  <si>
    <t>13C082</t>
  </si>
  <si>
    <t>Interventions sur la vulve, le vagin ou le col utérin, niveau 1</t>
  </si>
  <si>
    <t>13C081</t>
  </si>
  <si>
    <t>Interventions sur la vulve, le vagin ou le col utérin, en ambulatoire</t>
  </si>
  <si>
    <t>13C08J</t>
  </si>
  <si>
    <t>Interventions sur le système utéroannexiel pour des affections non malignes, autres que les interruptions tubaires, niveau 2</t>
  </si>
  <si>
    <t>13C072</t>
  </si>
  <si>
    <t>Interventions sur le système utéroannexiel pour des affections non malignes, autres que les interruptions tubaires, niveau 1</t>
  </si>
  <si>
    <t>13C071</t>
  </si>
  <si>
    <t>Interruptions tubaires, niveau 2</t>
  </si>
  <si>
    <t>13C062</t>
  </si>
  <si>
    <t>Interruptions tubaires, niveau 1</t>
  </si>
  <si>
    <t>13C061</t>
  </si>
  <si>
    <t>Interventions sur le système utéroannexiel pour tumeurs malignes, niveau 2</t>
  </si>
  <si>
    <t>13C052</t>
  </si>
  <si>
    <t>Interventions sur le système utéroannexiel pour tumeurs malignes, niveau 1</t>
  </si>
  <si>
    <t>13C051</t>
  </si>
  <si>
    <t>Interventions réparatrices sur l'appareil génital féminin, niveau 2</t>
  </si>
  <si>
    <t>13C042</t>
  </si>
  <si>
    <t>Interventions réparatrices sur l'appareil génital féminin, niveau 1</t>
  </si>
  <si>
    <t>13C041</t>
  </si>
  <si>
    <t>Interventions réparatrices sur l'appareil génital féminin, en ambulatoire</t>
  </si>
  <si>
    <t>13C04J</t>
  </si>
  <si>
    <t>Hystérectomies, niveau 3</t>
  </si>
  <si>
    <t>13C033</t>
  </si>
  <si>
    <t>Hystérectomies, niveau 2</t>
  </si>
  <si>
    <t>13C032</t>
  </si>
  <si>
    <t>Hystérectomies, niveau 1</t>
  </si>
  <si>
    <t>13C031</t>
  </si>
  <si>
    <t>Autres infections et inflammations de l'appareil génital masculin, niveau 1</t>
  </si>
  <si>
    <t>12M071</t>
  </si>
  <si>
    <t>Autres infections et inflammations de l'appareil génital masculin, très courte durée</t>
  </si>
  <si>
    <t>12M07T</t>
  </si>
  <si>
    <t>Prostatites aigües et orchites, niveau 4</t>
  </si>
  <si>
    <t>12M064</t>
  </si>
  <si>
    <t>Prostatites aigües et orchites, niveau 3</t>
  </si>
  <si>
    <t>12M063</t>
  </si>
  <si>
    <t>Prostatites aigües et orchites, niveau 2</t>
  </si>
  <si>
    <t>12M062</t>
  </si>
  <si>
    <t>Prostatites aigües et orchites, niveau 1</t>
  </si>
  <si>
    <t>12M061</t>
  </si>
  <si>
    <t>Prostatites aigües et orchites, très courte durée</t>
  </si>
  <si>
    <t>12M06T</t>
  </si>
  <si>
    <t>Autres affections de l'appareil génital masculin, niveau 4</t>
  </si>
  <si>
    <t>12M054</t>
  </si>
  <si>
    <t>Autres affections de l'appareil génital masculin, niveau 3</t>
  </si>
  <si>
    <t>12M053</t>
  </si>
  <si>
    <t>Autres affections de l'appareil génital masculin, niveau 2</t>
  </si>
  <si>
    <t>12M052</t>
  </si>
  <si>
    <t>Autres affections de l'appareil génital masculin, niveau 1</t>
  </si>
  <si>
    <t>12M051</t>
  </si>
  <si>
    <t>Autres affections de l'appareil génital masculin, très courte durée</t>
  </si>
  <si>
    <t>12M05T</t>
  </si>
  <si>
    <t>Hypertrophie prostatique bénigne, niveau 3</t>
  </si>
  <si>
    <t>12M043</t>
  </si>
  <si>
    <t>Tumeurs malignes de l'appareil génital masculin, niveau 1</t>
  </si>
  <si>
    <t>12M031</t>
  </si>
  <si>
    <t>Séjours comprenant une biopsie prostatique, en ambulatoire</t>
  </si>
  <si>
    <t>12K06J</t>
  </si>
  <si>
    <t>Interventions pelviennes majeures chez l'homme pour affections non malignes, niveau 2</t>
  </si>
  <si>
    <t>12C122</t>
  </si>
  <si>
    <t>Interventions pelviennes majeures chez l'homme pour tumeurs malignes, niveau 3</t>
  </si>
  <si>
    <t>12C113</t>
  </si>
  <si>
    <t>Interventions pelviennes majeures chez l'homme pour tumeurs malignes, niveau 2</t>
  </si>
  <si>
    <t>12C112</t>
  </si>
  <si>
    <t>Interventions pelviennes majeures chez l'homme pour tumeurs malignes, niveau 1</t>
  </si>
  <si>
    <t>12C111</t>
  </si>
  <si>
    <t>Autres interventions pour affections non malignes de l'appareil génital masculin, niveau 1</t>
  </si>
  <si>
    <t>12C101</t>
  </si>
  <si>
    <t>Circoncision, niveau 1</t>
  </si>
  <si>
    <t>12C081</t>
  </si>
  <si>
    <t>Circoncision, en ambulatoire</t>
  </si>
  <si>
    <t>12C08J</t>
  </si>
  <si>
    <t>Interventions sur les testicules pour affections non malignes, âge supérieur à 17 ans, niveau 2</t>
  </si>
  <si>
    <t>12C072</t>
  </si>
  <si>
    <t>Interventions sur les testicules pour affections non malignes, âge supérieur à 17 ans, niveau 1</t>
  </si>
  <si>
    <t>12C071</t>
  </si>
  <si>
    <t>Interventions sur les testicules pour affections non malignes, âge supérieur à 17 ans, en ambulatoire</t>
  </si>
  <si>
    <t>12C07J</t>
  </si>
  <si>
    <t>Interventions sur les testicules pour affections non malignes, âge inférieur à 18 ans, niveau 1</t>
  </si>
  <si>
    <t>12C061</t>
  </si>
  <si>
    <t>Interventions sur les testicules pour affections non malignes, âge inférieur à 18 ans, en ambulatoire</t>
  </si>
  <si>
    <t>12C06J</t>
  </si>
  <si>
    <t>Interventions sur les testicules pour tumeurs malignes, niveau 1</t>
  </si>
  <si>
    <t>12C051</t>
  </si>
  <si>
    <t>Prostatectomies transurétrales, niveau 4</t>
  </si>
  <si>
    <t>12C044</t>
  </si>
  <si>
    <t>Prostatectomies transurétrales, niveau 3</t>
  </si>
  <si>
    <t>12C043</t>
  </si>
  <si>
    <t>Prostatectomies transurétrales, niveau 2</t>
  </si>
  <si>
    <t>12C042</t>
  </si>
  <si>
    <t>Prostatectomies transurétrales, niveau 1</t>
  </si>
  <si>
    <t>12C041</t>
  </si>
  <si>
    <t>Autres symptômes et recours aux soins de la CMD 11</t>
  </si>
  <si>
    <t>11M19Z</t>
  </si>
  <si>
    <t>Autres symptômes et recours aux soins de la CMD 11, très courte durée</t>
  </si>
  <si>
    <t>11M19T</t>
  </si>
  <si>
    <t>Explorations et surveillance pour affections du rein et des voies urinaires</t>
  </si>
  <si>
    <t>11M18Z</t>
  </si>
  <si>
    <t>Autres affections des reins et des voies urinaires, à l'exception de celles d'origine diabétique, âge supérieur à 17 ans, niveau 4</t>
  </si>
  <si>
    <t>11M164</t>
  </si>
  <si>
    <t>Autres affections des reins et des voies urinaires, à l'exception de celles d'origine diabétique, âge supérieur à 17 ans, niveau 3</t>
  </si>
  <si>
    <t>11M163</t>
  </si>
  <si>
    <t>Autres affections des reins et des voies urinaires, à l'exception de celles d'origine diabétique, âge supérieur à 17 ans, niveau 1</t>
  </si>
  <si>
    <t>11M161</t>
  </si>
  <si>
    <t>Autres affections des reins et des voies urinaires d'origine diabétique, âge supérieur à 17 ans, niveau 4</t>
  </si>
  <si>
    <t>11M154</t>
  </si>
  <si>
    <t>Autres affections des reins et des voies urinaires d'origine diabétique, âge supérieur à 17 ans, niveau 3</t>
  </si>
  <si>
    <t>11M153</t>
  </si>
  <si>
    <t>Autres affections des reins et des voies urinaires d'origine diabétique, âge supérieur à 17 ans, niveau 2</t>
  </si>
  <si>
    <t>11M152</t>
  </si>
  <si>
    <t>Autres affections des reins et des voies urinaires d'origine diabétique, âge supérieur à 17 ans, niveau 1</t>
  </si>
  <si>
    <t>11M151</t>
  </si>
  <si>
    <t>Signes et symptômes concernant les reins et les voies urinaires, âge supérieur à 17 ans, niveau 4</t>
  </si>
  <si>
    <t>11M124</t>
  </si>
  <si>
    <t>Signes et symptômes concernant les reins et les voies urinaires, âge supérieur à 17 ans, niveau 3</t>
  </si>
  <si>
    <t>11M123</t>
  </si>
  <si>
    <t>Signes et symptômes concernant les reins et les voies urinaires, âge supérieur à 17 ans, niveau 2</t>
  </si>
  <si>
    <t>11M122</t>
  </si>
  <si>
    <t>Signes et symptômes concernant les reins et les voies urinaires, âge supérieur à 17 ans, niveau 1</t>
  </si>
  <si>
    <t>11M121</t>
  </si>
  <si>
    <t>Signes et symptômes concernant les reins et les voies urinaires, âge supérieur à 17 ans, très courte durée</t>
  </si>
  <si>
    <t>11M12T</t>
  </si>
  <si>
    <t>Signes et symptômes concernant les reins et les voies urinaires, âge inférieur à 18 ans, niveau 1</t>
  </si>
  <si>
    <t>11M111</t>
  </si>
  <si>
    <t>Rétrécissement urétral, niveau 2</t>
  </si>
  <si>
    <t>11M102</t>
  </si>
  <si>
    <t>Autres affections des reins et des voies urinaires, âge inférieur à 18 ans, niveau 1</t>
  </si>
  <si>
    <t>11M081</t>
  </si>
  <si>
    <t>Autres affections des reins et des voies urinaires, âge inférieur à 18 ans, très courte durée</t>
  </si>
  <si>
    <t>11M08T</t>
  </si>
  <si>
    <t>Tumeurs des reins et des voies urinaires, niveau 2</t>
  </si>
  <si>
    <t>11M072</t>
  </si>
  <si>
    <t>Tumeurs des reins et des voies urinaires, niveau 1</t>
  </si>
  <si>
    <t>11M071</t>
  </si>
  <si>
    <t>Insuffisance rénale, sans dialyse, niveau 3</t>
  </si>
  <si>
    <t>11M063</t>
  </si>
  <si>
    <t>Insuffisance rénale, sans dialyse, niveau 1</t>
  </si>
  <si>
    <t>11M061</t>
  </si>
  <si>
    <t>Insuffisance rénale, sans dialyse, très courte durée</t>
  </si>
  <si>
    <t>11M06T</t>
  </si>
  <si>
    <t>Infections des reins et des voies urinaires, âge supérieur à 17 ans, niveau 4</t>
  </si>
  <si>
    <t>11M044</t>
  </si>
  <si>
    <t>Infections des reins et des voies urinaires, âge supérieur à 17 ans, niveau 3</t>
  </si>
  <si>
    <t>11M043</t>
  </si>
  <si>
    <t>Infections des reins et des voies urinaires, âge supérieur à 17 ans, niveau 1</t>
  </si>
  <si>
    <t>11M041</t>
  </si>
  <si>
    <t>Infections des reins et des voies urinaires, âge supérieur à 17 ans, très courte durée</t>
  </si>
  <si>
    <t>11M04T</t>
  </si>
  <si>
    <t>11M033</t>
  </si>
  <si>
    <t>Infections des reins et des voies urinaires, âge inférieur à 18 ans, niveau 2</t>
  </si>
  <si>
    <t>11M032</t>
  </si>
  <si>
    <t>Infections des reins et des voies urinaires, âge inférieur à 18 ans, niveau 1</t>
  </si>
  <si>
    <t>11M031</t>
  </si>
  <si>
    <t>Infections des reins et des voies urinaires, âge inférieur à 18 ans, très courte durée</t>
  </si>
  <si>
    <t>11M03T</t>
  </si>
  <si>
    <t>Lithiases urinaires, niveau 3</t>
  </si>
  <si>
    <t>11M023</t>
  </si>
  <si>
    <t>Lithiases urinaires, niveau 2</t>
  </si>
  <si>
    <t>11M022</t>
  </si>
  <si>
    <t>Lithiases urinaires, niveau 1</t>
  </si>
  <si>
    <t>11M021</t>
  </si>
  <si>
    <t>Lithiases urinaires, très courte durée</t>
  </si>
  <si>
    <t>11M02T</t>
  </si>
  <si>
    <t>Lithotritie extracorporelle de l'appareil urinaire, en ambulatoire</t>
  </si>
  <si>
    <t>11K08J</t>
  </si>
  <si>
    <t>Séjours de la CMD 11 comprenant la mise en place de certains accès vasculaires, en ambulatoire</t>
  </si>
  <si>
    <t>11K07Z</t>
  </si>
  <si>
    <t>Séjours de la CMD 11 comprenant une endoscopie génito-urinaire diagnostique sans anesthésie : séjours de moins de 2 jours</t>
  </si>
  <si>
    <t>11K06Z</t>
  </si>
  <si>
    <t>Séjours de la CMD 11 comprenant une endoscopie génito-urinaire thérapeutique sans anesthésie : séjours de moins de 2 jours</t>
  </si>
  <si>
    <t>11K04Z</t>
  </si>
  <si>
    <t>Endoscopies génito-urinaires thérapeutiques et anesthésie : séjours de la CMD 11 et de moins de 2 jours</t>
  </si>
  <si>
    <t>11K03Z</t>
  </si>
  <si>
    <t>Insuffisance rénale, avec dialyse, niveau 4</t>
  </si>
  <si>
    <t>11K024</t>
  </si>
  <si>
    <t>Insuffisance rénale, avec dialyse, niveau 2</t>
  </si>
  <si>
    <t>11K022</t>
  </si>
  <si>
    <t>Insuffisance rénale, avec dialyse, niveau 1</t>
  </si>
  <si>
    <t>11K021</t>
  </si>
  <si>
    <t>Interventions par voie transurétrale ou transcutanée pour des affections non lithiasiques, niveau 4</t>
  </si>
  <si>
    <t>11C134</t>
  </si>
  <si>
    <t>Interventions par voie transurétrale ou transcutanée pour des affections non lithiasiques, niveau 3</t>
  </si>
  <si>
    <t>11C133</t>
  </si>
  <si>
    <t>Interventions par voie transurétrale ou transcutanée pour des affections non lithiasiques, niveau 2</t>
  </si>
  <si>
    <t>11C132</t>
  </si>
  <si>
    <t>Interventions par voie transurétrale ou transcutanée pour des affections non lithiasiques, niveau 1</t>
  </si>
  <si>
    <t>11C131</t>
  </si>
  <si>
    <t>Interventions par voie transurétrale ou transcutanée pour des affections non lithiasiques, en ambulatoire</t>
  </si>
  <si>
    <t>11C13J</t>
  </si>
  <si>
    <t>Interventions par voie transurétrale ou transcutanée pour lithiases urinaires, niveau 4</t>
  </si>
  <si>
    <t>11C114</t>
  </si>
  <si>
    <t>Interventions par voie transurétrale ou transcutanée pour lithiases urinaires, niveau 3</t>
  </si>
  <si>
    <t>11C113</t>
  </si>
  <si>
    <t>Interventions par voie transurétrale ou transcutanée pour lithiases urinaires, niveau 2</t>
  </si>
  <si>
    <t>11C112</t>
  </si>
  <si>
    <t>Interventions par voie transurétrale ou transcutanée pour lithiases urinaires, niveau 1</t>
  </si>
  <si>
    <t>11C111</t>
  </si>
  <si>
    <t>Interventions par voie transurétrale ou transcutanée pour lithiases urinaires, en ambulatoire</t>
  </si>
  <si>
    <t>11C11J</t>
  </si>
  <si>
    <t>Créations et réfections de fistules artérioveineuses pour affections de la CMD 11, niveau 2</t>
  </si>
  <si>
    <t>11C092</t>
  </si>
  <si>
    <t>Créations et réfections de fistules artérioveineuses pour affections de la CMD 11, niveau 1</t>
  </si>
  <si>
    <t>11C091</t>
  </si>
  <si>
    <t>Créations et réfections de fistules artérioveineuses pour affections de la CMD 11, en ambulatoire</t>
  </si>
  <si>
    <t>11C09J</t>
  </si>
  <si>
    <t>Interventions sur l'urètre, âge supérieur à 17 ans, niveau 1</t>
  </si>
  <si>
    <t>11C071</t>
  </si>
  <si>
    <t>Interventions sur les reins et les uretères et chirurgie majeure de la vessie pour une affection non tumorale, niveau 3</t>
  </si>
  <si>
    <t>11C033</t>
  </si>
  <si>
    <t>Interventions sur les reins et les uretères et chirurgie majeure de la vessie pour une affection non tumorale, niveau 2</t>
  </si>
  <si>
    <t>11C032</t>
  </si>
  <si>
    <t>Interventions sur les reins et les uretères et chirurgie majeure de la vessie pour une affection non tumorale, niveau 1</t>
  </si>
  <si>
    <t>11C031</t>
  </si>
  <si>
    <t>Interventions sur les reins et les uretères et chirurgie majeure de la vessie pour une affection tumorale, niveau 4</t>
  </si>
  <si>
    <t>11C024</t>
  </si>
  <si>
    <t>Interventions sur les reins et les uretères et chirurgie majeure de la vessie pour une affection tumorale, niveau 3</t>
  </si>
  <si>
    <t>11C023</t>
  </si>
  <si>
    <t>Interventions sur les reins et les uretères et chirurgie majeure de la vessie pour une affection tumorale, niveau 2</t>
  </si>
  <si>
    <t>11C022</t>
  </si>
  <si>
    <t>Interventions sur les reins et les uretères et chirurgie majeure de la vessie pour une affection tumorale, niveau 1</t>
  </si>
  <si>
    <t>11C021</t>
  </si>
  <si>
    <t>Problèmes alimentaires du nouveau-né et du nourrisson, niveau 2</t>
  </si>
  <si>
    <t>10M202</t>
  </si>
  <si>
    <t>Problèmes alimentaires du nouveau-né et du nourrisson, niveau 1</t>
  </si>
  <si>
    <t>10M201</t>
  </si>
  <si>
    <t>Autres affections de la CMD 10 concernant majoritairement la petite enfance, niveau 1</t>
  </si>
  <si>
    <t>10M191</t>
  </si>
  <si>
    <t>Troubles nutritionnels divers, âge supérieur à 17 ans, niveau 4</t>
  </si>
  <si>
    <t>10M184</t>
  </si>
  <si>
    <t>Troubles nutritionnels divers, âge supérieur à 17 ans, niveau 1</t>
  </si>
  <si>
    <t>10M181</t>
  </si>
  <si>
    <t>Troubles nutritionnels divers, âge supérieur à 17 ans, très courte durée</t>
  </si>
  <si>
    <t>10M18T</t>
  </si>
  <si>
    <t>Troubles nutritionnels divers, âge inférieur à 18 ans, niveau 4</t>
  </si>
  <si>
    <t>10M174</t>
  </si>
  <si>
    <t>Troubles nutritionnels divers, âge inférieur à 18 ans, niveau 1</t>
  </si>
  <si>
    <t>10M171</t>
  </si>
  <si>
    <t>Troubles nutritionnels divers, âge inférieur à 18 ans, très courte durée</t>
  </si>
  <si>
    <t>10M17T</t>
  </si>
  <si>
    <t>Troubles métaboliques, âge supérieur à 17 ans, niveau 4</t>
  </si>
  <si>
    <t>10M164</t>
  </si>
  <si>
    <t>Troubles métaboliques, âge supérieur à 17 ans, niveau 3</t>
  </si>
  <si>
    <t>10M163</t>
  </si>
  <si>
    <t>Troubles métaboliques, âge supérieur à 17 ans, niveau 2</t>
  </si>
  <si>
    <t>10M162</t>
  </si>
  <si>
    <t>Troubles métaboliques, âge supérieur à 17 ans, niveau 1</t>
  </si>
  <si>
    <t>10M161</t>
  </si>
  <si>
    <t>Troubles métaboliques, âge supérieur à 17 ans, très courte durée</t>
  </si>
  <si>
    <t>10M16T</t>
  </si>
  <si>
    <t>Troubles métaboliques, âge inférieur à 18 ans, niveau 2</t>
  </si>
  <si>
    <t>10M152</t>
  </si>
  <si>
    <t>Troubles métaboliques, âge inférieur à 18 ans, niveau 1</t>
  </si>
  <si>
    <t>10M151</t>
  </si>
  <si>
    <t>Troubles métaboliques, âge inférieur à 18 ans, très courte durée</t>
  </si>
  <si>
    <t>10M15T</t>
  </si>
  <si>
    <t>Symptômes et autres recours aux soins de la CMD 10</t>
  </si>
  <si>
    <t>10M14Z</t>
  </si>
  <si>
    <t>Symptômes et autres recours aux soins de la CMD 10, très courte durée</t>
  </si>
  <si>
    <t>10M14T</t>
  </si>
  <si>
    <t>Explorations et surveillance pour affections endocriniennes et métaboliques</t>
  </si>
  <si>
    <t>10M13Z</t>
  </si>
  <si>
    <t>Explorations et surveillance pour affections endocriniennes et métaboliques, très courte durée</t>
  </si>
  <si>
    <t>10M13T</t>
  </si>
  <si>
    <t>Tumeurs des glandes endocrines, niveau 1</t>
  </si>
  <si>
    <t>10M121</t>
  </si>
  <si>
    <t>Autres maladies métaboliques congénitales, niveau 2</t>
  </si>
  <si>
    <t>10M112</t>
  </si>
  <si>
    <t>Obésité, niveau 2</t>
  </si>
  <si>
    <t>10M092</t>
  </si>
  <si>
    <t>Obésité, très courte durée</t>
  </si>
  <si>
    <t>10M09T</t>
  </si>
  <si>
    <t>Acidocétose et coma diabétique, niveau 4</t>
  </si>
  <si>
    <t>10M084</t>
  </si>
  <si>
    <t>Acidocétose et coma diabétique, niveau 3</t>
  </si>
  <si>
    <t>10M083</t>
  </si>
  <si>
    <t>Acidocétose et coma diabétique, niveau 2</t>
  </si>
  <si>
    <t>10M082</t>
  </si>
  <si>
    <t>Acidocétose et coma diabétique, niveau 1</t>
  </si>
  <si>
    <t>10M081</t>
  </si>
  <si>
    <t>Acidocétose et coma diabétique, très courte durée</t>
  </si>
  <si>
    <t>10M08T</t>
  </si>
  <si>
    <t>Autres troubles endocriniens, niveau 3</t>
  </si>
  <si>
    <t>10M073</t>
  </si>
  <si>
    <t>Autres troubles endocriniens, niveau 2</t>
  </si>
  <si>
    <t>10M072</t>
  </si>
  <si>
    <t>Autres troubles endocriniens, niveau 1</t>
  </si>
  <si>
    <t>10M071</t>
  </si>
  <si>
    <t>Autres troubles endocriniens, très courte durée</t>
  </si>
  <si>
    <t>10M07T</t>
  </si>
  <si>
    <t>Diabète, âge inférieur à 36 ans, niveau 3</t>
  </si>
  <si>
    <t>10M033</t>
  </si>
  <si>
    <t>Diabète, âge inférieur à 36 ans, niveau 2</t>
  </si>
  <si>
    <t>10M032</t>
  </si>
  <si>
    <t>Diabète, âge inférieur à 36 ans, niveau 1</t>
  </si>
  <si>
    <t>10M031</t>
  </si>
  <si>
    <t>Diabète, âge inférieur à 36 ans, très courte durée</t>
  </si>
  <si>
    <t>10M03T</t>
  </si>
  <si>
    <t>Diabète, âge supérieur à 35 ans, niveau 4</t>
  </si>
  <si>
    <t>10M024</t>
  </si>
  <si>
    <t>Diabète, âge supérieur à 35 ans, niveau 2</t>
  </si>
  <si>
    <t>10M022</t>
  </si>
  <si>
    <t>Diabète, âge supérieur à 35 ans, niveau 1</t>
  </si>
  <si>
    <t>10M021</t>
  </si>
  <si>
    <t>Interventions sur la thyroïde pour affections non malignes, niveau 3</t>
  </si>
  <si>
    <t>10C123</t>
  </si>
  <si>
    <t>Interventions sur la thyroïde pour affections non malignes, niveau 2</t>
  </si>
  <si>
    <t>10C122</t>
  </si>
  <si>
    <t>Interventions sur la thyroïde pour affections non malignes, niveau 1</t>
  </si>
  <si>
    <t>10C121</t>
  </si>
  <si>
    <t>Interventions sur la thyroïde pour tumeurs malignes, niveau 1</t>
  </si>
  <si>
    <t>10C111</t>
  </si>
  <si>
    <t>Autres interventions pour obésité, niveau 1</t>
  </si>
  <si>
    <t>10C101</t>
  </si>
  <si>
    <t>Autres interventions pour troubles endocriniens, métaboliques ou nutritionnels, niveau 1</t>
  </si>
  <si>
    <t>10C081</t>
  </si>
  <si>
    <t>Interventions sur les parathyroïdes, niveau 1</t>
  </si>
  <si>
    <t>10C051</t>
  </si>
  <si>
    <t>Symptômes et autres recours aux soins concernant les affections de la peau</t>
  </si>
  <si>
    <t>09M14Z</t>
  </si>
  <si>
    <t>Symptômes et autres recours aux soins concernant les affections de la peau, très courte durée</t>
  </si>
  <si>
    <t>09M14T</t>
  </si>
  <si>
    <t>Tumeurs malignes des seins, niveau 2</t>
  </si>
  <si>
    <t>09M102</t>
  </si>
  <si>
    <t>Tumeurs malignes des seins, niveau 1</t>
  </si>
  <si>
    <t>09M101</t>
  </si>
  <si>
    <t>Affections non malignes des seins, niveau 1</t>
  </si>
  <si>
    <t>09M091</t>
  </si>
  <si>
    <t>Affections non malignes des seins, très courte durée</t>
  </si>
  <si>
    <t>09M09T</t>
  </si>
  <si>
    <t>Affections dermatologiques sévères, niveau 3</t>
  </si>
  <si>
    <t>09M083</t>
  </si>
  <si>
    <t>Affections dermatologiques sévères, niveau 2</t>
  </si>
  <si>
    <t>09M082</t>
  </si>
  <si>
    <t>Affections dermatologiques sévères, niveau 1</t>
  </si>
  <si>
    <t>09M081</t>
  </si>
  <si>
    <t>Affections dermatologiques sévères, très courte durée</t>
  </si>
  <si>
    <t>09M08T</t>
  </si>
  <si>
    <t>Autres affections dermatologiques, niveau 4</t>
  </si>
  <si>
    <t>09M074</t>
  </si>
  <si>
    <t>Autres affections dermatologiques, niveau 2</t>
  </si>
  <si>
    <t>09M072</t>
  </si>
  <si>
    <t>Autres affections dermatologiques, niveau 1</t>
  </si>
  <si>
    <t>09M071</t>
  </si>
  <si>
    <t>Autres affections dermatologiques, très courte durée</t>
  </si>
  <si>
    <t>09M07T</t>
  </si>
  <si>
    <t>Ulcères cutanés, niveau 4</t>
  </si>
  <si>
    <t>09M064</t>
  </si>
  <si>
    <t>Lésions, infections et inflammations de la peau et des tissus sous-cutanés, âge supérieur à 17 ans, niveau 4</t>
  </si>
  <si>
    <t>09M054</t>
  </si>
  <si>
    <t>Lésions, infections et inflammations de la peau et des tissus sous-cutanés, âge supérieur à 17 ans, niveau 1</t>
  </si>
  <si>
    <t>09M051</t>
  </si>
  <si>
    <t>Lésions, infections et inflammations de la peau et des tissus sous-cutanés, âge supérieur à 17 ans, très courte durée</t>
  </si>
  <si>
    <t>09M05T</t>
  </si>
  <si>
    <t>Lésions, infections et inflammations de la peau et des tissus sous-cutanés, âge inférieur à 18 ans, niveau 4</t>
  </si>
  <si>
    <t>09M044</t>
  </si>
  <si>
    <t>Lésions, infections et inflammations de la peau et des tissus sous-cutanés, âge inférieur à 18 ans, niveau 3</t>
  </si>
  <si>
    <t>09M043</t>
  </si>
  <si>
    <t>Lésions, infections et inflammations de la peau et des tissus sous-cutanés, âge inférieur à 18 ans, niveau 2</t>
  </si>
  <si>
    <t>09M042</t>
  </si>
  <si>
    <t>Lésions, infections et inflammations de la peau et des tissus sous-cutanés, âge inférieur à 18 ans, niveau 1</t>
  </si>
  <si>
    <t>09M041</t>
  </si>
  <si>
    <t>Lésions, infections et inflammations de la peau et des tissus sous-cutanés, âge inférieur à 18 ans, très courte durée</t>
  </si>
  <si>
    <t>09M04T</t>
  </si>
  <si>
    <t>Traumatismes de la peau et des tissus sous-cutanés, âge supérieur à 17 ans, niveau 4</t>
  </si>
  <si>
    <t>09M034</t>
  </si>
  <si>
    <t>Traumatismes de la peau et des tissus sous-cutanés, âge supérieur à 17 ans, niveau 3</t>
  </si>
  <si>
    <t>09M033</t>
  </si>
  <si>
    <t>Traumatismes de la peau et des tissus sous-cutanés, âge supérieur à 17 ans, niveau 1</t>
  </si>
  <si>
    <t>09M031</t>
  </si>
  <si>
    <t>Traumatismes de la peau et des tissus sous-cutanés, âge supérieur à 17 ans, très courte durée</t>
  </si>
  <si>
    <t>09M03T</t>
  </si>
  <si>
    <t>Traumatismes de la peau et des tissus sous-cutanés, âge inférieur à 18 ans, niveau 2</t>
  </si>
  <si>
    <t>09M022</t>
  </si>
  <si>
    <t>Traumatismes de la peau et des tissus sous-cutanés, âge inférieur à 18 ans, niveau 1</t>
  </si>
  <si>
    <t>09M021</t>
  </si>
  <si>
    <t>Traumatismes de la peau et des tissus sous-cutanés, âge inférieur à 18 ans, très courte durée</t>
  </si>
  <si>
    <t>09M02T</t>
  </si>
  <si>
    <t>Affections de la peau, des tissus sous-cutanés et des seins sans acte opératoire de la CMD 09, avec anesthésie, en ambulatoire</t>
  </si>
  <si>
    <t>09K02J</t>
  </si>
  <si>
    <t>Interventions sur la peau, les tissus sous-cutanés ou les seins pour lésions traumatiques, niveau 4</t>
  </si>
  <si>
    <t>09C154</t>
  </si>
  <si>
    <t>Interventions sur la peau, les tissus sous-cutanés ou les seins pour lésions traumatiques, niveau 3</t>
  </si>
  <si>
    <t>09C153</t>
  </si>
  <si>
    <t>Interventions sur la peau, les tissus sous-cutanés ou les seins pour lésions traumatiques, niveau 2</t>
  </si>
  <si>
    <t>09C152</t>
  </si>
  <si>
    <t>Interventions pour condylomes anogénitaux, en ambulatoire</t>
  </si>
  <si>
    <t>09C13J</t>
  </si>
  <si>
    <t>Interventions pour kystes, granulomes et interventions sur les ongles, niveau 1</t>
  </si>
  <si>
    <t>09C121</t>
  </si>
  <si>
    <t>Interventions pour kystes, granulomes et interventions sur les ongles, en ambulatoire</t>
  </si>
  <si>
    <t>09C12J</t>
  </si>
  <si>
    <t>Autres interventions sur la peau, les tissus sous-cutanés ou les seins, niveau 4</t>
  </si>
  <si>
    <t>09C104</t>
  </si>
  <si>
    <t>Autres interventions sur la peau, les tissus sous-cutanés ou les seins, niveau 3</t>
  </si>
  <si>
    <t>09C103</t>
  </si>
  <si>
    <t>Autres interventions sur la peau, les tissus sous-cutanés ou les seins, niveau 2</t>
  </si>
  <si>
    <t>09C102</t>
  </si>
  <si>
    <t>Autres interventions sur la peau, les tissus sous-cutanés ou les seins, niveau 1</t>
  </si>
  <si>
    <t>09C101</t>
  </si>
  <si>
    <t>Autres interventions sur la peau, les tissus sous-cutanés ou les seins, en ambulatoire</t>
  </si>
  <si>
    <t>09C10J</t>
  </si>
  <si>
    <t>Interventions plastiques en dehors de la chirurgie esthétique, niveau 1</t>
  </si>
  <si>
    <t>09C091</t>
  </si>
  <si>
    <t>Interventions sur la région anale et périanale, niveau 1</t>
  </si>
  <si>
    <t>09C081</t>
  </si>
  <si>
    <t>Interventions sur la région anale et périanale, en ambulatoire</t>
  </si>
  <si>
    <t>09C08J</t>
  </si>
  <si>
    <t>Mastectomies subtotales pour tumeur maligne, en ambulatoire</t>
  </si>
  <si>
    <t>09C05J</t>
  </si>
  <si>
    <t>Mastectomies totales pour tumeur maligne, niveau 2</t>
  </si>
  <si>
    <t>09C042</t>
  </si>
  <si>
    <t>Mastectomies totales pour tumeur maligne, niveau 1</t>
  </si>
  <si>
    <t>09C041</t>
  </si>
  <si>
    <t>Greffes de peau et/ou parages de plaie à l'exception des ulcères cutanés et cellulites, niveau 3</t>
  </si>
  <si>
    <t>09C033</t>
  </si>
  <si>
    <t>Greffes de peau et/ou parages de plaie à l'exception des ulcères cutanés et cellulites, niveau 2</t>
  </si>
  <si>
    <t>09C032</t>
  </si>
  <si>
    <t>Greffes de peau et/ou parages de plaie à l'exception des ulcères cutanés et cellulites, niveau 1</t>
  </si>
  <si>
    <t>09C031</t>
  </si>
  <si>
    <t>Greffes de peau et/ou parages de plaie à l'exception des ulcères cutanés et cellulites, en ambulatoire</t>
  </si>
  <si>
    <t>09C03J</t>
  </si>
  <si>
    <t>Greffes de peau et/ou parages de plaie pour ulcère cutané ou cellulite, niveau 4</t>
  </si>
  <si>
    <t>09C024</t>
  </si>
  <si>
    <t>Greffes de peau et/ou parages de plaie pour ulcère cutané ou cellulite, niveau 3</t>
  </si>
  <si>
    <t>09C023</t>
  </si>
  <si>
    <t>Entorses et luxations du rachis, niveau 1</t>
  </si>
  <si>
    <t>08M381</t>
  </si>
  <si>
    <t>Entorses et luxations du rachis, très courte durée</t>
  </si>
  <si>
    <t>08M38T</t>
  </si>
  <si>
    <t>Fractures du bras et de l'avant-bras, âge supérieur à 17 ans, très courte durée</t>
  </si>
  <si>
    <t>08M37T</t>
  </si>
  <si>
    <t>Symptômes et autres recours aux soins de la CMD 08</t>
  </si>
  <si>
    <t>08M36Z</t>
  </si>
  <si>
    <t>Symptômes et autres recours aux soins de la CMD 08, très courte durée</t>
  </si>
  <si>
    <t>08M36T</t>
  </si>
  <si>
    <t>Explorations et surveillance de l'appareil musculosquelettique et du tissu conjonctif</t>
  </si>
  <si>
    <t>08M35Z</t>
  </si>
  <si>
    <t>Ablation de matériel sans acte classant, niveau 1</t>
  </si>
  <si>
    <t>08M331</t>
  </si>
  <si>
    <t>Ostéomyélites chroniques, niveau 4</t>
  </si>
  <si>
    <t>08M324</t>
  </si>
  <si>
    <t>Ostéomyélites chroniques, niveau 3</t>
  </si>
  <si>
    <t>08M323</t>
  </si>
  <si>
    <t>Ostéomyélites chroniques, niveau 2</t>
  </si>
  <si>
    <t>08M322</t>
  </si>
  <si>
    <t>Ostéomyélites chroniques, niveau 1</t>
  </si>
  <si>
    <t>08M321</t>
  </si>
  <si>
    <t>Ostéomyélites chroniques, très courte durée</t>
  </si>
  <si>
    <t>08M32T</t>
  </si>
  <si>
    <t>Ostéomyélites aigües (y compris vertébrales) et arthrites septiques, niveau 4</t>
  </si>
  <si>
    <t>08M314</t>
  </si>
  <si>
    <t>Ostéomyélites aigües (y compris vertébrales) et arthrites septiques, niveau 3</t>
  </si>
  <si>
    <t>08M313</t>
  </si>
  <si>
    <t>Ostéomyélites aigües (y compris vertébrales) et arthrites septiques, niveau 2</t>
  </si>
  <si>
    <t>08M312</t>
  </si>
  <si>
    <t>Ostéomyélites aigües (y compris vertébrales) et arthrites septiques, niveau 1</t>
  </si>
  <si>
    <t>08M311</t>
  </si>
  <si>
    <t>Ostéomyélites aigües (y compris vertébrales) et arthrites septiques, très courte durée</t>
  </si>
  <si>
    <t>08M31T</t>
  </si>
  <si>
    <t>Rhumatismes et raideurs articulaires, niveau 2</t>
  </si>
  <si>
    <t>08M302</t>
  </si>
  <si>
    <t>Rhumatismes et raideurs articulaires, niveau 1</t>
  </si>
  <si>
    <t>08M301</t>
  </si>
  <si>
    <t>Autres pathologies rachidiennes relevant d'un traitement médical, niveau 4</t>
  </si>
  <si>
    <t>08M294</t>
  </si>
  <si>
    <t>Autres pathologies rachidiennes relevant d'un traitement médical, niveau 3</t>
  </si>
  <si>
    <t>08M293</t>
  </si>
  <si>
    <t>Autres pathologies rachidiennes relevant d'un traitement médical, niveau 1</t>
  </si>
  <si>
    <t>08M291</t>
  </si>
  <si>
    <t>Autres pathologies rachidiennes relevant d'un traitement médical, très courte durée</t>
  </si>
  <si>
    <t>08M29T</t>
  </si>
  <si>
    <t>Autres rachialgies, niveau 2</t>
  </si>
  <si>
    <t>08M282</t>
  </si>
  <si>
    <t>Autres rachialgies, niveau 1</t>
  </si>
  <si>
    <t>08M281</t>
  </si>
  <si>
    <t>Autres rachialgies, très courte durée</t>
  </si>
  <si>
    <t>08M28T</t>
  </si>
  <si>
    <t>Sciatiques et autres radiculopathies, niveau 3</t>
  </si>
  <si>
    <t>08M273</t>
  </si>
  <si>
    <t>Sciatiques et autres radiculopathies, niveau 2</t>
  </si>
  <si>
    <t>08M272</t>
  </si>
  <si>
    <t>Sciatiques et autres radiculopathies, niveau 1</t>
  </si>
  <si>
    <t>08M271</t>
  </si>
  <si>
    <t>Sciatiques et autres radiculopathies, très courte durée</t>
  </si>
  <si>
    <t>08M27T</t>
  </si>
  <si>
    <t>Fractures du rachis, niveau 4</t>
  </si>
  <si>
    <t>08M264</t>
  </si>
  <si>
    <t>Fractures du rachis, niveau 2</t>
  </si>
  <si>
    <t>08M262</t>
  </si>
  <si>
    <t>Fractures du rachis, niveau 1</t>
  </si>
  <si>
    <t>08M261</t>
  </si>
  <si>
    <t>Fractures pathologiques et autres tumeurs malignes de l'appareil musculosquelettique et du tissu conjonctif, niveau 2</t>
  </si>
  <si>
    <t>08M252</t>
  </si>
  <si>
    <t>Fractures pathologiques et autres tumeurs malignes de l'appareil musculosquelettique et du tissu conjonctif, très courte durée</t>
  </si>
  <si>
    <t>08M25T</t>
  </si>
  <si>
    <t>Tumeurs primitives malignes des os, du cartilage ou des tissus mous, niveau 1</t>
  </si>
  <si>
    <t>08M241</t>
  </si>
  <si>
    <t>Fractures, entorses, luxations et dislocations du pied, niveau 1</t>
  </si>
  <si>
    <t>08M231</t>
  </si>
  <si>
    <t>Fractures, entorses, luxations et dislocations de la main, niveau 3</t>
  </si>
  <si>
    <t>08M223</t>
  </si>
  <si>
    <t>Fractures, entorses, luxations et dislocations de la main, niveau 1</t>
  </si>
  <si>
    <t>08M221</t>
  </si>
  <si>
    <t>Entorses, luxations et dislocations du bras et de l'avant-bras, âge supérieur à 17 ans, niveau 4</t>
  </si>
  <si>
    <t>08M214</t>
  </si>
  <si>
    <t>Entorses, luxations et dislocations du bras et de l'avant-bras, âge supérieur à 17 ans, niveau 3</t>
  </si>
  <si>
    <t>08M213</t>
  </si>
  <si>
    <t>Entorses, luxations et dislocations du bras et de l'avant-bras, âge supérieur à 17 ans, niveau 1</t>
  </si>
  <si>
    <t>08M211</t>
  </si>
  <si>
    <t>Fractures, entorses, luxations et dislocations du bras et de l'avant-bras, âge inférieur à 18 ans, niveau 1</t>
  </si>
  <si>
    <t>08M201</t>
  </si>
  <si>
    <t>Autres pathologies de l'appareil musculosquelettique et du tissu conjonctif, niveau 4</t>
  </si>
  <si>
    <t>08M194</t>
  </si>
  <si>
    <t>Autres pathologies de l'appareil musculosquelettique et du tissu conjonctif, niveau 3</t>
  </si>
  <si>
    <t>08M193</t>
  </si>
  <si>
    <t>Autres pathologies de l'appareil musculosquelettique et du tissu conjonctif, niveau 2</t>
  </si>
  <si>
    <t>08M192</t>
  </si>
  <si>
    <t>Autres pathologies de l'appareil musculosquelettique et du tissu conjonctif, niveau 1</t>
  </si>
  <si>
    <t>08M191</t>
  </si>
  <si>
    <t>Autres pathologies de l'appareil musculosquelettique et du tissu conjonctif, très courte durée</t>
  </si>
  <si>
    <t>08M19T</t>
  </si>
  <si>
    <t>Suites de traitement après une affection de l'appareil musculosquelettique ou du tissu conjonctif, niveau 2</t>
  </si>
  <si>
    <t>08M182</t>
  </si>
  <si>
    <t>Suites de traitement après une affection de l'appareil musculosquelettique ou du tissu conjonctif, niveau 1</t>
  </si>
  <si>
    <t>08M181</t>
  </si>
  <si>
    <t>Suites de traitement après une affection de l'appareil musculosquelettique ou du tissu conjonctif, très courte durée</t>
  </si>
  <si>
    <t>08M18T</t>
  </si>
  <si>
    <t>Tendinites, myosites et bursites, niveau 3</t>
  </si>
  <si>
    <t>08M153</t>
  </si>
  <si>
    <t>Tendinites, myosites et bursites, niveau 2</t>
  </si>
  <si>
    <t>08M152</t>
  </si>
  <si>
    <t>Tendinites, myosites et bursites, niveau 1</t>
  </si>
  <si>
    <t>08M151</t>
  </si>
  <si>
    <t>Tendinites, myosites et bursites, très courte durée</t>
  </si>
  <si>
    <t>08M15T</t>
  </si>
  <si>
    <t>Affections du tissu conjonctif, niveau 3</t>
  </si>
  <si>
    <t>08M143</t>
  </si>
  <si>
    <t>Affections du tissu conjonctif, niveau 2</t>
  </si>
  <si>
    <t>08M142</t>
  </si>
  <si>
    <t>Affections du tissu conjonctif, niveau 1</t>
  </si>
  <si>
    <t>08M141</t>
  </si>
  <si>
    <t>Affections du tissu conjonctif, très courte durée</t>
  </si>
  <si>
    <t>08M14T</t>
  </si>
  <si>
    <t>Maladies osseuses et arthropathies spécifiques, niveau 4</t>
  </si>
  <si>
    <t>08M104</t>
  </si>
  <si>
    <t>Maladies osseuses et arthropathies spécifiques, très courte durée</t>
  </si>
  <si>
    <t>08M10T</t>
  </si>
  <si>
    <t>Arthropathies non spécifiques, niveau 2</t>
  </si>
  <si>
    <t>08M092</t>
  </si>
  <si>
    <t>Arthropathies non spécifiques, niveau 1</t>
  </si>
  <si>
    <t>08M091</t>
  </si>
  <si>
    <t>Arthropathies non spécifiques, très courte durée</t>
  </si>
  <si>
    <t>08M09T</t>
  </si>
  <si>
    <t>Fractures, entorses, luxations et dislocations de la jambe, âge supérieur à 17 ans, niveau 4</t>
  </si>
  <si>
    <t>08M074</t>
  </si>
  <si>
    <t>Fractures, entorses, luxations et dislocations de la jambe, âge supérieur à 17 ans, niveau 2</t>
  </si>
  <si>
    <t>08M072</t>
  </si>
  <si>
    <t>Fractures, entorses, luxations et dislocations de la jambe, âge supérieur à 17 ans, niveau 1</t>
  </si>
  <si>
    <t>08M071</t>
  </si>
  <si>
    <t>Transferts et autres séjours courts pour fractures, entorses, luxations et dislocations de la jambe, âge supérieur à 17 ans</t>
  </si>
  <si>
    <t>08M07T</t>
  </si>
  <si>
    <t>Fractures, entorses, luxations et dislocations de la jambe, âge inférieur à 18 ans, niveau 2</t>
  </si>
  <si>
    <t>08M062</t>
  </si>
  <si>
    <t>Fractures, entorses, luxations et dislocations de la jambe, âge inférieur à 18 ans, niveau 1</t>
  </si>
  <si>
    <t>08M061</t>
  </si>
  <si>
    <t>Transferts et autres séjours courts pour fractures, entorses, luxations et dislocations de la jambe, âge inférieur à 18 ans</t>
  </si>
  <si>
    <t>08M06T</t>
  </si>
  <si>
    <t>Fractures de la diaphyse, de l'épiphyse ou d'une partie non précisée du fémur, niveau 3</t>
  </si>
  <si>
    <t>08M053</t>
  </si>
  <si>
    <t>Fractures de la diaphyse, de l'épiphyse ou d'une partie non précisée du fémur, niveau 2</t>
  </si>
  <si>
    <t>08M052</t>
  </si>
  <si>
    <t>Fractures de la diaphyse, de l'épiphyse ou d'une partie non précisée du fémur, niveau 1</t>
  </si>
  <si>
    <t>08M051</t>
  </si>
  <si>
    <t>Transferts et autres séjours pour fractures de la diaphyse, de l'épiphyse ou d'une partie non précisée du fémur</t>
  </si>
  <si>
    <t>08M05T</t>
  </si>
  <si>
    <t>Fractures de la hanche et du bassin, niveau 4</t>
  </si>
  <si>
    <t>08M044</t>
  </si>
  <si>
    <t>Tractions continues et réductions progressives : hanche et fémur, niveau 1</t>
  </si>
  <si>
    <t>08K041</t>
  </si>
  <si>
    <t>Affections de l'appareil musculosquelettique sans acte opératoire de la CMD 08, avec anesthésie, en ambulatoire</t>
  </si>
  <si>
    <t>08K02J</t>
  </si>
  <si>
    <t>Autres interventions pour infections ostéoarticulaires, niveau 4</t>
  </si>
  <si>
    <t>08C624</t>
  </si>
  <si>
    <t>Autres interventions pour infections ostéoarticulaires, niveau 3</t>
  </si>
  <si>
    <t>08C623</t>
  </si>
  <si>
    <t>Autres interventions pour infections ostéoarticulaires, niveau 2</t>
  </si>
  <si>
    <t>08C622</t>
  </si>
  <si>
    <t>Interventions majeures pour infections ostéoarticulaires, niveau 4</t>
  </si>
  <si>
    <t>08C614</t>
  </si>
  <si>
    <t>Interventions majeures pour infections ostéoarticulaires, niveau 3</t>
  </si>
  <si>
    <t>08C613</t>
  </si>
  <si>
    <t>Interventions majeures pour infections ostéoarticulaires, niveau 2</t>
  </si>
  <si>
    <t>08C612</t>
  </si>
  <si>
    <t>Interventions majeures pour infections ostéoarticulaires, niveau 1</t>
  </si>
  <si>
    <t>08C611</t>
  </si>
  <si>
    <t>Interventions sur le poignet autres que les ténosynovectomies, niveau 1</t>
  </si>
  <si>
    <t>08C601</t>
  </si>
  <si>
    <t>Interventions sur le poignet autres que les ténosynovectomies, en ambulatoire</t>
  </si>
  <si>
    <t>08C60J</t>
  </si>
  <si>
    <t>Arthroscopies de l'épaule, niveau 2</t>
  </si>
  <si>
    <t>08C582</t>
  </si>
  <si>
    <t>Arthroscopies de l'épaule, niveau 1</t>
  </si>
  <si>
    <t>08C581</t>
  </si>
  <si>
    <t>Interventions sur le genou pour des affections autres que traumatiques, niveau 1</t>
  </si>
  <si>
    <t>08C541</t>
  </si>
  <si>
    <t>Interventions sur le genou pour traumatismes, niveau 3</t>
  </si>
  <si>
    <t>08C533</t>
  </si>
  <si>
    <t>Interventions sur le genou pour traumatismes, niveau 2</t>
  </si>
  <si>
    <t>08C532</t>
  </si>
  <si>
    <t>Interventions sur le genou pour traumatismes, niveau 1</t>
  </si>
  <si>
    <t>08C531</t>
  </si>
  <si>
    <t>Interventions sur la hanche et le fémur sauf traumatismes récents, âge supérieur à 17 ans, niveau 3</t>
  </si>
  <si>
    <t>08C503</t>
  </si>
  <si>
    <t>Interventions sur la hanche et le fémur sauf traumatismes récents, âge supérieur à 17 ans, niveau 2</t>
  </si>
  <si>
    <t>08C502</t>
  </si>
  <si>
    <t>Interventions sur la hanche et le fémur pour traumatismes récents, âge supérieur à 17 ans, niveau 4</t>
  </si>
  <si>
    <t>08C494</t>
  </si>
  <si>
    <t>Interventions sur la hanche et le fémur pour traumatismes récents, âge supérieur à 17 ans, niveau 3</t>
  </si>
  <si>
    <t>08C493</t>
  </si>
  <si>
    <t>Interventions sur la hanche et le fémur pour traumatismes récents, âge supérieur à 17 ans, niveau 2</t>
  </si>
  <si>
    <t>08C492</t>
  </si>
  <si>
    <t>Interventions sur la hanche et le fémur pour traumatismes récents, âge supérieur à 17 ans, niveau 1</t>
  </si>
  <si>
    <t>08C491</t>
  </si>
  <si>
    <t>Prothèses de hanche pour des affections autres que des traumatismes récents, niveau 3</t>
  </si>
  <si>
    <t>08C483</t>
  </si>
  <si>
    <t>Prothèses de hanche pour des affections autres que des traumatismes récents, niveau 2</t>
  </si>
  <si>
    <t>08C482</t>
  </si>
  <si>
    <t>Prothèses de hanche pour des affections autres que des traumatismes récents, niveau 1</t>
  </si>
  <si>
    <t>08C481</t>
  </si>
  <si>
    <t>Prothèses de hanche pour traumatismes récents, niveau 4</t>
  </si>
  <si>
    <t>08C474</t>
  </si>
  <si>
    <t>Prothèses de hanche pour traumatismes récents, niveau 3</t>
  </si>
  <si>
    <t>08C473</t>
  </si>
  <si>
    <t>Prothèses de hanche pour traumatismes récents, niveau 2</t>
  </si>
  <si>
    <t>08C472</t>
  </si>
  <si>
    <t>Prothèses de hanche pour traumatismes récents, niveau 1</t>
  </si>
  <si>
    <t>08C471</t>
  </si>
  <si>
    <t>Autres interventions sur les tissus mous, niveau 3</t>
  </si>
  <si>
    <t>08C463</t>
  </si>
  <si>
    <t>Autres interventions sur les tissus mous, niveau 2</t>
  </si>
  <si>
    <t>08C462</t>
  </si>
  <si>
    <t>Autres interventions sur les tissus mous, niveau 1</t>
  </si>
  <si>
    <t>08C461</t>
  </si>
  <si>
    <t>Autres interventions sur les tissus mous, en ambulatoire</t>
  </si>
  <si>
    <t>08C46J</t>
  </si>
  <si>
    <t>Ménisectomie sous arthroscopie, niveau 1</t>
  </si>
  <si>
    <t>08C451</t>
  </si>
  <si>
    <t>Ménisectomie sous arthroscopie, en ambulatoire</t>
  </si>
  <si>
    <t>08C45J</t>
  </si>
  <si>
    <t>Autres interventions sur la main, niveau 1</t>
  </si>
  <si>
    <t>08C441</t>
  </si>
  <si>
    <t>Autres interventions sur la main, en ambulatoire</t>
  </si>
  <si>
    <t>08C44J</t>
  </si>
  <si>
    <t>Interventions non mineures sur la main, niveau 1</t>
  </si>
  <si>
    <t>08C431</t>
  </si>
  <si>
    <t>Interventions non mineures sur la main, en ambulatoire</t>
  </si>
  <si>
    <t>08C43J</t>
  </si>
  <si>
    <t>Interventions non mineures sur les tissus mous, niveau 3</t>
  </si>
  <si>
    <t>08C423</t>
  </si>
  <si>
    <t>Interventions non mineures sur les tissus mous, niveau 2</t>
  </si>
  <si>
    <t>08C422</t>
  </si>
  <si>
    <t>Interventions non mineures sur les tissus mous, niveau 1</t>
  </si>
  <si>
    <t>08C421</t>
  </si>
  <si>
    <t>Arthroscopies d'autres localisations, niveau 1</t>
  </si>
  <si>
    <t>08C401</t>
  </si>
  <si>
    <t>Interventions sur l'avant-bras, niveau 3</t>
  </si>
  <si>
    <t>08C393</t>
  </si>
  <si>
    <t>Interventions sur l'avant-bras, niveau 2</t>
  </si>
  <si>
    <t>08C392</t>
  </si>
  <si>
    <t>Interventions sur l'avant-bras, niveau 1</t>
  </si>
  <si>
    <t>08C391</t>
  </si>
  <si>
    <t>Interventions sur l'avant-bras, en ambulatoire</t>
  </si>
  <si>
    <t>08C39J</t>
  </si>
  <si>
    <t>Interventions sur le pied, âge supérieur à 17 ans, niveau 3</t>
  </si>
  <si>
    <t>08C373</t>
  </si>
  <si>
    <t>Interventions sur le pied, âge supérieur à 17 ans, niveau 2</t>
  </si>
  <si>
    <t>08C372</t>
  </si>
  <si>
    <t>Interventions sur le pied, âge supérieur à 17 ans, niveau 1</t>
  </si>
  <si>
    <t>08C371</t>
  </si>
  <si>
    <t>Interventions sur le pied, âge supérieur à 17 ans, en ambulatoire</t>
  </si>
  <si>
    <t>08C37J</t>
  </si>
  <si>
    <t>Interventions sur le pied, âge inférieur à 18 ans, niveau 1</t>
  </si>
  <si>
    <t>08C361</t>
  </si>
  <si>
    <t>Interventions sur le bras, coude et épaule, niveau 4</t>
  </si>
  <si>
    <t>08C354</t>
  </si>
  <si>
    <t>Interventions sur le bras, coude et épaule, niveau 3</t>
  </si>
  <si>
    <t>08C353</t>
  </si>
  <si>
    <t>Interventions sur le bras, coude et épaule, niveau 2</t>
  </si>
  <si>
    <t>08C352</t>
  </si>
  <si>
    <t>Interventions sur le bras, coude et épaule, niveau 1</t>
  </si>
  <si>
    <t>08C351</t>
  </si>
  <si>
    <t>Interventions sur la jambe, âge supérieur à 17 ans, niveau 3</t>
  </si>
  <si>
    <t>08C323</t>
  </si>
  <si>
    <t>Interventions sur la jambe, âge supérieur à 17 ans, niveau 2</t>
  </si>
  <si>
    <t>08C322</t>
  </si>
  <si>
    <t>Interventions sur la jambe, âge supérieur à 17 ans, niveau 1</t>
  </si>
  <si>
    <t>08C321</t>
  </si>
  <si>
    <t>Interventions sur la jambe, âge inférieur à 18 ans, niveau 1</t>
  </si>
  <si>
    <t>08C311</t>
  </si>
  <si>
    <t>Prothèses d'épaule, niveau 3</t>
  </si>
  <si>
    <t>08C253</t>
  </si>
  <si>
    <t>Prothèses d'épaule, niveau 2</t>
  </si>
  <si>
    <t>08C252</t>
  </si>
  <si>
    <t>Prothèses d'épaule, niveau 1</t>
  </si>
  <si>
    <t>08C251</t>
  </si>
  <si>
    <t>Prothèses de genou, niveau 4</t>
  </si>
  <si>
    <t>08C244</t>
  </si>
  <si>
    <t>Prothèses de genou, niveau 3</t>
  </si>
  <si>
    <t>08C243</t>
  </si>
  <si>
    <t>Prothèses de genou, niveau 2</t>
  </si>
  <si>
    <t>08C242</t>
  </si>
  <si>
    <t>Prothèses de genou, niveau 1</t>
  </si>
  <si>
    <t>08C241</t>
  </si>
  <si>
    <t>Interventions pour reprise de prothèses articulaires, niveau 3</t>
  </si>
  <si>
    <t>08C223</t>
  </si>
  <si>
    <t>Interventions pour reprise de prothèses articulaires, niveau 2</t>
  </si>
  <si>
    <t>08C222</t>
  </si>
  <si>
    <t>Interventions pour reprise de prothèses articulaires, niveau 1</t>
  </si>
  <si>
    <t>08C221</t>
  </si>
  <si>
    <t>Autres interventions portant sur l'appareil musculosquelettique et le tissu conjonctif, niveau 4</t>
  </si>
  <si>
    <t>08C214</t>
  </si>
  <si>
    <t>Autres interventions portant sur l'appareil musculosquelettique et le tissu conjonctif, niveau 3</t>
  </si>
  <si>
    <t>08C213</t>
  </si>
  <si>
    <t>Autres interventions portant sur l'appareil musculosquelettique et le tissu conjonctif, niveau 1</t>
  </si>
  <si>
    <t>08C211</t>
  </si>
  <si>
    <t>Résections osseuses localisées et/ou ablation de matériel de fixation interne au niveau d'une localisation autre que la hanche et le fémur, niveau 1</t>
  </si>
  <si>
    <t>08C141</t>
  </si>
  <si>
    <t>Résections osseuses localisées et/ou ablation de matériel de fixation interne au niveau d'une localisation autre que la hanche et le fémur, en ambulatoire</t>
  </si>
  <si>
    <t>08C14J</t>
  </si>
  <si>
    <t>Résections osseuses localisées et/ou ablation de matériel de fixation interne au niveau de la hanche et du fémur, niveau 1</t>
  </si>
  <si>
    <t>08C131</t>
  </si>
  <si>
    <t>Amputations pour affections de l'appareil musculosquelettique et du tissu conjonctif, niveau 4</t>
  </si>
  <si>
    <t>08C064</t>
  </si>
  <si>
    <t>Ictères du nouveau-né, niveau 1</t>
  </si>
  <si>
    <t>07M161</t>
  </si>
  <si>
    <t>Affections hépatiques sévères à l'exception des tumeurs malignes, des cirrhoses et des hépatites alcooliques, niveau 4</t>
  </si>
  <si>
    <t>07M154</t>
  </si>
  <si>
    <t>Affections hépatiques sévères à l'exception des tumeurs malignes, des cirrhoses et des hépatites alcooliques, niveau 3</t>
  </si>
  <si>
    <t>07M153</t>
  </si>
  <si>
    <t>Affections hépatiques sévères à l'exception des tumeurs malignes, des cirrhoses et des hépatites alcooliques, niveau 1</t>
  </si>
  <si>
    <t>07M151</t>
  </si>
  <si>
    <t>Symptômes et autres recours aux soins de la CMD 07</t>
  </si>
  <si>
    <t>07M14Z</t>
  </si>
  <si>
    <t>Symptômes et autres recours aux soins de la CMD 07, très courte durée</t>
  </si>
  <si>
    <t>07M14T</t>
  </si>
  <si>
    <t>Explorations et surveillance des affections du système hépatobiliaire et du pancréas</t>
  </si>
  <si>
    <t>07M13Z</t>
  </si>
  <si>
    <t>Autres affections non malignes du pancréas, niveau 3</t>
  </si>
  <si>
    <t>07M113</t>
  </si>
  <si>
    <t>Autres affections non malignes du pancréas, niveau 2</t>
  </si>
  <si>
    <t>07M112</t>
  </si>
  <si>
    <t>Autres affections non malignes du pancréas, niveau 1</t>
  </si>
  <si>
    <t>07M111</t>
  </si>
  <si>
    <t>Autres affections non malignes du pancréas, très courte durée</t>
  </si>
  <si>
    <t>07M11T</t>
  </si>
  <si>
    <t>Pancréatites aigües, niveau 4</t>
  </si>
  <si>
    <t>07M104</t>
  </si>
  <si>
    <t>Pancréatites aigües, niveau 3</t>
  </si>
  <si>
    <t>07M103</t>
  </si>
  <si>
    <t>Pancréatites aigües, niveau 2</t>
  </si>
  <si>
    <t>07M102</t>
  </si>
  <si>
    <t>Pancréatites aigües, niveau 1</t>
  </si>
  <si>
    <t>07M101</t>
  </si>
  <si>
    <t>Pancréatites aigües, très courte durée</t>
  </si>
  <si>
    <t>07M10T</t>
  </si>
  <si>
    <t>Autres cirrhoses et fibrose hépatique, niveau 2</t>
  </si>
  <si>
    <t>07M082</t>
  </si>
  <si>
    <t>Cirrhoses alcooliques, niveau 4</t>
  </si>
  <si>
    <t>07M074</t>
  </si>
  <si>
    <t>Cirrhoses alcooliques, niveau 2</t>
  </si>
  <si>
    <t>07M072</t>
  </si>
  <si>
    <t>Cirrhoses alcooliques, très courte durée</t>
  </si>
  <si>
    <t>07M07T</t>
  </si>
  <si>
    <t>Affections malignes du système hépato-biliaire ou du pancréas, niveau 4</t>
  </si>
  <si>
    <t>07M064</t>
  </si>
  <si>
    <t>Affections malignes du système hépato-biliaire ou du pancréas, niveau 3</t>
  </si>
  <si>
    <t>07M063</t>
  </si>
  <si>
    <t>Affections malignes du système hépato-biliaire ou du pancréas, niveau 2</t>
  </si>
  <si>
    <t>07M062</t>
  </si>
  <si>
    <t>Affections malignes du système hépato-biliaire ou du pancréas, très courte durée</t>
  </si>
  <si>
    <t>07M06T</t>
  </si>
  <si>
    <t>Autres affections hépatiques, niveau 4</t>
  </si>
  <si>
    <t>07M044</t>
  </si>
  <si>
    <t>Autres affections hépatiques, niveau 3</t>
  </si>
  <si>
    <t>07M043</t>
  </si>
  <si>
    <t>Autres affections hépatiques, niveau 2</t>
  </si>
  <si>
    <t>07M042</t>
  </si>
  <si>
    <t>Autres affections hépatiques, niveau 1</t>
  </si>
  <si>
    <t>07M041</t>
  </si>
  <si>
    <t>Autres affections hépatiques, très courte durée</t>
  </si>
  <si>
    <t>07M04T</t>
  </si>
  <si>
    <t>Affections des voies biliaires, niveau 4</t>
  </si>
  <si>
    <t>07M024</t>
  </si>
  <si>
    <t>Affections des voies biliaires, niveau 3</t>
  </si>
  <si>
    <t>07M023</t>
  </si>
  <si>
    <t>Affections des voies biliaires, niveau 2</t>
  </si>
  <si>
    <t>07M022</t>
  </si>
  <si>
    <t>Affections des voies biliaires, très courte durée</t>
  </si>
  <si>
    <t>07M02T</t>
  </si>
  <si>
    <t>Endoscopie biliaire diagnostique et anesthésie, en ambulatoire</t>
  </si>
  <si>
    <t>07K04J</t>
  </si>
  <si>
    <t>Endoscopies biliaires thérapeutiques et anesthésie : séjours de moins de 2 jours</t>
  </si>
  <si>
    <t>07K02Z</t>
  </si>
  <si>
    <t>Cholécystectomies sans exploration de la voie biliaire principale à l'exception des affections aigües, niveau 4</t>
  </si>
  <si>
    <t>07C144</t>
  </si>
  <si>
    <t>Cholécystectomies sans exploration de la voie biliaire principale à l'exception des affections aigües, niveau 3</t>
  </si>
  <si>
    <t>07C143</t>
  </si>
  <si>
    <t>Cholécystectomies sans exploration de la voie biliaire principale à l'exception des affections aigües, niveau 2</t>
  </si>
  <si>
    <t>07C142</t>
  </si>
  <si>
    <t>Cholécystectomies sans exploration de la voie biliaire principale à l'exception des affections aigües, niveau 1</t>
  </si>
  <si>
    <t>07C141</t>
  </si>
  <si>
    <t>Cholécystectomies sans exploration de la voie biliaire principale à l'exception des affections aigües, en ambulatoire</t>
  </si>
  <si>
    <t>07C14J</t>
  </si>
  <si>
    <t>Cholécystectomies sans exploration de la voie biliaire principale pour affections aigües, niveau 4</t>
  </si>
  <si>
    <t>07C134</t>
  </si>
  <si>
    <t>Cholécystectomies sans exploration de la voie biliaire principale pour affections aigües, niveau 3</t>
  </si>
  <si>
    <t>07C133</t>
  </si>
  <si>
    <t>Cholécystectomies sans exploration de la voie biliaire principale pour affections aigües, niveau 2</t>
  </si>
  <si>
    <t>07C132</t>
  </si>
  <si>
    <t>Cholécystectomies sans exploration de la voie biliaire principale pour affections aigües, niveau 1</t>
  </si>
  <si>
    <t>07C131</t>
  </si>
  <si>
    <t>Autres interventions sur les voies biliaires sauf cholécystectomies isolées, niveau 2</t>
  </si>
  <si>
    <t>07C122</t>
  </si>
  <si>
    <t>Dérivations biliaires, niveau 4</t>
  </si>
  <si>
    <t>07C114</t>
  </si>
  <si>
    <t>Interventions sur le foie, le pancréas et les veines porte ou cave pour affections non malignes, niveau 3</t>
  </si>
  <si>
    <t>07C103</t>
  </si>
  <si>
    <t>Interventions sur le foie, le pancréas et les veines porte ou cave pour affections non malignes, niveau 1</t>
  </si>
  <si>
    <t>07C101</t>
  </si>
  <si>
    <t>Interventions diagnostiques sur le système hépato-biliaire et pancréatique pour affections non malignes, niveau 1</t>
  </si>
  <si>
    <t>07C071</t>
  </si>
  <si>
    <t>Tumeurs bénignes de l'appareil digestif, niveau 3</t>
  </si>
  <si>
    <t>06M203</t>
  </si>
  <si>
    <t>Tumeurs bénignes de l'appareil digestif, niveau 2</t>
  </si>
  <si>
    <t>06M202</t>
  </si>
  <si>
    <t>Tumeurs bénignes de l'appareil digestif, niveau 1</t>
  </si>
  <si>
    <t>06M201</t>
  </si>
  <si>
    <t>Tumeurs bénignes de l'appareil digestif, très courte durée</t>
  </si>
  <si>
    <t>06M20T</t>
  </si>
  <si>
    <t>Affections sévères du tube digestif, niveau 4</t>
  </si>
  <si>
    <t>06M194</t>
  </si>
  <si>
    <t>Affections sévères du tube digestif, niveau 3</t>
  </si>
  <si>
    <t>06M193</t>
  </si>
  <si>
    <t>Affections sévères du tube digestif, niveau 2</t>
  </si>
  <si>
    <t>06M192</t>
  </si>
  <si>
    <t>Affections sévères du tube digestif, niveau 1</t>
  </si>
  <si>
    <t>06M191</t>
  </si>
  <si>
    <t>Symptômes et autres recours aux soins de la CMD 06, très courte durée</t>
  </si>
  <si>
    <t>06M18T</t>
  </si>
  <si>
    <t>Soins de stomies digestives</t>
  </si>
  <si>
    <t>06M17Z</t>
  </si>
  <si>
    <t>Explorations et surveillance pour affections de l'appareil digestif</t>
  </si>
  <si>
    <t>06M16Z</t>
  </si>
  <si>
    <t>Tumeurs malignes de l'oesophage et de l'estomac, niveau 4</t>
  </si>
  <si>
    <t>06M134</t>
  </si>
  <si>
    <t>Tumeurs malignes de l'oesophage et de l'estomac, niveau 3</t>
  </si>
  <si>
    <t>06M133</t>
  </si>
  <si>
    <t>Tumeurs malignes de l'oesophage et de l'estomac, niveau 2</t>
  </si>
  <si>
    <t>06M132</t>
  </si>
  <si>
    <t>Tumeurs malignes de l'oesophage et de l'estomac, niveau 1</t>
  </si>
  <si>
    <t>06M131</t>
  </si>
  <si>
    <t>Tumeurs malignes de l'oesophage et de l'estomac, très courte durée</t>
  </si>
  <si>
    <t>06M13T</t>
  </si>
  <si>
    <t>Douleurs abdominales, niveau 3</t>
  </si>
  <si>
    <t>06M123</t>
  </si>
  <si>
    <t>Douleurs abdominales, niveau 2</t>
  </si>
  <si>
    <t>06M122</t>
  </si>
  <si>
    <t>Douleurs abdominales, niveau 1</t>
  </si>
  <si>
    <t>06M121</t>
  </si>
  <si>
    <t>Douleurs abdominales, très courte durée</t>
  </si>
  <si>
    <t>06M12T</t>
  </si>
  <si>
    <t>Ulcères gastroduodénaux non compliqués, niveau 3</t>
  </si>
  <si>
    <t>06M113</t>
  </si>
  <si>
    <t>Ulcères gastroduodénaux non compliqués, niveau 2</t>
  </si>
  <si>
    <t>06M112</t>
  </si>
  <si>
    <t>Ulcères gastroduodénaux non compliqués, niveau 1</t>
  </si>
  <si>
    <t>06M111</t>
  </si>
  <si>
    <t>Ulcères gastroduodénaux non compliqués, très courte durée</t>
  </si>
  <si>
    <t>06M11T</t>
  </si>
  <si>
    <t>Autres affections digestives, âge supérieur à 17 ans, niveau 4</t>
  </si>
  <si>
    <t>06M094</t>
  </si>
  <si>
    <t>Autres affections digestives, âge supérieur à 17 ans, niveau 3</t>
  </si>
  <si>
    <t>06M093</t>
  </si>
  <si>
    <t>Autres affections digestives, âge supérieur à 17 ans, niveau 1</t>
  </si>
  <si>
    <t>06M091</t>
  </si>
  <si>
    <t>Autres affections digestives, âge supérieur à 17 ans, très courte durée</t>
  </si>
  <si>
    <t>06M09T</t>
  </si>
  <si>
    <t>Autres affections digestives, âge inférieur à 18 ans, niveau 3</t>
  </si>
  <si>
    <t>06M083</t>
  </si>
  <si>
    <t>Autres affections digestives, âge inférieur à 18 ans, niveau 2</t>
  </si>
  <si>
    <t>06M082</t>
  </si>
  <si>
    <t>Autres affections digestives, âge inférieur à 18 ans, niveau 1</t>
  </si>
  <si>
    <t>06M081</t>
  </si>
  <si>
    <t>Autres affections digestives, âge inférieur à 18 ans, très courte durée</t>
  </si>
  <si>
    <t>06M08T</t>
  </si>
  <si>
    <t>Maladies inflammatoires de l'intestin, niveau 2</t>
  </si>
  <si>
    <t>06M072</t>
  </si>
  <si>
    <t>Maladies inflammatoires de l'intestin, niveau 1</t>
  </si>
  <si>
    <t>06M071</t>
  </si>
  <si>
    <t>Occlusions intestinales non dues à une hernie, niveau 4</t>
  </si>
  <si>
    <t>06M064</t>
  </si>
  <si>
    <t>Occlusions intestinales non dues à une hernie, niveau 3</t>
  </si>
  <si>
    <t>06M063</t>
  </si>
  <si>
    <t>Occlusions intestinales non dues à une hernie, niveau 1</t>
  </si>
  <si>
    <t>06M061</t>
  </si>
  <si>
    <t>Occlusions intestinales non dues à une hernie, très courte durée</t>
  </si>
  <si>
    <t>06M06T</t>
  </si>
  <si>
    <t>Autres tumeurs malignes du tube digestif, niveau 4</t>
  </si>
  <si>
    <t>06M054</t>
  </si>
  <si>
    <t>Autres tumeurs malignes du tube digestif, niveau 3</t>
  </si>
  <si>
    <t>06M053</t>
  </si>
  <si>
    <t>Autres tumeurs malignes du tube digestif, niveau 2</t>
  </si>
  <si>
    <t>06M052</t>
  </si>
  <si>
    <t>Autres tumeurs malignes du tube digestif, niveau 1</t>
  </si>
  <si>
    <t>06M051</t>
  </si>
  <si>
    <t>Autres tumeurs malignes du tube digestif, très courte durée</t>
  </si>
  <si>
    <t>06M05T</t>
  </si>
  <si>
    <t>Hémorragies digestives, niveau 4</t>
  </si>
  <si>
    <t>06M044</t>
  </si>
  <si>
    <t>Hémorragies digestives, niveau 3</t>
  </si>
  <si>
    <t>06M043</t>
  </si>
  <si>
    <t>Hémorragies digestives, niveau 2</t>
  </si>
  <si>
    <t>06M042</t>
  </si>
  <si>
    <t>Transferts et autres séjours courts pour hémorragies digestives</t>
  </si>
  <si>
    <t>06M04T</t>
  </si>
  <si>
    <t>Autres gastroentérites et maladies diverses du tube digestif, âge supérieur à 17 ans, niveau 4</t>
  </si>
  <si>
    <t>06M034</t>
  </si>
  <si>
    <t>Autres gastroentérites et maladies diverses du tube digestif, âge supérieur à 17 ans, niveau 3</t>
  </si>
  <si>
    <t>06M033</t>
  </si>
  <si>
    <t>Autres gastroentérites et maladies diverses du tube digestif, âge supérieur à 17 ans, niveau 2</t>
  </si>
  <si>
    <t>06M032</t>
  </si>
  <si>
    <t>Autres gastroentérites et maladies diverses du tube digestif, âge supérieur à 17 ans, niveau 1</t>
  </si>
  <si>
    <t>06M031</t>
  </si>
  <si>
    <t>Autres gastroentérites et maladies diverses du tube digestif, âge supérieur à 17 ans, très courte durée</t>
  </si>
  <si>
    <t>06M03T</t>
  </si>
  <si>
    <t>Autres gastroentérites et maladies diverses du tube digestif, âge inférieur à 18 ans, niveau 2</t>
  </si>
  <si>
    <t>06M022</t>
  </si>
  <si>
    <t>Autres gastroentérites et maladies diverses du tube digestif, âge inférieur à 18 ans, niveau 1</t>
  </si>
  <si>
    <t>06M021</t>
  </si>
  <si>
    <t>Autres gastroentérites et maladies diverses du tube digestif, âge inférieur à 18 ans, très courte durée</t>
  </si>
  <si>
    <t>06M02T</t>
  </si>
  <si>
    <t>Affections digestives sans acte opératoire de la CMD 06, avec anesthésie, en ambulatoire</t>
  </si>
  <si>
    <t>06K06J</t>
  </si>
  <si>
    <t>Séjours comprenant une endoscopie digestive diagnostique sans anesthésie, en ambulatoire</t>
  </si>
  <si>
    <t>06K05J</t>
  </si>
  <si>
    <t>Endoscopie digestive diagnostique et anesthésie, en ambulatoire</t>
  </si>
  <si>
    <t>06K04J</t>
  </si>
  <si>
    <t>Séjours comprenant une endoscopie digestive thérapeutique sans anesthésie, en ambulatoire</t>
  </si>
  <si>
    <t>06K03J</t>
  </si>
  <si>
    <t>Endoscopies digestives thérapeutiques et anesthésie : séjours de moins de 2 jours</t>
  </si>
  <si>
    <t>06K02Z</t>
  </si>
  <si>
    <t>Interventions réparatrices pour hernies à l'exception des hernies inguinales, crurales, âge supérieur à 17 ans, niveau 2</t>
  </si>
  <si>
    <t>06C252</t>
  </si>
  <si>
    <t>Interventions réparatrices pour hernies à l'exception des hernies inguinales, crurales, âge supérieur à 17 ans, niveau 1</t>
  </si>
  <si>
    <t>06C251</t>
  </si>
  <si>
    <t>Interventions réparatrices pour hernies à l'exception des hernies inguinales, crurales, âge supérieur à 17 ans, en ambulatoire</t>
  </si>
  <si>
    <t>06C25J</t>
  </si>
  <si>
    <t>Cures d'éventrations postopératoires, âge supérieur à 17 ans, niveau 4</t>
  </si>
  <si>
    <t>06C244</t>
  </si>
  <si>
    <t>Cures d'éventrations postopératoires, âge supérieur à 17 ans, niveau 3</t>
  </si>
  <si>
    <t>06C243</t>
  </si>
  <si>
    <t>Cures d'éventrations postopératoires, âge supérieur à 17 ans, niveau 2</t>
  </si>
  <si>
    <t>06C242</t>
  </si>
  <si>
    <t>Cures d'éventrations postopératoires, âge supérieur à 17 ans, niveau 1</t>
  </si>
  <si>
    <t>06C241</t>
  </si>
  <si>
    <t>Cures d'éventrations postopératoires, âge supérieur à 17 ans, en ambulatoire</t>
  </si>
  <si>
    <t>06C24J</t>
  </si>
  <si>
    <t>Certaines interventions pour stomies, niveau 1</t>
  </si>
  <si>
    <t>06C231</t>
  </si>
  <si>
    <t>Interventions sur l'oesophage, l'estomac et le duodénum pour affections autres que malignes ou ulcères, âge supérieur à 17 ans, niveau 4</t>
  </si>
  <si>
    <t>06C224</t>
  </si>
  <si>
    <t>Interventions sur l'oesophage, l'estomac et le duodénum pour affections autres que malignes ou ulcères, âge supérieur à 17 ans, niveau 3</t>
  </si>
  <si>
    <t>06C223</t>
  </si>
  <si>
    <t>Interventions sur l'oesophage, l'estomac et le duodénum pour affections autres que malignes ou ulcères, âge supérieur à 17 ans, niveau 2</t>
  </si>
  <si>
    <t>06C222</t>
  </si>
  <si>
    <t>Interventions sur l'oesophage, l'estomac et le duodénum pour affections autres que malignes ou ulcères, âge supérieur à 17 ans, niveau 1</t>
  </si>
  <si>
    <t>06C221</t>
  </si>
  <si>
    <t>Autres interventions sur le tube digestif par laparotomie, niveau 4</t>
  </si>
  <si>
    <t>06C214</t>
  </si>
  <si>
    <t>Autres interventions sur le tube digestif par laparotomie, niveau 3</t>
  </si>
  <si>
    <t>06C213</t>
  </si>
  <si>
    <t>Autres interventions sur le tube digestif par laparotomie, niveau 2</t>
  </si>
  <si>
    <t>06C212</t>
  </si>
  <si>
    <t>Autres interventions sur le tube digestif par laparotomie, niveau 1</t>
  </si>
  <si>
    <t>06C211</t>
  </si>
  <si>
    <t>Interventions sur l'oesophage, l'estomac et le duodénum pour ulcères, âge supérieur à 17 ans, niveau 4</t>
  </si>
  <si>
    <t>06C204</t>
  </si>
  <si>
    <t>Interventions sur l'oesophage, l'estomac et le duodénum pour ulcères, âge supérieur à 17 ans, niveau 3</t>
  </si>
  <si>
    <t>06C203</t>
  </si>
  <si>
    <t>Interventions sur l'oesophage, l'estomac et le duodénum pour ulcères, âge supérieur à 17 ans, niveau 2</t>
  </si>
  <si>
    <t>06C202</t>
  </si>
  <si>
    <t>Hémorroïdectomies, niveau 1</t>
  </si>
  <si>
    <t>06C191</t>
  </si>
  <si>
    <t>Hémorroïdectomies, en ambulatoire</t>
  </si>
  <si>
    <t>06C19J</t>
  </si>
  <si>
    <t>Interventions sur l'oesophage, l'estomac et le duodénum pour tumeurs malignes, âge supérieur à 17 ans, niveau 4</t>
  </si>
  <si>
    <t>06C164</t>
  </si>
  <si>
    <t>Interventions sur l'oesophage, l'estomac et le duodénum pour tumeurs malignes, âge supérieur à 17 ans, niveau 3</t>
  </si>
  <si>
    <t>06C163</t>
  </si>
  <si>
    <t>Autres interventions sur le tube digestif en dehors des laparotomies, niveau 4</t>
  </si>
  <si>
    <t>06C154</t>
  </si>
  <si>
    <t>Autres interventions sur le tube digestif en dehors des laparotomies, niveau 3</t>
  </si>
  <si>
    <t>06C153</t>
  </si>
  <si>
    <t>Autres interventions sur le tube digestif en dehors des laparotomies, niveau 2</t>
  </si>
  <si>
    <t>06C152</t>
  </si>
  <si>
    <t>Autres interventions sur le tube digestif en dehors des laparotomies, niveau 1</t>
  </si>
  <si>
    <t>06C151</t>
  </si>
  <si>
    <t>Interventions sur le rectum et l'anus autres que les résections rectales, niveau 2</t>
  </si>
  <si>
    <t>06C142</t>
  </si>
  <si>
    <t>Interventions sur le rectum et l'anus autres que les résections rectales, niveau 1</t>
  </si>
  <si>
    <t>06C141</t>
  </si>
  <si>
    <t>Interventions sur le rectum et l'anus autres que les résections rectales, en ambulatoire</t>
  </si>
  <si>
    <t>06C14J</t>
  </si>
  <si>
    <t>Libérations d'adhérences péritonéales, niveau 4</t>
  </si>
  <si>
    <t>06C134</t>
  </si>
  <si>
    <t>Libérations d'adhérences péritonéales, niveau 3</t>
  </si>
  <si>
    <t>06C133</t>
  </si>
  <si>
    <t>Libérations d'adhérences péritonéales, niveau 2</t>
  </si>
  <si>
    <t>06C132</t>
  </si>
  <si>
    <t>Libérations d'adhérences péritonéales, niveau 1</t>
  </si>
  <si>
    <t>06C131</t>
  </si>
  <si>
    <t>Interventions réparatrices pour hernies inguinales et crurales, âge supérieur à 17 ans, niveau 4</t>
  </si>
  <si>
    <t>06C124</t>
  </si>
  <si>
    <t>Interventions réparatrices pour hernies inguinales et crurales, âge supérieur à 17 ans, niveau 3</t>
  </si>
  <si>
    <t>06C123</t>
  </si>
  <si>
    <t>Interventions réparatrices pour hernies inguinales et crurales, âge supérieur à 17 ans, niveau 2</t>
  </si>
  <si>
    <t>06C122</t>
  </si>
  <si>
    <t>Interventions réparatrices pour hernies inguinales et crurales, âge supérieur à 17 ans, niveau 1</t>
  </si>
  <si>
    <t>06C121</t>
  </si>
  <si>
    <t>Interventions réparatrices pour hernies inguinales et crurales, âge supérieur à 17 ans, en ambulatoire</t>
  </si>
  <si>
    <t>06C12J</t>
  </si>
  <si>
    <t>Interventions réparatrices pour hernies et éventrations, âge inférieur à 18 ans, niveau 1</t>
  </si>
  <si>
    <t>06C101</t>
  </si>
  <si>
    <t>Interventions réparatrices pour hernies et éventrations, âge inférieur à 18 ans, en ambulatoire</t>
  </si>
  <si>
    <t>06C10J</t>
  </si>
  <si>
    <t>Appendicectomies non compliquées, niveau 2</t>
  </si>
  <si>
    <t>06C092</t>
  </si>
  <si>
    <t>Appendicectomies non compliquées, niveau 1</t>
  </si>
  <si>
    <t>06C091</t>
  </si>
  <si>
    <t>Appendicectomies compliquées, niveau 4</t>
  </si>
  <si>
    <t>06C084</t>
  </si>
  <si>
    <t>Appendicectomies compliquées, niveau 3</t>
  </si>
  <si>
    <t>06C083</t>
  </si>
  <si>
    <t>Appendicectomies compliquées, niveau 2</t>
  </si>
  <si>
    <t>06C082</t>
  </si>
  <si>
    <t>Appendicectomies compliquées, niveau 1</t>
  </si>
  <si>
    <t>06C081</t>
  </si>
  <si>
    <t>Interventions mineures sur l'intestin grêle et le côlon, niveau 4</t>
  </si>
  <si>
    <t>06C074</t>
  </si>
  <si>
    <t>Interventions mineures sur l'intestin grêle et le côlon, niveau 3</t>
  </si>
  <si>
    <t>06C073</t>
  </si>
  <si>
    <t>Interventions mineures sur l'intestin grêle et le côlon, niveau 2</t>
  </si>
  <si>
    <t>06C072</t>
  </si>
  <si>
    <t>Interventions mineures sur l'intestin grêle et le côlon, niveau 1</t>
  </si>
  <si>
    <t>06C071</t>
  </si>
  <si>
    <t>Interventions majeures sur l'intestin grêle et le côlon, niveau 4</t>
  </si>
  <si>
    <t>06C044</t>
  </si>
  <si>
    <t>Interventions majeures sur l'intestin grêle et le côlon, niveau 3</t>
  </si>
  <si>
    <t>06C043</t>
  </si>
  <si>
    <t>Interventions majeures sur l'intestin grêle et le côlon, niveau 2</t>
  </si>
  <si>
    <t>06C042</t>
  </si>
  <si>
    <t>Interventions majeures sur l'intestin grêle et le côlon, niveau 1</t>
  </si>
  <si>
    <t>06C041</t>
  </si>
  <si>
    <t>Résections rectales, niveau 4</t>
  </si>
  <si>
    <t>06C034</t>
  </si>
  <si>
    <t>Résections rectales, niveau 3</t>
  </si>
  <si>
    <t>06C033</t>
  </si>
  <si>
    <t>Résections rectales, niveau 2</t>
  </si>
  <si>
    <t>06C032</t>
  </si>
  <si>
    <t>Résections rectales, niveau 1</t>
  </si>
  <si>
    <t>06C031</t>
  </si>
  <si>
    <t>Symptômes et autres recours aux soins de la CMD 05</t>
  </si>
  <si>
    <t>05M23Z</t>
  </si>
  <si>
    <t>Symptômes et autres recours aux soins de la CMD 05, très courte durée</t>
  </si>
  <si>
    <t>05M23T</t>
  </si>
  <si>
    <t>Autres affections de la CMD 05 avec décès : séjours de moins de 2 jours</t>
  </si>
  <si>
    <t>05M22E</t>
  </si>
  <si>
    <t>Infarctus aigu du myocarde avec décès : séjours de moins de 2 jours</t>
  </si>
  <si>
    <t>05M21E</t>
  </si>
  <si>
    <t>Explorations et surveillance pour affections de l'appareil circulatoire</t>
  </si>
  <si>
    <t>05M20Z</t>
  </si>
  <si>
    <t>Endocardites aiguës et subaiguës, niveau 4</t>
  </si>
  <si>
    <t>05M184</t>
  </si>
  <si>
    <t>Autres affections de l'appareil circulatoire, niveau 3</t>
  </si>
  <si>
    <t>05M173</t>
  </si>
  <si>
    <t>Autres affections de l'appareil circulatoire, niveau 2</t>
  </si>
  <si>
    <t>05M172</t>
  </si>
  <si>
    <t>Autres affections de l'appareil circulatoire, niveau 1</t>
  </si>
  <si>
    <t>05M171</t>
  </si>
  <si>
    <t>Autres affections de l'appareil circulatoire, très courte durée</t>
  </si>
  <si>
    <t>05M17T</t>
  </si>
  <si>
    <t>Athérosclérose coronarienne, niveau 3</t>
  </si>
  <si>
    <t>05M163</t>
  </si>
  <si>
    <t>Athérosclérose coronarienne, niveau 1</t>
  </si>
  <si>
    <t>05M161</t>
  </si>
  <si>
    <t>Hypertension artérielle, niveau 3</t>
  </si>
  <si>
    <t>05M153</t>
  </si>
  <si>
    <t>Hypertension artérielle, niveau 1</t>
  </si>
  <si>
    <t>05M151</t>
  </si>
  <si>
    <t>Hypertension artérielle, très courte durée</t>
  </si>
  <si>
    <t>05M15T</t>
  </si>
  <si>
    <t>Douleurs thoraciques, niveau 2</t>
  </si>
  <si>
    <t>05M132</t>
  </si>
  <si>
    <t>Douleurs thoraciques, niveau 1</t>
  </si>
  <si>
    <t>05M131</t>
  </si>
  <si>
    <t>Douleurs thoraciques, très courte durée</t>
  </si>
  <si>
    <t>05M13T</t>
  </si>
  <si>
    <t>Troubles vasculaires périphériques, niveau 4</t>
  </si>
  <si>
    <t>05M124</t>
  </si>
  <si>
    <t>Troubles vasculaires périphériques, très courte durée</t>
  </si>
  <si>
    <t>05M12T</t>
  </si>
  <si>
    <t>Cardiopathies congénitales et valvulopathies, âge supérieur à 17 ans, niveau 2</t>
  </si>
  <si>
    <t>05M112</t>
  </si>
  <si>
    <t>Cardiopathies congénitales et valvulopathies, âge supérieur à 17 ans, niveau 1</t>
  </si>
  <si>
    <t>05M111</t>
  </si>
  <si>
    <t>Cardiopathies congénitales et valvulopathies, âge supérieur à 17 ans, très courte durée</t>
  </si>
  <si>
    <t>05M11T</t>
  </si>
  <si>
    <t>Insuffisances cardiaques et états de choc circulatoire, niveau 4</t>
  </si>
  <si>
    <t>05M094</t>
  </si>
  <si>
    <t>Insuffisances cardiaques et états de choc circulatoire, très courte durée</t>
  </si>
  <si>
    <t>05M09T</t>
  </si>
  <si>
    <t>Arythmies et troubles de la conduction cardiaque, niveau 4</t>
  </si>
  <si>
    <t>05M084</t>
  </si>
  <si>
    <t>Arythmies et troubles de la conduction cardiaque, niveau 1</t>
  </si>
  <si>
    <t>05M081</t>
  </si>
  <si>
    <t>Arythmies et troubles de la conduction cardiaque, très courte durée</t>
  </si>
  <si>
    <t>05M08T</t>
  </si>
  <si>
    <t>Thrombophlébites veineuses profondes, niveau 4</t>
  </si>
  <si>
    <t>05M074</t>
  </si>
  <si>
    <t>Thrombophlébites veineuses profondes, niveau 3</t>
  </si>
  <si>
    <t>05M073</t>
  </si>
  <si>
    <t>Thrombophlébites veineuses profondes, niveau 1</t>
  </si>
  <si>
    <t>05M071</t>
  </si>
  <si>
    <t>Thrombophlébites veineuses profondes, très courte durée</t>
  </si>
  <si>
    <t>05M07T</t>
  </si>
  <si>
    <t>Angine de poitrine, niveau 4</t>
  </si>
  <si>
    <t>05M064</t>
  </si>
  <si>
    <t>Angine de poitrine, niveau 3</t>
  </si>
  <si>
    <t>05M063</t>
  </si>
  <si>
    <t>Angine de poitrine, niveau 2</t>
  </si>
  <si>
    <t>05M062</t>
  </si>
  <si>
    <t>Angine de poitrine, très courte durée</t>
  </si>
  <si>
    <t>05M06T</t>
  </si>
  <si>
    <t>Syncopes et lipothymies, niveau 4</t>
  </si>
  <si>
    <t>05M054</t>
  </si>
  <si>
    <t>Syncopes et lipothymies, niveau 3</t>
  </si>
  <si>
    <t>05M053</t>
  </si>
  <si>
    <t>Syncopes et lipothymies, niveau 2</t>
  </si>
  <si>
    <t>05M052</t>
  </si>
  <si>
    <t>Syncopes et lipothymies, niveau 1</t>
  </si>
  <si>
    <t>05M051</t>
  </si>
  <si>
    <t>Syncopes et lipothymies, très courte durée</t>
  </si>
  <si>
    <t>05M05T</t>
  </si>
  <si>
    <t>Infarctus aigu du myocarde, niveau 4</t>
  </si>
  <si>
    <t>05M044</t>
  </si>
  <si>
    <t>Infarctus aigu du myocarde, niveau 3</t>
  </si>
  <si>
    <t>05M043</t>
  </si>
  <si>
    <t>Infarctus aigu du myocarde, niveau 2</t>
  </si>
  <si>
    <t>05M042</t>
  </si>
  <si>
    <t>Infarctus aigu du myocarde, niveau 1</t>
  </si>
  <si>
    <t>05M041</t>
  </si>
  <si>
    <t>Infarctus aigu du myocarde, très courte durée</t>
  </si>
  <si>
    <t>05M04T</t>
  </si>
  <si>
    <t>Actes thérapeutiques sur les accès vasculaires ou les veines par voie vasculaire, âge supérieur à 17 ans, en ambulatoire</t>
  </si>
  <si>
    <t>05K26J</t>
  </si>
  <si>
    <t>Actes thérapeutiques sur les artères par voie vasculaire, âge supérieur à 17 ans, niveau 4</t>
  </si>
  <si>
    <t>05K254</t>
  </si>
  <si>
    <t>Actes thérapeutiques sur les artères par voie vasculaire, âge supérieur à 17 ans, niveau 3</t>
  </si>
  <si>
    <t>05K253</t>
  </si>
  <si>
    <t>Actes thérapeutiques sur les artères par voie vasculaire, âge supérieur à 17 ans, niveau 2</t>
  </si>
  <si>
    <t>05K252</t>
  </si>
  <si>
    <t>Actes thérapeutiques sur les artères par voie vasculaire, âge supérieur à 17 ans, niveau 1</t>
  </si>
  <si>
    <t>05K251</t>
  </si>
  <si>
    <t>Dilatations coronaires et autres actes thérapeutiques sur le coeur par voie vasculaire, âge supérieur à 17 ans, niveau 2</t>
  </si>
  <si>
    <t>05K242</t>
  </si>
  <si>
    <t>Dilatations coronaires et autres actes thérapeutiques sur le coeur par voie vasculaire, âge supérieur à 17 ans, niveau 1</t>
  </si>
  <si>
    <t>05K241</t>
  </si>
  <si>
    <t>Ablations, repositionnements et poses de sondes cardiaques supplémentaires par voie vasculaire, âge supérieur à 17 ans, niveau 2</t>
  </si>
  <si>
    <t>05K232</t>
  </si>
  <si>
    <t>Ablations, repositionnements et poses de sondes cardiaques supplémentaires par voie vasculaire, âge supérieur à 17 ans, niveau 1</t>
  </si>
  <si>
    <t>05K231</t>
  </si>
  <si>
    <t>Autres traitements de troubles du rythme par voie vasculaire, niveau 2</t>
  </si>
  <si>
    <t>05K202</t>
  </si>
  <si>
    <t>Autres traitements de troubles du rythme par voie vasculaire, niveau 1</t>
  </si>
  <si>
    <t>05K201</t>
  </si>
  <si>
    <t>Affections cardiovasculaires sans acte opératoire de la CMD 05, avec anesthésie, en ambulatoire</t>
  </si>
  <si>
    <t>05K17J</t>
  </si>
  <si>
    <t>Mise en place de certains accès vasculaires pour des affections de la CMD 05, séjours de moins de 2 jours</t>
  </si>
  <si>
    <t>05K14Z</t>
  </si>
  <si>
    <t>Actes diagnostiques par voie vasculaire, niveau 4</t>
  </si>
  <si>
    <t>05K104</t>
  </si>
  <si>
    <t>Actes diagnostiques par voie vasculaire, niveau 3</t>
  </si>
  <si>
    <t>05K103</t>
  </si>
  <si>
    <t>Actes diagnostiques par voie vasculaire, niveau 2</t>
  </si>
  <si>
    <t>05K102</t>
  </si>
  <si>
    <t>Actes diagnostiques par voie vasculaire, niveau 1</t>
  </si>
  <si>
    <t>05K101</t>
  </si>
  <si>
    <t>Endoprothèses vasculaires sans infarctus du myocarde, niveau 4</t>
  </si>
  <si>
    <t>05K064</t>
  </si>
  <si>
    <t>Endoprothèses vasculaires sans infarctus du myocarde, niveau 3</t>
  </si>
  <si>
    <t>05K063</t>
  </si>
  <si>
    <t>Endoprothèses vasculaires sans infarctus du myocarde, niveau 2</t>
  </si>
  <si>
    <t>05K062</t>
  </si>
  <si>
    <t>Endoprothèses vasculaires sans infarctus du myocarde, niveau 1</t>
  </si>
  <si>
    <t>05K061</t>
  </si>
  <si>
    <t>Endoprothèses vasculaires avec infarctus du myocarde, niveau 3</t>
  </si>
  <si>
    <t>05K053</t>
  </si>
  <si>
    <t>Endoprothèses vasculaires avec infarctus du myocarde, niveau 2</t>
  </si>
  <si>
    <t>05K052</t>
  </si>
  <si>
    <t>Endoprothèses vasculaires avec infarctus du myocarde, niveau 1</t>
  </si>
  <si>
    <t>05K051</t>
  </si>
  <si>
    <t>Remplacements de stimulateurs cardiaques permanents, niveau 3</t>
  </si>
  <si>
    <t>05C223</t>
  </si>
  <si>
    <t>Remplacements de stimulateurs cardiaques permanents, niveau 2</t>
  </si>
  <si>
    <t>05C222</t>
  </si>
  <si>
    <t>Remplacements de stimulateurs cardiaques permanents, niveau 1</t>
  </si>
  <si>
    <t>05C221</t>
  </si>
  <si>
    <t>05C214</t>
  </si>
  <si>
    <t>Créations et réfections de fistules artérioveineuses pour affections de la CMD 05, niveau 3</t>
  </si>
  <si>
    <t>05C213</t>
  </si>
  <si>
    <t>Créations et réfections de fistules artérioveineuses pour affections de la CMD 05, niveau 2</t>
  </si>
  <si>
    <t>05C212</t>
  </si>
  <si>
    <t>Créations et réfections de fistules artérioveineuses pour affections de la CMD 05, niveau 1</t>
  </si>
  <si>
    <t>05C211</t>
  </si>
  <si>
    <t>Remplacements ou ablations chirurgicale d'électrodes ou repositionnements de boîtier de stimulation cardiaque permanente, niveau 3</t>
  </si>
  <si>
    <t>05C203</t>
  </si>
  <si>
    <t>Remplacements ou ablations chirurgicale d'électrodes ou repositionnements de boîtier de stimulation cardiaque permanente, niveau 1</t>
  </si>
  <si>
    <t>05C201</t>
  </si>
  <si>
    <t>Poses d'un défibrillateur cardiaque, niveau 3</t>
  </si>
  <si>
    <t>05C193</t>
  </si>
  <si>
    <t>Poses d'un défibrillateur cardiaque, niveau 2</t>
  </si>
  <si>
    <t>05C192</t>
  </si>
  <si>
    <t>Poses d'un défibrillateur cardiaque, niveau 1</t>
  </si>
  <si>
    <t>05C191</t>
  </si>
  <si>
    <t>Autres interventions sur le système circulatoire, niveau 4</t>
  </si>
  <si>
    <t>05C184</t>
  </si>
  <si>
    <t>Autres interventions sur le système circulatoire, niveau 3</t>
  </si>
  <si>
    <t>05C183</t>
  </si>
  <si>
    <t>Autres interventions sur le système circulatoire, niveau 2</t>
  </si>
  <si>
    <t>05C182</t>
  </si>
  <si>
    <t>Autres interventions sur le système circulatoire, niveau 1</t>
  </si>
  <si>
    <t>05C181</t>
  </si>
  <si>
    <t>Ligatures de veines et éveinages, niveau 3</t>
  </si>
  <si>
    <t>05C173</t>
  </si>
  <si>
    <t>Ligatures de veines et éveinages, niveau 2</t>
  </si>
  <si>
    <t>05C172</t>
  </si>
  <si>
    <t>Ligatures de veines et éveinages, niveau 1</t>
  </si>
  <si>
    <t>05C171</t>
  </si>
  <si>
    <t>Ligatures de veines et éveinages, en ambulatoire</t>
  </si>
  <si>
    <t>05C17J</t>
  </si>
  <si>
    <t>Poses d'un stimulateur cardiaque permanent sans infarctus aigu du myocarde, ni insuffisance cardiaque congestive, ni état de choc, niveau 3</t>
  </si>
  <si>
    <t>05C153</t>
  </si>
  <si>
    <t>Poses d'un stimulateur cardiaque permanent sans infarctus aigu du myocarde, ni insuffisance cardiaque congestive, ni état de choc, niveau 2</t>
  </si>
  <si>
    <t>05C152</t>
  </si>
  <si>
    <t>Poses d'un stimulateur cardiaque permanent sans infarctus aigu du myocarde, ni insuffisance cardiaque congestive, ni état de choc, niveau 1</t>
  </si>
  <si>
    <t>05C151</t>
  </si>
  <si>
    <t>Poses d'un stimulateur cardiaque permanent sans infarctus aigu du myocarde, ni insuffisance cardiaque congestive, ni état de choc, très courte durée</t>
  </si>
  <si>
    <t>05C15T</t>
  </si>
  <si>
    <t>Poses d'un stimulateur cardiaque permanent avec infarctus aigu du myocarde ou insuffisance cardiaque congestive ou état de choc, niveau 4</t>
  </si>
  <si>
    <t>05C144</t>
  </si>
  <si>
    <t>Poses d'un stimulateur cardiaque permanent avec infarctus aigu du myocarde ou insuffisance cardiaque congestive ou état de choc, niveau 3</t>
  </si>
  <si>
    <t>05C143</t>
  </si>
  <si>
    <t>Poses d'un stimulateur cardiaque permanent avec infarctus aigu du myocarde ou insuffisance cardiaque congestive ou état de choc, niveau 2</t>
  </si>
  <si>
    <t>05C142</t>
  </si>
  <si>
    <t>Poses d'un stimulateur cardiaque permanent avec infarctus aigu du myocarde ou insuffisance cardiaque congestive ou état de choc, niveau 1</t>
  </si>
  <si>
    <t>05C141</t>
  </si>
  <si>
    <t>Amputations pour troubles circulatoires portant sur le membre supérieur ou les orteils, niveau 4</t>
  </si>
  <si>
    <t>05C134</t>
  </si>
  <si>
    <t>Amputations pour troubles circulatoires portant sur le membre supérieur ou les orteils, niveau 3</t>
  </si>
  <si>
    <t>05C133</t>
  </si>
  <si>
    <t>Amputations pour troubles circulatoires portant sur le membre supérieur ou les orteils, niveau 2</t>
  </si>
  <si>
    <t>05C132</t>
  </si>
  <si>
    <t>Amputations pour troubles circulatoires portant sur le membre supérieur ou les orteils, en ambulatoire</t>
  </si>
  <si>
    <t>05C13J</t>
  </si>
  <si>
    <t>Amputations du membre inférieur, sauf des orteils, pour troubles circulatoires, niveau 4</t>
  </si>
  <si>
    <t>05C124</t>
  </si>
  <si>
    <t>Amputations du membre inférieur, sauf des orteils, pour troubles circulatoires, niveau 3</t>
  </si>
  <si>
    <t>05C123</t>
  </si>
  <si>
    <t>Autres interventions de chirurgie vasculaire, niveau 4</t>
  </si>
  <si>
    <t>05C114</t>
  </si>
  <si>
    <t>Autres interventions de chirurgie vasculaire, niveau 3</t>
  </si>
  <si>
    <t>05C113</t>
  </si>
  <si>
    <t>Autres interventions de chirurgie vasculaire, niveau 2</t>
  </si>
  <si>
    <t>05C112</t>
  </si>
  <si>
    <t>Autres interventions de chirurgie vasculaire, niveau 1</t>
  </si>
  <si>
    <t>05C111</t>
  </si>
  <si>
    <t>Chirurgie majeure de revascularisation, niveau 4</t>
  </si>
  <si>
    <t>05C104</t>
  </si>
  <si>
    <t>Chirurgie majeure de revascularisation, niveau 3</t>
  </si>
  <si>
    <t>05C103</t>
  </si>
  <si>
    <t>Chirurgie majeure de revascularisation, niveau 2</t>
  </si>
  <si>
    <t>05C102</t>
  </si>
  <si>
    <t>Chirurgie majeure de revascularisation, niveau 1</t>
  </si>
  <si>
    <t>05C101</t>
  </si>
  <si>
    <t>Autres affections respiratoires concernant majoritairement la petite enfance, niveau 1</t>
  </si>
  <si>
    <t>04M271</t>
  </si>
  <si>
    <t>Grippes, niveau 3</t>
  </si>
  <si>
    <t>04M253</t>
  </si>
  <si>
    <t>Grippes, niveau 2</t>
  </si>
  <si>
    <t>04M252</t>
  </si>
  <si>
    <t>Grippes, niveau 1</t>
  </si>
  <si>
    <t>04M251</t>
  </si>
  <si>
    <t>Grippes, très courte durée</t>
  </si>
  <si>
    <t>04M25T</t>
  </si>
  <si>
    <t>Affections de la CMD 04 avec décès : séjours de moins de 2 jours</t>
  </si>
  <si>
    <t>04M24E</t>
  </si>
  <si>
    <t>Autres symptômes et recours aux soins de la CMD 04</t>
  </si>
  <si>
    <t>04M23Z</t>
  </si>
  <si>
    <t>Autres symptômes et recours aux soins de la CMD 04, très courte durée</t>
  </si>
  <si>
    <t>04M23T</t>
  </si>
  <si>
    <t>Explorations et surveillance pour affections de l'appareil respiratoire</t>
  </si>
  <si>
    <t>04M22Z</t>
  </si>
  <si>
    <t>Bronchopneumopathies chroniques surinfectées, niveau 4</t>
  </si>
  <si>
    <t>04M204</t>
  </si>
  <si>
    <t>Bronchopneumopathies chroniques surinfectées, niveau 3</t>
  </si>
  <si>
    <t>04M203</t>
  </si>
  <si>
    <t>Bronchopneumopathies chroniques surinfectées, niveau 2</t>
  </si>
  <si>
    <t>04M202</t>
  </si>
  <si>
    <t>Bronchopneumopathies chroniques surinfectées, niveau 1</t>
  </si>
  <si>
    <t>04M201</t>
  </si>
  <si>
    <t>Tuberculoses, niveau 3</t>
  </si>
  <si>
    <t>04M193</t>
  </si>
  <si>
    <t>Tuberculoses, niveau 2</t>
  </si>
  <si>
    <t>04M192</t>
  </si>
  <si>
    <t>Bronchiolites, niveau 3</t>
  </si>
  <si>
    <t>04M183</t>
  </si>
  <si>
    <t>Bronchiolites, niveau 2</t>
  </si>
  <si>
    <t>04M182</t>
  </si>
  <si>
    <t>Bronchiolites, niveau 1</t>
  </si>
  <si>
    <t>04M181</t>
  </si>
  <si>
    <t>Bronchiolites, très courte durée</t>
  </si>
  <si>
    <t>04M18T</t>
  </si>
  <si>
    <t>Epanchements pleuraux, niveau 4</t>
  </si>
  <si>
    <t>04M174</t>
  </si>
  <si>
    <t>Epanchements pleuraux, niveau 2</t>
  </si>
  <si>
    <t>04M172</t>
  </si>
  <si>
    <t>Epanchements pleuraux, niveau 1</t>
  </si>
  <si>
    <t>04M171</t>
  </si>
  <si>
    <t>Traumatismes thoraciques, niveau 4</t>
  </si>
  <si>
    <t>04M164</t>
  </si>
  <si>
    <t>Traumatismes thoraciques, niveau 3</t>
  </si>
  <si>
    <t>04M163</t>
  </si>
  <si>
    <t>Traumatismes thoraciques, niveau 1</t>
  </si>
  <si>
    <t>04M161</t>
  </si>
  <si>
    <t>Traumatismes thoraciques, très courte durée</t>
  </si>
  <si>
    <t>04M16T</t>
  </si>
  <si>
    <t>Autres diagnostics portant sur le système respiratoire, niveau 4</t>
  </si>
  <si>
    <t>04M154</t>
  </si>
  <si>
    <t>Autres diagnostics portant sur le système respiratoire, niveau 3</t>
  </si>
  <si>
    <t>04M153</t>
  </si>
  <si>
    <t>Autres diagnostics portant sur le système respiratoire, niveau 2</t>
  </si>
  <si>
    <t>04M152</t>
  </si>
  <si>
    <t>Maladies pulmonaires interstitielles, niveau 3</t>
  </si>
  <si>
    <t>04M143</t>
  </si>
  <si>
    <t>Maladies pulmonaires interstitielles, niveau 2</t>
  </si>
  <si>
    <t>04M142</t>
  </si>
  <si>
    <t>Maladies pulmonaires interstitielles, niveau 1</t>
  </si>
  <si>
    <t>04M141</t>
  </si>
  <si>
    <t>Oedème pulmonaire et détresse respiratoire, niveau 4</t>
  </si>
  <si>
    <t>04M134</t>
  </si>
  <si>
    <t>Oedème pulmonaire et détresse respiratoire, niveau 3</t>
  </si>
  <si>
    <t>04M133</t>
  </si>
  <si>
    <t>Oedème pulmonaire et détresse respiratoire, niveau 2</t>
  </si>
  <si>
    <t>04M132</t>
  </si>
  <si>
    <t>Pneumothorax, niveau 4</t>
  </si>
  <si>
    <t>04M124</t>
  </si>
  <si>
    <t>Pneumothorax, niveau 3</t>
  </si>
  <si>
    <t>04M123</t>
  </si>
  <si>
    <t>Pneumothorax, niveau 2</t>
  </si>
  <si>
    <t>04M122</t>
  </si>
  <si>
    <t>Pneumothorax, niveau 1</t>
  </si>
  <si>
    <t>04M121</t>
  </si>
  <si>
    <t>Signes et symptômes respiratoires, niveau 4</t>
  </si>
  <si>
    <t>04M114</t>
  </si>
  <si>
    <t>Signes et symptômes respiratoires, niveau 3</t>
  </si>
  <si>
    <t>04M113</t>
  </si>
  <si>
    <t>Signes et symptômes respiratoires, niveau 1</t>
  </si>
  <si>
    <t>04M111</t>
  </si>
  <si>
    <t>Embolies pulmonaires, niveau 4</t>
  </si>
  <si>
    <t>04M104</t>
  </si>
  <si>
    <t>Embolies pulmonaires, niveau 3</t>
  </si>
  <si>
    <t>04M103</t>
  </si>
  <si>
    <t>Embolies pulmonaires, niveau 2</t>
  </si>
  <si>
    <t>04M102</t>
  </si>
  <si>
    <t>Embolies pulmonaires, niveau 1</t>
  </si>
  <si>
    <t>04M101</t>
  </si>
  <si>
    <t>Embolies pulmonaires, très courte durée</t>
  </si>
  <si>
    <t>04M10T</t>
  </si>
  <si>
    <t>Tumeurs de l'appareil respiratoire, niveau 4</t>
  </si>
  <si>
    <t>04M094</t>
  </si>
  <si>
    <t>Tumeurs de l'appareil respiratoire, niveau 2</t>
  </si>
  <si>
    <t>04M092</t>
  </si>
  <si>
    <t>Tumeurs de l'appareil respiratoire, niveau 1</t>
  </si>
  <si>
    <t>04M091</t>
  </si>
  <si>
    <t>Tumeurs de l'appareil respiratoire, très courte durée</t>
  </si>
  <si>
    <t>04M09T</t>
  </si>
  <si>
    <t>Bronchopneumopathies chroniques, niveau 3</t>
  </si>
  <si>
    <t>04M083</t>
  </si>
  <si>
    <t>Bronchopneumopathies chroniques, très courte durée</t>
  </si>
  <si>
    <t>04M08T</t>
  </si>
  <si>
    <t>Infections et inflammations respiratoires, âge supérieur à 17 ans, niveau 4</t>
  </si>
  <si>
    <t>04M074</t>
  </si>
  <si>
    <t>Infections et inflammations respiratoires, âge supérieur à 17 ans, niveau 3</t>
  </si>
  <si>
    <t>04M073</t>
  </si>
  <si>
    <t>Infections et inflammations respiratoires, âge supérieur à 17 ans, niveau 2</t>
  </si>
  <si>
    <t>04M072</t>
  </si>
  <si>
    <t>Infections et inflammations respiratoires, âge supérieur à 17 ans, niveau 1</t>
  </si>
  <si>
    <t>04M071</t>
  </si>
  <si>
    <t>Transferts et autres séjours courts pour infections et inflammations respiratoires, âge supérieur à 17 ans</t>
  </si>
  <si>
    <t>04M07T</t>
  </si>
  <si>
    <t>Pneumonies et pleurésies banales, âge supérieur à 17 ans, niveau 4</t>
  </si>
  <si>
    <t>04M054</t>
  </si>
  <si>
    <t>Pneumonies et pleurésies banales, âge supérieur à 17 ans, niveau 2</t>
  </si>
  <si>
    <t>04M052</t>
  </si>
  <si>
    <t>Transferts et autres séjours pour pneumonies et pleurésies banales, âge supérieur à 17 ans</t>
  </si>
  <si>
    <t>04M05T</t>
  </si>
  <si>
    <t>Pneumonies et pleurésies banales, âge inférieur à 18 ans, niveau 2</t>
  </si>
  <si>
    <t>04M042</t>
  </si>
  <si>
    <t>Pneumonies et pleurésies banales, âge inférieur à 18 ans, niveau 1</t>
  </si>
  <si>
    <t>04M041</t>
  </si>
  <si>
    <t>Bronchites et asthme, âge supérieur à 17 ans, niveau 4</t>
  </si>
  <si>
    <t>04M034</t>
  </si>
  <si>
    <t>Bronchites et asthme, âge supérieur à 17 ans, niveau 2</t>
  </si>
  <si>
    <t>04M032</t>
  </si>
  <si>
    <t>Bronchites et asthme, âge supérieur à 17 ans, niveau 1</t>
  </si>
  <si>
    <t>04M031</t>
  </si>
  <si>
    <t>Bronchites et asthme, âge supérieur à 17 ans, très courte durée</t>
  </si>
  <si>
    <t>04M03T</t>
  </si>
  <si>
    <t>Bronchites et asthme, âge inférieur à 18 ans, niveau 3</t>
  </si>
  <si>
    <t>04M023</t>
  </si>
  <si>
    <t>Bronchites et asthme, âge inférieur à 18 ans, niveau 2</t>
  </si>
  <si>
    <t>04M022</t>
  </si>
  <si>
    <t>Bronchites et asthme, âge inférieur à 18 ans, niveau 1</t>
  </si>
  <si>
    <t>04M021</t>
  </si>
  <si>
    <t>Bronchites et asthme, âge inférieur à 18 ans, très courte durée</t>
  </si>
  <si>
    <t>04M02T</t>
  </si>
  <si>
    <t>Séjours comprenant une endoscopie bronchique, en ambulatoire</t>
  </si>
  <si>
    <t>04K02J</t>
  </si>
  <si>
    <t>Symptômes et autres recours aux soins de la CMD 03</t>
  </si>
  <si>
    <t>03M15Z</t>
  </si>
  <si>
    <t>Infections aigües sévères des voies aériennes supérieures, âge supérieur à 17 ans, niveau 3</t>
  </si>
  <si>
    <t>03M133</t>
  </si>
  <si>
    <t>Infections aigües sévères des voies aériennes supérieures, âge supérieur à 17 ans, niveau 2</t>
  </si>
  <si>
    <t>03M132</t>
  </si>
  <si>
    <t>Infections aigües sévères des voies aériennes supérieures, âge supérieur à 17 ans, niveau 1</t>
  </si>
  <si>
    <t>03M131</t>
  </si>
  <si>
    <t>Infections aigües sévères des voies aériennes supérieures, âge inférieur à 18 ans, niveau 2</t>
  </si>
  <si>
    <t>03M122</t>
  </si>
  <si>
    <t>Infections aigües sévères des voies aériennes supérieures, âge inférieur à 18 ans, niveau 1</t>
  </si>
  <si>
    <t>03M121</t>
  </si>
  <si>
    <t>Affections de la bouche et des dents sans certaines extractions, réparations ou prothèses dentaires, âge supérieur à 17 ans, niveau 4</t>
  </si>
  <si>
    <t>03M114</t>
  </si>
  <si>
    <t>Affections de la bouche et des dents sans certaines extractions, réparations ou prothèses dentaires, âge supérieur à 17 ans, niveau 3</t>
  </si>
  <si>
    <t>03M113</t>
  </si>
  <si>
    <t>Affections de la bouche et des dents sans certaines extractions, réparations ou prothèses dentaires, âge supérieur à 17 ans, niveau 2</t>
  </si>
  <si>
    <t>03M112</t>
  </si>
  <si>
    <t>Affections de la bouche et des dents sans certaines extractions, réparations ou prothèses dentaires, âge supérieur à 17 ans, niveau 1</t>
  </si>
  <si>
    <t>03M111</t>
  </si>
  <si>
    <t>Affections de la bouche et des dents sans certaines extractions, réparations ou prothèses dentaires, âge inférieur à 18 ans, niveau 1</t>
  </si>
  <si>
    <t>03M101</t>
  </si>
  <si>
    <t>Autres diagnostics portant sur les oreilles, le nez, la gorge ou la bouche, âge supérieur à 17 ans, niveau 4</t>
  </si>
  <si>
    <t>03M094</t>
  </si>
  <si>
    <t>Autres diagnostics portant sur les oreilles, le nez, la gorge ou la bouche, âge supérieur à 17 ans, niveau 3</t>
  </si>
  <si>
    <t>03M093</t>
  </si>
  <si>
    <t>Autres diagnostics portant sur les oreilles, le nez, la gorge ou la bouche, âge supérieur à 17 ans, niveau 2</t>
  </si>
  <si>
    <t>03M092</t>
  </si>
  <si>
    <t>Autres diagnostics portant sur les oreilles, le nez, la gorge ou la bouche, âge supérieur à 17 ans, niveau 1</t>
  </si>
  <si>
    <t>03M091</t>
  </si>
  <si>
    <t>Autres diagnostics portant sur les oreilles, le nez, la gorge ou la bouche, âge supérieur à 17 ans, très courte durée</t>
  </si>
  <si>
    <t>03M09T</t>
  </si>
  <si>
    <t>Autres diagnostics portant sur les oreilles, le nez, la gorge ou la bouche, âge inférieur à 18 ans, très courte durée</t>
  </si>
  <si>
    <t>03M08T</t>
  </si>
  <si>
    <t>Tumeurs malignes des oreilles, du nez, de la gorge ou de la bouche, niveau 4</t>
  </si>
  <si>
    <t>03M074</t>
  </si>
  <si>
    <t>Tumeurs malignes des oreilles, du nez, de la gorge ou de la bouche, niveau 3</t>
  </si>
  <si>
    <t>03M073</t>
  </si>
  <si>
    <t>Tumeurs malignes des oreilles, du nez, de la gorge ou de la bouche, niveau 1</t>
  </si>
  <si>
    <t>03M071</t>
  </si>
  <si>
    <t>Tumeurs malignes des oreilles, du nez, de la gorge ou de la bouche, très courte durée</t>
  </si>
  <si>
    <t>03M07T</t>
  </si>
  <si>
    <t>Epistaxis, niveau 2</t>
  </si>
  <si>
    <t>03M062</t>
  </si>
  <si>
    <t>Epistaxis, niveau 1</t>
  </si>
  <si>
    <t>03M061</t>
  </si>
  <si>
    <t>Epistaxis, très courte durée</t>
  </si>
  <si>
    <t>03M06T</t>
  </si>
  <si>
    <t>Troubles de l'équilibre, niveau 3</t>
  </si>
  <si>
    <t>03M053</t>
  </si>
  <si>
    <t>Troubles de l'équilibre, niveau 2</t>
  </si>
  <si>
    <t>03M052</t>
  </si>
  <si>
    <t>Troubles de l'équilibre, niveau 1</t>
  </si>
  <si>
    <t>03M051</t>
  </si>
  <si>
    <t>Troubles de l'équilibre, très courte durée</t>
  </si>
  <si>
    <t>03M05T</t>
  </si>
  <si>
    <t>Otites moyennes et autres infections des voies aériennes supérieures, âge supérieur à 17 ans, niveau 4</t>
  </si>
  <si>
    <t>03M044</t>
  </si>
  <si>
    <t>Otites moyennes et autres infections des voies aériennes supérieures, âge supérieur à 17 ans, niveau 3</t>
  </si>
  <si>
    <t>03M043</t>
  </si>
  <si>
    <t>Otites moyennes et autres infections des voies aériennes supérieures, âge supérieur à 17 ans, niveau 2</t>
  </si>
  <si>
    <t>03M042</t>
  </si>
  <si>
    <t>Otites moyennes et autres infections des voies aériennes supérieures, âge supérieur à 17 ans, niveau 1</t>
  </si>
  <si>
    <t>03M041</t>
  </si>
  <si>
    <t>Otites moyennes et autres infections des voies aériennes supérieures, âge supérieur à 17 ans, très courte durée</t>
  </si>
  <si>
    <t>03M04T</t>
  </si>
  <si>
    <t>Otites moyennes et autres infections des voies aériennes supérieures, âge inférieur à 18 ans, niveau 1</t>
  </si>
  <si>
    <t>03M031</t>
  </si>
  <si>
    <t>Otites moyennes et autres infections des voies aériennes supérieures, âge inférieur à 18 ans, très courte durée</t>
  </si>
  <si>
    <t>03M03T</t>
  </si>
  <si>
    <t>Traumatismes et déformations du nez, niveau 3</t>
  </si>
  <si>
    <t>03M023</t>
  </si>
  <si>
    <t>Traumatismes et déformations du nez, niveau 2</t>
  </si>
  <si>
    <t>03M022</t>
  </si>
  <si>
    <t>Traumatismes et déformations du nez, niveau 1</t>
  </si>
  <si>
    <t>03M021</t>
  </si>
  <si>
    <t>Traumatismes et déformations du nez, très courte durée</t>
  </si>
  <si>
    <t>03M02T</t>
  </si>
  <si>
    <t>Séjours comprenant certains actes non opératoires de la CMD 03, en ambulatoire</t>
  </si>
  <si>
    <t>03K04J</t>
  </si>
  <si>
    <t>Séjours comprenant une endoscopie oto-rhino-laryngologique, en ambulatoire</t>
  </si>
  <si>
    <t>03K03J</t>
  </si>
  <si>
    <t>Affections de la bouche et des dents avec certaines extractions, réparations et prothèses dentaires, niveau 1</t>
  </si>
  <si>
    <t>03K021</t>
  </si>
  <si>
    <t>Affections de la bouche et des dents avec certaines extractions, réparations et prothèses dentaires, en ambulatoire</t>
  </si>
  <si>
    <t>03K02J</t>
  </si>
  <si>
    <t>Interventions sur les végétations adénoïdes, en ambulatoire</t>
  </si>
  <si>
    <t>03C28J</t>
  </si>
  <si>
    <t>Autres interventions sur la tête et le cou, niveau 1</t>
  </si>
  <si>
    <t>03C261</t>
  </si>
  <si>
    <t>Interventions pour oreilles décollées, en ambulatoire</t>
  </si>
  <si>
    <t>03C21J</t>
  </si>
  <si>
    <t>Interventions sur la bouche, niveau 1</t>
  </si>
  <si>
    <t>03C171</t>
  </si>
  <si>
    <t>Interventions sur la bouche, en ambulatoire</t>
  </si>
  <si>
    <t>03C17J</t>
  </si>
  <si>
    <t>Autres interventions chirurgicales portant sur les oreilles, le nez, la gorge ou le cou, en ambulatoire</t>
  </si>
  <si>
    <t>03C16J</t>
  </si>
  <si>
    <t>Drains transtympaniques, âge supérieur à 17 ans, en ambulatoire</t>
  </si>
  <si>
    <t>03C15J</t>
  </si>
  <si>
    <t>Drains transtympaniques, âge inférieur à 18 ans, en ambulatoire</t>
  </si>
  <si>
    <t>03C14J</t>
  </si>
  <si>
    <t>Interventions sur les amygdales et les végétations adénoïdes autres que les amygdalectomies et/ou les adénoïdectomies isolées, âge supérieur à 17 ans, nivea</t>
  </si>
  <si>
    <t>03C131</t>
  </si>
  <si>
    <t>Interventions sur les amygdales et les végétations adénoïdes autres que les amygdalectomies et/ou les adénoïdectomies isolées, âge inférieur à 18 ans, nivea</t>
  </si>
  <si>
    <t>03C121</t>
  </si>
  <si>
    <t>Amygdalectomies et/ou adénoïdectomies isolées, âge supérieur à 17 ans, niveau 1</t>
  </si>
  <si>
    <t>03C111</t>
  </si>
  <si>
    <t>Amygdalectomies et/ou adénoïdectomies isolées, âge inférieur à 18 ans, niveau 1</t>
  </si>
  <si>
    <t>03C101</t>
  </si>
  <si>
    <t>Symptômes et autres recours aux soins de la CMD 02</t>
  </si>
  <si>
    <t>02M10Z</t>
  </si>
  <si>
    <t>Symptômes et autres recours aux soins de la CMD 02, très courte durée</t>
  </si>
  <si>
    <t>02M10T</t>
  </si>
  <si>
    <t>Explorations et surveillance pour affections de l'oeil</t>
  </si>
  <si>
    <t>02M09Z</t>
  </si>
  <si>
    <t>Autres affections oculaires d'origine non diabétique, âge supérieur à 17 ans, niveau 4</t>
  </si>
  <si>
    <t>02M084</t>
  </si>
  <si>
    <t>Autres affections oculaires d'origine non diabétique, âge supérieur à 17 ans, niveau 3</t>
  </si>
  <si>
    <t>02M083</t>
  </si>
  <si>
    <t>Autres affections oculaires d'origine non diabétique, âge supérieur à 17 ans, niveau 2</t>
  </si>
  <si>
    <t>02M082</t>
  </si>
  <si>
    <t>Autres affections oculaires d'origine non diabétique, âge supérieur à 17 ans, niveau 1</t>
  </si>
  <si>
    <t>02M081</t>
  </si>
  <si>
    <t>Autres affections oculaires d'origine diabétique, âge supérieur à 17 ans, niveau 3</t>
  </si>
  <si>
    <t>02M073</t>
  </si>
  <si>
    <t>Autres affections oculaires d'origine diabétique, âge supérieur à 17 ans, niveau 2</t>
  </si>
  <si>
    <t>02M072</t>
  </si>
  <si>
    <t>Autres affections oculaires d'origine diabétique, âge supérieur à 17 ans, niveau 1</t>
  </si>
  <si>
    <t>02M071</t>
  </si>
  <si>
    <t>Autres affections oculaires, âge inférieur à 18 ans, niveau 2</t>
  </si>
  <si>
    <t>02M052</t>
  </si>
  <si>
    <t>Autres affections oculaires, âge inférieur à 18 ans, niveau 1</t>
  </si>
  <si>
    <t>02M051</t>
  </si>
  <si>
    <t>Affections oculaires d'origine neurologique, niveau 2</t>
  </si>
  <si>
    <t>02M042</t>
  </si>
  <si>
    <t>Affections oculaires d'origine neurologique, niveau 1</t>
  </si>
  <si>
    <t>02M041</t>
  </si>
  <si>
    <t>Affections oculaires d'origine neurologique, très courte durée</t>
  </si>
  <si>
    <t>02M04T</t>
  </si>
  <si>
    <t>Infections oculaires aiguës sévères, niveau 1</t>
  </si>
  <si>
    <t>02M031</t>
  </si>
  <si>
    <t>Hyphéma, niveau 2</t>
  </si>
  <si>
    <t>02M022</t>
  </si>
  <si>
    <t>Hyphéma, niveau 1</t>
  </si>
  <si>
    <t>02M021</t>
  </si>
  <si>
    <t>Interventions sur le cristallin avec ou sans vitrectomie, niveau 3</t>
  </si>
  <si>
    <t>02C053</t>
  </si>
  <si>
    <t>Interventions sur le cristallin avec ou sans vitrectomie, niveau 1</t>
  </si>
  <si>
    <t>02C051</t>
  </si>
  <si>
    <t>Interventions sur le cristallin avec ou sans vitrectomie, en ambulatoire</t>
  </si>
  <si>
    <t>02C05J</t>
  </si>
  <si>
    <t>Autres affections de la CMD 01 avec décès : séjours de moins de 2 jours</t>
  </si>
  <si>
    <t>01M37E</t>
  </si>
  <si>
    <t>Accidents vasculaires cérébraux non transitoires avec décès : séjours de moins de 2 jours</t>
  </si>
  <si>
    <t>01M36E</t>
  </si>
  <si>
    <t>Symptômes et autres recours aux soins de la CMD 01</t>
  </si>
  <si>
    <t>01M35Z</t>
  </si>
  <si>
    <t>Symptômes et autres recours aux soins de la CMD 01, très courte durée</t>
  </si>
  <si>
    <t>01M35T</t>
  </si>
  <si>
    <t>Troubles du sommeil, niveau 1</t>
  </si>
  <si>
    <t>01M331</t>
  </si>
  <si>
    <t>Explorations et surveillance pour affections du système nerveux</t>
  </si>
  <si>
    <t>01M32Z</t>
  </si>
  <si>
    <t>Autres accidents vasculaires cérébraux non transitoires, niveau 4</t>
  </si>
  <si>
    <t>01M314</t>
  </si>
  <si>
    <t>Autres accidents vasculaires cérébraux non transitoires, niveau 3</t>
  </si>
  <si>
    <t>01M313</t>
  </si>
  <si>
    <t>Autres accidents vasculaires cérébraux non transitoires, niveau 2</t>
  </si>
  <si>
    <t>01M312</t>
  </si>
  <si>
    <t>Transferts et autres séjours courts pour autres accidents vasculaires cérébraux non transitoires</t>
  </si>
  <si>
    <t>01M31T</t>
  </si>
  <si>
    <t>Accidents vasculaires intracérébraux non transitoires, niveau 4</t>
  </si>
  <si>
    <t>01M304</t>
  </si>
  <si>
    <t>Accidents vasculaires intracérébraux non transitoires, niveau 1</t>
  </si>
  <si>
    <t>01M301</t>
  </si>
  <si>
    <t>Transferts et autres séjours courts pour accidents vasculaires intracérébraux non transitoires</t>
  </si>
  <si>
    <t>01M30T</t>
  </si>
  <si>
    <t>Anévrysmes cérébraux, niveau 1</t>
  </si>
  <si>
    <t>01M291</t>
  </si>
  <si>
    <t>Hydrocéphalies, niveau 3</t>
  </si>
  <si>
    <t>01M283</t>
  </si>
  <si>
    <t>Autres tumeurs du système nerveux, niveau 3</t>
  </si>
  <si>
    <t>01M273</t>
  </si>
  <si>
    <t>Autres tumeurs du système nerveux, niveau 2</t>
  </si>
  <si>
    <t>01M272</t>
  </si>
  <si>
    <t>Autres tumeurs du système nerveux, niveau 1</t>
  </si>
  <si>
    <t>01M271</t>
  </si>
  <si>
    <t>Tumeurs malignes du système nerveux, niveau 4</t>
  </si>
  <si>
    <t>01M264</t>
  </si>
  <si>
    <t>Tumeurs malignes du système nerveux, niveau 3</t>
  </si>
  <si>
    <t>01M263</t>
  </si>
  <si>
    <t>Tumeurs malignes du système nerveux, niveau 2</t>
  </si>
  <si>
    <t>01M262</t>
  </si>
  <si>
    <t>Epilepsie, âge supérieur à 17 ans, niveau 2</t>
  </si>
  <si>
    <t>01M252</t>
  </si>
  <si>
    <t>Epilepsie, âge supérieur à 17 ans, niveau 1</t>
  </si>
  <si>
    <t>01M251</t>
  </si>
  <si>
    <t>Epilepsie, âge supérieur à 17 ans, très courte durée</t>
  </si>
  <si>
    <t>01M25T</t>
  </si>
  <si>
    <t>Epilepsie, âge inférieur à 18 ans, niveau 4</t>
  </si>
  <si>
    <t>01M244</t>
  </si>
  <si>
    <t>Epilepsie, âge inférieur à 18 ans, niveau 2</t>
  </si>
  <si>
    <t>01M242</t>
  </si>
  <si>
    <t>Epilepsie, âge inférieur à 18 ans, niveau 1</t>
  </si>
  <si>
    <t>01M241</t>
  </si>
  <si>
    <t>Epilepsie, âge inférieur à 18 ans, très courte durée</t>
  </si>
  <si>
    <t>01M24T</t>
  </si>
  <si>
    <t>Convulsions hyperthermiques, niveau 1</t>
  </si>
  <si>
    <t>01M231</t>
  </si>
  <si>
    <t>Migraines et céphalées, niveau 3</t>
  </si>
  <si>
    <t>01M223</t>
  </si>
  <si>
    <t>Migraines et céphalées, niveau 2</t>
  </si>
  <si>
    <t>01M222</t>
  </si>
  <si>
    <t>Migraines et céphalées, niveau 1</t>
  </si>
  <si>
    <t>01M221</t>
  </si>
  <si>
    <t>Migraines et céphalées, très courte durée</t>
  </si>
  <si>
    <t>01M22T</t>
  </si>
  <si>
    <t>Douleurs chroniques rebelles, niveau 3</t>
  </si>
  <si>
    <t>01M213</t>
  </si>
  <si>
    <t>Douleurs chroniques rebelles, niveau 2</t>
  </si>
  <si>
    <t>01M212</t>
  </si>
  <si>
    <t>Douleurs chroniques rebelles, niveau 1</t>
  </si>
  <si>
    <t>01M211</t>
  </si>
  <si>
    <t>Douleurs chroniques rebelles, très courte durée</t>
  </si>
  <si>
    <t>01M21T</t>
  </si>
  <si>
    <t>Commotions cérébrales, niveau 4</t>
  </si>
  <si>
    <t>01M204</t>
  </si>
  <si>
    <t>Commotions cérébrales, niveau 3</t>
  </si>
  <si>
    <t>01M203</t>
  </si>
  <si>
    <t>Commotions cérébrales, niveau 2</t>
  </si>
  <si>
    <t>01M202</t>
  </si>
  <si>
    <t>Commotions cérébrales, niveau 1</t>
  </si>
  <si>
    <t>01M201</t>
  </si>
  <si>
    <t>Autres lésions traumatiques intracrâniennes, sauf commotions, niveau 4</t>
  </si>
  <si>
    <t>01M194</t>
  </si>
  <si>
    <t>Autres lésions traumatiques intracrâniennes, sauf commotions, niveau 3</t>
  </si>
  <si>
    <t>01M193</t>
  </si>
  <si>
    <t>Autres lésions traumatiques intracrâniennes, sauf commotions, niveau 2</t>
  </si>
  <si>
    <t>01M192</t>
  </si>
  <si>
    <t>Autres lésions traumatiques intracrâniennes, sauf commotions, niveau 1</t>
  </si>
  <si>
    <t>01M191</t>
  </si>
  <si>
    <t>Lésions traumatiques intracrâniennes sévères, niveau 3</t>
  </si>
  <si>
    <t>01M183</t>
  </si>
  <si>
    <t>Lésions traumatiques intracrâniennes sévères, niveau 2</t>
  </si>
  <si>
    <t>01M182</t>
  </si>
  <si>
    <t>Lésions traumatiques intracrâniennes sévères, niveau 1</t>
  </si>
  <si>
    <t>01M181</t>
  </si>
  <si>
    <t>Sclérose en plaques et ataxie cérébelleuse, niveau 3</t>
  </si>
  <si>
    <t>01M173</t>
  </si>
  <si>
    <t>Sclérose en plaques et ataxie cérébelleuse, niveau 2</t>
  </si>
  <si>
    <t>01M172</t>
  </si>
  <si>
    <t>Sclérose en plaques et ataxie cérébelleuse, niveau 1</t>
  </si>
  <si>
    <t>01M171</t>
  </si>
  <si>
    <t>Accidents ischémiques transitoires et occlusions des artères précérébrales, âge inférieur à 80 ans, niveau 2</t>
  </si>
  <si>
    <t>01M162</t>
  </si>
  <si>
    <t>Accidents ischémiques transitoires et occlusions des artères précérébrales, âge inférieur à 80 ans, niveau 1</t>
  </si>
  <si>
    <t>01M161</t>
  </si>
  <si>
    <t>Accidents ischémiques transitoires et occlusions des artères précérébrales, âge inférieur à 80 ans, très courte durée</t>
  </si>
  <si>
    <t>01M16T</t>
  </si>
  <si>
    <t>Accidents ischémiques transitoires et occlusions des artères précérébrales, âge supérieur à 79 ans, niveau 3</t>
  </si>
  <si>
    <t>01M153</t>
  </si>
  <si>
    <t>Accidents ischémiques transitoires et occlusions des artères précérébrales, âge supérieur à 79 ans, niveau 2</t>
  </si>
  <si>
    <t>01M152</t>
  </si>
  <si>
    <t>Accidents ischémiques transitoires et occlusions des artères précérébrales, âge supérieur à 79 ans, très courte durée</t>
  </si>
  <si>
    <t>01M15T</t>
  </si>
  <si>
    <t>Troubles de la conscience et comas d'origine non traumatique, niveau 3</t>
  </si>
  <si>
    <t>01M133</t>
  </si>
  <si>
    <t>Troubles de la conscience et comas d'origine non traumatique, niveau 2</t>
  </si>
  <si>
    <t>01M132</t>
  </si>
  <si>
    <t>Troubles de la conscience et comas d'origine non traumatique, niveau 1</t>
  </si>
  <si>
    <t>01M131</t>
  </si>
  <si>
    <t>Autres affections du système nerveux, niveau 4</t>
  </si>
  <si>
    <t>01M124</t>
  </si>
  <si>
    <t>Autres affections du système nerveux, niveau 3</t>
  </si>
  <si>
    <t>01M123</t>
  </si>
  <si>
    <t>Autres affections du système nerveux, niveau 2</t>
  </si>
  <si>
    <t>01M122</t>
  </si>
  <si>
    <t>Autres affections du système nerveux, niveau 1</t>
  </si>
  <si>
    <t>01M121</t>
  </si>
  <si>
    <t>Autres affections du système nerveux, très courte durée</t>
  </si>
  <si>
    <t>01M12T</t>
  </si>
  <si>
    <t>Affections des nerfs crâniens et rachidiens, niveau 4</t>
  </si>
  <si>
    <t>01M114</t>
  </si>
  <si>
    <t>Affections des nerfs crâniens et rachidiens, niveau 3</t>
  </si>
  <si>
    <t>01M113</t>
  </si>
  <si>
    <t>Affections des nerfs crâniens et rachidiens, niveau 1</t>
  </si>
  <si>
    <t>01M111</t>
  </si>
  <si>
    <t>Affections des nerfs crâniens et rachidiens, très courte durée</t>
  </si>
  <si>
    <t>01M11T</t>
  </si>
  <si>
    <t>Autres affections cérébrovasculaires, niveau 3</t>
  </si>
  <si>
    <t>01M103</t>
  </si>
  <si>
    <t>Autres affections cérébrovasculaires, niveau 2</t>
  </si>
  <si>
    <t>01M102</t>
  </si>
  <si>
    <t>Affections et lésions du rachis et de la moelle, niveau 3</t>
  </si>
  <si>
    <t>01M093</t>
  </si>
  <si>
    <t>Affections et lésions du rachis et de la moelle, niveau 1</t>
  </si>
  <si>
    <t>01M091</t>
  </si>
  <si>
    <t>Maladies dégénératives du système nerveux, âge inférieur à 80 ans, niveau 4</t>
  </si>
  <si>
    <t>01M084</t>
  </si>
  <si>
    <t>Maladies dégénératives du système nerveux, âge inférieur à 80 ans, niveau 3</t>
  </si>
  <si>
    <t>01M083</t>
  </si>
  <si>
    <t>Maladies dégénératives du système nerveux, âge inférieur à 80 ans, niveau 2</t>
  </si>
  <si>
    <t>01M082</t>
  </si>
  <si>
    <t>Maladies dégénératives du système nerveux, âge inférieur à 80 ans, niveau 1</t>
  </si>
  <si>
    <t>01M081</t>
  </si>
  <si>
    <t>Maladies dégénératives du système nerveux, âge inférieur à 80 ans, très courte durée</t>
  </si>
  <si>
    <t>01M08T</t>
  </si>
  <si>
    <t>Maladies dégénératives du système nerveux, âge supérieur à 79 ans, niveau 3</t>
  </si>
  <si>
    <t>01M073</t>
  </si>
  <si>
    <t>Maladies dégénératives du système nerveux, âge supérieur à 79 ans, niveau 2</t>
  </si>
  <si>
    <t>01M072</t>
  </si>
  <si>
    <t>Maladies dégénératives du système nerveux, âge supérieur à 79 ans, très courte durée</t>
  </si>
  <si>
    <t>01M07T</t>
  </si>
  <si>
    <t>Infections du système nerveux à l'exception des méningites virales, niveau 3</t>
  </si>
  <si>
    <t>01M053</t>
  </si>
  <si>
    <t>Infections du système nerveux à l'exception des méningites virales, niveau 2</t>
  </si>
  <si>
    <t>01M052</t>
  </si>
  <si>
    <t>Infections du système nerveux à l'exception des méningites virales, niveau 1</t>
  </si>
  <si>
    <t>01M051</t>
  </si>
  <si>
    <t>Infections du système nerveux à l'exception des méningites virales, très courte durée</t>
  </si>
  <si>
    <t>01M05T</t>
  </si>
  <si>
    <t>Méningites virales, niveau 3</t>
  </si>
  <si>
    <t>01M043</t>
  </si>
  <si>
    <t>Méningites virales, niveau 1</t>
  </si>
  <si>
    <t>01M041</t>
  </si>
  <si>
    <t>Méningites virales, très courte durée</t>
  </si>
  <si>
    <t>01M04T</t>
  </si>
  <si>
    <t>Autres actes thérapeutiques par voie vasculaire du système nerveux, niveau 1</t>
  </si>
  <si>
    <t>01K031</t>
  </si>
  <si>
    <t>Libérations du médian au canal carpien, niveau 1</t>
  </si>
  <si>
    <t>01C151</t>
  </si>
  <si>
    <t>Libérations du médian au canal carpien, en ambulatoire</t>
  </si>
  <si>
    <t>01C15J</t>
  </si>
  <si>
    <t>Libérations de nerfs superficiels à l'exception du médian au canal carpien, niveau 1</t>
  </si>
  <si>
    <t>01C141</t>
  </si>
  <si>
    <t>Libérations de nerfs superficiels à l'exception du médian au canal carpien, en ambulatoire</t>
  </si>
  <si>
    <t>01C14J</t>
  </si>
  <si>
    <t>Interventions sur les nerfs crâniens ou périphériques et autres interventions sur le système nerveux, niveau 1</t>
  </si>
  <si>
    <t>01C081</t>
  </si>
  <si>
    <t>Interventions sur le système vasculaire précérébral, niveau 3</t>
  </si>
  <si>
    <t>01C063</t>
  </si>
  <si>
    <t>Interventions sur le système vasculaire précérébral, niveau 2</t>
  </si>
  <si>
    <t>01C062</t>
  </si>
  <si>
    <t>Interventions sur le système vasculaire précérébral, niveau 1</t>
  </si>
  <si>
    <t>01C061</t>
  </si>
  <si>
    <t>Entraînements à la dialyse péritonéale continue ambulatoire, en séances</t>
  </si>
  <si>
    <t>28Z02Z</t>
  </si>
  <si>
    <t>Entraînements à la dialyse péritonéale automatisée, en séances</t>
  </si>
  <si>
    <t>28Z01Z</t>
  </si>
  <si>
    <t>Traumatismes multiples graves, niveau 3</t>
  </si>
  <si>
    <t>26M023</t>
  </si>
  <si>
    <t>Explorations et surveillance pour autres motifs de recours aux soins</t>
  </si>
  <si>
    <t>23M19Z</t>
  </si>
  <si>
    <t>Autres motifs concernant majoritairement la petite enfance, niveau 2</t>
  </si>
  <si>
    <t>23M112</t>
  </si>
  <si>
    <t>Interventions chirurgicales avec autres motifs de recours aux services de santé, en ambulatoire</t>
  </si>
  <si>
    <t>23C02J</t>
  </si>
  <si>
    <t>Autres complications iatrogéniques non classées ailleurs, niveau 1</t>
  </si>
  <si>
    <t>21M161</t>
  </si>
  <si>
    <t>Maltraitance, niveau 2</t>
  </si>
  <si>
    <t>21M132</t>
  </si>
  <si>
    <t>Maltraitance, niveau 1</t>
  </si>
  <si>
    <t>21M131</t>
  </si>
  <si>
    <t>Traumatismes imprécis, âge supérieur à 17 ans, niveau 3</t>
  </si>
  <si>
    <t>21M073</t>
  </si>
  <si>
    <t>Traumatismes imprécis, âge supérieur à 17 ans, niveau 1</t>
  </si>
  <si>
    <t>21M071</t>
  </si>
  <si>
    <t>Réactions allergiques non classées ailleurs, âge supérieur à 17 ans, niveau 2</t>
  </si>
  <si>
    <t>21M052</t>
  </si>
  <si>
    <t>Réactions allergiques non classées ailleurs, âge inférieur à 18 ans, niveau 1</t>
  </si>
  <si>
    <t>21M041</t>
  </si>
  <si>
    <t>Traumatismes, allergies et empoisonnements sans acte opératoire, avec anesthésie, en ambulatoire</t>
  </si>
  <si>
    <t>21K02J</t>
  </si>
  <si>
    <t>Troubles mentaux organiques induits par l'alcool ou d'autres substances, niveau 1</t>
  </si>
  <si>
    <t>20Z061</t>
  </si>
  <si>
    <t>Toxicomanies non éthyliques avec dépendance, niveau 2</t>
  </si>
  <si>
    <t>20Z022</t>
  </si>
  <si>
    <t>Toxicomanies non éthyliques avec dépendance, très courte durée</t>
  </si>
  <si>
    <t>20Z02T</t>
  </si>
  <si>
    <t>Autres troubles mentaux, niveau 3</t>
  </si>
  <si>
    <t>19M203</t>
  </si>
  <si>
    <t>Autres troubles mentaux, niveau 2</t>
  </si>
  <si>
    <t>19M202</t>
  </si>
  <si>
    <t>Troubles de l'humeur, niveau 4</t>
  </si>
  <si>
    <t>19M194</t>
  </si>
  <si>
    <t>Troubles de l'humeur, niveau 3</t>
  </si>
  <si>
    <t>19M193</t>
  </si>
  <si>
    <t>Autres psychoses, âge inférieur à 80 ans, niveau 3</t>
  </si>
  <si>
    <t>19M163</t>
  </si>
  <si>
    <t>Troubles mentaux d'origine organique et retards mentaux, âge supérieur à 79 ans, niveau 4</t>
  </si>
  <si>
    <t>19M064</t>
  </si>
  <si>
    <t>Interventions chirurgicales avec un diagnostic principal de maladie mentale, niveau 3</t>
  </si>
  <si>
    <t>19C023</t>
  </si>
  <si>
    <t>Symptômes et autres recours aux soins de la CMD 18, très courte durée</t>
  </si>
  <si>
    <t>18M14T</t>
  </si>
  <si>
    <t>Maladies virales, âge supérieur à 17 ans, niveau 2</t>
  </si>
  <si>
    <t>18M032</t>
  </si>
  <si>
    <t>Autres affections et tumeurs de siège imprécis ou diffus, très courte durée</t>
  </si>
  <si>
    <t>17M17T</t>
  </si>
  <si>
    <t>Explorations et surveillance pour affections myéloprolifératives et tumeurs de siège imprécis ou diffus</t>
  </si>
  <si>
    <t>17M14Z</t>
  </si>
  <si>
    <t>Leucémies aigües, âge supérieur à 17 ans, niveau 4</t>
  </si>
  <si>
    <t>17M094</t>
  </si>
  <si>
    <t>Interventions mineures de la CMD17, niveau 3</t>
  </si>
  <si>
    <t>17C083</t>
  </si>
  <si>
    <t>Interventions majeures de la CMD17, niveau 3</t>
  </si>
  <si>
    <t>17C063</t>
  </si>
  <si>
    <t>Autres troubles de la lignée érythrocytaire, âge inférieur à 18 ans, niveau 1</t>
  </si>
  <si>
    <t>16M171</t>
  </si>
  <si>
    <t>Autres troubles de la lignée érythrocytaire, âge inférieur à 18 ans, très courte durée</t>
  </si>
  <si>
    <t>16M17T</t>
  </si>
  <si>
    <t>Troubles sévères de la lignée érythrocytaire, âge inférieur à 18 ans, niveau 1</t>
  </si>
  <si>
    <t>16M161</t>
  </si>
  <si>
    <t>Autres troubles de la coagulation, niveau 4</t>
  </si>
  <si>
    <t>16M134</t>
  </si>
  <si>
    <t>Nouveau-nés de 1300g et âge gestationnel de 32 SA et assimilés (groupe nouveau-nés 8), sans problème significatif</t>
  </si>
  <si>
    <t>15M12A</t>
  </si>
  <si>
    <t>Nouveau-nés de 2000g et âge gestationnel de 37 SA et assimilés (groupe nouveau-nés 4), avec problème majeur ou sévère</t>
  </si>
  <si>
    <t>15M08C</t>
  </si>
  <si>
    <t>Nouveau-nés de 2200g et âge gestationnel de 37 SA et assimilés (groupe nouveau-nés 3), avec problème majeur ou sévère</t>
  </si>
  <si>
    <t>15M07C</t>
  </si>
  <si>
    <t>Nouveau-nés de 2400g et âge gestationnel de 38 SA et assimilés (groupe nouveau-nés 2), avec problème majeur</t>
  </si>
  <si>
    <t>15M06D</t>
  </si>
  <si>
    <t>Accouchements uniques par voie basse chez une primipare, avec complications sévères</t>
  </si>
  <si>
    <t>14Z13D</t>
  </si>
  <si>
    <t>Accouchements multiples par voie basse chez une primipare, avec complications</t>
  </si>
  <si>
    <t>14Z11B</t>
  </si>
  <si>
    <t>Menaces d'avortement</t>
  </si>
  <si>
    <t>14Z06Z</t>
  </si>
  <si>
    <t>Affections de l'ante partum avec intervention chirurgicale</t>
  </si>
  <si>
    <t>14C10Z</t>
  </si>
  <si>
    <t>Autres tumeurs de l'appareil génital féminin, niveau 2</t>
  </si>
  <si>
    <t>13M072</t>
  </si>
  <si>
    <t>Autres infections de l'appareil génital féminin, niveau 3</t>
  </si>
  <si>
    <t>13M063</t>
  </si>
  <si>
    <t>Autres infections de l'appareil génital féminin, niveau 1</t>
  </si>
  <si>
    <t>13M061</t>
  </si>
  <si>
    <t>Infections de l'utérus et de ses annexes, niveau 3</t>
  </si>
  <si>
    <t>13M053</t>
  </si>
  <si>
    <t>Tumeurs malignes de l'appareil génital féminin, très courte durée</t>
  </si>
  <si>
    <t>13M03T</t>
  </si>
  <si>
    <t>Interventions pour stérilité ou motifs de soins liés à la reproduction, niveau 1</t>
  </si>
  <si>
    <t>13C191</t>
  </si>
  <si>
    <t>Autres interventions sur l'appareil génital féminin, niveau 3</t>
  </si>
  <si>
    <t>13C133</t>
  </si>
  <si>
    <t>Laparoscopies ou coelioscopies diagnostiques, niveau 2</t>
  </si>
  <si>
    <t>13C092</t>
  </si>
  <si>
    <t>Laparoscopies ou coelioscopies diagnostiques, niveau 1</t>
  </si>
  <si>
    <t>13C091</t>
  </si>
  <si>
    <t>Interventions sur la vulve, le vagin ou le col utérin, niveau 3</t>
  </si>
  <si>
    <t>13C083</t>
  </si>
  <si>
    <t>Interventions sur le système utéroannexiel pour des affections non malignes, autres que les interruptions tubaires, niveau 3</t>
  </si>
  <si>
    <t>13C073</t>
  </si>
  <si>
    <t>Interventions réparatrices sur l'appareil génital féminin, niveau 3</t>
  </si>
  <si>
    <t>13C043</t>
  </si>
  <si>
    <t>Interventions sur le pénis, en ambulatoire</t>
  </si>
  <si>
    <t>12C03J</t>
  </si>
  <si>
    <t>Surveillances de greffes de rein, niveau 1</t>
  </si>
  <si>
    <t>11M171</t>
  </si>
  <si>
    <t>Autres affections des reins et des voies urinaires, à l'exception de celles d'origine diabétique, âge supérieur à 17 ans, très courte durée</t>
  </si>
  <si>
    <t>11M16T</t>
  </si>
  <si>
    <t>Tumeurs des reins et des voies urinaires, niveau 4</t>
  </si>
  <si>
    <t>11M074</t>
  </si>
  <si>
    <t>Tumeurs des reins et des voies urinaires, très courte durée</t>
  </si>
  <si>
    <t>11M07T</t>
  </si>
  <si>
    <t>Insuffisance rénale, avec dialyse, niveau 3</t>
  </si>
  <si>
    <t>11K023</t>
  </si>
  <si>
    <t>Interventions pour incontinence urinaire en dehors des interventions transurétrales, niveau 1</t>
  </si>
  <si>
    <t>11C101</t>
  </si>
  <si>
    <t>Autres interventions sur les reins et les voies urinaires, niveau 3</t>
  </si>
  <si>
    <t>11C083</t>
  </si>
  <si>
    <t>Autres interventions sur les reins et les voies urinaires, niveau 2</t>
  </si>
  <si>
    <t>11C082</t>
  </si>
  <si>
    <t>Autres interventions sur les reins et les voies urinaires, niveau 1</t>
  </si>
  <si>
    <t>11C081</t>
  </si>
  <si>
    <t>Autres interventions sur les reins et les voies urinaires, très courte durée</t>
  </si>
  <si>
    <t>11C08T</t>
  </si>
  <si>
    <t>Interventions sur l'urètre, âge supérieur à 17 ans, niveau 2</t>
  </si>
  <si>
    <t>11C072</t>
  </si>
  <si>
    <t>Autres affections de la CMD 10 concernant majoritairement la petite enfance, niveau 4</t>
  </si>
  <si>
    <t>10M194</t>
  </si>
  <si>
    <t>Autres maladies métaboliques congénitales, niveau 1</t>
  </si>
  <si>
    <t>10M111</t>
  </si>
  <si>
    <t>Diabète, âge supérieur à 35 ans, très courte durée</t>
  </si>
  <si>
    <t>10M02T</t>
  </si>
  <si>
    <t>Interventions sur la thyroïde pour tumeurs malignes, niveau 2</t>
  </si>
  <si>
    <t>10C112</t>
  </si>
  <si>
    <t>Autres interventions pour obésité, niveau 2</t>
  </si>
  <si>
    <t>10C102</t>
  </si>
  <si>
    <t>Autres interventions pour troubles endocriniens, métaboliques ou nutritionnels, niveau 3</t>
  </si>
  <si>
    <t>10C083</t>
  </si>
  <si>
    <t>Explorations et surveillance des affections des seins</t>
  </si>
  <si>
    <t>09M13Z</t>
  </si>
  <si>
    <t>Explorations et surveillance des affections de la peau</t>
  </si>
  <si>
    <t>09M12Z</t>
  </si>
  <si>
    <t>Tumeurs de la peau, niveau 3</t>
  </si>
  <si>
    <t>09M113</t>
  </si>
  <si>
    <t>Tumeurs de la peau, niveau 1</t>
  </si>
  <si>
    <t>09M111</t>
  </si>
  <si>
    <t>Affections dermatologiques sévères, niveau 4</t>
  </si>
  <si>
    <t>09M084</t>
  </si>
  <si>
    <t>Ulcères cutanés, très courte durée</t>
  </si>
  <si>
    <t>09M06T</t>
  </si>
  <si>
    <t>Interventions sur la peau, les tissus sous-cutanés ou les seins pour lésions traumatiques, niveau 1</t>
  </si>
  <si>
    <t>09C151</t>
  </si>
  <si>
    <t>Interventions sur la peau, les tissus sous-cutanés ou les seins pour lésions traumatiques, en ambulatoire</t>
  </si>
  <si>
    <t>09C15J</t>
  </si>
  <si>
    <t>Certains curages lymphonodaux pour des affections de la peau, des tissus sous-cutanés ou des seins, niveau 1</t>
  </si>
  <si>
    <t>09C141</t>
  </si>
  <si>
    <t>Interventions plastiques en dehors de la chirurgie esthétique, en ambulatoire</t>
  </si>
  <si>
    <t>09C09J</t>
  </si>
  <si>
    <t>Biopsies et excisions locales pour des affections non malignes du sein, niveau 1</t>
  </si>
  <si>
    <t>09C071</t>
  </si>
  <si>
    <t>Biopsies et excisions locales pour des affections non malignes du sein, en ambulatoire</t>
  </si>
  <si>
    <t>09C07J</t>
  </si>
  <si>
    <t>Interventions sur le sein pour des affections non malignes autres que les actes de biopsie et d'excision locale, niveau 1</t>
  </si>
  <si>
    <t>09C061</t>
  </si>
  <si>
    <t>Interventions sur le sein pour des affections non malignes autres que les actes de biopsie et d'excision locale, très courte durée</t>
  </si>
  <si>
    <t>09C06T</t>
  </si>
  <si>
    <t>Mastectomies subtotales pour tumeur maligne, niveau 4</t>
  </si>
  <si>
    <t>09C054</t>
  </si>
  <si>
    <t>Mastectomies subtotales pour tumeur maligne, niveau 2</t>
  </si>
  <si>
    <t>09C052</t>
  </si>
  <si>
    <t>Mastectomies subtotales pour tumeur maligne, niveau 1</t>
  </si>
  <si>
    <t>09C051</t>
  </si>
  <si>
    <t>Mastectomies totales pour tumeur maligne, niveau 3</t>
  </si>
  <si>
    <t>09C043</t>
  </si>
  <si>
    <t>Entorses et luxations du rachis, niveau 3</t>
  </si>
  <si>
    <t>08M383</t>
  </si>
  <si>
    <t>Entorses et luxations du rachis, niveau 2</t>
  </si>
  <si>
    <t>08M382</t>
  </si>
  <si>
    <t>Rhumatismes et raideurs articulaires, très courte durée</t>
  </si>
  <si>
    <t>08M30T</t>
  </si>
  <si>
    <t>Sciatiques et autres radiculopathies, niveau 4</t>
  </si>
  <si>
    <t>08M274</t>
  </si>
  <si>
    <t>Arthropathies non spécifiques, niveau 3</t>
  </si>
  <si>
    <t>08M093</t>
  </si>
  <si>
    <t>Transferts et autres séjours courts pour fractures de la hanche et du bassin</t>
  </si>
  <si>
    <t>08M04T</t>
  </si>
  <si>
    <t>Tractions continues et réductions progressives : hanche et fémur, niveau 3</t>
  </si>
  <si>
    <t>08K043</t>
  </si>
  <si>
    <t>Autres interventions pour infections ostéoarticulaires, niveau 1</t>
  </si>
  <si>
    <t>08C621</t>
  </si>
  <si>
    <t>Ténosynovectomies du poignet, niveau 1</t>
  </si>
  <si>
    <t>08C591</t>
  </si>
  <si>
    <t>Ténosynovectomies du poignet, en ambulatoire</t>
  </si>
  <si>
    <t>08C59J</t>
  </si>
  <si>
    <t>Interventions sur la cheville et l'arrière-pied pour fractures, niveau 2</t>
  </si>
  <si>
    <t>08C552</t>
  </si>
  <si>
    <t>Interventions sur la cheville et l'arrière-pied pour fractures, niveau 1</t>
  </si>
  <si>
    <t>08C551</t>
  </si>
  <si>
    <t>Interventions sur la hanche et le fémur sauf traumatismes récents, âge supérieur à 17 ans, niveau 1</t>
  </si>
  <si>
    <t>08C501</t>
  </si>
  <si>
    <t>Prothèses de hanche pour des affections autres que des traumatismes récents, niveau 4</t>
  </si>
  <si>
    <t>08C484</t>
  </si>
  <si>
    <t>Autres interventions sur les tissus mous, niveau 4</t>
  </si>
  <si>
    <t>08C464</t>
  </si>
  <si>
    <t>Autres interventions sur la main, niveau 3</t>
  </si>
  <si>
    <t>08C443</t>
  </si>
  <si>
    <t>Autres interventions sur la main, niveau 2</t>
  </si>
  <si>
    <t>08C442</t>
  </si>
  <si>
    <t>Interventions non mineures sur les tissus mous, niveau 4</t>
  </si>
  <si>
    <t>08C424</t>
  </si>
  <si>
    <t>Interventions non mineures sur les tissus mous, en ambulatoire</t>
  </si>
  <si>
    <t>08C42J</t>
  </si>
  <si>
    <t>Interventions sur le pied, âge inférieur à 18 ans, en ambulatoire</t>
  </si>
  <si>
    <t>08C36J</t>
  </si>
  <si>
    <t>Interventions sur les ligaments croisés sous arthroscopie, niveau 1</t>
  </si>
  <si>
    <t>08C341</t>
  </si>
  <si>
    <t>Interventions sur la cheville et l'arrière-pied à l'exception des fractures, niveau 2</t>
  </si>
  <si>
    <t>08C332</t>
  </si>
  <si>
    <t>Interventions sur la cheville et l'arrière-pied à l'exception des fractures, niveau 1</t>
  </si>
  <si>
    <t>08C331</t>
  </si>
  <si>
    <t>Prothèses d'épaule, niveau 4</t>
  </si>
  <si>
    <t>08C254</t>
  </si>
  <si>
    <t>Résections osseuses localisées et/ou ablation de matériel de fixation interne au niveau d'une localisation autre que la hanche et le fémur, niveau 3</t>
  </si>
  <si>
    <t>08C143</t>
  </si>
  <si>
    <t>Résections osseuses localisées et/ou ablation de matériel de fixation interne au niveau d'une localisation autre que la hanche et le fémur, niveau 2</t>
  </si>
  <si>
    <t>08C142</t>
  </si>
  <si>
    <t>Amputations pour affections de l'appareil musculosquelettique et du tissu conjonctif, niveau 3</t>
  </si>
  <si>
    <t>08C063</t>
  </si>
  <si>
    <t>Interventions sur la hanche et le fémur, âge inférieur à 18 ans, niveau 1</t>
  </si>
  <si>
    <t>08C041</t>
  </si>
  <si>
    <t>Interventions majeures multiples sur les genoux et/ou les hanches, niveau 2</t>
  </si>
  <si>
    <t>08C022</t>
  </si>
  <si>
    <t>Affections hépatiques sévères à l'exception des tumeurs malignes, des cirrhoses et des hépatites alcooliques, niveau 2</t>
  </si>
  <si>
    <t>07M152</t>
  </si>
  <si>
    <t>Affections hépatiques sévères à l'exception des tumeurs malignes, des cirrhoses et des hépatites alcooliques, très courte durée</t>
  </si>
  <si>
    <t>07M15T</t>
  </si>
  <si>
    <t>Autres cirrhoses et fibrose hépatique, niveau 3</t>
  </si>
  <si>
    <t>07M083</t>
  </si>
  <si>
    <t>Interventions sur le foie, le pancréas et les veines porte ou cave pour affections non malignes, niveau 2</t>
  </si>
  <si>
    <t>07C102</t>
  </si>
  <si>
    <t>Autres interventions sur le système hépato-biliaire et pancréatique, niveau 2</t>
  </si>
  <si>
    <t>07C082</t>
  </si>
  <si>
    <t>Autres affections digestives concernant majoritairement la petite enfance, niveau 1</t>
  </si>
  <si>
    <t>06M211</t>
  </si>
  <si>
    <t>Invaginations intestinales aigües, niveau 1</t>
  </si>
  <si>
    <t>06M141</t>
  </si>
  <si>
    <t>Ulcères gastroduodénaux compliqués, niveau 3</t>
  </si>
  <si>
    <t>06M103</t>
  </si>
  <si>
    <t>Maladies inflammatoires de l'intestin, niveau 4</t>
  </si>
  <si>
    <t>06M074</t>
  </si>
  <si>
    <t>Maladies inflammatoires de l'intestin, niveau 3</t>
  </si>
  <si>
    <t>06M073</t>
  </si>
  <si>
    <t>Interventions réparatrices pour hernies à l'exception des hernies inguinales, crurales, âge supérieur à 17 ans, niveau 3</t>
  </si>
  <si>
    <t>06C253</t>
  </si>
  <si>
    <t>Interventions sur l'oesophage, l'estomac et le duodénum pour ulcères, âge supérieur à 17 ans, niveau 1</t>
  </si>
  <si>
    <t>06C201</t>
  </si>
  <si>
    <t>Hémorroïdectomies, niveau 2</t>
  </si>
  <si>
    <t>06C192</t>
  </si>
  <si>
    <t>Interventions sur le rectum et l'anus autres que les résections rectales, niveau 4</t>
  </si>
  <si>
    <t>06C144</t>
  </si>
  <si>
    <t>Appendicectomies non compliquées, niveau 3</t>
  </si>
  <si>
    <t>06C093</t>
  </si>
  <si>
    <t>Endocardites aiguës et subaiguës, niveau 3</t>
  </si>
  <si>
    <t>05M183</t>
  </si>
  <si>
    <t>Endocardites aiguës et subaiguës, niveau 2</t>
  </si>
  <si>
    <t>05M182</t>
  </si>
  <si>
    <t>Arrêt cardiaque, niveau 1</t>
  </si>
  <si>
    <t>05M141</t>
  </si>
  <si>
    <t>Actes thérapeutiques sur les accès vasculaires ou les veines par voie vasculaire, âge supérieur à 17 ans, niveau 1</t>
  </si>
  <si>
    <t>05K261</t>
  </si>
  <si>
    <t>Endoprothèses vasculaires sans infarctus du myocarde, très courte durée</t>
  </si>
  <si>
    <t>05K06T</t>
  </si>
  <si>
    <t>Endoprothèses vasculaires avec infarctus du myocarde, niveau 4</t>
  </si>
  <si>
    <t>05K054</t>
  </si>
  <si>
    <t>Poses d'un stimulateur cardiaque permanent sans infarctus aigu du myocarde, ni insuffisance cardiaque congestive, ni état de choc, niveau 4</t>
  </si>
  <si>
    <t>05C154</t>
  </si>
  <si>
    <t>Amputations pour troubles circulatoires portant sur le membre supérieur ou les orteils, niveau 1</t>
  </si>
  <si>
    <t>05C131</t>
  </si>
  <si>
    <t>Bronchopneumopathies chroniques surinfectées, très courte durée</t>
  </si>
  <si>
    <t>04M20T</t>
  </si>
  <si>
    <t>Epanchements pleuraux, très courte durée</t>
  </si>
  <si>
    <t>04M17T</t>
  </si>
  <si>
    <t>Autres diagnostics portant sur le système respiratoire, très courte durée</t>
  </si>
  <si>
    <t>04M15T</t>
  </si>
  <si>
    <t>Oedème pulmonaire et détresse respiratoire, très courte durée</t>
  </si>
  <si>
    <t>04M13T</t>
  </si>
  <si>
    <t>Pneumothorax, très courte durée</t>
  </si>
  <si>
    <t>04M12T</t>
  </si>
  <si>
    <t>Bronchopneumopathies chroniques, niveau 4</t>
  </si>
  <si>
    <t>04M084</t>
  </si>
  <si>
    <t>Infections et inflammations respiratoires, âge inférieur à 18 ans, niveau 1</t>
  </si>
  <si>
    <t>04M061</t>
  </si>
  <si>
    <t>Pneumonies et pleurésies banales, âge inférieur à 18 ans, niveau 3</t>
  </si>
  <si>
    <t>04M043</t>
  </si>
  <si>
    <t>Autres interventions chirurgicales sur le système respiratoire, niveau 1</t>
  </si>
  <si>
    <t>04C031</t>
  </si>
  <si>
    <t>Symptômes et autres recours aux soins de la CMD 03, très courte durée</t>
  </si>
  <si>
    <t>03M15T</t>
  </si>
  <si>
    <t>Explorations et surveillance pour affections ORL</t>
  </si>
  <si>
    <t>03M14Z</t>
  </si>
  <si>
    <t>Affections de la bouche et des dents sans certaines extractions, réparations ou prothèses dentaires, âge supérieur à 17 ans, très courte durée</t>
  </si>
  <si>
    <t>03M11T</t>
  </si>
  <si>
    <t>Affections de la bouche et des dents sans certaines extractions, réparations ou prothèses dentaires, âge inférieur à 18 ans, très courte durée</t>
  </si>
  <si>
    <t>03M10T</t>
  </si>
  <si>
    <t>Autres diagnostics portant sur les oreilles, le nez, la gorge ou la bouche, âge inférieur à 18 ans, niveau 1</t>
  </si>
  <si>
    <t>03M081</t>
  </si>
  <si>
    <t>Epistaxis, niveau 3</t>
  </si>
  <si>
    <t>03M063</t>
  </si>
  <si>
    <t>Otites moyennes et autres infections des voies aériennes supérieures, âge inférieur à 18 ans, niveau 2</t>
  </si>
  <si>
    <t>03M032</t>
  </si>
  <si>
    <t>Interventions sur l'oreille externe, niveau 1</t>
  </si>
  <si>
    <t>03C301</t>
  </si>
  <si>
    <t>Interventions sur l'oreille externe, en ambulatoire</t>
  </si>
  <si>
    <t>03C30J</t>
  </si>
  <si>
    <t>Interventions sur les amygdales, en ambulatoire</t>
  </si>
  <si>
    <t>03C27J</t>
  </si>
  <si>
    <t>Interventions sur les glandes salivaires, niveau 1</t>
  </si>
  <si>
    <t>03C241</t>
  </si>
  <si>
    <t>Interventions sur les glandes salivaires, en ambulatoire</t>
  </si>
  <si>
    <t>03C24J</t>
  </si>
  <si>
    <t>Interventions pour oreilles décollées, niveau 1</t>
  </si>
  <si>
    <t>03C211</t>
  </si>
  <si>
    <t>Interventions de reconstruction de l'oreille moyenne, niveau 1</t>
  </si>
  <si>
    <t>03C201</t>
  </si>
  <si>
    <t>Interventions de reconstruction de l'oreille moyenne, en ambulatoire</t>
  </si>
  <si>
    <t>03C20J</t>
  </si>
  <si>
    <t>Autres interventions chirurgicales portant sur les oreilles, le nez, la gorge ou le cou, niveau 1</t>
  </si>
  <si>
    <t>03C161</t>
  </si>
  <si>
    <t>Drains transtympaniques, âge inférieur à 18 ans, niveau 1</t>
  </si>
  <si>
    <t>03C141</t>
  </si>
  <si>
    <t>03C122</t>
  </si>
  <si>
    <t>Rhinoplasties, niveau 1</t>
  </si>
  <si>
    <t>03C091</t>
  </si>
  <si>
    <t>Interventions sur les sinus et l'apophyse mastoïde, âge supérieur à 17 ans, niveau 1</t>
  </si>
  <si>
    <t>03C071</t>
  </si>
  <si>
    <t>Interventions sur les sinus et l'apophyse mastoïde, âge supérieur à 17 ans, en ambulatoire</t>
  </si>
  <si>
    <t>03C07J</t>
  </si>
  <si>
    <t>Autres affections oculaires d'origine non diabétique, âge supérieur à 17 ans, très courte durée</t>
  </si>
  <si>
    <t>02M08T</t>
  </si>
  <si>
    <t>Affections oculaires d'origine neurologique, niveau 3</t>
  </si>
  <si>
    <t>02M043</t>
  </si>
  <si>
    <t>Autres interventions extraoculaires, âge supérieur à 17 ans, niveau 1</t>
  </si>
  <si>
    <t>02C081</t>
  </si>
  <si>
    <t>Autres interventions extraoculaires, âge supérieur à 17 ans, en ambulatoire</t>
  </si>
  <si>
    <t>02C08J</t>
  </si>
  <si>
    <t>Anévrysmes cérébraux, niveau 3</t>
  </si>
  <si>
    <t>01M293</t>
  </si>
  <si>
    <t>Autres tumeurs du système nerveux, niveau 4</t>
  </si>
  <si>
    <t>01M274</t>
  </si>
  <si>
    <t>Tumeurs malignes du système nerveux, niveau 1</t>
  </si>
  <si>
    <t>01M261</t>
  </si>
  <si>
    <t>Tumeurs malignes du système nerveux, très courte durée</t>
  </si>
  <si>
    <t>01M26T</t>
  </si>
  <si>
    <t>Lésions traumatiques intracrâniennes sévères, très courte durée</t>
  </si>
  <si>
    <t>01M18T</t>
  </si>
  <si>
    <t>Sclérose en plaques et ataxie cérébelleuse, très courte durée</t>
  </si>
  <si>
    <t>01M17T</t>
  </si>
  <si>
    <t>Troubles de la conscience et comas d'origine non traumatique, niveau 4</t>
  </si>
  <si>
    <t>01M134</t>
  </si>
  <si>
    <t>Autres affections cérébrovasculaires, niveau 4</t>
  </si>
  <si>
    <t>01M104</t>
  </si>
  <si>
    <t>Autres affections cérébrovasculaires, niveau 1</t>
  </si>
  <si>
    <t>01M101</t>
  </si>
  <si>
    <t>Affections et lésions du rachis et de la moelle, niveau 4</t>
  </si>
  <si>
    <t>01M094</t>
  </si>
  <si>
    <t>Infections du système nerveux à l'exception des méningites virales, niveau 4</t>
  </si>
  <si>
    <t>01M054</t>
  </si>
  <si>
    <t>Méningites virales, niveau 2</t>
  </si>
  <si>
    <t>01M042</t>
  </si>
  <si>
    <t>Affections du système nerveux sans acte opératoire avec anesthésie, en ambulatoire</t>
  </si>
  <si>
    <t>01K06J</t>
  </si>
  <si>
    <t>Injections de toxine botulique, en ambulatoire</t>
  </si>
  <si>
    <t>01K04J</t>
  </si>
  <si>
    <t>Interventions sur les nerfs crâniens ou périphériques et autres interventions sur le système nerveux, en ambulatoire</t>
  </si>
  <si>
    <t>01C08J</t>
  </si>
  <si>
    <t>Entraînements à l'hémodialyse, en séances</t>
  </si>
  <si>
    <t>28Z03Z</t>
  </si>
  <si>
    <t>Interventions pour traumatismes multiples graves, niveau 1</t>
  </si>
  <si>
    <t>26C021</t>
  </si>
  <si>
    <t>Soins Palliatifs, avec ou sans acte, très courte durée</t>
  </si>
  <si>
    <t>23Z02T</t>
  </si>
  <si>
    <t>Chimiothérapie pour affections non tumorales, niveau 3</t>
  </si>
  <si>
    <t>23M093</t>
  </si>
  <si>
    <t>Interventions chirurgicales avec autres motifs de recours aux services de santé, niveau 3</t>
  </si>
  <si>
    <t>23C023</t>
  </si>
  <si>
    <t>Effets toxiques des médicaments et substances biologiques, âge inférieur à 18 ans, niveau 3</t>
  </si>
  <si>
    <t>21M023</t>
  </si>
  <si>
    <t>Toxicomanies non éthyliques avec dépendance, niveau 3</t>
  </si>
  <si>
    <t>20Z023</t>
  </si>
  <si>
    <t>Explorations et surveillance pour maladies et troubles mentaux</t>
  </si>
  <si>
    <t>19M21Z</t>
  </si>
  <si>
    <t>Autres maladies et troubles mentaux de l'enfance, niveau 2</t>
  </si>
  <si>
    <t>19M182</t>
  </si>
  <si>
    <t>Troubles mentaux d'origine organique et retards mentaux, âge inférieur à 80 ans, niveau 4</t>
  </si>
  <si>
    <t>19M074</t>
  </si>
  <si>
    <t>Interventions chirurgicales avec un diagnostic principal de maladie mentale, niveau 1</t>
  </si>
  <si>
    <t>19C021</t>
  </si>
  <si>
    <t>Autres maladies infectieuses ou parasitaires, niveau 3</t>
  </si>
  <si>
    <t>18M113</t>
  </si>
  <si>
    <t>Autres maladies infectieuses ou parasitaires, niveau 2</t>
  </si>
  <si>
    <t>18M112</t>
  </si>
  <si>
    <t>Paludisme, niveau 1</t>
  </si>
  <si>
    <t>18M091</t>
  </si>
  <si>
    <t>18M064</t>
  </si>
  <si>
    <t>18M063</t>
  </si>
  <si>
    <t>Septicémies, âge inférieur à 18 ans, niveau 2</t>
  </si>
  <si>
    <t>18M062</t>
  </si>
  <si>
    <t>Autres affections et tumeurs de siège imprécis ou diffus, niveau 4</t>
  </si>
  <si>
    <t>17M174</t>
  </si>
  <si>
    <t>Troubles sévères de la lignée érythrocytaire, âge inférieur à 18 ans, niveau 4</t>
  </si>
  <si>
    <t>16M164</t>
  </si>
  <si>
    <t>Nouveau-nés de 1300g et âge gestationnel de 32 SA et assimilés (groupe nouveau-nés 8), avec problème significatif</t>
  </si>
  <si>
    <t>15M12B</t>
  </si>
  <si>
    <t>Nouveau-nés de 1500g et âge gestationnel de 33 SA et assimilés (groupe nouveau-nés 7), avec problème majeur ou sévère</t>
  </si>
  <si>
    <t>15M11C</t>
  </si>
  <si>
    <t>Affections médicales du post-partum ou du post-abortum, avec complications</t>
  </si>
  <si>
    <t>14M02B</t>
  </si>
  <si>
    <t>Césariennes pour grossesse unique, avec complications sévères</t>
  </si>
  <si>
    <t>14C08D</t>
  </si>
  <si>
    <t>Accouchements uniques par voie basse avec autres interventions, sans complication significative</t>
  </si>
  <si>
    <t>14C03A</t>
  </si>
  <si>
    <t>Autres interventions sur l'appareil génital féminin, niveau 2</t>
  </si>
  <si>
    <t>13C132</t>
  </si>
  <si>
    <t>Interventions sur le système utéroannexiel pour des affections non malignes, autres que les interruptions tubaires, en ambulatoire</t>
  </si>
  <si>
    <t>13C07J</t>
  </si>
  <si>
    <t>Interruptions tubaires, en ambulatoire</t>
  </si>
  <si>
    <t>13C06J</t>
  </si>
  <si>
    <t>Hypertrophie prostatique bénigne, niveau 2</t>
  </si>
  <si>
    <t>12M042</t>
  </si>
  <si>
    <t>Hypertrophie prostatique bénigne, niveau 1</t>
  </si>
  <si>
    <t>12M041</t>
  </si>
  <si>
    <t>Tumeurs malignes de l'appareil génital masculin, niveau 3</t>
  </si>
  <si>
    <t>12M033</t>
  </si>
  <si>
    <t>Endoscopies génito-urinaires et anesthésie : séjours de la CMD 12 et de moins de deux jours</t>
  </si>
  <si>
    <t>12K02Z</t>
  </si>
  <si>
    <t>Stérilisation et vasoplastie, niveau 1</t>
  </si>
  <si>
    <t>12C131</t>
  </si>
  <si>
    <t>Interventions pelviennes majeures chez l'homme pour affections non malignes, niveau 4</t>
  </si>
  <si>
    <t>12C124</t>
  </si>
  <si>
    <t>Interventions pelviennes majeures chez l'homme pour affections non malignes, niveau 3</t>
  </si>
  <si>
    <t>12C123</t>
  </si>
  <si>
    <t>Interventions pelviennes majeures chez l'homme pour affections non malignes, niveau 1</t>
  </si>
  <si>
    <t>12C121</t>
  </si>
  <si>
    <t>Autres interventions pour tumeurs malignes de l'appareil génital masculin, niveau 1</t>
  </si>
  <si>
    <t>12C091</t>
  </si>
  <si>
    <t>Interventions sur les testicules pour affections non malignes, âge supérieur à 17 ans, niveau 4</t>
  </si>
  <si>
    <t>12C074</t>
  </si>
  <si>
    <t>Autres affections uronéphrologiques concernant majoritairement la petite enfance, niveau 1</t>
  </si>
  <si>
    <t>11M201</t>
  </si>
  <si>
    <t>Rétrécissement urétral, niveau 1</t>
  </si>
  <si>
    <t>11M101</t>
  </si>
  <si>
    <t>11M034</t>
  </si>
  <si>
    <t>Endoscopies génito-urinaires diagnostiques et anesthésie : séjours de la CMD 11 et de moins de 2 jours</t>
  </si>
  <si>
    <t>11K05Z</t>
  </si>
  <si>
    <t>Injections de toxine botulique dans l'appareil urinaire, niveau 1</t>
  </si>
  <si>
    <t>11C121</t>
  </si>
  <si>
    <t>Injections de toxine botulique dans l'appareil urinaire, en ambulatoire</t>
  </si>
  <si>
    <t>11C12J</t>
  </si>
  <si>
    <t>Autres interventions sur les reins et les voies urinaires, niveau 4</t>
  </si>
  <si>
    <t>11C084</t>
  </si>
  <si>
    <t>Autres interventions sur la vessie à l'exception des interventions transurétrales, niveau 3</t>
  </si>
  <si>
    <t>11C043</t>
  </si>
  <si>
    <t>Autres interventions sur la vessie à l'exception des interventions transurétrales, niveau 2</t>
  </si>
  <si>
    <t>11C042</t>
  </si>
  <si>
    <t>Autres interventions sur la vessie à l'exception des interventions transurétrales, niveau 1</t>
  </si>
  <si>
    <t>11C041</t>
  </si>
  <si>
    <t>Interventions sur les reins et les uretères et chirurgie majeure de la vessie pour une affection non tumorale, niveau 4</t>
  </si>
  <si>
    <t>11C034</t>
  </si>
  <si>
    <t>Problèmes alimentaires du nouveau-né et du nourrisson, niveau 3</t>
  </si>
  <si>
    <t>10M203</t>
  </si>
  <si>
    <t>Tumeurs des glandes endocrines, niveau 2</t>
  </si>
  <si>
    <t>10M122</t>
  </si>
  <si>
    <t>Tumeurs des glandes endocrines, très courte durée</t>
  </si>
  <si>
    <t>10M12T</t>
  </si>
  <si>
    <t>Autres interventions pour troubles endocriniens, métaboliques ou nutritionnels, niveau 4</t>
  </si>
  <si>
    <t>10C084</t>
  </si>
  <si>
    <t>Interventions sur les glandes surrénales, niveau 1</t>
  </si>
  <si>
    <t>10C031</t>
  </si>
  <si>
    <t>Tumeurs malignes des seins, niveau 4</t>
  </si>
  <si>
    <t>09M104</t>
  </si>
  <si>
    <t>Affections non malignes des seins, niveau 2</t>
  </si>
  <si>
    <t>09M092</t>
  </si>
  <si>
    <t>Interventions pour condylomes anogénitaux, niveau 1</t>
  </si>
  <si>
    <t>09C131</t>
  </si>
  <si>
    <t>Interventions plastiques en dehors de la chirurgie esthétique, niveau 2</t>
  </si>
  <si>
    <t>09C092</t>
  </si>
  <si>
    <t>Interventions sur la région anale et périanale, niveau 2</t>
  </si>
  <si>
    <t>09C082</t>
  </si>
  <si>
    <t>Algoneurodystrophie, niveau 3</t>
  </si>
  <si>
    <t>08M343</t>
  </si>
  <si>
    <t>Suites de traitement après une affection de l'appareil musculosquelettique ou du tissu conjonctif, niveau 3</t>
  </si>
  <si>
    <t>08M183</t>
  </si>
  <si>
    <t>Transferts et autres séjours courts pour entorses et luxations de la hanche et du bassin</t>
  </si>
  <si>
    <t>08M08T</t>
  </si>
  <si>
    <t>Autres interventions pour infections ostéoarticulaires, en ambulatoire</t>
  </si>
  <si>
    <t>08C62J</t>
  </si>
  <si>
    <t>Libérations articulaires du membre inférieur à l'exception de la hanche et du pied, niveau 1</t>
  </si>
  <si>
    <t>08C571</t>
  </si>
  <si>
    <t>Interventions sur le genou pour des affections autres que traumatiques, en ambulatoire</t>
  </si>
  <si>
    <t>08C54J</t>
  </si>
  <si>
    <t>Interventions non mineures sur la main, niveau 3</t>
  </si>
  <si>
    <t>08C433</t>
  </si>
  <si>
    <t>Arthroscopies d'autres localisations, en ambulatoire</t>
  </si>
  <si>
    <t>08C40J</t>
  </si>
  <si>
    <t>Autres arthroscopies du genou, niveau 1</t>
  </si>
  <si>
    <t>08C381</t>
  </si>
  <si>
    <t>Autres arthroscopies du genou, en ambulatoire</t>
  </si>
  <si>
    <t>08C38J</t>
  </si>
  <si>
    <t>Interventions sur le pied, âge supérieur à 17 ans, niveau 4</t>
  </si>
  <si>
    <t>08C374</t>
  </si>
  <si>
    <t>Interventions sur le bras, coude et épaule, en ambulatoire</t>
  </si>
  <si>
    <t>08C35J</t>
  </si>
  <si>
    <t>Interventions pour reprise de prothèses articulaires, niveau 4</t>
  </si>
  <si>
    <t>08C224</t>
  </si>
  <si>
    <t>Greffes de peau pour maladie de l'appareil musculosquelettique ou du tissu conjonctif, niveau 1</t>
  </si>
  <si>
    <t>08C201</t>
  </si>
  <si>
    <t>Greffes de peau pour maladie de l'appareil musculosquelettique ou du tissu conjonctif, en ambulatoire</t>
  </si>
  <si>
    <t>08C20J</t>
  </si>
  <si>
    <t>Biopsies ostéoarticulaires, niveau 1</t>
  </si>
  <si>
    <t>08C121</t>
  </si>
  <si>
    <t>Amputations pour affections de l'appareil musculosquelettique et du tissu conjonctif, niveau 2</t>
  </si>
  <si>
    <t>08C062</t>
  </si>
  <si>
    <t>Amputations pour affections de l'appareil musculosquelettique et du tissu conjonctif, niveau 1</t>
  </si>
  <si>
    <t>08C061</t>
  </si>
  <si>
    <t>Interventions sur la hanche et le fémur, âge inférieur à 18 ans, niveau 2</t>
  </si>
  <si>
    <t>08C042</t>
  </si>
  <si>
    <t>Hépatites chroniques, niveau 1</t>
  </si>
  <si>
    <t>07M091</t>
  </si>
  <si>
    <t>Hépatites chroniques, très courte durée</t>
  </si>
  <si>
    <t>07M09T</t>
  </si>
  <si>
    <t>Autres cirrhoses et fibrose hépatique, niveau 1</t>
  </si>
  <si>
    <t>07M081</t>
  </si>
  <si>
    <t>Autres cirrhoses et fibrose hépatique, très courte durée</t>
  </si>
  <si>
    <t>07M08T</t>
  </si>
  <si>
    <t>Autres interventions sur les voies biliaires sauf cholécystectomies isolées, niveau 4</t>
  </si>
  <si>
    <t>07C124</t>
  </si>
  <si>
    <t>Autres interventions sur les voies biliaires sauf cholécystectomies isolées, niveau 3</t>
  </si>
  <si>
    <t>07C123</t>
  </si>
  <si>
    <t>Autres interventions sur les voies biliaires sauf cholécystectomies isolées, niveau 1</t>
  </si>
  <si>
    <t>07C121</t>
  </si>
  <si>
    <t>Dérivations biliaires, niveau 3</t>
  </si>
  <si>
    <t>07C113</t>
  </si>
  <si>
    <t>07C104</t>
  </si>
  <si>
    <t>07C093</t>
  </si>
  <si>
    <t>Interventions sur le foie, le pancréas et les veines porte ou cave pour tumeurs malignes, niveau 2</t>
  </si>
  <si>
    <t>07C092</t>
  </si>
  <si>
    <t>Interventions sur le foie, le pancréas et les veines porte ou cave pour tumeurs malignes, niveau 1</t>
  </si>
  <si>
    <t>07C091</t>
  </si>
  <si>
    <t>Soins de stomies digestives, très courte durée</t>
  </si>
  <si>
    <t>06M17T</t>
  </si>
  <si>
    <t>06M084</t>
  </si>
  <si>
    <t>Certaines interventions pour stomies, niveau 2</t>
  </si>
  <si>
    <t>06C232</t>
  </si>
  <si>
    <t>Interventions sur l'oesophage, l'estomac et le duodénum pour tumeurs malignes, âge supérieur à 17 ans, niveau 1</t>
  </si>
  <si>
    <t>06C161</t>
  </si>
  <si>
    <t>Interventions sur le rectum et l'anus autres que les résections rectales, niveau 3</t>
  </si>
  <si>
    <t>06C143</t>
  </si>
  <si>
    <t>Transferts et autres séjours courts pour endocardites aiguës et subaiguës</t>
  </si>
  <si>
    <t>05M18T</t>
  </si>
  <si>
    <t>Actes thérapeutiques sur les accès vasculaires ou les veines par voie vasculaire, âge supérieur à 17 ans, niveau 2</t>
  </si>
  <si>
    <t>05K262</t>
  </si>
  <si>
    <t>Ablations, repositionnements et poses de sondes cardiaques supplémentaires par voie vasculaire, âge supérieur à 17 ans, niveau 3</t>
  </si>
  <si>
    <t>05K233</t>
  </si>
  <si>
    <t>Actes thérapeutiques par voie vasculaire sur les orifices du coeur, âge supérieur à 17 ans, niveau 3</t>
  </si>
  <si>
    <t>05K223</t>
  </si>
  <si>
    <t>Actes diagnostiques par voie vasculaire, en ambulatoire</t>
  </si>
  <si>
    <t>05K10J</t>
  </si>
  <si>
    <t>Remplacements de stimulateurs cardiaques permanents, très courte durée</t>
  </si>
  <si>
    <t>05C22T</t>
  </si>
  <si>
    <t>Créations et réfections de fistules artérioveineuses pour affections de la CMD 05, en ambulatoire</t>
  </si>
  <si>
    <t>05C21J</t>
  </si>
  <si>
    <t>Autres interventions sur le système circulatoire, en ambulatoire</t>
  </si>
  <si>
    <t>05C18J</t>
  </si>
  <si>
    <t>Amputations du membre inférieur, sauf des orteils, pour troubles circulatoires, niveau 2</t>
  </si>
  <si>
    <t>05C122</t>
  </si>
  <si>
    <t>Autres interventions de chirurgie vasculaire, en ambulatoire</t>
  </si>
  <si>
    <t>05C11J</t>
  </si>
  <si>
    <t>Autres diagnostics portant sur le système respiratoire, niveau 1</t>
  </si>
  <si>
    <t>04M151</t>
  </si>
  <si>
    <t>Maladies pulmonaires interstitielles, très courte durée</t>
  </si>
  <si>
    <t>04M14T</t>
  </si>
  <si>
    <t>04M06T</t>
  </si>
  <si>
    <t>Autres interventions chirurgicales sur le système respiratoire, niveau 3</t>
  </si>
  <si>
    <t>04C033</t>
  </si>
  <si>
    <t>Interventions majeures sur le thorax, niveau 2</t>
  </si>
  <si>
    <t>04C022</t>
  </si>
  <si>
    <t>Interventions sur les glandes salivaires, niveau 2</t>
  </si>
  <si>
    <t>03C242</t>
  </si>
  <si>
    <t>Interventions sur les sinus et l'apophyse mastoïde, âge inférieur à 18 ans, niveau 1</t>
  </si>
  <si>
    <t>03C061</t>
  </si>
  <si>
    <t>Autres affections oculaires, âge inférieur à 18 ans, très courte durée</t>
  </si>
  <si>
    <t>02M05T</t>
  </si>
  <si>
    <t>Interventions sur les muscles oculomoteurs, âge inférieur à 18 ans, en ambulatoire</t>
  </si>
  <si>
    <t>02C13J</t>
  </si>
  <si>
    <t>Autres interventions extraoculaires, âge inférieur à 18 ans, niveau 1</t>
  </si>
  <si>
    <t>02C071</t>
  </si>
  <si>
    <t>Autres interventions extraoculaires, âge inférieur à 18 ans, en ambulatoire</t>
  </si>
  <si>
    <t>02C07J</t>
  </si>
  <si>
    <t>Autres affections neurologiques concernant majoritairement la petite enfance, niveau 1</t>
  </si>
  <si>
    <t>01M381</t>
  </si>
  <si>
    <t>Hydrocéphalies, niveau 1</t>
  </si>
  <si>
    <t>01M281</t>
  </si>
  <si>
    <t>Séjours pour douleurs chroniques rebelles comprenant un bloc ou une infiltration, en ambulatoire</t>
  </si>
  <si>
    <t>01K05J</t>
  </si>
  <si>
    <t>Pose d'un stimulateur médullaire, en ambulatoire</t>
  </si>
  <si>
    <t>01C10J</t>
  </si>
  <si>
    <t>Interventions majeures de la CMD17, niveau 2</t>
  </si>
  <si>
    <t>17C062</t>
  </si>
  <si>
    <t>Interventions sur la rate, niveau 1</t>
  </si>
  <si>
    <t>16C021</t>
  </si>
  <si>
    <t>Endoscopies génito-urinaires diagnostiques sans anesthésie : séjours de la CMD 13 et de moins de 2 jours</t>
  </si>
  <si>
    <t>13K05Z</t>
  </si>
  <si>
    <t>Séjours de la CMD 13 comprenant une endoscopie génito-urinaire thérapeutique sans anesthésie : séjours de moins de 2 jours</t>
  </si>
  <si>
    <t>13K03Z</t>
  </si>
  <si>
    <t>Interventions sur le pénis, niveau 1</t>
  </si>
  <si>
    <t>12C031</t>
  </si>
  <si>
    <t>Interventions sur l'urètre, âge supérieur à 17 ans, en ambulatoire</t>
  </si>
  <si>
    <t>11C07J</t>
  </si>
  <si>
    <t>Autres interventions sur la vessie à l'exception des interventions transurétrales, en ambulatoire</t>
  </si>
  <si>
    <t>11C04J</t>
  </si>
  <si>
    <t>Interventions sur le tractus thyréoglosse, niveau 1</t>
  </si>
  <si>
    <t>10C071</t>
  </si>
  <si>
    <t>Chirurgie esthétique, sans complication significative</t>
  </si>
  <si>
    <t>09Z02A</t>
  </si>
  <si>
    <t>Tumeurs de la peau, très courte durée</t>
  </si>
  <si>
    <t>09M11T</t>
  </si>
  <si>
    <t>Interventions sur le genou pour des affections autres que traumatiques, niveau 4</t>
  </si>
  <si>
    <t>08C544</t>
  </si>
  <si>
    <t>Résections osseuses localisées et/ou ablation de matériel de fixation interne au niveau de la hanche et du fémur, en ambulatoire</t>
  </si>
  <si>
    <t>08C13J</t>
  </si>
  <si>
    <t>Tumeurs bénignes de l'appareil digestif, niveau 4</t>
  </si>
  <si>
    <t>06M204</t>
  </si>
  <si>
    <t>Rhinoplasties, en ambulatoire</t>
  </si>
  <si>
    <t>03C09J</t>
  </si>
  <si>
    <t>Interventions sur le cristallin avec trabéculectomie, en ambulatoire</t>
  </si>
  <si>
    <t>02C12J</t>
  </si>
  <si>
    <t>Autres interventions intraoculaires en dehors des affections sévères, niveau 1</t>
  </si>
  <si>
    <t>02C111</t>
  </si>
  <si>
    <t>Autres interventions intraoculaires en dehors des affections sévères, en ambulatoire</t>
  </si>
  <si>
    <t>02C11J</t>
  </si>
  <si>
    <t>Allogreffes de cornée, en ambulatoire</t>
  </si>
  <si>
    <t>02C09J</t>
  </si>
  <si>
    <t>Interventions sur la rétine, niveau 1</t>
  </si>
  <si>
    <t>02C021</t>
  </si>
  <si>
    <t>Autres interventions pour affections du sang et des organes hématopoïétiques, niveau 2</t>
  </si>
  <si>
    <t>16C032</t>
  </si>
  <si>
    <t>Interventions pelviennes majeures chez l'homme pour tumeurs malignes, niveau 4</t>
  </si>
  <si>
    <t>12C114</t>
  </si>
  <si>
    <t>Prostatectomies transurétrales, en ambulatoire</t>
  </si>
  <si>
    <t>12C04J</t>
  </si>
  <si>
    <t>Interventions sur le pénis, niveau 3</t>
  </si>
  <si>
    <t>12C033</t>
  </si>
  <si>
    <t>Tumeurs primitives malignes des os, du cartilage ou des tissus mous, niveau 3</t>
  </si>
  <si>
    <t>08M243</t>
  </si>
  <si>
    <t>Autres interventions portant sur l'appareil musculosquelettique et le tissu conjonctif, niveau 2</t>
  </si>
  <si>
    <t>08C212</t>
  </si>
  <si>
    <t>Interventions diagnostiques sur le système hépato-biliaire et pancréatique pour affections malignes, niveau 3</t>
  </si>
  <si>
    <t>07C063</t>
  </si>
  <si>
    <t>Amputations du membre inférieur, sauf des orteils, pour troubles circulatoires, niveau 1</t>
  </si>
  <si>
    <t>05C121</t>
  </si>
  <si>
    <t>Autres interventions sur l'oreille, le nez ou la gorge pour tumeurs malignes, niveau 1</t>
  </si>
  <si>
    <t>03C291</t>
  </si>
  <si>
    <t>Interventions sur la bouche, niveau 2</t>
  </si>
  <si>
    <t>03C172</t>
  </si>
  <si>
    <t>Autres interventions intraoculaires pour affections sévères, niveau 1</t>
  </si>
  <si>
    <t>02C101</t>
  </si>
  <si>
    <t>Interventions sur l'orbite, niveau 1</t>
  </si>
  <si>
    <t>02C031</t>
  </si>
  <si>
    <t>Interventions pour maladies infectieuses ou parasitaires, niveau 3</t>
  </si>
  <si>
    <t>18C023</t>
  </si>
  <si>
    <t>Certains curages lymphonodaux pour des affections de la peau, des tissus sous-cutanés ou des seins, niveau 2</t>
  </si>
  <si>
    <t>09C142</t>
  </si>
  <si>
    <t>Interventions sur le tissu mou pour tumeurs malignes, en ambulatoire</t>
  </si>
  <si>
    <t>08C29J</t>
  </si>
  <si>
    <t>Ostéotomies de la face, en ambulatoire</t>
  </si>
  <si>
    <t>03C19J</t>
  </si>
  <si>
    <t>Autres maladies infectieuses ou parasitaires, niveau 4</t>
  </si>
  <si>
    <t>18M114</t>
  </si>
  <si>
    <t>Décès précoces de nouveau-nés</t>
  </si>
  <si>
    <t>15M03E</t>
  </si>
  <si>
    <t>Autres infections et inflammations de l'appareil génital masculin, niveau 2</t>
  </si>
  <si>
    <t>12M072</t>
  </si>
  <si>
    <t>Traumatismes de la peau et des tissus sous-cutanés, âge inférieur à 18 ans, niveau 3</t>
  </si>
  <si>
    <t>09M023</t>
  </si>
  <si>
    <t>Ablation de matériel sans acte classant, très courte durée</t>
  </si>
  <si>
    <t>08M33T</t>
  </si>
  <si>
    <t>Interventions sur le tissu mou pour tumeurs malignes, niveau 1</t>
  </si>
  <si>
    <t>08C291</t>
  </si>
  <si>
    <t>Interventions diagnostiques sur le système hépato-biliaire et pancréatique pour affections non malignes, niveau 2</t>
  </si>
  <si>
    <t>07C072</t>
  </si>
  <si>
    <t>Interventions sur l'oesophage, l'estomac et le duodénum pour tumeurs malignes, âge supérieur à 17 ans, niveau 2</t>
  </si>
  <si>
    <t>06C162</t>
  </si>
  <si>
    <t>Arrêt cardiaque, niveau 4</t>
  </si>
  <si>
    <t>05M144</t>
  </si>
  <si>
    <t>05K25J</t>
  </si>
  <si>
    <t>Autres interventions sur l'oreille, le nez ou la gorge pour tumeurs malignes, niveau 2</t>
  </si>
  <si>
    <t>03C292</t>
  </si>
  <si>
    <t>Brûlures non étendues avec parages de plaie ou autres interventions chirurgicales, niveau 3</t>
  </si>
  <si>
    <t>22C033</t>
  </si>
  <si>
    <t>Greffes de peau ou parages de plaies pour lésions autres que des brûlures, niveau 2</t>
  </si>
  <si>
    <t>21C062</t>
  </si>
  <si>
    <t>Autres maladies et troubles mentaux de l'enfance, niveau 3</t>
  </si>
  <si>
    <t>19M183</t>
  </si>
  <si>
    <t>Hémopathies myéloïdes chroniques, niveau 4</t>
  </si>
  <si>
    <t>17M164</t>
  </si>
  <si>
    <t>Interventions majeures de la CMD17, niveau 4</t>
  </si>
  <si>
    <t>17C064</t>
  </si>
  <si>
    <t>Déficits immunitaires, niveau 1</t>
  </si>
  <si>
    <t>16M081</t>
  </si>
  <si>
    <t>Césariennes pour grossesse multiple, avec complications sévères</t>
  </si>
  <si>
    <t>14C07D</t>
  </si>
  <si>
    <t>Infections de l'utérus et de ses annexes, niveau 2</t>
  </si>
  <si>
    <t>13M052</t>
  </si>
  <si>
    <t>Autres affections de la CMD 10 concernant majoritairement la petite enfance, niveau 2</t>
  </si>
  <si>
    <t>10M192</t>
  </si>
  <si>
    <t>Autres interventions pour troubles endocriniens, métaboliques ou nutritionnels, niveau 2</t>
  </si>
  <si>
    <t>10C082</t>
  </si>
  <si>
    <t>Tumeurs malignes des seins, très courte durée</t>
  </si>
  <si>
    <t>09M10T</t>
  </si>
  <si>
    <t>Affections non malignes des seins, niveau 3</t>
  </si>
  <si>
    <t>09M093</t>
  </si>
  <si>
    <t>Interventions sur le genou pour des affections autres que traumatiques, niveau 3</t>
  </si>
  <si>
    <t>08C543</t>
  </si>
  <si>
    <t>Interventions majeures sur le rachis pour fractures, cyphoses et scolioses, niveau 1</t>
  </si>
  <si>
    <t>08C511</t>
  </si>
  <si>
    <t>Interventions sur la jambe, âge supérieur à 17 ans, niveau 4</t>
  </si>
  <si>
    <t>08C324</t>
  </si>
  <si>
    <t>Interventions sur la jambe, âge inférieur à 18 ans, niveau 2</t>
  </si>
  <si>
    <t>08C312</t>
  </si>
  <si>
    <t>Interventions maxillofaciales, niveau 2</t>
  </si>
  <si>
    <t>08C282</t>
  </si>
  <si>
    <t>Autres interventions sur le rachis, niveau 4</t>
  </si>
  <si>
    <t>08C274</t>
  </si>
  <si>
    <t>Autres interventions sur le rachis, niveau 3</t>
  </si>
  <si>
    <t>08C273</t>
  </si>
  <si>
    <t>Autres interventions sur le rachis, niveau 2</t>
  </si>
  <si>
    <t>08C272</t>
  </si>
  <si>
    <t>Autres interventions sur le rachis, niveau 1</t>
  </si>
  <si>
    <t>08C271</t>
  </si>
  <si>
    <t>Résections osseuses localisées et/ou ablation de matériel de fixation interne au niveau de la hanche et du fémur, niveau 2</t>
  </si>
  <si>
    <t>08C132</t>
  </si>
  <si>
    <t>Interventions sur le foie, le pancréas et les veines porte ou cave pour tumeurs malignes, niveau 4</t>
  </si>
  <si>
    <t>07C094</t>
  </si>
  <si>
    <t>Cardiopathies congénitales et valvulopathies, âge inférieur à 18 ans, niveau 1</t>
  </si>
  <si>
    <t>05M101</t>
  </si>
  <si>
    <t>Autres interventions cardiothoraciques, âge supérieur à 1 an, ou vasculaires quel que soit l'âge, sans circulation extracorporelle, niveau 3</t>
  </si>
  <si>
    <t>05C083</t>
  </si>
  <si>
    <t>04M062</t>
  </si>
  <si>
    <t>Interventions majeures sur la tête et le cou, niveau 4</t>
  </si>
  <si>
    <t>03C254</t>
  </si>
  <si>
    <t>Interventions majeures sur la tête et le cou, niveau 1</t>
  </si>
  <si>
    <t>03C251</t>
  </si>
  <si>
    <t>Autres interventions chirurgicales portant sur les oreilles, le nez, la gorge ou le cou, niveau 2</t>
  </si>
  <si>
    <t>03C162</t>
  </si>
  <si>
    <t>03C132</t>
  </si>
  <si>
    <t>Autres interventions intraoculaires pour affections sévères, niveau 3</t>
  </si>
  <si>
    <t>02C103</t>
  </si>
  <si>
    <t>Troubles du sommeil, niveau 3</t>
  </si>
  <si>
    <t>01M333</t>
  </si>
  <si>
    <t>Accidents ischémiques transitoires et occlusions des artères précérébrales, âge inférieur à 80 ans, niveau 4</t>
  </si>
  <si>
    <t>01M164</t>
  </si>
  <si>
    <t>Autres infections et inflammations de l'appareil génital masculin, niveau 3</t>
  </si>
  <si>
    <t>12M073</t>
  </si>
  <si>
    <t>Interventions sur les testicules pour tumeurs malignes, niveau 2</t>
  </si>
  <si>
    <t>12C052</t>
  </si>
  <si>
    <t>Autres affections des reins et des voies urinaires d'origine diabétique, âge supérieur à 17 ans, très courte durée</t>
  </si>
  <si>
    <t>11M15T</t>
  </si>
  <si>
    <t>Rétrécissement urétral, niveau 3</t>
  </si>
  <si>
    <t>11M103</t>
  </si>
  <si>
    <t>Interventions pour incontinence urinaire en dehors des interventions transurétrales, en ambulatoire</t>
  </si>
  <si>
    <t>11C10J</t>
  </si>
  <si>
    <t>11C094</t>
  </si>
  <si>
    <t>Créations et réfections de fistules artérioveineuses pour affections de la CMD 11, niveau 3</t>
  </si>
  <si>
    <t>11C093</t>
  </si>
  <si>
    <t>Maladies pulmonaires interstitielles, niveau 4</t>
  </si>
  <si>
    <t>04M144</t>
  </si>
  <si>
    <t>Interventions majeures sur le thorax, niveau 3</t>
  </si>
  <si>
    <t>04C023</t>
  </si>
  <si>
    <t>Autres interventions intraoculaires en dehors des affections sévères, niveau 2</t>
  </si>
  <si>
    <t>02C112</t>
  </si>
  <si>
    <t>Interventions sur la rétine, en ambulatoire</t>
  </si>
  <si>
    <t>02C02J</t>
  </si>
  <si>
    <t>Brûlures et gelures non étendues sans intervention chirurgicale, niveau 3</t>
  </si>
  <si>
    <t>22M023</t>
  </si>
  <si>
    <t>Greffes de peau ou parages de plaies pour lésions autres que des brûlures, niveau 3</t>
  </si>
  <si>
    <t>21C063</t>
  </si>
  <si>
    <t>Entorses et luxations de la hanche et du bassin, niveau 1</t>
  </si>
  <si>
    <t>08M081</t>
  </si>
  <si>
    <t>Interventions majeures multiples sur les genoux et/ou les hanches, niveau 4</t>
  </si>
  <si>
    <t>08C024</t>
  </si>
  <si>
    <t>Autres traitements de troubles du rythme par voie vasculaire, niveau 4</t>
  </si>
  <si>
    <t>05K204</t>
  </si>
  <si>
    <t>Interventions sous thoracoscopie, niveau 3</t>
  </si>
  <si>
    <t>04C043</t>
  </si>
  <si>
    <t>Interventions sous thoracoscopie, niveau 2</t>
  </si>
  <si>
    <t>04C042</t>
  </si>
  <si>
    <t>Interventions sous thoracoscopie, niveau 1</t>
  </si>
  <si>
    <t>04C041</t>
  </si>
  <si>
    <t>Interventions majeures sur le thorax, niveau 1</t>
  </si>
  <si>
    <t>04C021</t>
  </si>
  <si>
    <t>Infections aigües sévères des voies aériennes supérieures, âge supérieur à 17 ans, niveau 4</t>
  </si>
  <si>
    <t>03M134</t>
  </si>
  <si>
    <t>Infections aigües sévères des voies aériennes supérieures, âge inférieur à 18 ans, niveau 3</t>
  </si>
  <si>
    <t>03M123</t>
  </si>
  <si>
    <t>Autres diagnostics portant sur les oreilles, le nez, la gorge ou la bouche, âge inférieur à 18 ans, niveau 2</t>
  </si>
  <si>
    <t>03M082</t>
  </si>
  <si>
    <t>Autres interventions sur la tête et le cou, niveau 2</t>
  </si>
  <si>
    <t>03C262</t>
  </si>
  <si>
    <t>Interventions sur les sinus et l'apophyse mastoïde, âge inférieur à 18 ans, en ambulatoire</t>
  </si>
  <si>
    <t>03C06J</t>
  </si>
  <si>
    <t>Affections et lésions du rachis et de la moelle, très courte durée</t>
  </si>
  <si>
    <t>01M09T</t>
  </si>
  <si>
    <t>Troubles bipolaires et syndromes dépressifs sévères, niveau 4</t>
  </si>
  <si>
    <t>19M144</t>
  </si>
  <si>
    <t>Interventions sur le système utéroannexiel pour tumeurs malignes, niveau 3</t>
  </si>
  <si>
    <t>13C053</t>
  </si>
  <si>
    <t>Autres interventions sur le système hépato-biliaire et pancréatique, niveau 3</t>
  </si>
  <si>
    <t>07C083</t>
  </si>
  <si>
    <t>Autres affections oculaires d'origine diabétique, âge supérieur à 17 ans, très courte durée</t>
  </si>
  <si>
    <t>02M07T</t>
  </si>
  <si>
    <t>Interventions chirurgicales avec un diagnostic principal de maladie mentale, niveau 2</t>
  </si>
  <si>
    <t>19C022</t>
  </si>
  <si>
    <t>Symptômes et autres recours aux soins de la CMD 12</t>
  </si>
  <si>
    <t>12M09Z</t>
  </si>
  <si>
    <t>Interventions sur l'urètre, âge inférieur à 18 ans, niveau 1</t>
  </si>
  <si>
    <t>11C061</t>
  </si>
  <si>
    <t>Autres préparations à une irradiation externe</t>
  </si>
  <si>
    <t>28Z22Z</t>
  </si>
  <si>
    <t>Laparoscopies ou coelioscopies diagnostiques, niveau 4</t>
  </si>
  <si>
    <t>13C094</t>
  </si>
  <si>
    <t>Certains curages lymphonodaux pour des affections de la peau, des tissus sous-cutanés ou des seins, niveau 3</t>
  </si>
  <si>
    <t>09C143</t>
  </si>
  <si>
    <t>Autres interventions cardiothoraciques, âge supérieur à 1 an, ou vasculaires quel que soit l'âge, sans circulation extracorporelle, niveau 4</t>
  </si>
  <si>
    <t>05C084</t>
  </si>
  <si>
    <t>Grippes, niveau 4</t>
  </si>
  <si>
    <t>04M254</t>
  </si>
  <si>
    <t>Interventions majeures sur le thorax, niveau 4</t>
  </si>
  <si>
    <t>04C024</t>
  </si>
  <si>
    <t>Interventions sur le rachis et la moelle pour des affections neurologiques, niveau 1</t>
  </si>
  <si>
    <t>01C051</t>
  </si>
  <si>
    <t>Interventions plastiques en dehors de la chirurgie esthétique, niveau 3</t>
  </si>
  <si>
    <t>09C093</t>
  </si>
  <si>
    <t>Autres interventions majeures sur le rachis, niveau 2</t>
  </si>
  <si>
    <t>08C522</t>
  </si>
  <si>
    <t>Autres interventions majeures sur le rachis, niveau 1</t>
  </si>
  <si>
    <t>08C521</t>
  </si>
  <si>
    <t>Interventions majeures sur le rachis pour fractures, cyphoses et scolioses, niveau 2</t>
  </si>
  <si>
    <t>08C512</t>
  </si>
  <si>
    <t>Dérivations biliaires, niveau 2</t>
  </si>
  <si>
    <t>07C112</t>
  </si>
  <si>
    <t>Autres traitements de troubles du rythme par voie vasculaire, très courte durée</t>
  </si>
  <si>
    <t>05K20T</t>
  </si>
  <si>
    <t>Autres interventions sur l'oreille, le nez ou la gorge pour tumeurs malignes, en ambulatoire</t>
  </si>
  <si>
    <t>03C29J</t>
  </si>
  <si>
    <t>Interventions majeures sur la tête et le cou, niveau 2</t>
  </si>
  <si>
    <t>03C252</t>
  </si>
  <si>
    <t>Interventions sur le rachis et la moelle pour des affections neurologiques, niveau 3</t>
  </si>
  <si>
    <t>01C053</t>
  </si>
  <si>
    <t>Interventions sur le rachis et la moelle pour des affections neurologiques, niveau 2</t>
  </si>
  <si>
    <t>01C052</t>
  </si>
  <si>
    <t>Hémorroïdectomies, niveau 4</t>
  </si>
  <si>
    <t>06C194</t>
  </si>
  <si>
    <t>Rééducation</t>
  </si>
  <si>
    <t>23M02Z</t>
  </si>
  <si>
    <t>Rejets de greffe, niveau 2</t>
  </si>
  <si>
    <t>21M152</t>
  </si>
  <si>
    <t>Effets toxiques des autres substances chimiques, niveau 1</t>
  </si>
  <si>
    <t>21M111</t>
  </si>
  <si>
    <t>Réactions allergiques non classées ailleurs, âge supérieur à 17 ans, niveau 4</t>
  </si>
  <si>
    <t>21M054</t>
  </si>
  <si>
    <t>Abus de drogues non éthyliques sans dépendance, niveau 4</t>
  </si>
  <si>
    <t>20Z034</t>
  </si>
  <si>
    <t>Anorexie mentale et boulimie, niveau 4</t>
  </si>
  <si>
    <t>19M124</t>
  </si>
  <si>
    <t>Maladies infectieuses sévères, très courte durée</t>
  </si>
  <si>
    <t>18M10T</t>
  </si>
  <si>
    <t>Paludisme, niveau 3</t>
  </si>
  <si>
    <t>18M093</t>
  </si>
  <si>
    <t>Paludisme, niveau 2</t>
  </si>
  <si>
    <t>18M092</t>
  </si>
  <si>
    <t>Septicémies, âge inférieur à 18 ans, niveau 1</t>
  </si>
  <si>
    <t>18M061</t>
  </si>
  <si>
    <t>Autres affections hématologiques concernant majoritairement la petite enfance, niveau 1</t>
  </si>
  <si>
    <t>16M181</t>
  </si>
  <si>
    <t>Troubles sévères de la lignée érythrocytaire, âge inférieur à 18 ans, niveau 3</t>
  </si>
  <si>
    <t>16M163</t>
  </si>
  <si>
    <t>Nouveau-nés de 1700g et âge gestationnel de 35 SA et assimilés (groupe nouveau-nés 6), avec problème majeur ou sévère</t>
  </si>
  <si>
    <t>15M10C</t>
  </si>
  <si>
    <t>Affections de l'ante partum avec intervention chirurgicale, très courte durée</t>
  </si>
  <si>
    <t>14C10T</t>
  </si>
  <si>
    <t>Hystérectomies, niveau 4</t>
  </si>
  <si>
    <t>13C034</t>
  </si>
  <si>
    <t>Troubles nutritionnels divers, âge inférieur à 18 ans, niveau 3</t>
  </si>
  <si>
    <t>10M173</t>
  </si>
  <si>
    <t>Maladies métaboliques congénitales sévères, niveau 1</t>
  </si>
  <si>
    <t>10M101</t>
  </si>
  <si>
    <t>Maladies métaboliques congénitales sévères, très courte durée</t>
  </si>
  <si>
    <t>10M10T</t>
  </si>
  <si>
    <t>Autres rachialgies, niveau 4</t>
  </si>
  <si>
    <t>08M284</t>
  </si>
  <si>
    <t>Autres interventions majeures sur le rachis, niveau 3</t>
  </si>
  <si>
    <t>08C523</t>
  </si>
  <si>
    <t>Interventions sur la jambe, âge inférieur à 18 ans, niveau 3</t>
  </si>
  <si>
    <t>08C313</t>
  </si>
  <si>
    <t>Biopsies ostéoarticulaires, en ambulatoire</t>
  </si>
  <si>
    <t>08C12J</t>
  </si>
  <si>
    <t>Interventions sur la hanche et le fémur, âge inférieur à 18 ans, niveau 3</t>
  </si>
  <si>
    <t>08C043</t>
  </si>
  <si>
    <t>Autres affections digestives concernant majoritairement la petite enfance, niveau 2</t>
  </si>
  <si>
    <t>06M212</t>
  </si>
  <si>
    <t>Endocardites aiguës et subaiguës, niveau 1</t>
  </si>
  <si>
    <t>05M181</t>
  </si>
  <si>
    <t>Cardiopathies congénitales et valvulopathies, âge inférieur à 18 ans, niveau 2</t>
  </si>
  <si>
    <t>05M102</t>
  </si>
  <si>
    <t>Ablations, repositionnements et poses de sondes cardiaques supplémentaires par voie vasculaire, âge supérieur à 17 ans, niveau 4</t>
  </si>
  <si>
    <t>05K234</t>
  </si>
  <si>
    <t>Autres traitements de troubles du rythme par voie vasculaire, niveau 3</t>
  </si>
  <si>
    <t>05K203</t>
  </si>
  <si>
    <t>Infections et inflammations respiratoires, âge inférieur à 18 ans, niveau 4</t>
  </si>
  <si>
    <t>04M064</t>
  </si>
  <si>
    <t>04M063</t>
  </si>
  <si>
    <t>04M044</t>
  </si>
  <si>
    <t>Bronchites et asthme, âge inférieur à 18 ans, niveau 4</t>
  </si>
  <si>
    <t>04M024</t>
  </si>
  <si>
    <t>Affections de la bouche et des dents avec certaines extractions, réparations et prothèses dentaires, niveau 2</t>
  </si>
  <si>
    <t>03K022</t>
  </si>
  <si>
    <t>Interventions sur les sinus et l'apophyse mastoïde, âge supérieur à 17 ans, niveau 4</t>
  </si>
  <si>
    <t>03C074</t>
  </si>
  <si>
    <t>Interventions sur les sinus et l'apophyse mastoïde, âge inférieur à 18 ans, niveau 2</t>
  </si>
  <si>
    <t>03C062</t>
  </si>
  <si>
    <t>Réparations de fissures labiale et palatine, très courte durée</t>
  </si>
  <si>
    <t>03C05T</t>
  </si>
  <si>
    <t>Troubles de la régulation thermique du nouveau-né et du nourrisson, niveau 1</t>
  </si>
  <si>
    <t>01M391</t>
  </si>
  <si>
    <t>Convulsions hyperthermiques, niveau 3</t>
  </si>
  <si>
    <t>01M233</t>
  </si>
  <si>
    <t>Craniotomies en dehors de tout traumatisme, âge supérieur à 17 ans, niveau 1</t>
  </si>
  <si>
    <t>01C041</t>
  </si>
  <si>
    <t>Exentérations pelviennes, hystérectomies élargies ou vulvectomies pour affections non malignes, niveau 4</t>
  </si>
  <si>
    <t>13C154</t>
  </si>
  <si>
    <t>Circoncision, niveau 4</t>
  </si>
  <si>
    <t>12C084</t>
  </si>
  <si>
    <t>Circoncision, niveau 2</t>
  </si>
  <si>
    <t>12C082</t>
  </si>
  <si>
    <t>Troubles de la régulation thermique du nouveau-né et du nourrisson, niveau 2</t>
  </si>
  <si>
    <t>01M392</t>
  </si>
  <si>
    <t>Interventions sur la thyroïde pour tumeurs malignes, niveau 3</t>
  </si>
  <si>
    <t>10C113</t>
  </si>
  <si>
    <t>Troubles du sommeil, niveau 4</t>
  </si>
  <si>
    <t>01M334</t>
  </si>
  <si>
    <t>Type de boites</t>
  </si>
  <si>
    <t>Facteur correctif à appliquer</t>
  </si>
  <si>
    <r>
      <rPr>
        <b/>
        <sz val="11"/>
        <color theme="1"/>
        <rFont val="Symbol"/>
        <family val="1"/>
        <charset val="2"/>
      </rPr>
      <t>S</t>
    </r>
    <r>
      <rPr>
        <b/>
        <sz val="11"/>
        <color theme="1"/>
        <rFont val="Calibri"/>
        <family val="2"/>
        <scheme val="minor"/>
      </rPr>
      <t xml:space="preserve"> des effectifs des GHM à prendre en compte</t>
    </r>
  </si>
  <si>
    <t>Liste des codes GHM à prendre en compte</t>
  </si>
  <si>
    <t>Analyse sur base des données GHM</t>
  </si>
  <si>
    <t>Produit</t>
  </si>
  <si>
    <t>Autres affections respiratoires concernant majoritairement la petite enfance, niveau 3</t>
  </si>
  <si>
    <t>04M273</t>
  </si>
  <si>
    <t>Autres affections respiratoires concernant majoritairement la petite enfance, niveau 2</t>
  </si>
  <si>
    <t>04M272</t>
  </si>
  <si>
    <t>Effets toxiques des autres substances chimiques, niveau 4</t>
  </si>
  <si>
    <t>21M114</t>
  </si>
  <si>
    <t>Interventions sur la région anale et périanale, niveau 4</t>
  </si>
  <si>
    <t>09C084</t>
  </si>
  <si>
    <t>Névroses autres que les névroses dépressives, niveau 4</t>
  </si>
  <si>
    <t>19M104</t>
  </si>
  <si>
    <t>Séjours comprenant une endoscopie biliaire thérapeutique ou diagnostique sans anesthésie, en ambulatoire</t>
  </si>
  <si>
    <t>07K05J</t>
  </si>
  <si>
    <t>03C134</t>
  </si>
  <si>
    <t>Maladies et troubles du développement psychologiques de l'enfance, niveau 3</t>
  </si>
  <si>
    <t>19M173</t>
  </si>
  <si>
    <t>Autres interventions pour affections non malignes de l'appareil génital masculin, niveau 4</t>
  </si>
  <si>
    <t>12C104</t>
  </si>
  <si>
    <t>Interventions sur les testicules pour tumeurs malignes, niveau 3</t>
  </si>
  <si>
    <t>12C053</t>
  </si>
  <si>
    <t>Interventions pour kystes, granulomes et interventions sur les ongles, niveau 4</t>
  </si>
  <si>
    <t>09C124</t>
  </si>
  <si>
    <t>Drains transtympaniques, âge supérieur à 17 ans, niveau 4</t>
  </si>
  <si>
    <t>03C154</t>
  </si>
  <si>
    <t>790000012 : CH DE NIORT</t>
  </si>
  <si>
    <t>790000046 : HL DE SAINT MAIXENT</t>
  </si>
  <si>
    <t>790000061 : HL DE MELLE</t>
  </si>
  <si>
    <t>Interventions sur le genou pour traumatismes, niveau 4</t>
  </si>
  <si>
    <t>08C534</t>
  </si>
  <si>
    <t>Autres affections oculaires d'origine diabétique, âge supérieur à 17 ans, niveau 4</t>
  </si>
  <si>
    <t>02M074</t>
  </si>
  <si>
    <t>Interventions primaires sur l'iris, niveau 3</t>
  </si>
  <si>
    <t>02C063</t>
  </si>
  <si>
    <t>790006654 : CH NORD DEUX-SEVRES</t>
  </si>
  <si>
    <t>790009948 : POLYCLINIQUE INKERMANN</t>
  </si>
  <si>
    <t>0</t>
  </si>
  <si>
    <t>Product 1</t>
  </si>
  <si>
    <t>Product 1 1g</t>
  </si>
  <si>
    <t>Product 3</t>
  </si>
  <si>
    <t>Facteur correctif 2</t>
  </si>
  <si>
    <t xml:space="preserve">Total 
</t>
  </si>
  <si>
    <t xml:space="preserve">Product 3 </t>
  </si>
  <si>
    <t>produit 2</t>
  </si>
  <si>
    <t>produit 2 3mg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</si>
</sst>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3" x14ac:knownFonts="1">
    <font>
      <sz val="11"/>
      <color theme="1"/>
      <name val="Calibri"/>
      <family val="2"/>
      <scheme val="minor"/>
    </font>
    <font>
      <sz val="6.85"/>
      <color rgb="FF5F5870"/>
      <name val="Verdana"/>
      <family val="2"/>
    </font>
    <font>
      <b/>
      <sz val="8"/>
      <color rgb="FFFFFFFF"/>
      <name val="Arial"/>
      <family val="2"/>
    </font>
    <font>
      <b/>
      <sz val="8"/>
      <color rgb="FF514B64"/>
      <name val="Arial"/>
      <family val="2"/>
    </font>
    <font>
      <b/>
      <sz val="10"/>
      <color rgb="FFFFFFFF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Symbol"/>
      <family val="1"/>
      <charset val="2"/>
    </font>
  </fonts>
  <fills count="13">
    <fill>
      <patternFill patternType="none"/>
    </fill>
    <fill>
      <patternFill patternType="gray125"/>
    </fill>
    <fill>
      <patternFill patternType="solid">
        <fgColor rgb="FFF8F9FB"/>
        <bgColor indexed="64"/>
      </patternFill>
    </fill>
    <fill>
      <patternFill patternType="solid">
        <fgColor rgb="FF514B6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B2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3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rgb="FFFFFFFF"/>
      </left>
      <right style="double">
        <color rgb="FF514B64"/>
      </right>
      <top style="medium">
        <color rgb="FFFFFFFF"/>
      </top>
      <bottom style="double">
        <color rgb="FF514B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double">
        <color rgb="FF514B64"/>
      </bottom>
      <diagonal/>
    </border>
    <border>
      <left style="double">
        <color rgb="FF514B64"/>
      </left>
      <right style="medium">
        <color rgb="FFFFFFFF"/>
      </right>
      <top style="medium">
        <color rgb="FFFFFFFF"/>
      </top>
      <bottom style="double">
        <color rgb="FF514B64"/>
      </bottom>
      <diagonal/>
    </border>
    <border>
      <left/>
      <right style="double">
        <color rgb="FF514B64"/>
      </right>
      <top/>
      <bottom/>
      <diagonal/>
    </border>
    <border>
      <left style="double">
        <color rgb="FF514B64"/>
      </left>
      <right/>
      <top/>
      <bottom/>
      <diagonal/>
    </border>
    <border>
      <left style="medium">
        <color rgb="FFFFFFFF"/>
      </left>
      <right style="double">
        <color rgb="FF514B64"/>
      </right>
      <top/>
      <bottom style="medium">
        <color rgb="FF000000"/>
      </bottom>
      <diagonal/>
    </border>
    <border>
      <left/>
      <right style="medium">
        <color rgb="FFFFFFFF"/>
      </right>
      <top/>
      <bottom style="medium">
        <color rgb="FF000000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000000"/>
      </bottom>
      <diagonal/>
    </border>
    <border>
      <left style="double">
        <color rgb="FF514B64"/>
      </left>
      <right style="medium">
        <color rgb="FFFFFFFF"/>
      </right>
      <top/>
      <bottom style="medium">
        <color rgb="FF000000"/>
      </bottom>
      <diagonal/>
    </border>
    <border>
      <left style="medium">
        <color rgb="FFFFFFFF"/>
      </left>
      <right style="double">
        <color rgb="FF514B64"/>
      </right>
      <top style="double">
        <color rgb="FF514B64"/>
      </top>
      <bottom/>
      <diagonal/>
    </border>
    <border>
      <left/>
      <right style="medium">
        <color rgb="FFFFFFFF"/>
      </right>
      <top style="double">
        <color rgb="FF514B64"/>
      </top>
      <bottom/>
      <diagonal/>
    </border>
    <border>
      <left style="medium">
        <color rgb="FFFFFFFF"/>
      </left>
      <right style="medium">
        <color rgb="FFFFFFFF"/>
      </right>
      <top style="double">
        <color rgb="FF514B64"/>
      </top>
      <bottom/>
      <diagonal/>
    </border>
    <border>
      <left style="double">
        <color rgb="FF514B64"/>
      </left>
      <right style="medium">
        <color rgb="FFFFFFFF"/>
      </right>
      <top style="double">
        <color rgb="FF514B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2" borderId="0" xfId="0" applyFont="1" applyFill="1"/>
    <xf numFmtId="10" fontId="2" fillId="3" borderId="1" xfId="0" applyNumberFormat="1" applyFont="1" applyFill="1" applyBorder="1" applyAlignment="1">
      <alignment horizontal="center" vertical="center" wrapText="1"/>
    </xf>
    <xf numFmtId="10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0" fontId="3" fillId="4" borderId="4" xfId="0" applyNumberFormat="1" applyFont="1" applyFill="1" applyBorder="1" applyAlignment="1">
      <alignment horizontal="center" vertical="center" wrapText="1"/>
    </xf>
    <xf numFmtId="10" fontId="3" fillId="4" borderId="0" xfId="0" applyNumberFormat="1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1" fontId="8" fillId="6" borderId="15" xfId="0" quotePrefix="1" applyNumberFormat="1" applyFont="1" applyFill="1" applyBorder="1" applyAlignment="1">
      <alignment horizontal="center" vertical="center" wrapText="1"/>
    </xf>
    <xf numFmtId="2" fontId="6" fillId="6" borderId="16" xfId="0" quotePrefix="1" applyNumberFormat="1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7" fillId="6" borderId="18" xfId="0" applyFont="1" applyFill="1" applyBorder="1"/>
    <xf numFmtId="0" fontId="7" fillId="6" borderId="19" xfId="0" applyFont="1" applyFill="1" applyBorder="1"/>
    <xf numFmtId="2" fontId="8" fillId="8" borderId="15" xfId="0" quotePrefix="1" applyNumberFormat="1" applyFont="1" applyFill="1" applyBorder="1" applyAlignment="1">
      <alignment horizontal="center" vertical="center" wrapText="1"/>
    </xf>
    <xf numFmtId="2" fontId="6" fillId="8" borderId="16" xfId="0" quotePrefix="1" applyNumberFormat="1" applyFont="1" applyFill="1" applyBorder="1" applyAlignment="1">
      <alignment horizontal="center" vertical="center" wrapText="1"/>
    </xf>
    <xf numFmtId="1" fontId="9" fillId="8" borderId="17" xfId="0" applyNumberFormat="1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2" fontId="0" fillId="0" borderId="21" xfId="0" quotePrefix="1" applyNumberFormat="1" applyFont="1" applyFill="1" applyBorder="1" applyAlignment="1">
      <alignment horizontal="center" vertical="center" wrapText="1"/>
    </xf>
    <xf numFmtId="2" fontId="0" fillId="0" borderId="22" xfId="0" quotePrefix="1" applyNumberFormat="1" applyFont="1" applyFill="1" applyBorder="1" applyAlignment="1">
      <alignment horizontal="center"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0" fillId="0" borderId="23" xfId="0" applyFont="1" applyBorder="1"/>
    <xf numFmtId="1" fontId="8" fillId="10" borderId="15" xfId="0" quotePrefix="1" applyNumberFormat="1" applyFont="1" applyFill="1" applyBorder="1" applyAlignment="1">
      <alignment horizontal="center" vertical="center" wrapText="1"/>
    </xf>
    <xf numFmtId="2" fontId="6" fillId="10" borderId="16" xfId="0" quotePrefix="1" applyNumberFormat="1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7" fillId="10" borderId="18" xfId="0" applyFont="1" applyFill="1" applyBorder="1"/>
    <xf numFmtId="0" fontId="7" fillId="10" borderId="25" xfId="0" applyFont="1" applyFill="1" applyBorder="1"/>
    <xf numFmtId="0" fontId="9" fillId="8" borderId="17" xfId="0" applyFont="1" applyFill="1" applyBorder="1" applyAlignment="1">
      <alignment horizontal="center" vertical="center" wrapText="1"/>
    </xf>
    <xf numFmtId="1" fontId="8" fillId="11" borderId="15" xfId="0" quotePrefix="1" applyNumberFormat="1" applyFont="1" applyFill="1" applyBorder="1" applyAlignment="1">
      <alignment horizontal="center" vertical="center" wrapText="1"/>
    </xf>
    <xf numFmtId="2" fontId="6" fillId="11" borderId="16" xfId="0" quotePrefix="1" applyNumberFormat="1" applyFont="1" applyFill="1" applyBorder="1" applyAlignment="1">
      <alignment horizontal="center" vertical="center" wrapText="1"/>
    </xf>
    <xf numFmtId="0" fontId="9" fillId="11" borderId="17" xfId="0" applyFont="1" applyFill="1" applyBorder="1" applyAlignment="1">
      <alignment horizontal="center" vertical="center" wrapText="1"/>
    </xf>
    <xf numFmtId="0" fontId="7" fillId="11" borderId="18" xfId="0" applyFont="1" applyFill="1" applyBorder="1"/>
    <xf numFmtId="0" fontId="7" fillId="11" borderId="25" xfId="0" applyFont="1" applyFill="1" applyBorder="1"/>
    <xf numFmtId="0" fontId="6" fillId="8" borderId="26" xfId="0" applyFont="1" applyFill="1" applyBorder="1" applyAlignment="1">
      <alignment horizontal="center" vertical="center" wrapText="1"/>
    </xf>
    <xf numFmtId="0" fontId="0" fillId="0" borderId="27" xfId="0" applyFont="1" applyBorder="1"/>
    <xf numFmtId="1" fontId="8" fillId="12" borderId="15" xfId="0" quotePrefix="1" applyNumberFormat="1" applyFont="1" applyFill="1" applyBorder="1" applyAlignment="1">
      <alignment horizontal="center" vertical="center" wrapText="1"/>
    </xf>
    <xf numFmtId="2" fontId="6" fillId="12" borderId="16" xfId="0" quotePrefix="1" applyNumberFormat="1" applyFont="1" applyFill="1" applyBorder="1" applyAlignment="1">
      <alignment horizontal="center" vertical="center" wrapText="1"/>
    </xf>
    <xf numFmtId="0" fontId="9" fillId="12" borderId="17" xfId="0" applyFont="1" applyFill="1" applyBorder="1" applyAlignment="1">
      <alignment horizontal="center" vertical="center" wrapText="1"/>
    </xf>
    <xf numFmtId="0" fontId="7" fillId="12" borderId="18" xfId="0" applyFont="1" applyFill="1" applyBorder="1"/>
    <xf numFmtId="0" fontId="7" fillId="12" borderId="19" xfId="0" applyFont="1" applyFill="1" applyBorder="1"/>
    <xf numFmtId="2" fontId="0" fillId="0" borderId="21" xfId="0" quotePrefix="1" applyNumberFormat="1" applyFill="1" applyBorder="1" applyAlignment="1">
      <alignment horizontal="center" vertical="center" wrapText="1"/>
    </xf>
    <xf numFmtId="2" fontId="0" fillId="0" borderId="22" xfId="0" quotePrefix="1" applyNumberFormat="1" applyFill="1" applyBorder="1" applyAlignment="1">
      <alignment horizontal="center" vertical="center" wrapText="1"/>
    </xf>
    <xf numFmtId="0" fontId="0" fillId="0" borderId="27" xfId="0" applyBorder="1"/>
    <xf numFmtId="2" fontId="0" fillId="0" borderId="28" xfId="0" quotePrefix="1" applyNumberFormat="1" applyFill="1" applyBorder="1" applyAlignment="1">
      <alignment horizontal="center" vertical="center" wrapText="1"/>
    </xf>
    <xf numFmtId="2" fontId="0" fillId="0" borderId="29" xfId="0" quotePrefix="1" applyNumberFormat="1" applyFill="1" applyBorder="1" applyAlignment="1">
      <alignment horizontal="center" vertical="center" wrapText="1"/>
    </xf>
    <xf numFmtId="0" fontId="10" fillId="9" borderId="29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22" xfId="0" applyBorder="1"/>
    <xf numFmtId="0" fontId="0" fillId="0" borderId="29" xfId="0" applyBorder="1"/>
    <xf numFmtId="2" fontId="0" fillId="0" borderId="31" xfId="0" quotePrefix="1" applyNumberFormat="1" applyFill="1" applyBorder="1" applyAlignment="1">
      <alignment horizontal="center" vertical="center" wrapText="1"/>
    </xf>
    <xf numFmtId="2" fontId="0" fillId="0" borderId="32" xfId="0" quotePrefix="1" applyNumberFormat="1" applyFill="1" applyBorder="1" applyAlignment="1">
      <alignment horizontal="center" vertical="center" wrapText="1"/>
    </xf>
    <xf numFmtId="0" fontId="10" fillId="9" borderId="32" xfId="0" applyFont="1" applyFill="1" applyBorder="1" applyAlignment="1">
      <alignment horizontal="center" vertical="center" wrapText="1"/>
    </xf>
    <xf numFmtId="0" fontId="0" fillId="0" borderId="32" xfId="0" applyBorder="1"/>
    <xf numFmtId="0" fontId="6" fillId="8" borderId="33" xfId="0" applyFont="1" applyFill="1" applyBorder="1" applyAlignment="1">
      <alignment horizontal="center" vertical="center" wrapText="1"/>
    </xf>
    <xf numFmtId="0" fontId="11" fillId="8" borderId="32" xfId="0" applyFont="1" applyFill="1" applyBorder="1" applyAlignment="1">
      <alignment horizontal="center" vertical="center" wrapText="1"/>
    </xf>
    <xf numFmtId="0" fontId="6" fillId="8" borderId="32" xfId="0" applyFont="1" applyFill="1" applyBorder="1" applyAlignment="1">
      <alignment horizontal="center" vertical="center" wrapText="1"/>
    </xf>
    <xf numFmtId="0" fontId="6" fillId="8" borderId="34" xfId="0" applyFont="1" applyFill="1" applyBorder="1" applyAlignment="1">
      <alignment horizontal="center" vertical="center" wrapText="1"/>
    </xf>
    <xf numFmtId="0" fontId="6" fillId="8" borderId="37" xfId="0" applyFont="1" applyFill="1" applyBorder="1" applyAlignment="1">
      <alignment vertical="center" wrapText="1"/>
    </xf>
    <xf numFmtId="0" fontId="6" fillId="8" borderId="38" xfId="0" applyFont="1" applyFill="1" applyBorder="1" applyAlignment="1">
      <alignment vertical="center" wrapText="1"/>
    </xf>
    <xf numFmtId="0" fontId="6" fillId="8" borderId="39" xfId="0" applyFont="1" applyFill="1" applyBorder="1" applyAlignment="1">
      <alignment vertical="center"/>
    </xf>
    <xf numFmtId="164" fontId="0" fillId="0" borderId="29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2" xfId="0" applyNumberFormat="1" applyFont="1" applyBorder="1" applyAlignment="1">
      <alignment horizontal="center" vertical="center" wrapText="1"/>
    </xf>
    <xf numFmtId="164" fontId="1" fillId="2" borderId="0" xfId="0" applyNumberFormat="1" applyFont="1" applyFill="1"/>
    <xf numFmtId="164" fontId="6" fillId="8" borderId="38" xfId="0" applyNumberFormat="1" applyFont="1" applyFill="1" applyBorder="1" applyAlignment="1">
      <alignment vertical="center" wrapText="1"/>
    </xf>
    <xf numFmtId="164" fontId="6" fillId="8" borderId="32" xfId="0" applyNumberFormat="1" applyFont="1" applyFill="1" applyBorder="1" applyAlignment="1">
      <alignment horizontal="center" vertical="center" wrapText="1"/>
    </xf>
    <xf numFmtId="164" fontId="0" fillId="0" borderId="32" xfId="0" applyNumberFormat="1" applyBorder="1" applyAlignment="1">
      <alignment horizontal="center" vertical="center" wrapText="1"/>
    </xf>
    <xf numFmtId="164" fontId="6" fillId="8" borderId="16" xfId="0" applyNumberFormat="1" applyFont="1" applyFill="1" applyBorder="1" applyAlignment="1">
      <alignment horizontal="center" vertical="center" wrapText="1"/>
    </xf>
    <xf numFmtId="164" fontId="6" fillId="12" borderId="16" xfId="0" applyNumberFormat="1" applyFont="1" applyFill="1" applyBorder="1" applyAlignment="1">
      <alignment horizontal="center" vertical="center" wrapText="1"/>
    </xf>
    <xf numFmtId="164" fontId="6" fillId="11" borderId="16" xfId="0" applyNumberFormat="1" applyFont="1" applyFill="1" applyBorder="1" applyAlignment="1">
      <alignment horizontal="center" vertical="center" wrapText="1"/>
    </xf>
    <xf numFmtId="164" fontId="6" fillId="10" borderId="16" xfId="0" applyNumberFormat="1" applyFont="1" applyFill="1" applyBorder="1" applyAlignment="1">
      <alignment horizontal="center" vertical="center" wrapText="1"/>
    </xf>
    <xf numFmtId="164" fontId="6" fillId="6" borderId="16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6" fillId="8" borderId="40" xfId="0" applyFont="1" applyFill="1" applyBorder="1" applyAlignment="1">
      <alignment horizontal="center" vertical="center" wrapText="1"/>
    </xf>
    <xf numFmtId="0" fontId="6" fillId="8" borderId="35" xfId="0" applyFont="1" applyFill="1" applyBorder="1" applyAlignment="1">
      <alignment horizontal="center" vertical="center" wrapText="1"/>
    </xf>
    <xf numFmtId="0" fontId="6" fillId="12" borderId="24" xfId="0" applyFont="1" applyFill="1" applyBorder="1" applyAlignment="1">
      <alignment horizontal="center" vertical="center" textRotation="255"/>
    </xf>
    <xf numFmtId="0" fontId="6" fillId="12" borderId="20" xfId="0" applyFont="1" applyFill="1" applyBorder="1" applyAlignment="1">
      <alignment horizontal="center" vertical="center" textRotation="255"/>
    </xf>
    <xf numFmtId="0" fontId="6" fillId="12" borderId="14" xfId="0" applyFont="1" applyFill="1" applyBorder="1" applyAlignment="1">
      <alignment horizontal="center" vertical="center" textRotation="255"/>
    </xf>
    <xf numFmtId="0" fontId="6" fillId="0" borderId="25" xfId="0" applyFont="1" applyFill="1" applyBorder="1" applyAlignment="1">
      <alignment horizontal="center" vertical="center" textRotation="90" wrapText="1"/>
    </xf>
    <xf numFmtId="0" fontId="6" fillId="0" borderId="42" xfId="0" applyFont="1" applyFill="1" applyBorder="1" applyAlignment="1">
      <alignment horizontal="center" vertical="center" textRotation="90" wrapText="1"/>
    </xf>
    <xf numFmtId="0" fontId="6" fillId="0" borderId="43" xfId="0" applyFont="1" applyFill="1" applyBorder="1" applyAlignment="1">
      <alignment horizontal="center" vertical="center" textRotation="90" wrapText="1"/>
    </xf>
    <xf numFmtId="0" fontId="6" fillId="12" borderId="24" xfId="0" quotePrefix="1" applyFont="1" applyFill="1" applyBorder="1" applyAlignment="1">
      <alignment horizontal="center" vertical="center" textRotation="255" wrapText="1"/>
    </xf>
    <xf numFmtId="0" fontId="6" fillId="12" borderId="20" xfId="0" quotePrefix="1" applyFont="1" applyFill="1" applyBorder="1" applyAlignment="1">
      <alignment horizontal="center" vertical="center" textRotation="255" wrapText="1"/>
    </xf>
    <xf numFmtId="0" fontId="6" fillId="12" borderId="14" xfId="0" quotePrefix="1" applyFont="1" applyFill="1" applyBorder="1" applyAlignment="1">
      <alignment horizontal="center" vertical="center" textRotation="255" wrapText="1"/>
    </xf>
    <xf numFmtId="0" fontId="6" fillId="0" borderId="24" xfId="0" applyFont="1" applyFill="1" applyBorder="1" applyAlignment="1">
      <alignment horizontal="center" vertical="center" textRotation="90" wrapText="1"/>
    </xf>
    <xf numFmtId="0" fontId="6" fillId="0" borderId="20" xfId="0" applyFont="1" applyFill="1" applyBorder="1" applyAlignment="1">
      <alignment horizontal="center" vertical="center" textRotation="90" wrapText="1"/>
    </xf>
    <xf numFmtId="0" fontId="6" fillId="0" borderId="14" xfId="0" applyFont="1" applyFill="1" applyBorder="1" applyAlignment="1">
      <alignment horizontal="center" vertical="center" textRotation="90" wrapText="1"/>
    </xf>
    <xf numFmtId="0" fontId="6" fillId="8" borderId="41" xfId="0" applyFont="1" applyFill="1" applyBorder="1" applyAlignment="1">
      <alignment horizontal="center" vertical="center" wrapText="1"/>
    </xf>
    <xf numFmtId="0" fontId="6" fillId="8" borderId="36" xfId="0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 textRotation="255" wrapText="1"/>
    </xf>
    <xf numFmtId="0" fontId="5" fillId="7" borderId="20" xfId="0" applyFont="1" applyFill="1" applyBorder="1" applyAlignment="1">
      <alignment horizontal="center" vertical="center" textRotation="255" wrapText="1"/>
    </xf>
    <xf numFmtId="0" fontId="5" fillId="7" borderId="14" xfId="0" applyFont="1" applyFill="1" applyBorder="1" applyAlignment="1">
      <alignment horizontal="center" vertical="center" textRotation="255" wrapText="1"/>
    </xf>
    <xf numFmtId="0" fontId="7" fillId="11" borderId="24" xfId="0" applyFont="1" applyFill="1" applyBorder="1" applyAlignment="1">
      <alignment horizontal="center" vertical="center" textRotation="255"/>
    </xf>
    <xf numFmtId="0" fontId="7" fillId="11" borderId="20" xfId="0" applyFont="1" applyFill="1" applyBorder="1" applyAlignment="1">
      <alignment horizontal="center" vertical="center" textRotation="255"/>
    </xf>
    <xf numFmtId="0" fontId="7" fillId="11" borderId="14" xfId="0" applyFont="1" applyFill="1" applyBorder="1" applyAlignment="1">
      <alignment horizontal="center" vertical="center" textRotation="255"/>
    </xf>
    <xf numFmtId="0" fontId="7" fillId="2" borderId="24" xfId="0" applyFont="1" applyFill="1" applyBorder="1" applyAlignment="1">
      <alignment horizontal="center" vertical="center" textRotation="90" wrapText="1"/>
    </xf>
    <xf numFmtId="0" fontId="7" fillId="2" borderId="20" xfId="0" applyFont="1" applyFill="1" applyBorder="1" applyAlignment="1">
      <alignment horizontal="center" vertical="center" textRotation="90" wrapText="1"/>
    </xf>
    <xf numFmtId="0" fontId="7" fillId="2" borderId="14" xfId="0" applyFont="1" applyFill="1" applyBorder="1" applyAlignment="1">
      <alignment horizontal="center" vertical="center" textRotation="90" wrapText="1"/>
    </xf>
    <xf numFmtId="0" fontId="6" fillId="11" borderId="24" xfId="0" applyFont="1" applyFill="1" applyBorder="1" applyAlignment="1">
      <alignment horizontal="center" vertical="center" textRotation="255"/>
    </xf>
    <xf numFmtId="0" fontId="6" fillId="11" borderId="20" xfId="0" applyFont="1" applyFill="1" applyBorder="1" applyAlignment="1">
      <alignment horizontal="center" vertical="center" textRotation="255"/>
    </xf>
    <xf numFmtId="0" fontId="6" fillId="11" borderId="14" xfId="0" applyFont="1" applyFill="1" applyBorder="1" applyAlignment="1">
      <alignment horizontal="center" vertical="center" textRotation="255"/>
    </xf>
    <xf numFmtId="0" fontId="7" fillId="0" borderId="24" xfId="0" applyFont="1" applyBorder="1" applyAlignment="1">
      <alignment horizontal="center" vertical="center" textRotation="90" wrapText="1"/>
    </xf>
    <xf numFmtId="0" fontId="7" fillId="0" borderId="20" xfId="0" applyFont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textRotation="90" wrapText="1"/>
    </xf>
    <xf numFmtId="0" fontId="7" fillId="10" borderId="24" xfId="0" applyFont="1" applyFill="1" applyBorder="1" applyAlignment="1">
      <alignment horizontal="center" vertical="center" textRotation="255"/>
    </xf>
    <xf numFmtId="0" fontId="7" fillId="10" borderId="20" xfId="0" applyFont="1" applyFill="1" applyBorder="1" applyAlignment="1">
      <alignment horizontal="center" vertical="center" textRotation="255"/>
    </xf>
    <xf numFmtId="0" fontId="7" fillId="10" borderId="14" xfId="0" applyFont="1" applyFill="1" applyBorder="1" applyAlignment="1">
      <alignment horizontal="center" vertical="center" textRotation="255"/>
    </xf>
    <xf numFmtId="0" fontId="7" fillId="6" borderId="24" xfId="0" applyFont="1" applyFill="1" applyBorder="1" applyAlignment="1">
      <alignment horizontal="center" vertical="center" textRotation="255"/>
    </xf>
    <xf numFmtId="0" fontId="7" fillId="6" borderId="20" xfId="0" applyFont="1" applyFill="1" applyBorder="1" applyAlignment="1">
      <alignment horizontal="center" vertical="center" textRotation="255"/>
    </xf>
    <xf numFmtId="0" fontId="7" fillId="6" borderId="14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646"/>
  <sheetViews>
    <sheetView showGridLines="0" workbookViewId="0">
      <selection activeCell="K8" sqref="K8"/>
    </sheetView>
  </sheetViews>
  <sheetFormatPr defaultRowHeight="9" x14ac:dyDescent="0.15"/>
  <cols>
    <col min="1" max="1" width="25.140625" style="1" bestFit="1" customWidth="1"/>
    <col min="2" max="2" width="36.5703125" style="1" bestFit="1" customWidth="1"/>
    <col min="3" max="3" width="7.140625" style="1" customWidth="1"/>
    <col min="4" max="4" width="15.5703125" style="1" hidden="1" customWidth="1"/>
    <col min="5" max="5" width="11.28515625" style="1" hidden="1" customWidth="1"/>
    <col min="6" max="6" width="11" style="1" hidden="1" customWidth="1"/>
    <col min="7" max="7" width="8.28515625" style="1" hidden="1" customWidth="1"/>
    <col min="8" max="8" width="3.5703125" style="1" customWidth="1"/>
    <col min="9" max="10" width="9.140625" style="1"/>
    <col min="11" max="11" width="16.42578125" style="1" customWidth="1"/>
    <col min="12" max="12" width="17.28515625" style="1" customWidth="1"/>
    <col min="13" max="13" width="15.140625" style="66" customWidth="1"/>
    <col min="14" max="16" width="15.140625" style="1" customWidth="1"/>
    <col min="17" max="16384" width="9.140625" style="1"/>
  </cols>
  <sheetData>
    <row r="1" spans="1:16" ht="11.25" x14ac:dyDescent="0.15">
      <c r="A1" s="8" t="s">
        <v>196</v>
      </c>
    </row>
    <row r="2" spans="1:16" ht="11.25" x14ac:dyDescent="0.15">
      <c r="A2" s="8" t="s">
        <v>3572</v>
      </c>
    </row>
    <row r="3" spans="1:16" ht="11.25" x14ac:dyDescent="0.15">
      <c r="A3" s="8" t="s">
        <v>195</v>
      </c>
    </row>
    <row r="4" spans="1:16" ht="12" thickBot="1" x14ac:dyDescent="0.2">
      <c r="A4" s="8" t="s">
        <v>194</v>
      </c>
    </row>
    <row r="5" spans="1:16" ht="15.75" customHeight="1" thickTop="1" x14ac:dyDescent="0.15">
      <c r="A5" s="75" t="s">
        <v>193</v>
      </c>
      <c r="B5" s="77" t="s">
        <v>192</v>
      </c>
      <c r="C5" s="77" t="s">
        <v>191</v>
      </c>
      <c r="D5" s="11" t="s">
        <v>190</v>
      </c>
      <c r="E5" s="77" t="s">
        <v>189</v>
      </c>
      <c r="F5" s="11" t="s">
        <v>188</v>
      </c>
      <c r="G5" s="79" t="s">
        <v>187</v>
      </c>
      <c r="I5" s="95" t="s">
        <v>3548</v>
      </c>
      <c r="J5" s="81"/>
      <c r="K5" s="62" t="s">
        <v>3547</v>
      </c>
      <c r="L5" s="61"/>
      <c r="M5" s="67"/>
      <c r="N5" s="61"/>
      <c r="O5" s="61"/>
      <c r="P5" s="60"/>
    </row>
    <row r="6" spans="1:16" ht="60.75" thickBot="1" x14ac:dyDescent="0.2">
      <c r="A6" s="76"/>
      <c r="B6" s="78"/>
      <c r="C6" s="78"/>
      <c r="D6" s="10" t="s">
        <v>186</v>
      </c>
      <c r="E6" s="78"/>
      <c r="F6" s="10" t="s">
        <v>185</v>
      </c>
      <c r="G6" s="80"/>
      <c r="I6" s="96"/>
      <c r="J6" s="82"/>
      <c r="K6" s="59" t="s">
        <v>3546</v>
      </c>
      <c r="L6" s="58" t="s">
        <v>3545</v>
      </c>
      <c r="M6" s="68" t="s">
        <v>3544</v>
      </c>
      <c r="N6" s="58" t="s">
        <v>3587</v>
      </c>
      <c r="O6" s="57" t="s">
        <v>3588</v>
      </c>
      <c r="P6" s="56" t="s">
        <v>3543</v>
      </c>
    </row>
    <row r="7" spans="1:16" ht="33.75" customHeight="1" x14ac:dyDescent="0.25">
      <c r="A7" s="9" t="s">
        <v>3530</v>
      </c>
      <c r="B7" s="8" t="s">
        <v>3529</v>
      </c>
      <c r="C7" s="8">
        <v>1</v>
      </c>
      <c r="D7" s="8">
        <v>4</v>
      </c>
      <c r="E7" s="8">
        <v>65</v>
      </c>
      <c r="F7" s="7">
        <v>0</v>
      </c>
      <c r="G7" s="6">
        <v>0</v>
      </c>
      <c r="I7" s="83" t="s">
        <v>3584</v>
      </c>
      <c r="J7" s="86"/>
      <c r="K7" s="51" t="s">
        <v>955</v>
      </c>
      <c r="L7" s="48">
        <f t="shared" ref="L7:L20" si="0">IF(ISNA(VLOOKUP(K:K,A:C,3,FALSE)),"0",VLOOKUP(K:K,A:C,3,FALSE))</f>
        <v>4</v>
      </c>
      <c r="M7" s="63">
        <f t="shared" ref="M7:M21" si="1">29476/(25692+100053+89097)</f>
        <v>0.13719849936232209</v>
      </c>
      <c r="N7" s="47">
        <f t="shared" ref="N7:N58" si="2">L7*M7</f>
        <v>0.54879399744928836</v>
      </c>
      <c r="O7" s="46">
        <f t="shared" ref="O7:O21" si="3">N7*20</f>
        <v>10.975879948985767</v>
      </c>
      <c r="P7" s="89" t="s">
        <v>3585</v>
      </c>
    </row>
    <row r="8" spans="1:16" ht="22.5" x14ac:dyDescent="0.25">
      <c r="A8" s="9" t="s">
        <v>3432</v>
      </c>
      <c r="B8" s="8" t="s">
        <v>3431</v>
      </c>
      <c r="C8" s="8">
        <v>1</v>
      </c>
      <c r="D8" s="8">
        <v>9</v>
      </c>
      <c r="E8" s="8">
        <v>44</v>
      </c>
      <c r="F8" s="7">
        <v>1</v>
      </c>
      <c r="G8" s="6">
        <v>0</v>
      </c>
      <c r="I8" s="84"/>
      <c r="J8" s="87"/>
      <c r="K8" s="50" t="s">
        <v>953</v>
      </c>
      <c r="L8" s="23">
        <f t="shared" si="0"/>
        <v>70</v>
      </c>
      <c r="M8" s="64">
        <f t="shared" si="1"/>
        <v>0.13719849936232209</v>
      </c>
      <c r="N8" s="44">
        <f t="shared" si="2"/>
        <v>9.6038949553625468</v>
      </c>
      <c r="O8" s="43">
        <f t="shared" si="3"/>
        <v>192.07789910725094</v>
      </c>
      <c r="P8" s="90"/>
    </row>
    <row r="9" spans="1:16" ht="22.5" x14ac:dyDescent="0.25">
      <c r="A9" s="9" t="s">
        <v>3452</v>
      </c>
      <c r="B9" s="8" t="s">
        <v>3451</v>
      </c>
      <c r="C9" s="8">
        <v>2</v>
      </c>
      <c r="D9" s="8">
        <v>12</v>
      </c>
      <c r="E9" s="8">
        <v>70.5</v>
      </c>
      <c r="F9" s="7">
        <v>1</v>
      </c>
      <c r="G9" s="6">
        <v>0</v>
      </c>
      <c r="I9" s="84"/>
      <c r="J9" s="87"/>
      <c r="K9" s="50" t="s">
        <v>951</v>
      </c>
      <c r="L9" s="23">
        <f t="shared" si="0"/>
        <v>11</v>
      </c>
      <c r="M9" s="64">
        <f t="shared" si="1"/>
        <v>0.13719849936232209</v>
      </c>
      <c r="N9" s="44">
        <f t="shared" si="2"/>
        <v>1.509183492985543</v>
      </c>
      <c r="O9" s="43">
        <f t="shared" si="3"/>
        <v>30.183669859710861</v>
      </c>
      <c r="P9" s="90"/>
    </row>
    <row r="10" spans="1:16" ht="22.5" x14ac:dyDescent="0.25">
      <c r="A10" s="9" t="s">
        <v>3450</v>
      </c>
      <c r="B10" s="8" t="s">
        <v>3449</v>
      </c>
      <c r="C10" s="8">
        <v>4</v>
      </c>
      <c r="D10" s="8">
        <v>10.5</v>
      </c>
      <c r="E10" s="8">
        <v>69.5</v>
      </c>
      <c r="F10" s="7">
        <v>0.5</v>
      </c>
      <c r="G10" s="6">
        <v>0</v>
      </c>
      <c r="I10" s="84"/>
      <c r="J10" s="87"/>
      <c r="K10" s="50" t="s">
        <v>949</v>
      </c>
      <c r="L10" s="23" t="str">
        <f t="shared" si="0"/>
        <v>0</v>
      </c>
      <c r="M10" s="64">
        <f t="shared" si="1"/>
        <v>0.13719849936232209</v>
      </c>
      <c r="N10" s="44">
        <f t="shared" si="2"/>
        <v>0</v>
      </c>
      <c r="O10" s="43">
        <f t="shared" si="3"/>
        <v>0</v>
      </c>
      <c r="P10" s="90"/>
    </row>
    <row r="11" spans="1:16" ht="22.5" x14ac:dyDescent="0.25">
      <c r="A11" s="9" t="s">
        <v>2584</v>
      </c>
      <c r="B11" s="8" t="s">
        <v>2583</v>
      </c>
      <c r="C11" s="8">
        <v>42</v>
      </c>
      <c r="D11" s="8">
        <v>5.48</v>
      </c>
      <c r="E11" s="8">
        <v>73.17</v>
      </c>
      <c r="F11" s="7">
        <v>0.69</v>
      </c>
      <c r="G11" s="6">
        <v>0</v>
      </c>
      <c r="I11" s="84"/>
      <c r="J11" s="87"/>
      <c r="K11" s="50" t="s">
        <v>3044</v>
      </c>
      <c r="L11" s="23" t="str">
        <f t="shared" si="0"/>
        <v>0</v>
      </c>
      <c r="M11" s="64">
        <f t="shared" si="1"/>
        <v>0.13719849936232209</v>
      </c>
      <c r="N11" s="44">
        <f t="shared" si="2"/>
        <v>0</v>
      </c>
      <c r="O11" s="43">
        <f t="shared" si="3"/>
        <v>0</v>
      </c>
      <c r="P11" s="90"/>
    </row>
    <row r="12" spans="1:16" ht="22.5" x14ac:dyDescent="0.25">
      <c r="A12" s="9" t="s">
        <v>2582</v>
      </c>
      <c r="B12" s="8" t="s">
        <v>2581</v>
      </c>
      <c r="C12" s="8">
        <v>13</v>
      </c>
      <c r="D12" s="8">
        <v>7.23</v>
      </c>
      <c r="E12" s="8">
        <v>70.849999999999994</v>
      </c>
      <c r="F12" s="7">
        <v>0.46200000000000002</v>
      </c>
      <c r="G12" s="6">
        <v>0</v>
      </c>
      <c r="I12" s="84"/>
      <c r="J12" s="87"/>
      <c r="K12" s="50" t="s">
        <v>948</v>
      </c>
      <c r="L12" s="23">
        <f t="shared" si="0"/>
        <v>14</v>
      </c>
      <c r="M12" s="64">
        <f t="shared" si="1"/>
        <v>0.13719849936232209</v>
      </c>
      <c r="N12" s="44">
        <f t="shared" si="2"/>
        <v>1.9207789910725093</v>
      </c>
      <c r="O12" s="43">
        <f t="shared" si="3"/>
        <v>38.415579821450187</v>
      </c>
      <c r="P12" s="90"/>
    </row>
    <row r="13" spans="1:16" ht="22.5" x14ac:dyDescent="0.25">
      <c r="A13" s="9" t="s">
        <v>2580</v>
      </c>
      <c r="B13" s="8" t="s">
        <v>2579</v>
      </c>
      <c r="C13" s="8">
        <v>5</v>
      </c>
      <c r="D13" s="8">
        <v>12</v>
      </c>
      <c r="E13" s="8">
        <v>83.2</v>
      </c>
      <c r="F13" s="7">
        <v>0.2</v>
      </c>
      <c r="G13" s="6">
        <v>0.2</v>
      </c>
      <c r="I13" s="84"/>
      <c r="J13" s="87"/>
      <c r="K13" s="50" t="s">
        <v>946</v>
      </c>
      <c r="L13" s="23">
        <f t="shared" si="0"/>
        <v>106</v>
      </c>
      <c r="M13" s="64">
        <f t="shared" si="1"/>
        <v>0.13719849936232209</v>
      </c>
      <c r="N13" s="44">
        <f t="shared" si="2"/>
        <v>14.543040932406141</v>
      </c>
      <c r="O13" s="43">
        <f t="shared" si="3"/>
        <v>290.8608186481228</v>
      </c>
      <c r="P13" s="90"/>
    </row>
    <row r="14" spans="1:16" ht="33.75" x14ac:dyDescent="0.25">
      <c r="A14" s="9" t="s">
        <v>2967</v>
      </c>
      <c r="B14" s="8" t="s">
        <v>2966</v>
      </c>
      <c r="C14" s="8">
        <v>3</v>
      </c>
      <c r="D14" s="8">
        <v>0</v>
      </c>
      <c r="E14" s="8">
        <v>40</v>
      </c>
      <c r="F14" s="7">
        <v>0.66700000000000004</v>
      </c>
      <c r="G14" s="6">
        <v>0</v>
      </c>
      <c r="I14" s="84"/>
      <c r="J14" s="87"/>
      <c r="K14" s="50" t="s">
        <v>42</v>
      </c>
      <c r="L14" s="23">
        <f t="shared" si="0"/>
        <v>62</v>
      </c>
      <c r="M14" s="64">
        <f t="shared" si="1"/>
        <v>0.13719849936232209</v>
      </c>
      <c r="N14" s="44">
        <f t="shared" si="2"/>
        <v>8.5063069604639701</v>
      </c>
      <c r="O14" s="43">
        <f t="shared" si="3"/>
        <v>170.12613920927942</v>
      </c>
      <c r="P14" s="90"/>
    </row>
    <row r="15" spans="1:16" ht="33.75" x14ac:dyDescent="0.25">
      <c r="A15" s="9" t="s">
        <v>2578</v>
      </c>
      <c r="B15" s="8" t="s">
        <v>2577</v>
      </c>
      <c r="C15" s="8">
        <v>7</v>
      </c>
      <c r="D15" s="8">
        <v>2</v>
      </c>
      <c r="E15" s="8">
        <v>46.57</v>
      </c>
      <c r="F15" s="7">
        <v>0.71399999999999997</v>
      </c>
      <c r="G15" s="6">
        <v>0</v>
      </c>
      <c r="I15" s="84"/>
      <c r="J15" s="87"/>
      <c r="K15" s="50" t="s">
        <v>944</v>
      </c>
      <c r="L15" s="23">
        <f t="shared" si="0"/>
        <v>64</v>
      </c>
      <c r="M15" s="64">
        <f t="shared" si="1"/>
        <v>0.13719849936232209</v>
      </c>
      <c r="N15" s="44">
        <f t="shared" si="2"/>
        <v>8.7807039591886138</v>
      </c>
      <c r="O15" s="43">
        <f t="shared" si="3"/>
        <v>175.61407918377228</v>
      </c>
      <c r="P15" s="90"/>
    </row>
    <row r="16" spans="1:16" ht="22.5" x14ac:dyDescent="0.25">
      <c r="A16" s="9" t="s">
        <v>3198</v>
      </c>
      <c r="B16" s="8" t="s">
        <v>3197</v>
      </c>
      <c r="C16" s="8">
        <v>1</v>
      </c>
      <c r="D16" s="8">
        <v>0</v>
      </c>
      <c r="E16" s="8">
        <v>79</v>
      </c>
      <c r="F16" s="7">
        <v>1</v>
      </c>
      <c r="G16" s="6">
        <v>0</v>
      </c>
      <c r="I16" s="84"/>
      <c r="J16" s="87"/>
      <c r="K16" s="50" t="s">
        <v>942</v>
      </c>
      <c r="L16" s="23">
        <f t="shared" si="0"/>
        <v>83</v>
      </c>
      <c r="M16" s="64">
        <f t="shared" si="1"/>
        <v>0.13719849936232209</v>
      </c>
      <c r="N16" s="44">
        <f t="shared" si="2"/>
        <v>11.387475447072733</v>
      </c>
      <c r="O16" s="43">
        <f t="shared" si="3"/>
        <v>227.74950894145465</v>
      </c>
      <c r="P16" s="90"/>
    </row>
    <row r="17" spans="1:16" ht="33.75" x14ac:dyDescent="0.25">
      <c r="A17" s="9" t="s">
        <v>2576</v>
      </c>
      <c r="B17" s="8" t="s">
        <v>2575</v>
      </c>
      <c r="C17" s="8">
        <v>21</v>
      </c>
      <c r="D17" s="8">
        <v>0</v>
      </c>
      <c r="E17" s="8">
        <v>53.57</v>
      </c>
      <c r="F17" s="7">
        <v>0.19</v>
      </c>
      <c r="G17" s="6">
        <v>0</v>
      </c>
      <c r="I17" s="84"/>
      <c r="J17" s="87"/>
      <c r="K17" s="50" t="s">
        <v>987</v>
      </c>
      <c r="L17" s="23">
        <f t="shared" si="0"/>
        <v>88</v>
      </c>
      <c r="M17" s="64">
        <f t="shared" si="1"/>
        <v>0.13719849936232209</v>
      </c>
      <c r="N17" s="44">
        <f t="shared" si="2"/>
        <v>12.073467943884344</v>
      </c>
      <c r="O17" s="43">
        <f t="shared" si="3"/>
        <v>241.46935887768689</v>
      </c>
      <c r="P17" s="90"/>
    </row>
    <row r="18" spans="1:16" ht="33.75" x14ac:dyDescent="0.25">
      <c r="A18" s="9" t="s">
        <v>2574</v>
      </c>
      <c r="B18" s="8" t="s">
        <v>2573</v>
      </c>
      <c r="C18" s="8">
        <v>6</v>
      </c>
      <c r="D18" s="8">
        <v>2</v>
      </c>
      <c r="E18" s="8">
        <v>55.67</v>
      </c>
      <c r="F18" s="7">
        <v>0.16700000000000001</v>
      </c>
      <c r="G18" s="6">
        <v>0</v>
      </c>
      <c r="I18" s="84"/>
      <c r="J18" s="87"/>
      <c r="K18" s="50" t="s">
        <v>985</v>
      </c>
      <c r="L18" s="23">
        <f t="shared" si="0"/>
        <v>52</v>
      </c>
      <c r="M18" s="64">
        <f t="shared" si="1"/>
        <v>0.13719849936232209</v>
      </c>
      <c r="N18" s="44">
        <f t="shared" si="2"/>
        <v>7.1343219668407487</v>
      </c>
      <c r="O18" s="43">
        <f t="shared" si="3"/>
        <v>142.68643933681497</v>
      </c>
      <c r="P18" s="90"/>
    </row>
    <row r="19" spans="1:16" ht="22.5" x14ac:dyDescent="0.25">
      <c r="A19" s="9" t="s">
        <v>2572</v>
      </c>
      <c r="B19" s="8" t="s">
        <v>2571</v>
      </c>
      <c r="C19" s="8">
        <v>136</v>
      </c>
      <c r="D19" s="8">
        <v>0</v>
      </c>
      <c r="E19" s="8">
        <v>57.44</v>
      </c>
      <c r="F19" s="7">
        <v>0.42599999999999999</v>
      </c>
      <c r="G19" s="6">
        <v>0</v>
      </c>
      <c r="I19" s="84"/>
      <c r="J19" s="87"/>
      <c r="K19" s="50" t="s">
        <v>983</v>
      </c>
      <c r="L19" s="23">
        <f t="shared" si="0"/>
        <v>37</v>
      </c>
      <c r="M19" s="64">
        <f t="shared" si="1"/>
        <v>0.13719849936232209</v>
      </c>
      <c r="N19" s="44">
        <f t="shared" si="2"/>
        <v>5.0763444764059171</v>
      </c>
      <c r="O19" s="43">
        <f t="shared" si="3"/>
        <v>101.52688952811835</v>
      </c>
      <c r="P19" s="90"/>
    </row>
    <row r="20" spans="1:16" ht="23.25" thickBot="1" x14ac:dyDescent="0.3">
      <c r="A20" s="9" t="s">
        <v>2570</v>
      </c>
      <c r="B20" s="8" t="s">
        <v>2569</v>
      </c>
      <c r="C20" s="8">
        <v>18</v>
      </c>
      <c r="D20" s="8">
        <v>1.61</v>
      </c>
      <c r="E20" s="8">
        <v>68.22</v>
      </c>
      <c r="F20" s="7">
        <v>0.5</v>
      </c>
      <c r="G20" s="6">
        <v>0</v>
      </c>
      <c r="I20" s="84"/>
      <c r="J20" s="87"/>
      <c r="K20" s="55" t="s">
        <v>981</v>
      </c>
      <c r="L20" s="54">
        <f t="shared" si="0"/>
        <v>11</v>
      </c>
      <c r="M20" s="69">
        <f t="shared" si="1"/>
        <v>0.13719849936232209</v>
      </c>
      <c r="N20" s="53">
        <f t="shared" si="2"/>
        <v>1.509183492985543</v>
      </c>
      <c r="O20" s="52">
        <f t="shared" si="3"/>
        <v>30.183669859710861</v>
      </c>
      <c r="P20" s="90"/>
    </row>
    <row r="21" spans="1:16" ht="23.25" thickBot="1" x14ac:dyDescent="0.2">
      <c r="A21" s="9" t="s">
        <v>2568</v>
      </c>
      <c r="B21" s="8" t="s">
        <v>2567</v>
      </c>
      <c r="C21" s="8">
        <v>9</v>
      </c>
      <c r="D21" s="8">
        <v>2.44</v>
      </c>
      <c r="E21" s="8">
        <v>71.78</v>
      </c>
      <c r="F21" s="7">
        <v>0.55600000000000005</v>
      </c>
      <c r="G21" s="6">
        <v>0</v>
      </c>
      <c r="I21" s="84"/>
      <c r="J21" s="88"/>
      <c r="K21" s="36" t="s">
        <v>0</v>
      </c>
      <c r="L21" s="30">
        <f>SUM(L7:L20)</f>
        <v>602</v>
      </c>
      <c r="M21" s="70">
        <f t="shared" si="1"/>
        <v>0.13719849936232209</v>
      </c>
      <c r="N21" s="18">
        <f t="shared" si="2"/>
        <v>82.593496616117903</v>
      </c>
      <c r="O21" s="17">
        <f t="shared" si="3"/>
        <v>1651.8699323223582</v>
      </c>
      <c r="P21" s="90"/>
    </row>
    <row r="22" spans="1:16" ht="22.5" customHeight="1" x14ac:dyDescent="0.25">
      <c r="A22" s="9" t="s">
        <v>2965</v>
      </c>
      <c r="B22" s="8" t="s">
        <v>2964</v>
      </c>
      <c r="C22" s="8">
        <v>190</v>
      </c>
      <c r="D22" s="8">
        <v>0</v>
      </c>
      <c r="E22" s="8">
        <v>70.930000000000007</v>
      </c>
      <c r="F22" s="7">
        <v>0.379</v>
      </c>
      <c r="G22" s="6">
        <v>0</v>
      </c>
      <c r="I22" s="84"/>
      <c r="J22" s="92"/>
      <c r="K22" s="51" t="s">
        <v>2220</v>
      </c>
      <c r="L22" s="48">
        <f t="shared" ref="L22:L42" si="4">IF(ISNA(VLOOKUP(K:K,A:C,3,FALSE)),"0",VLOOKUP(K:K,A:C,3,FALSE))</f>
        <v>70</v>
      </c>
      <c r="M22" s="63">
        <f t="shared" ref="M22:M43" si="5">7632/(15238+160773+1706+45760+12060+31518)</f>
        <v>2.8578382730149222E-2</v>
      </c>
      <c r="N22" s="47">
        <f t="shared" si="2"/>
        <v>2.0004867911104456</v>
      </c>
      <c r="O22" s="46">
        <f t="shared" ref="O22:O58" si="6">N22*28</f>
        <v>56.013630151092478</v>
      </c>
      <c r="P22" s="90"/>
    </row>
    <row r="23" spans="1:16" ht="33.75" x14ac:dyDescent="0.25">
      <c r="A23" s="9" t="s">
        <v>3196</v>
      </c>
      <c r="B23" s="8" t="s">
        <v>3195</v>
      </c>
      <c r="C23" s="8">
        <v>68</v>
      </c>
      <c r="D23" s="8">
        <v>0</v>
      </c>
      <c r="E23" s="8">
        <v>53.41</v>
      </c>
      <c r="F23" s="7">
        <v>0.5</v>
      </c>
      <c r="G23" s="6">
        <v>0</v>
      </c>
      <c r="I23" s="84"/>
      <c r="J23" s="93"/>
      <c r="K23" s="50" t="s">
        <v>2218</v>
      </c>
      <c r="L23" s="23">
        <f t="shared" si="4"/>
        <v>9</v>
      </c>
      <c r="M23" s="64">
        <f t="shared" si="5"/>
        <v>2.8578382730149222E-2</v>
      </c>
      <c r="N23" s="44">
        <f t="shared" si="2"/>
        <v>0.25720544457134298</v>
      </c>
      <c r="O23" s="43">
        <f t="shared" si="6"/>
        <v>7.2017524479976034</v>
      </c>
      <c r="P23" s="90"/>
    </row>
    <row r="24" spans="1:16" ht="22.5" x14ac:dyDescent="0.25">
      <c r="A24" s="9" t="s">
        <v>2963</v>
      </c>
      <c r="B24" s="8" t="s">
        <v>2962</v>
      </c>
      <c r="C24" s="8">
        <v>17</v>
      </c>
      <c r="D24" s="8">
        <v>0</v>
      </c>
      <c r="E24" s="8">
        <v>54.65</v>
      </c>
      <c r="F24" s="7">
        <v>0.35299999999999998</v>
      </c>
      <c r="G24" s="6">
        <v>0</v>
      </c>
      <c r="I24" s="84"/>
      <c r="J24" s="93"/>
      <c r="K24" s="50" t="s">
        <v>2886</v>
      </c>
      <c r="L24" s="23">
        <f t="shared" si="4"/>
        <v>6</v>
      </c>
      <c r="M24" s="64">
        <f t="shared" si="5"/>
        <v>2.8578382730149222E-2</v>
      </c>
      <c r="N24" s="44">
        <f t="shared" si="2"/>
        <v>0.17147029638089534</v>
      </c>
      <c r="O24" s="43">
        <f t="shared" si="6"/>
        <v>4.8011682986650692</v>
      </c>
      <c r="P24" s="90"/>
    </row>
    <row r="25" spans="1:16" ht="15" x14ac:dyDescent="0.25">
      <c r="A25" s="9" t="s">
        <v>2566</v>
      </c>
      <c r="B25" s="8" t="s">
        <v>2565</v>
      </c>
      <c r="C25" s="8">
        <v>6</v>
      </c>
      <c r="D25" s="8">
        <v>0.83</v>
      </c>
      <c r="E25" s="8">
        <v>15</v>
      </c>
      <c r="F25" s="7">
        <v>0.33300000000000002</v>
      </c>
      <c r="G25" s="6">
        <v>0</v>
      </c>
      <c r="I25" s="84"/>
      <c r="J25" s="93"/>
      <c r="K25" s="50" t="s">
        <v>3514</v>
      </c>
      <c r="L25" s="23" t="str">
        <f t="shared" si="4"/>
        <v>0</v>
      </c>
      <c r="M25" s="64">
        <f t="shared" si="5"/>
        <v>2.8578382730149222E-2</v>
      </c>
      <c r="N25" s="44">
        <f t="shared" si="2"/>
        <v>0</v>
      </c>
      <c r="O25" s="43">
        <f t="shared" si="6"/>
        <v>0</v>
      </c>
      <c r="P25" s="90"/>
    </row>
    <row r="26" spans="1:16" ht="15" x14ac:dyDescent="0.25">
      <c r="A26" s="9" t="s">
        <v>2564</v>
      </c>
      <c r="B26" s="8" t="s">
        <v>2563</v>
      </c>
      <c r="C26" s="8">
        <v>21</v>
      </c>
      <c r="D26" s="8">
        <v>3.14</v>
      </c>
      <c r="E26" s="8">
        <v>22.67</v>
      </c>
      <c r="F26" s="7">
        <v>0.61899999999999999</v>
      </c>
      <c r="G26" s="6">
        <v>0</v>
      </c>
      <c r="I26" s="84"/>
      <c r="J26" s="93"/>
      <c r="K26" s="50" t="s">
        <v>2216</v>
      </c>
      <c r="L26" s="23">
        <f t="shared" si="4"/>
        <v>90</v>
      </c>
      <c r="M26" s="64">
        <f t="shared" si="5"/>
        <v>2.8578382730149222E-2</v>
      </c>
      <c r="N26" s="44">
        <f t="shared" si="2"/>
        <v>2.5720544457134298</v>
      </c>
      <c r="O26" s="43">
        <f t="shared" si="6"/>
        <v>72.017524479976032</v>
      </c>
      <c r="P26" s="90"/>
    </row>
    <row r="27" spans="1:16" ht="15" x14ac:dyDescent="0.25">
      <c r="A27" s="9" t="s">
        <v>2961</v>
      </c>
      <c r="B27" s="8" t="s">
        <v>2960</v>
      </c>
      <c r="C27" s="8">
        <v>3</v>
      </c>
      <c r="D27" s="8">
        <v>5.33</v>
      </c>
      <c r="E27" s="8">
        <v>47.67</v>
      </c>
      <c r="F27" s="7">
        <v>0.33300000000000002</v>
      </c>
      <c r="G27" s="6">
        <v>0</v>
      </c>
      <c r="I27" s="84"/>
      <c r="J27" s="93"/>
      <c r="K27" s="50" t="s">
        <v>160</v>
      </c>
      <c r="L27" s="23">
        <f t="shared" si="4"/>
        <v>109</v>
      </c>
      <c r="M27" s="64">
        <f t="shared" si="5"/>
        <v>2.8578382730149222E-2</v>
      </c>
      <c r="N27" s="44">
        <f t="shared" si="2"/>
        <v>3.1150437175862651</v>
      </c>
      <c r="O27" s="43">
        <f t="shared" si="6"/>
        <v>87.221224092415426</v>
      </c>
      <c r="P27" s="90"/>
    </row>
    <row r="28" spans="1:16" ht="33.75" x14ac:dyDescent="0.25">
      <c r="A28" s="9" t="s">
        <v>2560</v>
      </c>
      <c r="B28" s="8" t="s">
        <v>2559</v>
      </c>
      <c r="C28" s="8">
        <v>1</v>
      </c>
      <c r="D28" s="8">
        <v>0</v>
      </c>
      <c r="E28" s="8">
        <v>3</v>
      </c>
      <c r="F28" s="7">
        <v>0</v>
      </c>
      <c r="G28" s="6">
        <v>0</v>
      </c>
      <c r="I28" s="84"/>
      <c r="J28" s="93"/>
      <c r="K28" s="50" t="s">
        <v>2214</v>
      </c>
      <c r="L28" s="23">
        <f t="shared" si="4"/>
        <v>155</v>
      </c>
      <c r="M28" s="64">
        <f t="shared" si="5"/>
        <v>2.8578382730149222E-2</v>
      </c>
      <c r="N28" s="44">
        <f t="shared" si="2"/>
        <v>4.4296493231731295</v>
      </c>
      <c r="O28" s="43">
        <f t="shared" si="6"/>
        <v>124.03018104884762</v>
      </c>
      <c r="P28" s="90"/>
    </row>
    <row r="29" spans="1:16" ht="22.5" x14ac:dyDescent="0.25">
      <c r="A29" s="9" t="s">
        <v>2558</v>
      </c>
      <c r="B29" s="8" t="s">
        <v>2557</v>
      </c>
      <c r="C29" s="8">
        <v>7</v>
      </c>
      <c r="D29" s="8">
        <v>6</v>
      </c>
      <c r="E29" s="8">
        <v>22.31</v>
      </c>
      <c r="F29" s="7">
        <v>0.71399999999999997</v>
      </c>
      <c r="G29" s="6">
        <v>0</v>
      </c>
      <c r="I29" s="84"/>
      <c r="J29" s="93"/>
      <c r="K29" s="50" t="s">
        <v>158</v>
      </c>
      <c r="L29" s="23">
        <f t="shared" si="4"/>
        <v>160</v>
      </c>
      <c r="M29" s="64">
        <f t="shared" si="5"/>
        <v>2.8578382730149222E-2</v>
      </c>
      <c r="N29" s="44">
        <f t="shared" si="2"/>
        <v>4.5725412368238754</v>
      </c>
      <c r="O29" s="43">
        <f t="shared" si="6"/>
        <v>128.03115463106852</v>
      </c>
      <c r="P29" s="90"/>
    </row>
    <row r="30" spans="1:16" ht="22.5" x14ac:dyDescent="0.25">
      <c r="A30" s="9" t="s">
        <v>2556</v>
      </c>
      <c r="B30" s="8" t="s">
        <v>2555</v>
      </c>
      <c r="C30" s="8">
        <v>8</v>
      </c>
      <c r="D30" s="8">
        <v>8.8800000000000008</v>
      </c>
      <c r="E30" s="8">
        <v>29.75</v>
      </c>
      <c r="F30" s="7">
        <v>0.75</v>
      </c>
      <c r="G30" s="6">
        <v>0</v>
      </c>
      <c r="I30" s="84"/>
      <c r="J30" s="93"/>
      <c r="K30" s="50" t="s">
        <v>2212</v>
      </c>
      <c r="L30" s="23">
        <f t="shared" si="4"/>
        <v>27</v>
      </c>
      <c r="M30" s="64">
        <f t="shared" si="5"/>
        <v>2.8578382730149222E-2</v>
      </c>
      <c r="N30" s="44">
        <f t="shared" si="2"/>
        <v>0.77161633371402893</v>
      </c>
      <c r="O30" s="43">
        <f t="shared" si="6"/>
        <v>21.605257343992811</v>
      </c>
      <c r="P30" s="90"/>
    </row>
    <row r="31" spans="1:16" ht="22.5" x14ac:dyDescent="0.25">
      <c r="A31" s="9" t="s">
        <v>2554</v>
      </c>
      <c r="B31" s="8" t="s">
        <v>2553</v>
      </c>
      <c r="C31" s="8">
        <v>10</v>
      </c>
      <c r="D31" s="8">
        <v>17.899999999999999</v>
      </c>
      <c r="E31" s="8">
        <v>59.9</v>
      </c>
      <c r="F31" s="7">
        <v>0.8</v>
      </c>
      <c r="G31" s="6">
        <v>0.1</v>
      </c>
      <c r="I31" s="84"/>
      <c r="J31" s="93"/>
      <c r="K31" s="50" t="s">
        <v>3174</v>
      </c>
      <c r="L31" s="23" t="str">
        <f t="shared" si="4"/>
        <v>0</v>
      </c>
      <c r="M31" s="64">
        <f t="shared" si="5"/>
        <v>2.8578382730149222E-2</v>
      </c>
      <c r="N31" s="44">
        <f t="shared" si="2"/>
        <v>0</v>
      </c>
      <c r="O31" s="43">
        <f t="shared" si="6"/>
        <v>0</v>
      </c>
      <c r="P31" s="90"/>
    </row>
    <row r="32" spans="1:16" ht="22.5" x14ac:dyDescent="0.25">
      <c r="A32" s="9" t="s">
        <v>2959</v>
      </c>
      <c r="B32" s="8" t="s">
        <v>2958</v>
      </c>
      <c r="C32" s="8">
        <v>7</v>
      </c>
      <c r="D32" s="8">
        <v>31.29</v>
      </c>
      <c r="E32" s="8">
        <v>62.57</v>
      </c>
      <c r="F32" s="7">
        <v>0.57099999999999995</v>
      </c>
      <c r="G32" s="6">
        <v>0.14299999999999999</v>
      </c>
      <c r="I32" s="84"/>
      <c r="J32" s="93"/>
      <c r="K32" s="50" t="s">
        <v>2884</v>
      </c>
      <c r="L32" s="23">
        <f t="shared" si="4"/>
        <v>4</v>
      </c>
      <c r="M32" s="64">
        <f t="shared" si="5"/>
        <v>2.8578382730149222E-2</v>
      </c>
      <c r="N32" s="44">
        <f t="shared" si="2"/>
        <v>0.11431353092059689</v>
      </c>
      <c r="O32" s="43">
        <f t="shared" si="6"/>
        <v>3.2007788657767127</v>
      </c>
      <c r="P32" s="90"/>
    </row>
    <row r="33" spans="1:16" ht="33.75" x14ac:dyDescent="0.25">
      <c r="A33" s="9" t="s">
        <v>2552</v>
      </c>
      <c r="B33" s="8" t="s">
        <v>2551</v>
      </c>
      <c r="C33" s="8">
        <v>1</v>
      </c>
      <c r="D33" s="8">
        <v>0</v>
      </c>
      <c r="E33" s="8">
        <v>83</v>
      </c>
      <c r="F33" s="7">
        <v>1</v>
      </c>
      <c r="G33" s="6">
        <v>0</v>
      </c>
      <c r="I33" s="84"/>
      <c r="J33" s="93"/>
      <c r="K33" s="50" t="s">
        <v>3340</v>
      </c>
      <c r="L33" s="23" t="str">
        <f t="shared" si="4"/>
        <v>0</v>
      </c>
      <c r="M33" s="64">
        <f t="shared" si="5"/>
        <v>2.8578382730149222E-2</v>
      </c>
      <c r="N33" s="44">
        <f t="shared" si="2"/>
        <v>0</v>
      </c>
      <c r="O33" s="43">
        <f t="shared" si="6"/>
        <v>0</v>
      </c>
      <c r="P33" s="90"/>
    </row>
    <row r="34" spans="1:16" ht="22.5" x14ac:dyDescent="0.25">
      <c r="A34" s="9" t="s">
        <v>184</v>
      </c>
      <c r="B34" s="8" t="s">
        <v>183</v>
      </c>
      <c r="C34" s="8">
        <v>6</v>
      </c>
      <c r="D34" s="8">
        <v>5.17</v>
      </c>
      <c r="E34" s="8">
        <v>86.33</v>
      </c>
      <c r="F34" s="7">
        <v>0.83299999999999996</v>
      </c>
      <c r="G34" s="6">
        <v>0</v>
      </c>
      <c r="I34" s="84"/>
      <c r="J34" s="93"/>
      <c r="K34" s="50" t="s">
        <v>3513</v>
      </c>
      <c r="L34" s="23" t="str">
        <f t="shared" si="4"/>
        <v>0</v>
      </c>
      <c r="M34" s="64">
        <f t="shared" si="5"/>
        <v>2.8578382730149222E-2</v>
      </c>
      <c r="N34" s="44">
        <f t="shared" si="2"/>
        <v>0</v>
      </c>
      <c r="O34" s="43">
        <f t="shared" si="6"/>
        <v>0</v>
      </c>
      <c r="P34" s="90"/>
    </row>
    <row r="35" spans="1:16" ht="22.5" x14ac:dyDescent="0.25">
      <c r="A35" s="9" t="s">
        <v>2550</v>
      </c>
      <c r="B35" s="8" t="s">
        <v>2549</v>
      </c>
      <c r="C35" s="8">
        <v>8</v>
      </c>
      <c r="D35" s="8">
        <v>6.38</v>
      </c>
      <c r="E35" s="8">
        <v>84.38</v>
      </c>
      <c r="F35" s="7">
        <v>0.375</v>
      </c>
      <c r="G35" s="6">
        <v>0</v>
      </c>
      <c r="I35" s="84"/>
      <c r="J35" s="93"/>
      <c r="K35" s="50" t="s">
        <v>3512</v>
      </c>
      <c r="L35" s="23">
        <f t="shared" si="4"/>
        <v>1</v>
      </c>
      <c r="M35" s="64">
        <f t="shared" si="5"/>
        <v>2.8578382730149222E-2</v>
      </c>
      <c r="N35" s="44">
        <f t="shared" si="2"/>
        <v>2.8578382730149222E-2</v>
      </c>
      <c r="O35" s="43">
        <f t="shared" si="6"/>
        <v>0.80019471644417817</v>
      </c>
      <c r="P35" s="90"/>
    </row>
    <row r="36" spans="1:16" ht="22.5" x14ac:dyDescent="0.25">
      <c r="A36" s="9" t="s">
        <v>2548</v>
      </c>
      <c r="B36" s="8" t="s">
        <v>2547</v>
      </c>
      <c r="C36" s="8">
        <v>5</v>
      </c>
      <c r="D36" s="8">
        <v>9.1999999999999993</v>
      </c>
      <c r="E36" s="8">
        <v>87.2</v>
      </c>
      <c r="F36" s="7">
        <v>0.6</v>
      </c>
      <c r="G36" s="6">
        <v>0.2</v>
      </c>
      <c r="I36" s="84"/>
      <c r="J36" s="93"/>
      <c r="K36" s="50" t="s">
        <v>2210</v>
      </c>
      <c r="L36" s="23">
        <f t="shared" si="4"/>
        <v>14</v>
      </c>
      <c r="M36" s="64">
        <f t="shared" si="5"/>
        <v>2.8578382730149222E-2</v>
      </c>
      <c r="N36" s="44">
        <f t="shared" si="2"/>
        <v>0.40009735822208908</v>
      </c>
      <c r="O36" s="43">
        <f t="shared" si="6"/>
        <v>11.202726030218495</v>
      </c>
      <c r="P36" s="90"/>
    </row>
    <row r="37" spans="1:16" ht="33.75" x14ac:dyDescent="0.25">
      <c r="A37" s="9" t="s">
        <v>2546</v>
      </c>
      <c r="B37" s="8" t="s">
        <v>2545</v>
      </c>
      <c r="C37" s="8">
        <v>5</v>
      </c>
      <c r="D37" s="8">
        <v>0</v>
      </c>
      <c r="E37" s="8">
        <v>53.2</v>
      </c>
      <c r="F37" s="7">
        <v>0.2</v>
      </c>
      <c r="G37" s="6">
        <v>0</v>
      </c>
      <c r="I37" s="84"/>
      <c r="J37" s="93"/>
      <c r="K37" s="50" t="s">
        <v>2208</v>
      </c>
      <c r="L37" s="23">
        <f t="shared" si="4"/>
        <v>16</v>
      </c>
      <c r="M37" s="64">
        <f t="shared" si="5"/>
        <v>2.8578382730149222E-2</v>
      </c>
      <c r="N37" s="44">
        <f t="shared" si="2"/>
        <v>0.45725412368238755</v>
      </c>
      <c r="O37" s="43">
        <f t="shared" si="6"/>
        <v>12.803115463106851</v>
      </c>
      <c r="P37" s="90"/>
    </row>
    <row r="38" spans="1:16" ht="22.5" x14ac:dyDescent="0.25">
      <c r="A38" s="9" t="s">
        <v>2544</v>
      </c>
      <c r="B38" s="8" t="s">
        <v>2543</v>
      </c>
      <c r="C38" s="8">
        <v>20</v>
      </c>
      <c r="D38" s="8">
        <v>2.65</v>
      </c>
      <c r="E38" s="8">
        <v>50.65</v>
      </c>
      <c r="F38" s="7">
        <v>0.35</v>
      </c>
      <c r="G38" s="6">
        <v>0</v>
      </c>
      <c r="I38" s="84"/>
      <c r="J38" s="93"/>
      <c r="K38" s="50" t="s">
        <v>2206</v>
      </c>
      <c r="L38" s="23">
        <f t="shared" si="4"/>
        <v>27</v>
      </c>
      <c r="M38" s="64">
        <f t="shared" si="5"/>
        <v>2.8578382730149222E-2</v>
      </c>
      <c r="N38" s="44">
        <f t="shared" si="2"/>
        <v>0.77161633371402893</v>
      </c>
      <c r="O38" s="43">
        <f t="shared" si="6"/>
        <v>21.605257343992811</v>
      </c>
      <c r="P38" s="90"/>
    </row>
    <row r="39" spans="1:16" ht="22.5" x14ac:dyDescent="0.25">
      <c r="A39" s="9" t="s">
        <v>2542</v>
      </c>
      <c r="B39" s="8" t="s">
        <v>2541</v>
      </c>
      <c r="C39" s="8">
        <v>23</v>
      </c>
      <c r="D39" s="8">
        <v>7.04</v>
      </c>
      <c r="E39" s="8">
        <v>59.61</v>
      </c>
      <c r="F39" s="7">
        <v>0.435</v>
      </c>
      <c r="G39" s="6">
        <v>0</v>
      </c>
      <c r="I39" s="84"/>
      <c r="J39" s="93"/>
      <c r="K39" s="50" t="s">
        <v>2204</v>
      </c>
      <c r="L39" s="23">
        <f t="shared" si="4"/>
        <v>49</v>
      </c>
      <c r="M39" s="64">
        <f t="shared" si="5"/>
        <v>2.8578382730149222E-2</v>
      </c>
      <c r="N39" s="44">
        <f t="shared" si="2"/>
        <v>1.4003407537773118</v>
      </c>
      <c r="O39" s="43">
        <f t="shared" si="6"/>
        <v>39.209541105764728</v>
      </c>
      <c r="P39" s="90"/>
    </row>
    <row r="40" spans="1:16" ht="22.5" x14ac:dyDescent="0.25">
      <c r="A40" s="9" t="s">
        <v>2540</v>
      </c>
      <c r="B40" s="8" t="s">
        <v>2539</v>
      </c>
      <c r="C40" s="8">
        <v>7</v>
      </c>
      <c r="D40" s="8">
        <v>18.71</v>
      </c>
      <c r="E40" s="8">
        <v>61</v>
      </c>
      <c r="F40" s="7">
        <v>0.14299999999999999</v>
      </c>
      <c r="G40" s="6">
        <v>0.14299999999999999</v>
      </c>
      <c r="I40" s="84"/>
      <c r="J40" s="93"/>
      <c r="K40" s="50" t="s">
        <v>2202</v>
      </c>
      <c r="L40" s="23">
        <f t="shared" si="4"/>
        <v>24</v>
      </c>
      <c r="M40" s="64">
        <f t="shared" si="5"/>
        <v>2.8578382730149222E-2</v>
      </c>
      <c r="N40" s="44">
        <f t="shared" si="2"/>
        <v>0.68588118552358135</v>
      </c>
      <c r="O40" s="43">
        <f t="shared" si="6"/>
        <v>19.204673194660277</v>
      </c>
      <c r="P40" s="90"/>
    </row>
    <row r="41" spans="1:16" ht="22.5" x14ac:dyDescent="0.25">
      <c r="A41" s="9" t="s">
        <v>2538</v>
      </c>
      <c r="B41" s="8" t="s">
        <v>2537</v>
      </c>
      <c r="C41" s="8">
        <v>3</v>
      </c>
      <c r="D41" s="8">
        <v>32.67</v>
      </c>
      <c r="E41" s="8">
        <v>58</v>
      </c>
      <c r="F41" s="7">
        <v>0.66700000000000004</v>
      </c>
      <c r="G41" s="6">
        <v>0.33300000000000002</v>
      </c>
      <c r="I41" s="84"/>
      <c r="J41" s="93"/>
      <c r="K41" s="50" t="s">
        <v>2106</v>
      </c>
      <c r="L41" s="23">
        <f t="shared" si="4"/>
        <v>62</v>
      </c>
      <c r="M41" s="64">
        <f t="shared" si="5"/>
        <v>2.8578382730149222E-2</v>
      </c>
      <c r="N41" s="44">
        <f t="shared" si="2"/>
        <v>1.7718597292692517</v>
      </c>
      <c r="O41" s="43">
        <f t="shared" si="6"/>
        <v>49.612072419539047</v>
      </c>
      <c r="P41" s="90"/>
    </row>
    <row r="42" spans="1:16" ht="23.25" thickBot="1" x14ac:dyDescent="0.3">
      <c r="A42" s="9" t="s">
        <v>3404</v>
      </c>
      <c r="B42" s="8" t="s">
        <v>3403</v>
      </c>
      <c r="C42" s="8">
        <v>3</v>
      </c>
      <c r="D42" s="8">
        <v>0</v>
      </c>
      <c r="E42" s="8">
        <v>34.33</v>
      </c>
      <c r="F42" s="7">
        <v>1</v>
      </c>
      <c r="G42" s="6">
        <v>0</v>
      </c>
      <c r="I42" s="84"/>
      <c r="J42" s="93"/>
      <c r="K42" s="50" t="s">
        <v>2238</v>
      </c>
      <c r="L42" s="23">
        <f t="shared" si="4"/>
        <v>2</v>
      </c>
      <c r="M42" s="64">
        <f t="shared" si="5"/>
        <v>2.8578382730149222E-2</v>
      </c>
      <c r="N42" s="44">
        <f t="shared" si="2"/>
        <v>5.7156765460298443E-2</v>
      </c>
      <c r="O42" s="43">
        <f t="shared" si="6"/>
        <v>1.6003894328883563</v>
      </c>
      <c r="P42" s="90"/>
    </row>
    <row r="43" spans="1:16" ht="23.25" thickBot="1" x14ac:dyDescent="0.2">
      <c r="A43" s="9" t="s">
        <v>2536</v>
      </c>
      <c r="B43" s="8" t="s">
        <v>2535</v>
      </c>
      <c r="C43" s="8">
        <v>2</v>
      </c>
      <c r="D43" s="8">
        <v>1.5</v>
      </c>
      <c r="E43" s="8">
        <v>38</v>
      </c>
      <c r="F43" s="7">
        <v>0.5</v>
      </c>
      <c r="G43" s="6">
        <v>0</v>
      </c>
      <c r="I43" s="84"/>
      <c r="J43" s="94"/>
      <c r="K43" s="36" t="s">
        <v>0</v>
      </c>
      <c r="L43" s="30">
        <f>SUM(L22:L42)</f>
        <v>825</v>
      </c>
      <c r="M43" s="70">
        <f t="shared" si="5"/>
        <v>2.8578382730149222E-2</v>
      </c>
      <c r="N43" s="18">
        <f t="shared" si="2"/>
        <v>23.577165752373109</v>
      </c>
      <c r="O43" s="17">
        <f t="shared" si="6"/>
        <v>660.16064106644706</v>
      </c>
      <c r="P43" s="90"/>
    </row>
    <row r="44" spans="1:16" ht="22.5" x14ac:dyDescent="0.25">
      <c r="A44" s="9" t="s">
        <v>2957</v>
      </c>
      <c r="B44" s="8" t="s">
        <v>2956</v>
      </c>
      <c r="C44" s="8">
        <v>1</v>
      </c>
      <c r="D44" s="8">
        <v>37</v>
      </c>
      <c r="E44" s="8">
        <v>74</v>
      </c>
      <c r="F44" s="7">
        <v>1</v>
      </c>
      <c r="G44" s="6">
        <v>0</v>
      </c>
      <c r="I44" s="84"/>
      <c r="J44" s="92"/>
      <c r="K44" s="49" t="s">
        <v>3474</v>
      </c>
      <c r="L44" s="48">
        <f t="shared" ref="L44:L57" si="7">IF(ISNA(VLOOKUP(K:K,A:C,3,FALSE)),"0",VLOOKUP(K:K,A:C,3,FALSE))</f>
        <v>3</v>
      </c>
      <c r="M44" s="63">
        <f t="shared" ref="M44:M58" si="8">10212/(1460+26082+2937+977)</f>
        <v>0.32464394710071209</v>
      </c>
      <c r="N44" s="47">
        <f t="shared" si="2"/>
        <v>0.97393184130213628</v>
      </c>
      <c r="O44" s="46">
        <f t="shared" si="6"/>
        <v>27.270091556459818</v>
      </c>
      <c r="P44" s="90"/>
    </row>
    <row r="45" spans="1:16" ht="22.5" x14ac:dyDescent="0.25">
      <c r="A45" s="9" t="s">
        <v>2955</v>
      </c>
      <c r="B45" s="8" t="s">
        <v>2954</v>
      </c>
      <c r="C45" s="8">
        <v>3</v>
      </c>
      <c r="D45" s="8">
        <v>7.67</v>
      </c>
      <c r="E45" s="8">
        <v>27</v>
      </c>
      <c r="F45" s="7">
        <v>0.33300000000000002</v>
      </c>
      <c r="G45" s="6">
        <v>0</v>
      </c>
      <c r="I45" s="84"/>
      <c r="J45" s="93"/>
      <c r="K45" s="45" t="s">
        <v>2999</v>
      </c>
      <c r="L45" s="23">
        <f t="shared" si="7"/>
        <v>1</v>
      </c>
      <c r="M45" s="64">
        <f t="shared" si="8"/>
        <v>0.32464394710071209</v>
      </c>
      <c r="N45" s="44">
        <f t="shared" si="2"/>
        <v>0.32464394710071209</v>
      </c>
      <c r="O45" s="43">
        <f t="shared" si="6"/>
        <v>9.0900305188199386</v>
      </c>
      <c r="P45" s="90"/>
    </row>
    <row r="46" spans="1:16" ht="22.5" x14ac:dyDescent="0.25">
      <c r="A46" s="9" t="s">
        <v>2532</v>
      </c>
      <c r="B46" s="8" t="s">
        <v>2531</v>
      </c>
      <c r="C46" s="8">
        <v>2</v>
      </c>
      <c r="D46" s="8">
        <v>5</v>
      </c>
      <c r="E46" s="8">
        <v>53</v>
      </c>
      <c r="F46" s="7">
        <v>0</v>
      </c>
      <c r="G46" s="6">
        <v>0</v>
      </c>
      <c r="I46" s="84"/>
      <c r="J46" s="93"/>
      <c r="K46" s="45" t="s">
        <v>2997</v>
      </c>
      <c r="L46" s="23" t="str">
        <f t="shared" si="7"/>
        <v>0</v>
      </c>
      <c r="M46" s="64">
        <f t="shared" si="8"/>
        <v>0.32464394710071209</v>
      </c>
      <c r="N46" s="44">
        <f t="shared" si="2"/>
        <v>0</v>
      </c>
      <c r="O46" s="43">
        <f t="shared" si="6"/>
        <v>0</v>
      </c>
      <c r="P46" s="90"/>
    </row>
    <row r="47" spans="1:16" ht="22.5" x14ac:dyDescent="0.25">
      <c r="A47" s="9" t="s">
        <v>2530</v>
      </c>
      <c r="B47" s="8" t="s">
        <v>2529</v>
      </c>
      <c r="C47" s="8">
        <v>2</v>
      </c>
      <c r="D47" s="8">
        <v>9.5</v>
      </c>
      <c r="E47" s="8">
        <v>61.5</v>
      </c>
      <c r="F47" s="7">
        <v>0</v>
      </c>
      <c r="G47" s="6">
        <v>0</v>
      </c>
      <c r="I47" s="84"/>
      <c r="J47" s="93"/>
      <c r="K47" s="45" t="s">
        <v>2996</v>
      </c>
      <c r="L47" s="23" t="str">
        <f t="shared" si="7"/>
        <v>0</v>
      </c>
      <c r="M47" s="64">
        <f t="shared" si="8"/>
        <v>0.32464394710071209</v>
      </c>
      <c r="N47" s="44">
        <f t="shared" si="2"/>
        <v>0</v>
      </c>
      <c r="O47" s="43">
        <f t="shared" si="6"/>
        <v>0</v>
      </c>
      <c r="P47" s="90"/>
    </row>
    <row r="48" spans="1:16" ht="22.5" x14ac:dyDescent="0.25">
      <c r="A48" s="9" t="s">
        <v>2528</v>
      </c>
      <c r="B48" s="8" t="s">
        <v>2527</v>
      </c>
      <c r="C48" s="8">
        <v>28</v>
      </c>
      <c r="D48" s="8">
        <v>0.86</v>
      </c>
      <c r="E48" s="8">
        <v>58.93</v>
      </c>
      <c r="F48" s="7">
        <v>0.60699999999999998</v>
      </c>
      <c r="G48" s="6">
        <v>0</v>
      </c>
      <c r="I48" s="84"/>
      <c r="J48" s="93"/>
      <c r="K48" s="45" t="s">
        <v>474</v>
      </c>
      <c r="L48" s="23">
        <f t="shared" si="7"/>
        <v>5</v>
      </c>
      <c r="M48" s="64">
        <f t="shared" si="8"/>
        <v>0.32464394710071209</v>
      </c>
      <c r="N48" s="44">
        <f t="shared" si="2"/>
        <v>1.6232197355035605</v>
      </c>
      <c r="O48" s="43">
        <f t="shared" si="6"/>
        <v>45.450152594099691</v>
      </c>
      <c r="P48" s="90"/>
    </row>
    <row r="49" spans="1:16" ht="22.5" x14ac:dyDescent="0.25">
      <c r="A49" s="9" t="s">
        <v>2526</v>
      </c>
      <c r="B49" s="8" t="s">
        <v>2525</v>
      </c>
      <c r="C49" s="8">
        <v>34</v>
      </c>
      <c r="D49" s="8">
        <v>4.88</v>
      </c>
      <c r="E49" s="8">
        <v>57.38</v>
      </c>
      <c r="F49" s="7">
        <v>0.61799999999999999</v>
      </c>
      <c r="G49" s="6">
        <v>0</v>
      </c>
      <c r="I49" s="84"/>
      <c r="J49" s="93"/>
      <c r="K49" s="45" t="s">
        <v>472</v>
      </c>
      <c r="L49" s="23">
        <f t="shared" si="7"/>
        <v>8</v>
      </c>
      <c r="M49" s="64">
        <f t="shared" si="8"/>
        <v>0.32464394710071209</v>
      </c>
      <c r="N49" s="44">
        <f t="shared" si="2"/>
        <v>2.5971515768056967</v>
      </c>
      <c r="O49" s="43">
        <f t="shared" si="6"/>
        <v>72.720244150559509</v>
      </c>
      <c r="P49" s="90"/>
    </row>
    <row r="50" spans="1:16" ht="22.5" x14ac:dyDescent="0.25">
      <c r="A50" s="9" t="s">
        <v>182</v>
      </c>
      <c r="B50" s="8" t="s">
        <v>181</v>
      </c>
      <c r="C50" s="8">
        <v>26</v>
      </c>
      <c r="D50" s="8">
        <v>6.77</v>
      </c>
      <c r="E50" s="8">
        <v>68.58</v>
      </c>
      <c r="F50" s="7">
        <v>0.34599999999999997</v>
      </c>
      <c r="G50" s="6">
        <v>0</v>
      </c>
      <c r="I50" s="84"/>
      <c r="J50" s="93"/>
      <c r="K50" s="45" t="s">
        <v>470</v>
      </c>
      <c r="L50" s="23">
        <f t="shared" si="7"/>
        <v>15</v>
      </c>
      <c r="M50" s="64">
        <f t="shared" si="8"/>
        <v>0.32464394710071209</v>
      </c>
      <c r="N50" s="44">
        <f t="shared" si="2"/>
        <v>4.869659206510681</v>
      </c>
      <c r="O50" s="43">
        <f t="shared" si="6"/>
        <v>136.35045778229906</v>
      </c>
      <c r="P50" s="90"/>
    </row>
    <row r="51" spans="1:16" ht="22.5" x14ac:dyDescent="0.25">
      <c r="A51" s="9" t="s">
        <v>2524</v>
      </c>
      <c r="B51" s="8" t="s">
        <v>2523</v>
      </c>
      <c r="C51" s="8">
        <v>8</v>
      </c>
      <c r="D51" s="8">
        <v>10.88</v>
      </c>
      <c r="E51" s="8">
        <v>80.5</v>
      </c>
      <c r="F51" s="7">
        <v>0.375</v>
      </c>
      <c r="G51" s="6">
        <v>0</v>
      </c>
      <c r="I51" s="84"/>
      <c r="J51" s="93"/>
      <c r="K51" s="45" t="s">
        <v>468</v>
      </c>
      <c r="L51" s="23">
        <f t="shared" si="7"/>
        <v>22</v>
      </c>
      <c r="M51" s="64">
        <f t="shared" si="8"/>
        <v>0.32464394710071209</v>
      </c>
      <c r="N51" s="44">
        <f t="shared" si="2"/>
        <v>7.1421668362156661</v>
      </c>
      <c r="O51" s="43">
        <f t="shared" si="6"/>
        <v>199.98067141403865</v>
      </c>
      <c r="P51" s="90"/>
    </row>
    <row r="52" spans="1:16" ht="22.5" x14ac:dyDescent="0.25">
      <c r="A52" s="9" t="s">
        <v>2520</v>
      </c>
      <c r="B52" s="8" t="s">
        <v>2519</v>
      </c>
      <c r="C52" s="8">
        <v>16</v>
      </c>
      <c r="D52" s="8">
        <v>0.75</v>
      </c>
      <c r="E52" s="8">
        <v>53.97</v>
      </c>
      <c r="F52" s="7">
        <v>0.56299999999999994</v>
      </c>
      <c r="G52" s="6">
        <v>0</v>
      </c>
      <c r="I52" s="84"/>
      <c r="J52" s="93"/>
      <c r="K52" s="45" t="s">
        <v>466</v>
      </c>
      <c r="L52" s="23">
        <f t="shared" si="7"/>
        <v>8</v>
      </c>
      <c r="M52" s="64">
        <f t="shared" si="8"/>
        <v>0.32464394710071209</v>
      </c>
      <c r="N52" s="44">
        <f t="shared" si="2"/>
        <v>2.5971515768056967</v>
      </c>
      <c r="O52" s="43">
        <f t="shared" si="6"/>
        <v>72.720244150559509</v>
      </c>
      <c r="P52" s="90"/>
    </row>
    <row r="53" spans="1:16" ht="22.5" x14ac:dyDescent="0.25">
      <c r="A53" s="9" t="s">
        <v>2518</v>
      </c>
      <c r="B53" s="8" t="s">
        <v>2517</v>
      </c>
      <c r="C53" s="8">
        <v>12</v>
      </c>
      <c r="D53" s="8">
        <v>3.42</v>
      </c>
      <c r="E53" s="8">
        <v>61.17</v>
      </c>
      <c r="F53" s="7">
        <v>0.41699999999999998</v>
      </c>
      <c r="G53" s="6">
        <v>0</v>
      </c>
      <c r="I53" s="84"/>
      <c r="J53" s="93"/>
      <c r="K53" s="45" t="s">
        <v>498</v>
      </c>
      <c r="L53" s="23">
        <f t="shared" si="7"/>
        <v>13</v>
      </c>
      <c r="M53" s="64">
        <f t="shared" si="8"/>
        <v>0.32464394710071209</v>
      </c>
      <c r="N53" s="44">
        <f t="shared" si="2"/>
        <v>4.2203713123092577</v>
      </c>
      <c r="O53" s="43">
        <f t="shared" si="6"/>
        <v>118.17039674465921</v>
      </c>
      <c r="P53" s="90"/>
    </row>
    <row r="54" spans="1:16" ht="22.5" x14ac:dyDescent="0.25">
      <c r="A54" s="9" t="s">
        <v>2516</v>
      </c>
      <c r="B54" s="8" t="s">
        <v>2515</v>
      </c>
      <c r="C54" s="8">
        <v>8</v>
      </c>
      <c r="D54" s="8">
        <v>4</v>
      </c>
      <c r="E54" s="8">
        <v>51.39</v>
      </c>
      <c r="F54" s="7">
        <v>0.5</v>
      </c>
      <c r="G54" s="6">
        <v>0</v>
      </c>
      <c r="I54" s="84"/>
      <c r="J54" s="93"/>
      <c r="K54" s="45" t="s">
        <v>496</v>
      </c>
      <c r="L54" s="23">
        <f t="shared" si="7"/>
        <v>3</v>
      </c>
      <c r="M54" s="64">
        <f t="shared" si="8"/>
        <v>0.32464394710071209</v>
      </c>
      <c r="N54" s="44">
        <f t="shared" si="2"/>
        <v>0.97393184130213628</v>
      </c>
      <c r="O54" s="43">
        <f t="shared" si="6"/>
        <v>27.270091556459818</v>
      </c>
      <c r="P54" s="90"/>
    </row>
    <row r="55" spans="1:16" ht="22.5" x14ac:dyDescent="0.25">
      <c r="A55" s="9" t="s">
        <v>2514</v>
      </c>
      <c r="B55" s="8" t="s">
        <v>2513</v>
      </c>
      <c r="C55" s="8">
        <v>3</v>
      </c>
      <c r="D55" s="8">
        <v>7.33</v>
      </c>
      <c r="E55" s="8">
        <v>68.33</v>
      </c>
      <c r="F55" s="7">
        <v>0.66700000000000004</v>
      </c>
      <c r="G55" s="6">
        <v>0</v>
      </c>
      <c r="I55" s="84"/>
      <c r="J55" s="93"/>
      <c r="K55" s="45" t="s">
        <v>3262</v>
      </c>
      <c r="L55" s="23">
        <f t="shared" si="7"/>
        <v>4</v>
      </c>
      <c r="M55" s="64">
        <f t="shared" si="8"/>
        <v>0.32464394710071209</v>
      </c>
      <c r="N55" s="44">
        <f t="shared" si="2"/>
        <v>1.2985757884028484</v>
      </c>
      <c r="O55" s="43">
        <f t="shared" si="6"/>
        <v>36.360122075279754</v>
      </c>
      <c r="P55" s="90"/>
    </row>
    <row r="56" spans="1:16" ht="22.5" x14ac:dyDescent="0.25">
      <c r="A56" s="9" t="s">
        <v>2512</v>
      </c>
      <c r="B56" s="8" t="s">
        <v>2511</v>
      </c>
      <c r="C56" s="8">
        <v>2</v>
      </c>
      <c r="D56" s="8">
        <v>22.5</v>
      </c>
      <c r="E56" s="8">
        <v>73</v>
      </c>
      <c r="F56" s="7">
        <v>0</v>
      </c>
      <c r="G56" s="6">
        <v>0</v>
      </c>
      <c r="I56" s="84"/>
      <c r="J56" s="93"/>
      <c r="K56" s="45" t="s">
        <v>494</v>
      </c>
      <c r="L56" s="23">
        <f t="shared" si="7"/>
        <v>1</v>
      </c>
      <c r="M56" s="64">
        <f t="shared" si="8"/>
        <v>0.32464394710071209</v>
      </c>
      <c r="N56" s="44">
        <f t="shared" si="2"/>
        <v>0.32464394710071209</v>
      </c>
      <c r="O56" s="43">
        <f t="shared" si="6"/>
        <v>9.0900305188199386</v>
      </c>
      <c r="P56" s="90"/>
    </row>
    <row r="57" spans="1:16" ht="23.25" thickBot="1" x14ac:dyDescent="0.3">
      <c r="A57" s="9" t="s">
        <v>2510</v>
      </c>
      <c r="B57" s="8" t="s">
        <v>2509</v>
      </c>
      <c r="C57" s="8">
        <v>9</v>
      </c>
      <c r="D57" s="8">
        <v>0.78</v>
      </c>
      <c r="E57" s="8">
        <v>46.22</v>
      </c>
      <c r="F57" s="7">
        <v>0.33300000000000002</v>
      </c>
      <c r="G57" s="6">
        <v>0.111</v>
      </c>
      <c r="I57" s="84"/>
      <c r="J57" s="93"/>
      <c r="K57" s="45" t="s">
        <v>450</v>
      </c>
      <c r="L57" s="23">
        <f t="shared" si="7"/>
        <v>6</v>
      </c>
      <c r="M57" s="64">
        <f t="shared" si="8"/>
        <v>0.32464394710071209</v>
      </c>
      <c r="N57" s="44">
        <f t="shared" si="2"/>
        <v>1.9478636826042726</v>
      </c>
      <c r="O57" s="43">
        <f t="shared" si="6"/>
        <v>54.540183112919635</v>
      </c>
      <c r="P57" s="90"/>
    </row>
    <row r="58" spans="1:16" ht="23.25" thickBot="1" x14ac:dyDescent="0.2">
      <c r="A58" s="9" t="s">
        <v>2508</v>
      </c>
      <c r="B58" s="8" t="s">
        <v>2507</v>
      </c>
      <c r="C58" s="8">
        <v>3</v>
      </c>
      <c r="D58" s="8">
        <v>6</v>
      </c>
      <c r="E58" s="8">
        <v>64</v>
      </c>
      <c r="F58" s="7">
        <v>0.66700000000000004</v>
      </c>
      <c r="G58" s="6">
        <v>0.33300000000000002</v>
      </c>
      <c r="I58" s="84"/>
      <c r="J58" s="94"/>
      <c r="K58" s="36" t="s">
        <v>0</v>
      </c>
      <c r="L58" s="30">
        <f>SUM(L44:L57)</f>
        <v>89</v>
      </c>
      <c r="M58" s="70">
        <f t="shared" si="8"/>
        <v>0.32464394710071209</v>
      </c>
      <c r="N58" s="18">
        <f t="shared" si="2"/>
        <v>28.893311291963375</v>
      </c>
      <c r="O58" s="17">
        <f t="shared" si="6"/>
        <v>809.01271617497446</v>
      </c>
      <c r="P58" s="90"/>
    </row>
    <row r="59" spans="1:16" ht="23.25" thickBot="1" x14ac:dyDescent="0.3">
      <c r="A59" s="9" t="s">
        <v>2506</v>
      </c>
      <c r="B59" s="8" t="s">
        <v>2505</v>
      </c>
      <c r="C59" s="8">
        <v>8</v>
      </c>
      <c r="D59" s="8">
        <v>9.1300000000000008</v>
      </c>
      <c r="E59" s="8">
        <v>79.38</v>
      </c>
      <c r="F59" s="7">
        <v>0.125</v>
      </c>
      <c r="G59" s="6">
        <v>0.375</v>
      </c>
      <c r="I59" s="85"/>
      <c r="J59" s="42"/>
      <c r="K59" s="41"/>
      <c r="L59" s="40">
        <f>SUMIF($K7:$K58,"total",L7:L58)</f>
        <v>1516</v>
      </c>
      <c r="M59" s="71"/>
      <c r="N59" s="39">
        <f>SUMIF($K7:$K58,"total",N7:N58)</f>
        <v>135.06397366045439</v>
      </c>
      <c r="O59" s="38">
        <f>SUMIF($K7:$K58,"total",O7:O58)</f>
        <v>3121.0432895637796</v>
      </c>
      <c r="P59" s="91"/>
    </row>
    <row r="60" spans="1:16" ht="22.5" customHeight="1" x14ac:dyDescent="0.25">
      <c r="A60" s="9" t="s">
        <v>2951</v>
      </c>
      <c r="B60" s="8" t="s">
        <v>2950</v>
      </c>
      <c r="C60" s="8">
        <v>3</v>
      </c>
      <c r="D60" s="8">
        <v>13</v>
      </c>
      <c r="E60" s="8">
        <v>74.67</v>
      </c>
      <c r="F60" s="7">
        <v>0.66700000000000004</v>
      </c>
      <c r="G60" s="6">
        <v>0.33300000000000002</v>
      </c>
      <c r="I60" s="100" t="s">
        <v>3590</v>
      </c>
      <c r="J60" s="103"/>
      <c r="K60" s="37" t="s">
        <v>1725</v>
      </c>
      <c r="L60" s="23">
        <f>IF(ISNA(VLOOKUP(K:K,A:C,3,FALSE)),"0",VLOOKUP(K:K,A:C,3,FALSE))</f>
        <v>26</v>
      </c>
      <c r="M60" s="65">
        <f t="shared" ref="M60:M65" si="9">8294/58993</f>
        <v>0.14059295170613462</v>
      </c>
      <c r="N60" s="22">
        <f t="shared" ref="N60:N98" si="10">L60*M60</f>
        <v>3.6554167443595</v>
      </c>
      <c r="O60" s="21">
        <f t="shared" ref="O60:O65" si="11">N60*6</f>
        <v>21.932500466157002</v>
      </c>
      <c r="P60" s="106" t="s">
        <v>3591</v>
      </c>
    </row>
    <row r="61" spans="1:16" ht="33.75" x14ac:dyDescent="0.25">
      <c r="A61" s="9" t="s">
        <v>2504</v>
      </c>
      <c r="B61" s="8" t="s">
        <v>2503</v>
      </c>
      <c r="C61" s="8">
        <v>16</v>
      </c>
      <c r="D61" s="8">
        <v>1.56</v>
      </c>
      <c r="E61" s="8">
        <v>85.5</v>
      </c>
      <c r="F61" s="7">
        <v>0.56299999999999994</v>
      </c>
      <c r="G61" s="6">
        <v>0</v>
      </c>
      <c r="I61" s="101"/>
      <c r="J61" s="104"/>
      <c r="K61" s="37" t="s">
        <v>114</v>
      </c>
      <c r="L61" s="23">
        <f>IF(ISNA(VLOOKUP(K:K,A:C,3,FALSE)),"0",VLOOKUP(K:K,A:C,3,FALSE))</f>
        <v>21</v>
      </c>
      <c r="M61" s="65">
        <f t="shared" si="9"/>
        <v>0.14059295170613462</v>
      </c>
      <c r="N61" s="22">
        <f t="shared" si="10"/>
        <v>2.952451985828827</v>
      </c>
      <c r="O61" s="21">
        <f t="shared" si="11"/>
        <v>17.714711914972963</v>
      </c>
      <c r="P61" s="107"/>
    </row>
    <row r="62" spans="1:16" ht="33.75" x14ac:dyDescent="0.25">
      <c r="A62" s="9" t="s">
        <v>180</v>
      </c>
      <c r="B62" s="8" t="s">
        <v>179</v>
      </c>
      <c r="C62" s="8">
        <v>13</v>
      </c>
      <c r="D62" s="8">
        <v>5.31</v>
      </c>
      <c r="E62" s="8">
        <v>85.54</v>
      </c>
      <c r="F62" s="7">
        <v>0.23100000000000001</v>
      </c>
      <c r="G62" s="6">
        <v>0</v>
      </c>
      <c r="I62" s="101"/>
      <c r="J62" s="104"/>
      <c r="K62" s="37" t="s">
        <v>1723</v>
      </c>
      <c r="L62" s="23">
        <f>IF(ISNA(VLOOKUP(K:K,A:C,3,FALSE)),"0",VLOOKUP(K:K,A:C,3,FALSE))</f>
        <v>50</v>
      </c>
      <c r="M62" s="65">
        <f t="shared" si="9"/>
        <v>0.14059295170613462</v>
      </c>
      <c r="N62" s="22">
        <f t="shared" si="10"/>
        <v>7.0296475853067308</v>
      </c>
      <c r="O62" s="21">
        <f t="shared" si="11"/>
        <v>42.177885511840387</v>
      </c>
      <c r="P62" s="107"/>
    </row>
    <row r="63" spans="1:16" ht="33.75" x14ac:dyDescent="0.25">
      <c r="A63" s="9" t="s">
        <v>2502</v>
      </c>
      <c r="B63" s="8" t="s">
        <v>2501</v>
      </c>
      <c r="C63" s="8">
        <v>17</v>
      </c>
      <c r="D63" s="8">
        <v>5.71</v>
      </c>
      <c r="E63" s="8">
        <v>85.35</v>
      </c>
      <c r="F63" s="7">
        <v>0.47099999999999997</v>
      </c>
      <c r="G63" s="6">
        <v>0</v>
      </c>
      <c r="I63" s="101"/>
      <c r="J63" s="104"/>
      <c r="K63" s="37" t="s">
        <v>1721</v>
      </c>
      <c r="L63" s="23">
        <f>IF(ISNA(VLOOKUP(K:K,A:C,3,FALSE)),"0",VLOOKUP(K:K,A:C,3,FALSE))</f>
        <v>19</v>
      </c>
      <c r="M63" s="65">
        <f t="shared" si="9"/>
        <v>0.14059295170613462</v>
      </c>
      <c r="N63" s="22">
        <f t="shared" si="10"/>
        <v>2.6712660824165577</v>
      </c>
      <c r="O63" s="21">
        <f t="shared" si="11"/>
        <v>16.027596494499345</v>
      </c>
      <c r="P63" s="107"/>
    </row>
    <row r="64" spans="1:16" ht="34.5" thickBot="1" x14ac:dyDescent="0.3">
      <c r="A64" s="9" t="s">
        <v>2500</v>
      </c>
      <c r="B64" s="8" t="s">
        <v>2499</v>
      </c>
      <c r="C64" s="8">
        <v>6</v>
      </c>
      <c r="D64" s="8">
        <v>6.5</v>
      </c>
      <c r="E64" s="8">
        <v>92.83</v>
      </c>
      <c r="F64" s="7">
        <v>0.33300000000000002</v>
      </c>
      <c r="G64" s="6">
        <v>0</v>
      </c>
      <c r="I64" s="101"/>
      <c r="J64" s="104"/>
      <c r="K64" s="37" t="s">
        <v>1719</v>
      </c>
      <c r="L64" s="23">
        <f>IF(ISNA(VLOOKUP(K:K,A:C,3,FALSE)),"0",VLOOKUP(K:K,A:C,3,FALSE))</f>
        <v>4</v>
      </c>
      <c r="M64" s="65">
        <f t="shared" si="9"/>
        <v>0.14059295170613462</v>
      </c>
      <c r="N64" s="22">
        <f t="shared" si="10"/>
        <v>0.56237180682453847</v>
      </c>
      <c r="O64" s="21">
        <f t="shared" si="11"/>
        <v>3.3742308409472308</v>
      </c>
      <c r="P64" s="107"/>
    </row>
    <row r="65" spans="1:16" ht="34.5" thickBot="1" x14ac:dyDescent="0.2">
      <c r="A65" s="9" t="s">
        <v>2498</v>
      </c>
      <c r="B65" s="8" t="s">
        <v>2497</v>
      </c>
      <c r="C65" s="8">
        <v>34</v>
      </c>
      <c r="D65" s="8">
        <v>1.5</v>
      </c>
      <c r="E65" s="8">
        <v>60.74</v>
      </c>
      <c r="F65" s="7">
        <v>0.47099999999999997</v>
      </c>
      <c r="G65" s="6">
        <v>0</v>
      </c>
      <c r="I65" s="101"/>
      <c r="J65" s="105"/>
      <c r="K65" s="36" t="s">
        <v>0</v>
      </c>
      <c r="L65" s="30">
        <f>SUM(L60:L64)</f>
        <v>120</v>
      </c>
      <c r="M65" s="70">
        <f t="shared" si="9"/>
        <v>0.14059295170613462</v>
      </c>
      <c r="N65" s="18">
        <f t="shared" si="10"/>
        <v>16.871154204736154</v>
      </c>
      <c r="O65" s="17">
        <f t="shared" si="11"/>
        <v>101.22692522841692</v>
      </c>
      <c r="P65" s="107"/>
    </row>
    <row r="66" spans="1:16" ht="33.75" customHeight="1" x14ac:dyDescent="0.25">
      <c r="A66" s="9" t="s">
        <v>2496</v>
      </c>
      <c r="B66" s="8" t="s">
        <v>2495</v>
      </c>
      <c r="C66" s="8">
        <v>35</v>
      </c>
      <c r="D66" s="8">
        <v>4.46</v>
      </c>
      <c r="E66" s="8">
        <v>62.46</v>
      </c>
      <c r="F66" s="7">
        <v>0.51400000000000001</v>
      </c>
      <c r="G66" s="6">
        <v>0</v>
      </c>
      <c r="I66" s="101"/>
      <c r="J66" s="103"/>
      <c r="K66" s="37" t="s">
        <v>3140</v>
      </c>
      <c r="L66" s="23">
        <f t="shared" ref="L66:L73" si="12">IF(ISNA(VLOOKUP(K:K,A:C,3,FALSE)),"0",VLOOKUP(K:K,A:C,3,FALSE))</f>
        <v>2</v>
      </c>
      <c r="M66" s="65">
        <f t="shared" ref="M66:M74" si="13">691/(8814+4159)</f>
        <v>5.3264472365682575E-2</v>
      </c>
      <c r="N66" s="22">
        <f t="shared" si="10"/>
        <v>0.10652894473136515</v>
      </c>
      <c r="O66" s="21">
        <f t="shared" ref="O66:O98" si="14">N66*20</f>
        <v>2.1305788946273028</v>
      </c>
      <c r="P66" s="107"/>
    </row>
    <row r="67" spans="1:16" ht="33.75" x14ac:dyDescent="0.25">
      <c r="A67" s="9" t="s">
        <v>2494</v>
      </c>
      <c r="B67" s="8" t="s">
        <v>2493</v>
      </c>
      <c r="C67" s="8">
        <v>13</v>
      </c>
      <c r="D67" s="8">
        <v>4.8499999999999996</v>
      </c>
      <c r="E67" s="8">
        <v>68.31</v>
      </c>
      <c r="F67" s="7">
        <v>0.53800000000000003</v>
      </c>
      <c r="G67" s="6">
        <v>0</v>
      </c>
      <c r="I67" s="101"/>
      <c r="J67" s="104"/>
      <c r="K67" s="37" t="s">
        <v>3138</v>
      </c>
      <c r="L67" s="23">
        <f t="shared" si="12"/>
        <v>1</v>
      </c>
      <c r="M67" s="65">
        <f t="shared" si="13"/>
        <v>5.3264472365682575E-2</v>
      </c>
      <c r="N67" s="22">
        <f t="shared" si="10"/>
        <v>5.3264472365682575E-2</v>
      </c>
      <c r="O67" s="21">
        <f t="shared" si="14"/>
        <v>1.0652894473136514</v>
      </c>
      <c r="P67" s="107"/>
    </row>
    <row r="68" spans="1:16" ht="33.75" x14ac:dyDescent="0.25">
      <c r="A68" s="9" t="s">
        <v>3353</v>
      </c>
      <c r="B68" s="8" t="s">
        <v>3352</v>
      </c>
      <c r="C68" s="8">
        <v>1</v>
      </c>
      <c r="D68" s="8">
        <v>20</v>
      </c>
      <c r="E68" s="8">
        <v>52</v>
      </c>
      <c r="F68" s="7">
        <v>1</v>
      </c>
      <c r="G68" s="6">
        <v>0</v>
      </c>
      <c r="I68" s="101"/>
      <c r="J68" s="104"/>
      <c r="K68" s="37" t="s">
        <v>3136</v>
      </c>
      <c r="L68" s="23" t="str">
        <f t="shared" si="12"/>
        <v>0</v>
      </c>
      <c r="M68" s="65">
        <f t="shared" si="13"/>
        <v>5.3264472365682575E-2</v>
      </c>
      <c r="N68" s="22">
        <f t="shared" si="10"/>
        <v>0</v>
      </c>
      <c r="O68" s="21">
        <f t="shared" si="14"/>
        <v>0</v>
      </c>
      <c r="P68" s="107"/>
    </row>
    <row r="69" spans="1:16" ht="22.5" x14ac:dyDescent="0.25">
      <c r="A69" s="9" t="s">
        <v>2949</v>
      </c>
      <c r="B69" s="8" t="s">
        <v>2948</v>
      </c>
      <c r="C69" s="8">
        <v>12</v>
      </c>
      <c r="D69" s="8">
        <v>0</v>
      </c>
      <c r="E69" s="8">
        <v>41.25</v>
      </c>
      <c r="F69" s="7">
        <v>8.3000000000000004E-2</v>
      </c>
      <c r="G69" s="6">
        <v>0</v>
      </c>
      <c r="I69" s="101"/>
      <c r="J69" s="104"/>
      <c r="K69" s="37" t="s">
        <v>3335</v>
      </c>
      <c r="L69" s="23">
        <f t="shared" si="12"/>
        <v>1</v>
      </c>
      <c r="M69" s="65">
        <f t="shared" si="13"/>
        <v>5.3264472365682575E-2</v>
      </c>
      <c r="N69" s="22">
        <f t="shared" si="10"/>
        <v>5.3264472365682575E-2</v>
      </c>
      <c r="O69" s="21">
        <f t="shared" si="14"/>
        <v>1.0652894473136514</v>
      </c>
      <c r="P69" s="107"/>
    </row>
    <row r="70" spans="1:16" ht="22.5" x14ac:dyDescent="0.25">
      <c r="A70" s="9" t="s">
        <v>2492</v>
      </c>
      <c r="B70" s="8" t="s">
        <v>2491</v>
      </c>
      <c r="C70" s="8">
        <v>34</v>
      </c>
      <c r="D70" s="8">
        <v>2.2400000000000002</v>
      </c>
      <c r="E70" s="8">
        <v>50.88</v>
      </c>
      <c r="F70" s="7">
        <v>0.20599999999999999</v>
      </c>
      <c r="G70" s="6">
        <v>0</v>
      </c>
      <c r="I70" s="101"/>
      <c r="J70" s="104"/>
      <c r="K70" s="37" t="s">
        <v>1629</v>
      </c>
      <c r="L70" s="23" t="str">
        <f t="shared" si="12"/>
        <v>0</v>
      </c>
      <c r="M70" s="65">
        <f t="shared" si="13"/>
        <v>5.3264472365682575E-2</v>
      </c>
      <c r="N70" s="22">
        <f t="shared" si="10"/>
        <v>0</v>
      </c>
      <c r="O70" s="21">
        <f t="shared" si="14"/>
        <v>0</v>
      </c>
      <c r="P70" s="107"/>
    </row>
    <row r="71" spans="1:16" ht="22.5" x14ac:dyDescent="0.25">
      <c r="A71" s="9" t="s">
        <v>2490</v>
      </c>
      <c r="B71" s="8" t="s">
        <v>2489</v>
      </c>
      <c r="C71" s="8">
        <v>5</v>
      </c>
      <c r="D71" s="8">
        <v>5.8</v>
      </c>
      <c r="E71" s="8">
        <v>52.4</v>
      </c>
      <c r="F71" s="7">
        <v>0.2</v>
      </c>
      <c r="G71" s="6">
        <v>0</v>
      </c>
      <c r="I71" s="101"/>
      <c r="J71" s="104"/>
      <c r="K71" s="37" t="s">
        <v>2832</v>
      </c>
      <c r="L71" s="23">
        <f t="shared" si="12"/>
        <v>3</v>
      </c>
      <c r="M71" s="65">
        <f t="shared" si="13"/>
        <v>5.3264472365682575E-2</v>
      </c>
      <c r="N71" s="22">
        <f t="shared" si="10"/>
        <v>0.15979341709704772</v>
      </c>
      <c r="O71" s="21">
        <f t="shared" si="14"/>
        <v>3.1958683419409546</v>
      </c>
      <c r="P71" s="107"/>
    </row>
    <row r="72" spans="1:16" ht="22.5" x14ac:dyDescent="0.25">
      <c r="A72" s="9" t="s">
        <v>2488</v>
      </c>
      <c r="B72" s="8" t="s">
        <v>2487</v>
      </c>
      <c r="C72" s="8">
        <v>2</v>
      </c>
      <c r="D72" s="8">
        <v>7.5</v>
      </c>
      <c r="E72" s="8">
        <v>54.5</v>
      </c>
      <c r="F72" s="7">
        <v>0.5</v>
      </c>
      <c r="G72" s="6">
        <v>0</v>
      </c>
      <c r="I72" s="101"/>
      <c r="J72" s="104"/>
      <c r="K72" s="37" t="s">
        <v>1627</v>
      </c>
      <c r="L72" s="23">
        <f t="shared" si="12"/>
        <v>2</v>
      </c>
      <c r="M72" s="65">
        <f t="shared" si="13"/>
        <v>5.3264472365682575E-2</v>
      </c>
      <c r="N72" s="22">
        <f t="shared" si="10"/>
        <v>0.10652894473136515</v>
      </c>
      <c r="O72" s="21">
        <f t="shared" si="14"/>
        <v>2.1305788946273028</v>
      </c>
      <c r="P72" s="107"/>
    </row>
    <row r="73" spans="1:16" ht="23.25" thickBot="1" x14ac:dyDescent="0.3">
      <c r="A73" s="9" t="s">
        <v>2947</v>
      </c>
      <c r="B73" s="8" t="s">
        <v>2946</v>
      </c>
      <c r="C73" s="8">
        <v>1</v>
      </c>
      <c r="D73" s="8">
        <v>0</v>
      </c>
      <c r="E73" s="8">
        <v>24</v>
      </c>
      <c r="F73" s="7">
        <v>1</v>
      </c>
      <c r="G73" s="6">
        <v>0</v>
      </c>
      <c r="I73" s="101"/>
      <c r="J73" s="104"/>
      <c r="K73" s="37" t="s">
        <v>3135</v>
      </c>
      <c r="L73" s="23" t="str">
        <f t="shared" si="12"/>
        <v>0</v>
      </c>
      <c r="M73" s="65">
        <f t="shared" si="13"/>
        <v>5.3264472365682575E-2</v>
      </c>
      <c r="N73" s="22">
        <f t="shared" si="10"/>
        <v>0</v>
      </c>
      <c r="O73" s="21">
        <f t="shared" si="14"/>
        <v>0</v>
      </c>
      <c r="P73" s="107"/>
    </row>
    <row r="74" spans="1:16" ht="23.25" thickBot="1" x14ac:dyDescent="0.2">
      <c r="A74" s="9" t="s">
        <v>2486</v>
      </c>
      <c r="B74" s="8" t="s">
        <v>2485</v>
      </c>
      <c r="C74" s="8">
        <v>2</v>
      </c>
      <c r="D74" s="8">
        <v>3</v>
      </c>
      <c r="E74" s="8">
        <v>47.5</v>
      </c>
      <c r="F74" s="7">
        <v>1</v>
      </c>
      <c r="G74" s="6">
        <v>0</v>
      </c>
      <c r="I74" s="101"/>
      <c r="J74" s="105"/>
      <c r="K74" s="36" t="s">
        <v>0</v>
      </c>
      <c r="L74" s="30">
        <f>SUM(L66:L73)</f>
        <v>9</v>
      </c>
      <c r="M74" s="70">
        <f t="shared" si="13"/>
        <v>5.3264472365682575E-2</v>
      </c>
      <c r="N74" s="18">
        <f t="shared" si="10"/>
        <v>0.47938025129114314</v>
      </c>
      <c r="O74" s="17">
        <f t="shared" si="14"/>
        <v>9.5876050258228638</v>
      </c>
      <c r="P74" s="107"/>
    </row>
    <row r="75" spans="1:16" ht="22.5" customHeight="1" x14ac:dyDescent="0.25">
      <c r="A75" s="9" t="s">
        <v>2484</v>
      </c>
      <c r="B75" s="8" t="s">
        <v>2483</v>
      </c>
      <c r="C75" s="8">
        <v>5</v>
      </c>
      <c r="D75" s="8">
        <v>7.4</v>
      </c>
      <c r="E75" s="8">
        <v>91</v>
      </c>
      <c r="F75" s="7">
        <v>0.4</v>
      </c>
      <c r="G75" s="6">
        <v>0.2</v>
      </c>
      <c r="I75" s="101"/>
      <c r="J75" s="109"/>
      <c r="K75" s="37" t="s">
        <v>1695</v>
      </c>
      <c r="L75" s="23">
        <f t="shared" ref="L75:L97" si="15">IF(ISNA(VLOOKUP(K:K,A:C,3,FALSE)),"0",VLOOKUP(K:K,A:C,3,FALSE))</f>
        <v>20</v>
      </c>
      <c r="M75" s="65">
        <f t="shared" ref="M75:M98" si="16">4667/(12345+56058+16046+74320+69268)</f>
        <v>2.0465977012502357E-2</v>
      </c>
      <c r="N75" s="22">
        <f t="shared" si="10"/>
        <v>0.40931954025004713</v>
      </c>
      <c r="O75" s="21">
        <f t="shared" si="14"/>
        <v>8.1863908050009435</v>
      </c>
      <c r="P75" s="107"/>
    </row>
    <row r="76" spans="1:16" ht="22.5" x14ac:dyDescent="0.25">
      <c r="A76" s="9" t="s">
        <v>2482</v>
      </c>
      <c r="B76" s="8" t="s">
        <v>2481</v>
      </c>
      <c r="C76" s="8">
        <v>4</v>
      </c>
      <c r="D76" s="8">
        <v>6.75</v>
      </c>
      <c r="E76" s="8">
        <v>73.75</v>
      </c>
      <c r="F76" s="7">
        <v>0.5</v>
      </c>
      <c r="G76" s="6">
        <v>0.5</v>
      </c>
      <c r="I76" s="101"/>
      <c r="J76" s="110"/>
      <c r="K76" s="37" t="s">
        <v>1693</v>
      </c>
      <c r="L76" s="23">
        <f t="shared" si="15"/>
        <v>14</v>
      </c>
      <c r="M76" s="65">
        <f t="shared" si="16"/>
        <v>2.0465977012502357E-2</v>
      </c>
      <c r="N76" s="22">
        <f t="shared" si="10"/>
        <v>0.28652367817503299</v>
      </c>
      <c r="O76" s="21">
        <f t="shared" si="14"/>
        <v>5.7304735635006594</v>
      </c>
      <c r="P76" s="107"/>
    </row>
    <row r="77" spans="1:16" ht="22.5" x14ac:dyDescent="0.25">
      <c r="A77" s="9" t="s">
        <v>2480</v>
      </c>
      <c r="B77" s="8" t="s">
        <v>2479</v>
      </c>
      <c r="C77" s="8">
        <v>27</v>
      </c>
      <c r="D77" s="8">
        <v>1.44</v>
      </c>
      <c r="E77" s="8">
        <v>58.87</v>
      </c>
      <c r="F77" s="7">
        <v>0.63</v>
      </c>
      <c r="G77" s="6">
        <v>7.3999999999999996E-2</v>
      </c>
      <c r="I77" s="101"/>
      <c r="J77" s="110"/>
      <c r="K77" s="37" t="s">
        <v>1691</v>
      </c>
      <c r="L77" s="23">
        <f t="shared" si="15"/>
        <v>1</v>
      </c>
      <c r="M77" s="65">
        <f t="shared" si="16"/>
        <v>2.0465977012502357E-2</v>
      </c>
      <c r="N77" s="22">
        <f t="shared" si="10"/>
        <v>2.0465977012502357E-2</v>
      </c>
      <c r="O77" s="21">
        <f t="shared" si="14"/>
        <v>0.40931954025004713</v>
      </c>
      <c r="P77" s="107"/>
    </row>
    <row r="78" spans="1:16" ht="22.5" x14ac:dyDescent="0.25">
      <c r="A78" s="9" t="s">
        <v>2478</v>
      </c>
      <c r="B78" s="8" t="s">
        <v>2477</v>
      </c>
      <c r="C78" s="8">
        <v>8</v>
      </c>
      <c r="D78" s="8">
        <v>6.88</v>
      </c>
      <c r="E78" s="8">
        <v>69.27</v>
      </c>
      <c r="F78" s="7">
        <v>0.375</v>
      </c>
      <c r="G78" s="6">
        <v>0</v>
      </c>
      <c r="I78" s="101"/>
      <c r="J78" s="110"/>
      <c r="K78" s="37" t="s">
        <v>1689</v>
      </c>
      <c r="L78" s="23">
        <f t="shared" si="15"/>
        <v>2</v>
      </c>
      <c r="M78" s="65">
        <f t="shared" si="16"/>
        <v>2.0465977012502357E-2</v>
      </c>
      <c r="N78" s="22">
        <f t="shared" si="10"/>
        <v>4.0931954025004713E-2</v>
      </c>
      <c r="O78" s="21">
        <f t="shared" si="14"/>
        <v>0.81863908050009426</v>
      </c>
      <c r="P78" s="107"/>
    </row>
    <row r="79" spans="1:16" ht="22.5" x14ac:dyDescent="0.25">
      <c r="A79" s="9" t="s">
        <v>2476</v>
      </c>
      <c r="B79" s="8" t="s">
        <v>2475</v>
      </c>
      <c r="C79" s="8">
        <v>21</v>
      </c>
      <c r="D79" s="8">
        <v>8.86</v>
      </c>
      <c r="E79" s="8">
        <v>83.57</v>
      </c>
      <c r="F79" s="7">
        <v>0.38100000000000001</v>
      </c>
      <c r="G79" s="6">
        <v>0.19</v>
      </c>
      <c r="I79" s="101"/>
      <c r="J79" s="110"/>
      <c r="K79" s="37" t="s">
        <v>3143</v>
      </c>
      <c r="L79" s="23" t="str">
        <f t="shared" si="15"/>
        <v>0</v>
      </c>
      <c r="M79" s="65">
        <f t="shared" si="16"/>
        <v>2.0465977012502357E-2</v>
      </c>
      <c r="N79" s="22">
        <f t="shared" si="10"/>
        <v>0</v>
      </c>
      <c r="O79" s="21">
        <f t="shared" si="14"/>
        <v>0</v>
      </c>
      <c r="P79" s="107"/>
    </row>
    <row r="80" spans="1:16" ht="22.5" x14ac:dyDescent="0.25">
      <c r="A80" s="9" t="s">
        <v>2474</v>
      </c>
      <c r="B80" s="8" t="s">
        <v>2473</v>
      </c>
      <c r="C80" s="8">
        <v>4</v>
      </c>
      <c r="D80" s="8">
        <v>25</v>
      </c>
      <c r="E80" s="8">
        <v>86.75</v>
      </c>
      <c r="F80" s="7">
        <v>0.5</v>
      </c>
      <c r="G80" s="6">
        <v>0.5</v>
      </c>
      <c r="I80" s="101"/>
      <c r="J80" s="110"/>
      <c r="K80" s="37" t="s">
        <v>1687</v>
      </c>
      <c r="L80" s="23">
        <f t="shared" si="15"/>
        <v>35</v>
      </c>
      <c r="M80" s="65">
        <f t="shared" si="16"/>
        <v>2.0465977012502357E-2</v>
      </c>
      <c r="N80" s="22">
        <f t="shared" si="10"/>
        <v>0.71630919543758242</v>
      </c>
      <c r="O80" s="21">
        <f t="shared" si="14"/>
        <v>14.326183908751648</v>
      </c>
      <c r="P80" s="107"/>
    </row>
    <row r="81" spans="1:16" ht="15" x14ac:dyDescent="0.25">
      <c r="A81" s="9" t="s">
        <v>2472</v>
      </c>
      <c r="B81" s="8" t="s">
        <v>2471</v>
      </c>
      <c r="C81" s="8">
        <v>170</v>
      </c>
      <c r="D81" s="8">
        <v>0.62</v>
      </c>
      <c r="E81" s="8">
        <v>25.28</v>
      </c>
      <c r="F81" s="7">
        <v>0.58799999999999997</v>
      </c>
      <c r="G81" s="6">
        <v>0</v>
      </c>
      <c r="I81" s="101"/>
      <c r="J81" s="110"/>
      <c r="K81" s="37" t="s">
        <v>1685</v>
      </c>
      <c r="L81" s="23">
        <f t="shared" si="15"/>
        <v>25</v>
      </c>
      <c r="M81" s="65">
        <f t="shared" si="16"/>
        <v>2.0465977012502357E-2</v>
      </c>
      <c r="N81" s="22">
        <f t="shared" si="10"/>
        <v>0.51164942531255897</v>
      </c>
      <c r="O81" s="21">
        <f t="shared" si="14"/>
        <v>10.232988506251179</v>
      </c>
      <c r="P81" s="107"/>
    </row>
    <row r="82" spans="1:16" ht="15" x14ac:dyDescent="0.25">
      <c r="A82" s="9" t="s">
        <v>2470</v>
      </c>
      <c r="B82" s="8" t="s">
        <v>2469</v>
      </c>
      <c r="C82" s="8">
        <v>2</v>
      </c>
      <c r="D82" s="8">
        <v>8.5</v>
      </c>
      <c r="E82" s="8">
        <v>57</v>
      </c>
      <c r="F82" s="7">
        <v>1</v>
      </c>
      <c r="G82" s="6">
        <v>0</v>
      </c>
      <c r="I82" s="101"/>
      <c r="J82" s="110"/>
      <c r="K82" s="37" t="s">
        <v>110</v>
      </c>
      <c r="L82" s="23">
        <f t="shared" si="15"/>
        <v>32</v>
      </c>
      <c r="M82" s="65">
        <f t="shared" si="16"/>
        <v>2.0465977012502357E-2</v>
      </c>
      <c r="N82" s="22">
        <f t="shared" si="10"/>
        <v>0.65491126440007541</v>
      </c>
      <c r="O82" s="21">
        <f t="shared" si="14"/>
        <v>13.098225288001508</v>
      </c>
      <c r="P82" s="107"/>
    </row>
    <row r="83" spans="1:16" ht="15" x14ac:dyDescent="0.25">
      <c r="A83" s="9" t="s">
        <v>2468</v>
      </c>
      <c r="B83" s="8" t="s">
        <v>2467</v>
      </c>
      <c r="C83" s="8">
        <v>4</v>
      </c>
      <c r="D83" s="8">
        <v>6.5</v>
      </c>
      <c r="E83" s="8">
        <v>72.5</v>
      </c>
      <c r="F83" s="7">
        <v>0.75</v>
      </c>
      <c r="G83" s="6">
        <v>0</v>
      </c>
      <c r="I83" s="101"/>
      <c r="J83" s="110"/>
      <c r="K83" s="37" t="s">
        <v>1683</v>
      </c>
      <c r="L83" s="23">
        <f t="shared" si="15"/>
        <v>16</v>
      </c>
      <c r="M83" s="65">
        <f t="shared" si="16"/>
        <v>2.0465977012502357E-2</v>
      </c>
      <c r="N83" s="22">
        <f t="shared" si="10"/>
        <v>0.32745563220003771</v>
      </c>
      <c r="O83" s="21">
        <f t="shared" si="14"/>
        <v>6.5491126440007541</v>
      </c>
      <c r="P83" s="107"/>
    </row>
    <row r="84" spans="1:16" ht="22.5" x14ac:dyDescent="0.25">
      <c r="A84" s="9" t="s">
        <v>2464</v>
      </c>
      <c r="B84" s="8" t="s">
        <v>2463</v>
      </c>
      <c r="C84" s="8">
        <v>284</v>
      </c>
      <c r="D84" s="8">
        <v>0</v>
      </c>
      <c r="E84" s="8">
        <v>54.65</v>
      </c>
      <c r="F84" s="7">
        <v>0.43</v>
      </c>
      <c r="G84" s="6">
        <v>0</v>
      </c>
      <c r="I84" s="101"/>
      <c r="J84" s="110"/>
      <c r="K84" s="37" t="s">
        <v>1681</v>
      </c>
      <c r="L84" s="23">
        <f t="shared" si="15"/>
        <v>8</v>
      </c>
      <c r="M84" s="65">
        <f t="shared" si="16"/>
        <v>2.0465977012502357E-2</v>
      </c>
      <c r="N84" s="22">
        <f t="shared" si="10"/>
        <v>0.16372781610001885</v>
      </c>
      <c r="O84" s="21">
        <f t="shared" si="14"/>
        <v>3.2745563220003771</v>
      </c>
      <c r="P84" s="107"/>
    </row>
    <row r="85" spans="1:16" ht="15" x14ac:dyDescent="0.25">
      <c r="A85" s="9" t="s">
        <v>2462</v>
      </c>
      <c r="B85" s="8" t="s">
        <v>2461</v>
      </c>
      <c r="C85" s="8">
        <v>30</v>
      </c>
      <c r="D85" s="8">
        <v>3.53</v>
      </c>
      <c r="E85" s="8">
        <v>49.67</v>
      </c>
      <c r="F85" s="7">
        <v>0.46700000000000003</v>
      </c>
      <c r="G85" s="6">
        <v>0</v>
      </c>
      <c r="I85" s="101"/>
      <c r="J85" s="110"/>
      <c r="K85" s="37" t="s">
        <v>1647</v>
      </c>
      <c r="L85" s="23">
        <f t="shared" si="15"/>
        <v>9</v>
      </c>
      <c r="M85" s="65">
        <f t="shared" si="16"/>
        <v>2.0465977012502357E-2</v>
      </c>
      <c r="N85" s="22">
        <f t="shared" si="10"/>
        <v>0.18419379311252121</v>
      </c>
      <c r="O85" s="21">
        <f t="shared" si="14"/>
        <v>3.6838758622504244</v>
      </c>
      <c r="P85" s="107"/>
    </row>
    <row r="86" spans="1:16" ht="15" x14ac:dyDescent="0.25">
      <c r="A86" s="9" t="s">
        <v>2460</v>
      </c>
      <c r="B86" s="8" t="s">
        <v>2459</v>
      </c>
      <c r="C86" s="8">
        <v>37</v>
      </c>
      <c r="D86" s="8">
        <v>4.59</v>
      </c>
      <c r="E86" s="8">
        <v>47.59</v>
      </c>
      <c r="F86" s="7">
        <v>0.24299999999999999</v>
      </c>
      <c r="G86" s="6">
        <v>0</v>
      </c>
      <c r="I86" s="101"/>
      <c r="J86" s="110"/>
      <c r="K86" s="37" t="s">
        <v>1645</v>
      </c>
      <c r="L86" s="23">
        <f t="shared" si="15"/>
        <v>16</v>
      </c>
      <c r="M86" s="65">
        <f t="shared" si="16"/>
        <v>2.0465977012502357E-2</v>
      </c>
      <c r="N86" s="22">
        <f t="shared" si="10"/>
        <v>0.32745563220003771</v>
      </c>
      <c r="O86" s="21">
        <f t="shared" si="14"/>
        <v>6.5491126440007541</v>
      </c>
      <c r="P86" s="107"/>
    </row>
    <row r="87" spans="1:16" ht="15" x14ac:dyDescent="0.25">
      <c r="A87" s="9" t="s">
        <v>2458</v>
      </c>
      <c r="B87" s="8" t="s">
        <v>2457</v>
      </c>
      <c r="C87" s="8">
        <v>5</v>
      </c>
      <c r="D87" s="8">
        <v>10.6</v>
      </c>
      <c r="E87" s="8">
        <v>65.2</v>
      </c>
      <c r="F87" s="7">
        <v>0.6</v>
      </c>
      <c r="G87" s="6">
        <v>0</v>
      </c>
      <c r="I87" s="101"/>
      <c r="J87" s="110"/>
      <c r="K87" s="37" t="s">
        <v>1643</v>
      </c>
      <c r="L87" s="23">
        <f t="shared" si="15"/>
        <v>6</v>
      </c>
      <c r="M87" s="65">
        <f t="shared" si="16"/>
        <v>2.0465977012502357E-2</v>
      </c>
      <c r="N87" s="22">
        <f t="shared" si="10"/>
        <v>0.12279586207501414</v>
      </c>
      <c r="O87" s="21">
        <f t="shared" si="14"/>
        <v>2.4559172415002828</v>
      </c>
      <c r="P87" s="107"/>
    </row>
    <row r="88" spans="1:16" ht="15" x14ac:dyDescent="0.25">
      <c r="A88" s="9" t="s">
        <v>2456</v>
      </c>
      <c r="B88" s="8" t="s">
        <v>2455</v>
      </c>
      <c r="C88" s="8">
        <v>27</v>
      </c>
      <c r="D88" s="8">
        <v>0</v>
      </c>
      <c r="E88" s="8">
        <v>33.44</v>
      </c>
      <c r="F88" s="7">
        <v>0.37</v>
      </c>
      <c r="G88" s="6">
        <v>0</v>
      </c>
      <c r="I88" s="101"/>
      <c r="J88" s="110"/>
      <c r="K88" s="37" t="s">
        <v>1641</v>
      </c>
      <c r="L88" s="23">
        <f t="shared" si="15"/>
        <v>4</v>
      </c>
      <c r="M88" s="65">
        <f t="shared" si="16"/>
        <v>2.0465977012502357E-2</v>
      </c>
      <c r="N88" s="22">
        <f t="shared" si="10"/>
        <v>8.1863908050009426E-2</v>
      </c>
      <c r="O88" s="21">
        <f t="shared" si="14"/>
        <v>1.6372781610001885</v>
      </c>
      <c r="P88" s="107"/>
    </row>
    <row r="89" spans="1:16" ht="15" x14ac:dyDescent="0.25">
      <c r="A89" s="9" t="s">
        <v>2454</v>
      </c>
      <c r="B89" s="8" t="s">
        <v>2453</v>
      </c>
      <c r="C89" s="8">
        <v>115</v>
      </c>
      <c r="D89" s="8">
        <v>1.83</v>
      </c>
      <c r="E89" s="8">
        <v>35.520000000000003</v>
      </c>
      <c r="F89" s="7">
        <v>0.32200000000000001</v>
      </c>
      <c r="G89" s="6">
        <v>0</v>
      </c>
      <c r="I89" s="101"/>
      <c r="J89" s="110"/>
      <c r="K89" s="37" t="s">
        <v>1599</v>
      </c>
      <c r="L89" s="23">
        <f t="shared" si="15"/>
        <v>26</v>
      </c>
      <c r="M89" s="65">
        <f t="shared" si="16"/>
        <v>2.0465977012502357E-2</v>
      </c>
      <c r="N89" s="22">
        <f t="shared" si="10"/>
        <v>0.53211540232506127</v>
      </c>
      <c r="O89" s="21">
        <f t="shared" si="14"/>
        <v>10.642308046501226</v>
      </c>
      <c r="P89" s="107"/>
    </row>
    <row r="90" spans="1:16" ht="15" x14ac:dyDescent="0.25">
      <c r="A90" s="9" t="s">
        <v>2452</v>
      </c>
      <c r="B90" s="8" t="s">
        <v>2451</v>
      </c>
      <c r="C90" s="8">
        <v>17</v>
      </c>
      <c r="D90" s="8">
        <v>4.76</v>
      </c>
      <c r="E90" s="8">
        <v>46.88</v>
      </c>
      <c r="F90" s="7">
        <v>0.41199999999999998</v>
      </c>
      <c r="G90" s="6">
        <v>0</v>
      </c>
      <c r="I90" s="101"/>
      <c r="J90" s="110"/>
      <c r="K90" s="37" t="s">
        <v>106</v>
      </c>
      <c r="L90" s="23">
        <f t="shared" si="15"/>
        <v>67</v>
      </c>
      <c r="M90" s="65">
        <f t="shared" si="16"/>
        <v>2.0465977012502357E-2</v>
      </c>
      <c r="N90" s="22">
        <f t="shared" si="10"/>
        <v>1.3712204598376578</v>
      </c>
      <c r="O90" s="21">
        <f t="shared" si="14"/>
        <v>27.424409196753157</v>
      </c>
      <c r="P90" s="107"/>
    </row>
    <row r="91" spans="1:16" ht="15" x14ac:dyDescent="0.25">
      <c r="A91" s="9" t="s">
        <v>2450</v>
      </c>
      <c r="B91" s="8" t="s">
        <v>2449</v>
      </c>
      <c r="C91" s="8">
        <v>5</v>
      </c>
      <c r="D91" s="8">
        <v>6.2</v>
      </c>
      <c r="E91" s="8">
        <v>82.8</v>
      </c>
      <c r="F91" s="7">
        <v>0.4</v>
      </c>
      <c r="G91" s="6">
        <v>0</v>
      </c>
      <c r="I91" s="101"/>
      <c r="J91" s="110"/>
      <c r="K91" s="37" t="s">
        <v>1597</v>
      </c>
      <c r="L91" s="23">
        <f t="shared" si="15"/>
        <v>39</v>
      </c>
      <c r="M91" s="65">
        <f t="shared" si="16"/>
        <v>2.0465977012502357E-2</v>
      </c>
      <c r="N91" s="22">
        <f t="shared" si="10"/>
        <v>0.79817310348759185</v>
      </c>
      <c r="O91" s="21">
        <f t="shared" si="14"/>
        <v>15.963462069751838</v>
      </c>
      <c r="P91" s="107"/>
    </row>
    <row r="92" spans="1:16" ht="15" x14ac:dyDescent="0.25">
      <c r="A92" s="9" t="s">
        <v>2448</v>
      </c>
      <c r="B92" s="8" t="s">
        <v>2447</v>
      </c>
      <c r="C92" s="8">
        <v>43</v>
      </c>
      <c r="D92" s="8">
        <v>1.19</v>
      </c>
      <c r="E92" s="8">
        <v>2.69</v>
      </c>
      <c r="F92" s="7">
        <v>0.58099999999999996</v>
      </c>
      <c r="G92" s="6">
        <v>0</v>
      </c>
      <c r="I92" s="101"/>
      <c r="J92" s="110"/>
      <c r="K92" s="37" t="s">
        <v>1595</v>
      </c>
      <c r="L92" s="23">
        <f t="shared" si="15"/>
        <v>22</v>
      </c>
      <c r="M92" s="65">
        <f t="shared" si="16"/>
        <v>2.0465977012502357E-2</v>
      </c>
      <c r="N92" s="22">
        <f t="shared" si="10"/>
        <v>0.45025149427505184</v>
      </c>
      <c r="O92" s="21">
        <f t="shared" si="14"/>
        <v>9.0050298855010364</v>
      </c>
      <c r="P92" s="107"/>
    </row>
    <row r="93" spans="1:16" ht="22.5" x14ac:dyDescent="0.25">
      <c r="A93" s="9" t="s">
        <v>2446</v>
      </c>
      <c r="B93" s="8" t="s">
        <v>2445</v>
      </c>
      <c r="C93" s="8">
        <v>41</v>
      </c>
      <c r="D93" s="8">
        <v>0.59</v>
      </c>
      <c r="E93" s="8">
        <v>9.16</v>
      </c>
      <c r="F93" s="7">
        <v>0.56100000000000005</v>
      </c>
      <c r="G93" s="6">
        <v>0</v>
      </c>
      <c r="I93" s="101"/>
      <c r="J93" s="110"/>
      <c r="K93" s="37" t="s">
        <v>1593</v>
      </c>
      <c r="L93" s="23">
        <f t="shared" si="15"/>
        <v>15</v>
      </c>
      <c r="M93" s="65">
        <f t="shared" si="16"/>
        <v>2.0465977012502357E-2</v>
      </c>
      <c r="N93" s="22">
        <f t="shared" si="10"/>
        <v>0.30698965518753535</v>
      </c>
      <c r="O93" s="21">
        <f t="shared" si="14"/>
        <v>6.1397931037507067</v>
      </c>
      <c r="P93" s="107"/>
    </row>
    <row r="94" spans="1:16" ht="15" x14ac:dyDescent="0.25">
      <c r="A94" s="9" t="s">
        <v>2444</v>
      </c>
      <c r="B94" s="8" t="s">
        <v>2443</v>
      </c>
      <c r="C94" s="8">
        <v>20</v>
      </c>
      <c r="D94" s="8">
        <v>3.95</v>
      </c>
      <c r="E94" s="8">
        <v>8.4</v>
      </c>
      <c r="F94" s="7">
        <v>0.7</v>
      </c>
      <c r="G94" s="6">
        <v>0</v>
      </c>
      <c r="I94" s="101"/>
      <c r="J94" s="110"/>
      <c r="K94" s="37" t="s">
        <v>1863</v>
      </c>
      <c r="L94" s="23">
        <f t="shared" si="15"/>
        <v>39</v>
      </c>
      <c r="M94" s="65">
        <f t="shared" si="16"/>
        <v>2.0465977012502357E-2</v>
      </c>
      <c r="N94" s="22">
        <f t="shared" si="10"/>
        <v>0.79817310348759185</v>
      </c>
      <c r="O94" s="21">
        <f t="shared" si="14"/>
        <v>15.963462069751838</v>
      </c>
      <c r="P94" s="107"/>
    </row>
    <row r="95" spans="1:16" ht="15" x14ac:dyDescent="0.25">
      <c r="A95" s="9" t="s">
        <v>2442</v>
      </c>
      <c r="B95" s="8" t="s">
        <v>2441</v>
      </c>
      <c r="C95" s="8">
        <v>6</v>
      </c>
      <c r="D95" s="8">
        <v>5.5</v>
      </c>
      <c r="E95" s="8">
        <v>2.74</v>
      </c>
      <c r="F95" s="7">
        <v>0.33300000000000002</v>
      </c>
      <c r="G95" s="6">
        <v>0</v>
      </c>
      <c r="I95" s="101"/>
      <c r="J95" s="110"/>
      <c r="K95" s="37" t="s">
        <v>1861</v>
      </c>
      <c r="L95" s="23">
        <f t="shared" si="15"/>
        <v>32</v>
      </c>
      <c r="M95" s="65">
        <f t="shared" si="16"/>
        <v>2.0465977012502357E-2</v>
      </c>
      <c r="N95" s="22">
        <f t="shared" si="10"/>
        <v>0.65491126440007541</v>
      </c>
      <c r="O95" s="21">
        <f t="shared" si="14"/>
        <v>13.098225288001508</v>
      </c>
      <c r="P95" s="107"/>
    </row>
    <row r="96" spans="1:16" ht="15" x14ac:dyDescent="0.25">
      <c r="A96" s="9" t="s">
        <v>2440</v>
      </c>
      <c r="B96" s="8" t="s">
        <v>2439</v>
      </c>
      <c r="C96" s="8">
        <v>1</v>
      </c>
      <c r="D96" s="8">
        <v>5</v>
      </c>
      <c r="E96" s="8">
        <v>0.52</v>
      </c>
      <c r="F96" s="7">
        <v>0</v>
      </c>
      <c r="G96" s="6">
        <v>0</v>
      </c>
      <c r="I96" s="101"/>
      <c r="J96" s="110"/>
      <c r="K96" s="37" t="s">
        <v>1859</v>
      </c>
      <c r="L96" s="23">
        <f t="shared" si="15"/>
        <v>48</v>
      </c>
      <c r="M96" s="65">
        <f t="shared" si="16"/>
        <v>2.0465977012502357E-2</v>
      </c>
      <c r="N96" s="22">
        <f t="shared" si="10"/>
        <v>0.98236689660011312</v>
      </c>
      <c r="O96" s="21">
        <f t="shared" si="14"/>
        <v>19.647337932002262</v>
      </c>
      <c r="P96" s="107"/>
    </row>
    <row r="97" spans="1:16" ht="23.25" thickBot="1" x14ac:dyDescent="0.3">
      <c r="A97" s="9" t="s">
        <v>2438</v>
      </c>
      <c r="B97" s="8" t="s">
        <v>2437</v>
      </c>
      <c r="C97" s="8">
        <v>93</v>
      </c>
      <c r="D97" s="8">
        <v>0.8</v>
      </c>
      <c r="E97" s="8">
        <v>49.2</v>
      </c>
      <c r="F97" s="7">
        <v>0.60199999999999998</v>
      </c>
      <c r="G97" s="6">
        <v>0</v>
      </c>
      <c r="I97" s="101"/>
      <c r="J97" s="110"/>
      <c r="K97" s="37" t="s">
        <v>1857</v>
      </c>
      <c r="L97" s="23">
        <f t="shared" si="15"/>
        <v>19</v>
      </c>
      <c r="M97" s="65">
        <f t="shared" si="16"/>
        <v>2.0465977012502357E-2</v>
      </c>
      <c r="N97" s="22">
        <f t="shared" si="10"/>
        <v>0.38885356323754477</v>
      </c>
      <c r="O97" s="21">
        <f t="shared" si="14"/>
        <v>7.7770712647508953</v>
      </c>
      <c r="P97" s="107"/>
    </row>
    <row r="98" spans="1:16" ht="19.5" thickBot="1" x14ac:dyDescent="0.2">
      <c r="A98" s="9" t="s">
        <v>2436</v>
      </c>
      <c r="B98" s="8" t="s">
        <v>2435</v>
      </c>
      <c r="C98" s="8">
        <v>52</v>
      </c>
      <c r="D98" s="8">
        <v>2.79</v>
      </c>
      <c r="E98" s="8">
        <v>54.58</v>
      </c>
      <c r="F98" s="7">
        <v>0.63500000000000001</v>
      </c>
      <c r="G98" s="6">
        <v>0</v>
      </c>
      <c r="I98" s="101"/>
      <c r="J98" s="111"/>
      <c r="K98" s="36" t="s">
        <v>0</v>
      </c>
      <c r="L98" s="30">
        <f>SUM(L75:L97)</f>
        <v>495</v>
      </c>
      <c r="M98" s="70">
        <f t="shared" si="16"/>
        <v>2.0465977012502357E-2</v>
      </c>
      <c r="N98" s="18">
        <f t="shared" si="10"/>
        <v>10.130658621188667</v>
      </c>
      <c r="O98" s="17">
        <f t="shared" si="14"/>
        <v>202.61317242377334</v>
      </c>
      <c r="P98" s="107"/>
    </row>
    <row r="99" spans="1:16" ht="19.5" thickBot="1" x14ac:dyDescent="0.3">
      <c r="A99" s="9" t="s">
        <v>2434</v>
      </c>
      <c r="B99" s="8" t="s">
        <v>2433</v>
      </c>
      <c r="C99" s="8">
        <v>30</v>
      </c>
      <c r="D99" s="8">
        <v>4.5999999999999996</v>
      </c>
      <c r="E99" s="8">
        <v>65.400000000000006</v>
      </c>
      <c r="F99" s="7">
        <v>0.56699999999999995</v>
      </c>
      <c r="G99" s="6">
        <v>0</v>
      </c>
      <c r="I99" s="102"/>
      <c r="J99" s="35"/>
      <c r="K99" s="34"/>
      <c r="L99" s="33">
        <f>SUMIF($K60:$K98,"total",L60:L98)</f>
        <v>624</v>
      </c>
      <c r="M99" s="72"/>
      <c r="N99" s="32">
        <f>SUMIF($K60:$K98,"total",N60:N98)</f>
        <v>27.481193077215963</v>
      </c>
      <c r="O99" s="31">
        <f>SUMIF($K60:$K98,"total",O60:O98)</f>
        <v>313.42770267801313</v>
      </c>
      <c r="P99" s="108"/>
    </row>
    <row r="100" spans="1:16" ht="15" customHeight="1" x14ac:dyDescent="0.25">
      <c r="A100" s="9" t="s">
        <v>178</v>
      </c>
      <c r="B100" s="8" t="s">
        <v>177</v>
      </c>
      <c r="C100" s="8">
        <v>29</v>
      </c>
      <c r="D100" s="8">
        <v>9.66</v>
      </c>
      <c r="E100" s="8">
        <v>66.28</v>
      </c>
      <c r="F100" s="7">
        <v>0.55200000000000005</v>
      </c>
      <c r="G100" s="6">
        <v>0</v>
      </c>
      <c r="I100" s="97" t="s">
        <v>3586</v>
      </c>
      <c r="J100" s="92"/>
      <c r="K100" s="24" t="s">
        <v>3163</v>
      </c>
      <c r="L100" s="23">
        <f t="shared" ref="L100:L114" si="17">IF(ISNA(VLOOKUP(K:K,A:C,3,FALSE)),"0",VLOOKUP(K:K,A:C,3,FALSE))</f>
        <v>1</v>
      </c>
      <c r="M100" s="65">
        <f t="shared" ref="M100:M115" si="18">2359/88988</f>
        <v>2.6509192250640537E-2</v>
      </c>
      <c r="N100" s="22">
        <f t="shared" ref="N100:N174" si="19">L100*M100</f>
        <v>2.6509192250640537E-2</v>
      </c>
      <c r="O100" s="21">
        <f t="shared" ref="O100:O149" si="20">N100*6</f>
        <v>0.15905515350384322</v>
      </c>
      <c r="P100" s="112" t="s">
        <v>3589</v>
      </c>
    </row>
    <row r="101" spans="1:16" ht="15" x14ac:dyDescent="0.25">
      <c r="A101" s="9" t="s">
        <v>176</v>
      </c>
      <c r="B101" s="8" t="s">
        <v>175</v>
      </c>
      <c r="C101" s="8">
        <v>12</v>
      </c>
      <c r="D101" s="8">
        <v>14</v>
      </c>
      <c r="E101" s="8">
        <v>72.75</v>
      </c>
      <c r="F101" s="7">
        <v>0.41699999999999998</v>
      </c>
      <c r="G101" s="6">
        <v>0.16700000000000001</v>
      </c>
      <c r="I101" s="98"/>
      <c r="J101" s="93"/>
      <c r="K101" s="24" t="s">
        <v>2024</v>
      </c>
      <c r="L101" s="23">
        <f t="shared" si="17"/>
        <v>15</v>
      </c>
      <c r="M101" s="65">
        <f t="shared" si="18"/>
        <v>2.6509192250640537E-2</v>
      </c>
      <c r="N101" s="22">
        <f t="shared" si="19"/>
        <v>0.39763788375960807</v>
      </c>
      <c r="O101" s="21">
        <f t="shared" si="20"/>
        <v>2.3858273025576482</v>
      </c>
      <c r="P101" s="113"/>
    </row>
    <row r="102" spans="1:16" ht="22.5" x14ac:dyDescent="0.25">
      <c r="A102" s="9" t="s">
        <v>2945</v>
      </c>
      <c r="B102" s="8" t="s">
        <v>2944</v>
      </c>
      <c r="C102" s="8">
        <v>1</v>
      </c>
      <c r="D102" s="8">
        <v>1</v>
      </c>
      <c r="E102" s="8">
        <v>35</v>
      </c>
      <c r="F102" s="7">
        <v>0</v>
      </c>
      <c r="G102" s="6">
        <v>0</v>
      </c>
      <c r="I102" s="98"/>
      <c r="J102" s="93"/>
      <c r="K102" s="24" t="s">
        <v>2022</v>
      </c>
      <c r="L102" s="23">
        <f t="shared" si="17"/>
        <v>5</v>
      </c>
      <c r="M102" s="65">
        <f t="shared" si="18"/>
        <v>2.6509192250640537E-2</v>
      </c>
      <c r="N102" s="22">
        <f t="shared" si="19"/>
        <v>0.13254596125320267</v>
      </c>
      <c r="O102" s="21">
        <f t="shared" si="20"/>
        <v>0.79527576751921603</v>
      </c>
      <c r="P102" s="113"/>
    </row>
    <row r="103" spans="1:16" ht="22.5" x14ac:dyDescent="0.25">
      <c r="A103" s="9" t="s">
        <v>2943</v>
      </c>
      <c r="B103" s="8" t="s">
        <v>2942</v>
      </c>
      <c r="C103" s="8">
        <v>2</v>
      </c>
      <c r="D103" s="8">
        <v>4.5</v>
      </c>
      <c r="E103" s="8">
        <v>57</v>
      </c>
      <c r="F103" s="7">
        <v>0.5</v>
      </c>
      <c r="G103" s="6">
        <v>0</v>
      </c>
      <c r="I103" s="98"/>
      <c r="J103" s="93"/>
      <c r="K103" s="24" t="s">
        <v>1965</v>
      </c>
      <c r="L103" s="23">
        <f t="shared" si="17"/>
        <v>6</v>
      </c>
      <c r="M103" s="65">
        <f t="shared" si="18"/>
        <v>2.6509192250640537E-2</v>
      </c>
      <c r="N103" s="22">
        <f t="shared" si="19"/>
        <v>0.15905515350384322</v>
      </c>
      <c r="O103" s="21">
        <f t="shared" si="20"/>
        <v>0.95433092102305928</v>
      </c>
      <c r="P103" s="113"/>
    </row>
    <row r="104" spans="1:16" ht="22.5" x14ac:dyDescent="0.25">
      <c r="A104" s="9" t="s">
        <v>2432</v>
      </c>
      <c r="B104" s="8" t="s">
        <v>2431</v>
      </c>
      <c r="C104" s="8">
        <v>8</v>
      </c>
      <c r="D104" s="8">
        <v>8.6300000000000008</v>
      </c>
      <c r="E104" s="8">
        <v>67.63</v>
      </c>
      <c r="F104" s="7">
        <v>0.75</v>
      </c>
      <c r="G104" s="6">
        <v>0</v>
      </c>
      <c r="I104" s="98"/>
      <c r="J104" s="93"/>
      <c r="K104" s="24" t="s">
        <v>2862</v>
      </c>
      <c r="L104" s="23">
        <f t="shared" si="17"/>
        <v>18</v>
      </c>
      <c r="M104" s="65">
        <f t="shared" si="18"/>
        <v>2.6509192250640537E-2</v>
      </c>
      <c r="N104" s="22">
        <f t="shared" si="19"/>
        <v>0.47716546051152964</v>
      </c>
      <c r="O104" s="21">
        <f t="shared" si="20"/>
        <v>2.8629927630691778</v>
      </c>
      <c r="P104" s="113"/>
    </row>
    <row r="105" spans="1:16" ht="22.5" x14ac:dyDescent="0.25">
      <c r="A105" s="9" t="s">
        <v>2430</v>
      </c>
      <c r="B105" s="8" t="s">
        <v>2429</v>
      </c>
      <c r="C105" s="8">
        <v>14</v>
      </c>
      <c r="D105" s="8">
        <v>12.57</v>
      </c>
      <c r="E105" s="8">
        <v>72.930000000000007</v>
      </c>
      <c r="F105" s="7">
        <v>0.35699999999999998</v>
      </c>
      <c r="G105" s="6">
        <v>0.14299999999999999</v>
      </c>
      <c r="I105" s="98"/>
      <c r="J105" s="93"/>
      <c r="K105" s="24" t="s">
        <v>1911</v>
      </c>
      <c r="L105" s="23">
        <f t="shared" si="17"/>
        <v>33</v>
      </c>
      <c r="M105" s="65">
        <f t="shared" si="18"/>
        <v>2.6509192250640537E-2</v>
      </c>
      <c r="N105" s="22">
        <f t="shared" si="19"/>
        <v>0.87480334427113771</v>
      </c>
      <c r="O105" s="21">
        <f t="shared" si="20"/>
        <v>5.248820065626826</v>
      </c>
      <c r="P105" s="113"/>
    </row>
    <row r="106" spans="1:16" ht="22.5" x14ac:dyDescent="0.25">
      <c r="A106" s="9" t="s">
        <v>2428</v>
      </c>
      <c r="B106" s="8" t="s">
        <v>2427</v>
      </c>
      <c r="C106" s="8">
        <v>9</v>
      </c>
      <c r="D106" s="8">
        <v>17</v>
      </c>
      <c r="E106" s="8">
        <v>69.33</v>
      </c>
      <c r="F106" s="7">
        <v>0.55600000000000005</v>
      </c>
      <c r="G106" s="6">
        <v>0.111</v>
      </c>
      <c r="I106" s="98"/>
      <c r="J106" s="93"/>
      <c r="K106" s="24" t="s">
        <v>126</v>
      </c>
      <c r="L106" s="23">
        <f t="shared" si="17"/>
        <v>70</v>
      </c>
      <c r="M106" s="65">
        <f t="shared" si="18"/>
        <v>2.6509192250640537E-2</v>
      </c>
      <c r="N106" s="22">
        <f t="shared" si="19"/>
        <v>1.8556434575448375</v>
      </c>
      <c r="O106" s="21">
        <f t="shared" si="20"/>
        <v>11.133860745269025</v>
      </c>
      <c r="P106" s="113"/>
    </row>
    <row r="107" spans="1:16" ht="22.5" x14ac:dyDescent="0.25">
      <c r="A107" s="9" t="s">
        <v>2426</v>
      </c>
      <c r="B107" s="8" t="s">
        <v>2425</v>
      </c>
      <c r="C107" s="8">
        <v>1</v>
      </c>
      <c r="D107" s="8">
        <v>9</v>
      </c>
      <c r="E107" s="8">
        <v>56</v>
      </c>
      <c r="F107" s="7">
        <v>0</v>
      </c>
      <c r="G107" s="6">
        <v>0</v>
      </c>
      <c r="I107" s="98"/>
      <c r="J107" s="93"/>
      <c r="K107" s="24" t="s">
        <v>124</v>
      </c>
      <c r="L107" s="23">
        <f t="shared" si="17"/>
        <v>19</v>
      </c>
      <c r="M107" s="65">
        <f t="shared" si="18"/>
        <v>2.6509192250640537E-2</v>
      </c>
      <c r="N107" s="22">
        <f t="shared" si="19"/>
        <v>0.50367465276217016</v>
      </c>
      <c r="O107" s="21">
        <f t="shared" si="20"/>
        <v>3.0220479165730207</v>
      </c>
      <c r="P107" s="113"/>
    </row>
    <row r="108" spans="1:16" ht="22.5" x14ac:dyDescent="0.25">
      <c r="A108" s="9" t="s">
        <v>2424</v>
      </c>
      <c r="B108" s="8" t="s">
        <v>2423</v>
      </c>
      <c r="C108" s="8">
        <v>2</v>
      </c>
      <c r="D108" s="8">
        <v>5.5</v>
      </c>
      <c r="E108" s="8">
        <v>53</v>
      </c>
      <c r="F108" s="7">
        <v>0.5</v>
      </c>
      <c r="G108" s="6">
        <v>0</v>
      </c>
      <c r="I108" s="98"/>
      <c r="J108" s="93"/>
      <c r="K108" s="24" t="s">
        <v>122</v>
      </c>
      <c r="L108" s="23">
        <f t="shared" si="17"/>
        <v>19</v>
      </c>
      <c r="M108" s="65">
        <f t="shared" si="18"/>
        <v>2.6509192250640537E-2</v>
      </c>
      <c r="N108" s="22">
        <f t="shared" si="19"/>
        <v>0.50367465276217016</v>
      </c>
      <c r="O108" s="21">
        <f t="shared" si="20"/>
        <v>3.0220479165730207</v>
      </c>
      <c r="P108" s="113"/>
    </row>
    <row r="109" spans="1:16" ht="22.5" x14ac:dyDescent="0.25">
      <c r="A109" s="9" t="s">
        <v>2422</v>
      </c>
      <c r="B109" s="8" t="s">
        <v>2421</v>
      </c>
      <c r="C109" s="8">
        <v>1</v>
      </c>
      <c r="D109" s="8">
        <v>8</v>
      </c>
      <c r="E109" s="8">
        <v>78</v>
      </c>
      <c r="F109" s="7">
        <v>0</v>
      </c>
      <c r="G109" s="6">
        <v>0</v>
      </c>
      <c r="I109" s="98"/>
      <c r="J109" s="93"/>
      <c r="K109" s="24" t="s">
        <v>1909</v>
      </c>
      <c r="L109" s="23">
        <f t="shared" si="17"/>
        <v>7</v>
      </c>
      <c r="M109" s="65">
        <f t="shared" si="18"/>
        <v>2.6509192250640537E-2</v>
      </c>
      <c r="N109" s="22">
        <f t="shared" si="19"/>
        <v>0.18556434575448377</v>
      </c>
      <c r="O109" s="21">
        <f t="shared" si="20"/>
        <v>1.1133860745269026</v>
      </c>
      <c r="P109" s="113"/>
    </row>
    <row r="110" spans="1:16" ht="22.5" x14ac:dyDescent="0.25">
      <c r="A110" s="9" t="s">
        <v>2941</v>
      </c>
      <c r="B110" s="8" t="s">
        <v>2940</v>
      </c>
      <c r="C110" s="8">
        <v>1</v>
      </c>
      <c r="D110" s="8">
        <v>18</v>
      </c>
      <c r="E110" s="8">
        <v>85</v>
      </c>
      <c r="F110" s="7">
        <v>0</v>
      </c>
      <c r="G110" s="6">
        <v>0</v>
      </c>
      <c r="I110" s="98"/>
      <c r="J110" s="93"/>
      <c r="K110" s="24" t="s">
        <v>1935</v>
      </c>
      <c r="L110" s="23">
        <f t="shared" si="17"/>
        <v>11</v>
      </c>
      <c r="M110" s="65">
        <f t="shared" si="18"/>
        <v>2.6509192250640537E-2</v>
      </c>
      <c r="N110" s="22">
        <f t="shared" si="19"/>
        <v>0.29160111475704592</v>
      </c>
      <c r="O110" s="21">
        <f t="shared" si="20"/>
        <v>1.7496066885422756</v>
      </c>
      <c r="P110" s="113"/>
    </row>
    <row r="111" spans="1:16" ht="15" x14ac:dyDescent="0.25">
      <c r="A111" s="9" t="s">
        <v>3194</v>
      </c>
      <c r="B111" s="8" t="s">
        <v>3193</v>
      </c>
      <c r="C111" s="8">
        <v>3</v>
      </c>
      <c r="D111" s="8">
        <v>1.33</v>
      </c>
      <c r="E111" s="8">
        <v>71</v>
      </c>
      <c r="F111" s="7">
        <v>0.66700000000000004</v>
      </c>
      <c r="G111" s="6">
        <v>0</v>
      </c>
      <c r="I111" s="98"/>
      <c r="J111" s="93"/>
      <c r="K111" s="24" t="s">
        <v>1933</v>
      </c>
      <c r="L111" s="23">
        <f t="shared" si="17"/>
        <v>6</v>
      </c>
      <c r="M111" s="65">
        <f t="shared" si="18"/>
        <v>2.6509192250640537E-2</v>
      </c>
      <c r="N111" s="22">
        <f t="shared" si="19"/>
        <v>0.15905515350384322</v>
      </c>
      <c r="O111" s="21">
        <f t="shared" si="20"/>
        <v>0.95433092102305928</v>
      </c>
      <c r="P111" s="113"/>
    </row>
    <row r="112" spans="1:16" ht="15" x14ac:dyDescent="0.25">
      <c r="A112" s="9" t="s">
        <v>2420</v>
      </c>
      <c r="B112" s="8" t="s">
        <v>2419</v>
      </c>
      <c r="C112" s="8">
        <v>1</v>
      </c>
      <c r="D112" s="8">
        <v>12</v>
      </c>
      <c r="E112" s="8">
        <v>73</v>
      </c>
      <c r="F112" s="7">
        <v>1</v>
      </c>
      <c r="G112" s="6">
        <v>0</v>
      </c>
      <c r="I112" s="98"/>
      <c r="J112" s="93"/>
      <c r="K112" s="24" t="s">
        <v>140</v>
      </c>
      <c r="L112" s="23">
        <f t="shared" si="17"/>
        <v>5</v>
      </c>
      <c r="M112" s="65">
        <f t="shared" si="18"/>
        <v>2.6509192250640537E-2</v>
      </c>
      <c r="N112" s="22">
        <f t="shared" si="19"/>
        <v>0.13254596125320267</v>
      </c>
      <c r="O112" s="21">
        <f t="shared" si="20"/>
        <v>0.79527576751921603</v>
      </c>
      <c r="P112" s="113"/>
    </row>
    <row r="113" spans="1:16" ht="33.75" x14ac:dyDescent="0.25">
      <c r="A113" s="9" t="s">
        <v>2416</v>
      </c>
      <c r="B113" s="8" t="s">
        <v>2415</v>
      </c>
      <c r="C113" s="8">
        <v>35</v>
      </c>
      <c r="D113" s="8">
        <v>0.4</v>
      </c>
      <c r="E113" s="8">
        <v>60.91</v>
      </c>
      <c r="F113" s="7">
        <v>0.57099999999999995</v>
      </c>
      <c r="G113" s="6">
        <v>0</v>
      </c>
      <c r="I113" s="98"/>
      <c r="J113" s="93"/>
      <c r="K113" s="24" t="s">
        <v>1931</v>
      </c>
      <c r="L113" s="23">
        <f t="shared" si="17"/>
        <v>11</v>
      </c>
      <c r="M113" s="65">
        <f t="shared" si="18"/>
        <v>2.6509192250640537E-2</v>
      </c>
      <c r="N113" s="22">
        <f t="shared" si="19"/>
        <v>0.29160111475704592</v>
      </c>
      <c r="O113" s="21">
        <f t="shared" si="20"/>
        <v>1.7496066885422756</v>
      </c>
      <c r="P113" s="113"/>
    </row>
    <row r="114" spans="1:16" ht="23.25" thickBot="1" x14ac:dyDescent="0.3">
      <c r="A114" s="9" t="s">
        <v>2414</v>
      </c>
      <c r="B114" s="8" t="s">
        <v>2413</v>
      </c>
      <c r="C114" s="8">
        <v>152</v>
      </c>
      <c r="D114" s="8">
        <v>4.67</v>
      </c>
      <c r="E114" s="8">
        <v>68.459999999999994</v>
      </c>
      <c r="F114" s="7">
        <v>0.55900000000000005</v>
      </c>
      <c r="G114" s="6">
        <v>5.2999999999999999E-2</v>
      </c>
      <c r="I114" s="98"/>
      <c r="J114" s="93"/>
      <c r="K114" s="24" t="s">
        <v>1929</v>
      </c>
      <c r="L114" s="23">
        <f t="shared" si="17"/>
        <v>2</v>
      </c>
      <c r="M114" s="65">
        <f t="shared" si="18"/>
        <v>2.6509192250640537E-2</v>
      </c>
      <c r="N114" s="22">
        <f t="shared" si="19"/>
        <v>5.3018384501281074E-2</v>
      </c>
      <c r="O114" s="21">
        <f t="shared" si="20"/>
        <v>0.31811030700768644</v>
      </c>
      <c r="P114" s="113"/>
    </row>
    <row r="115" spans="1:16" ht="23.25" thickBot="1" x14ac:dyDescent="0.2">
      <c r="A115" s="9" t="s">
        <v>174</v>
      </c>
      <c r="B115" s="8" t="s">
        <v>173</v>
      </c>
      <c r="C115" s="8">
        <v>123</v>
      </c>
      <c r="D115" s="8">
        <v>7.8</v>
      </c>
      <c r="E115" s="8">
        <v>78.19</v>
      </c>
      <c r="F115" s="7">
        <v>0.48799999999999999</v>
      </c>
      <c r="G115" s="6">
        <v>9.8000000000000004E-2</v>
      </c>
      <c r="I115" s="98"/>
      <c r="J115" s="94"/>
      <c r="K115" s="20" t="s">
        <v>0</v>
      </c>
      <c r="L115" s="30">
        <f>SUM(L100:L114)</f>
        <v>228</v>
      </c>
      <c r="M115" s="70">
        <f t="shared" si="18"/>
        <v>2.6509192250640537E-2</v>
      </c>
      <c r="N115" s="18">
        <f t="shared" si="19"/>
        <v>6.0440958331460424</v>
      </c>
      <c r="O115" s="17">
        <f t="shared" si="20"/>
        <v>36.264574998876256</v>
      </c>
      <c r="P115" s="113"/>
    </row>
    <row r="116" spans="1:16" ht="22.5" customHeight="1" x14ac:dyDescent="0.25">
      <c r="A116" s="9" t="s">
        <v>172</v>
      </c>
      <c r="B116" s="8" t="s">
        <v>171</v>
      </c>
      <c r="C116" s="8">
        <v>140</v>
      </c>
      <c r="D116" s="8">
        <v>9.83</v>
      </c>
      <c r="E116" s="8">
        <v>81.319999999999993</v>
      </c>
      <c r="F116" s="7">
        <v>0.45700000000000002</v>
      </c>
      <c r="G116" s="6">
        <v>7.9000000000000001E-2</v>
      </c>
      <c r="I116" s="98"/>
      <c r="J116" s="92"/>
      <c r="K116" s="24" t="s">
        <v>2094</v>
      </c>
      <c r="L116" s="23">
        <f t="shared" ref="L116:L149" si="21">IF(ISNA(VLOOKUP(K:K,A:C,3,FALSE)),"0",VLOOKUP(K:K,A:C,3,FALSE))</f>
        <v>39</v>
      </c>
      <c r="M116" s="65">
        <f>17564/293502</f>
        <v>5.9842863081001153E-2</v>
      </c>
      <c r="N116" s="22">
        <f t="shared" si="19"/>
        <v>2.333871660159045</v>
      </c>
      <c r="O116" s="21">
        <f t="shared" si="20"/>
        <v>14.00322996095427</v>
      </c>
      <c r="P116" s="113"/>
    </row>
    <row r="117" spans="1:16" ht="22.5" x14ac:dyDescent="0.25">
      <c r="A117" s="9" t="s">
        <v>2412</v>
      </c>
      <c r="B117" s="8" t="s">
        <v>2411</v>
      </c>
      <c r="C117" s="8">
        <v>74</v>
      </c>
      <c r="D117" s="8">
        <v>12.88</v>
      </c>
      <c r="E117" s="8">
        <v>80.91</v>
      </c>
      <c r="F117" s="7">
        <v>0.44600000000000001</v>
      </c>
      <c r="G117" s="6">
        <v>0.16200000000000001</v>
      </c>
      <c r="I117" s="98"/>
      <c r="J117" s="93"/>
      <c r="K117" s="24" t="s">
        <v>2092</v>
      </c>
      <c r="L117" s="23">
        <f t="shared" si="21"/>
        <v>13</v>
      </c>
      <c r="M117" s="65">
        <f t="shared" ref="M117:M150" si="22">17564/293502</f>
        <v>5.9842863081001153E-2</v>
      </c>
      <c r="N117" s="22">
        <f t="shared" si="19"/>
        <v>0.77795722005301504</v>
      </c>
      <c r="O117" s="21">
        <f t="shared" si="20"/>
        <v>4.66774332031809</v>
      </c>
      <c r="P117" s="113"/>
    </row>
    <row r="118" spans="1:16" ht="33.75" x14ac:dyDescent="0.25">
      <c r="A118" s="9" t="s">
        <v>2410</v>
      </c>
      <c r="B118" s="8" t="s">
        <v>2409</v>
      </c>
      <c r="C118" s="8">
        <v>21</v>
      </c>
      <c r="D118" s="8">
        <v>0.33</v>
      </c>
      <c r="E118" s="8">
        <v>59.72</v>
      </c>
      <c r="F118" s="7">
        <v>0.71399999999999997</v>
      </c>
      <c r="G118" s="6">
        <v>0</v>
      </c>
      <c r="I118" s="98"/>
      <c r="J118" s="93"/>
      <c r="K118" s="24" t="s">
        <v>2090</v>
      </c>
      <c r="L118" s="23">
        <f t="shared" si="21"/>
        <v>10</v>
      </c>
      <c r="M118" s="65">
        <f t="shared" si="22"/>
        <v>5.9842863081001153E-2</v>
      </c>
      <c r="N118" s="22">
        <f t="shared" si="19"/>
        <v>0.59842863081001152</v>
      </c>
      <c r="O118" s="21">
        <f t="shared" si="20"/>
        <v>3.5905717848600691</v>
      </c>
      <c r="P118" s="113"/>
    </row>
    <row r="119" spans="1:16" ht="22.5" x14ac:dyDescent="0.25">
      <c r="A119" s="9" t="s">
        <v>170</v>
      </c>
      <c r="B119" s="8" t="s">
        <v>169</v>
      </c>
      <c r="C119" s="8">
        <v>5</v>
      </c>
      <c r="D119" s="8">
        <v>2.4</v>
      </c>
      <c r="E119" s="8">
        <v>74.2</v>
      </c>
      <c r="F119" s="7">
        <v>0.2</v>
      </c>
      <c r="G119" s="6">
        <v>0</v>
      </c>
      <c r="I119" s="98"/>
      <c r="J119" s="93"/>
      <c r="K119" s="24" t="s">
        <v>2088</v>
      </c>
      <c r="L119" s="23">
        <f t="shared" si="21"/>
        <v>4</v>
      </c>
      <c r="M119" s="65">
        <f t="shared" si="22"/>
        <v>5.9842863081001153E-2</v>
      </c>
      <c r="N119" s="22">
        <f t="shared" si="19"/>
        <v>0.23937145232400461</v>
      </c>
      <c r="O119" s="21">
        <f t="shared" si="20"/>
        <v>1.4362287139440277</v>
      </c>
      <c r="P119" s="113"/>
    </row>
    <row r="120" spans="1:16" ht="22.5" x14ac:dyDescent="0.25">
      <c r="A120" s="9" t="s">
        <v>2408</v>
      </c>
      <c r="B120" s="8" t="s">
        <v>2407</v>
      </c>
      <c r="C120" s="8">
        <v>5</v>
      </c>
      <c r="D120" s="8">
        <v>11.8</v>
      </c>
      <c r="E120" s="8">
        <v>60.6</v>
      </c>
      <c r="F120" s="7">
        <v>0.6</v>
      </c>
      <c r="G120" s="6">
        <v>0.2</v>
      </c>
      <c r="I120" s="98"/>
      <c r="J120" s="93"/>
      <c r="K120" s="24" t="s">
        <v>2086</v>
      </c>
      <c r="L120" s="23">
        <f t="shared" si="21"/>
        <v>18</v>
      </c>
      <c r="M120" s="65">
        <f t="shared" si="22"/>
        <v>5.9842863081001153E-2</v>
      </c>
      <c r="N120" s="22">
        <f t="shared" si="19"/>
        <v>1.0771715354580207</v>
      </c>
      <c r="O120" s="21">
        <f t="shared" si="20"/>
        <v>6.4630292127481237</v>
      </c>
      <c r="P120" s="113"/>
    </row>
    <row r="121" spans="1:16" ht="22.5" x14ac:dyDescent="0.25">
      <c r="A121" s="9" t="s">
        <v>2406</v>
      </c>
      <c r="B121" s="8" t="s">
        <v>2405</v>
      </c>
      <c r="C121" s="8">
        <v>3</v>
      </c>
      <c r="D121" s="8">
        <v>10</v>
      </c>
      <c r="E121" s="8">
        <v>66</v>
      </c>
      <c r="F121" s="7">
        <v>0.33300000000000002</v>
      </c>
      <c r="G121" s="6">
        <v>0.33300000000000002</v>
      </c>
      <c r="I121" s="98"/>
      <c r="J121" s="93"/>
      <c r="K121" s="24" t="s">
        <v>2084</v>
      </c>
      <c r="L121" s="23">
        <f t="shared" si="21"/>
        <v>6</v>
      </c>
      <c r="M121" s="65">
        <f t="shared" si="22"/>
        <v>5.9842863081001153E-2</v>
      </c>
      <c r="N121" s="22">
        <f t="shared" si="19"/>
        <v>0.35905717848600693</v>
      </c>
      <c r="O121" s="21">
        <f t="shared" si="20"/>
        <v>2.1543430709160418</v>
      </c>
      <c r="P121" s="113"/>
    </row>
    <row r="122" spans="1:16" ht="22.5" x14ac:dyDescent="0.25">
      <c r="A122" s="9" t="s">
        <v>2404</v>
      </c>
      <c r="B122" s="8" t="s">
        <v>2403</v>
      </c>
      <c r="C122" s="8">
        <v>2</v>
      </c>
      <c r="D122" s="8">
        <v>14</v>
      </c>
      <c r="E122" s="8">
        <v>88.5</v>
      </c>
      <c r="F122" s="7">
        <v>0</v>
      </c>
      <c r="G122" s="6">
        <v>0</v>
      </c>
      <c r="I122" s="98"/>
      <c r="J122" s="93"/>
      <c r="K122" s="24" t="s">
        <v>2082</v>
      </c>
      <c r="L122" s="23">
        <f t="shared" si="21"/>
        <v>4</v>
      </c>
      <c r="M122" s="65">
        <f t="shared" si="22"/>
        <v>5.9842863081001153E-2</v>
      </c>
      <c r="N122" s="22">
        <f t="shared" si="19"/>
        <v>0.23937145232400461</v>
      </c>
      <c r="O122" s="21">
        <f t="shared" si="20"/>
        <v>1.4362287139440277</v>
      </c>
      <c r="P122" s="113"/>
    </row>
    <row r="123" spans="1:16" ht="22.5" x14ac:dyDescent="0.25">
      <c r="A123" s="9" t="s">
        <v>2402</v>
      </c>
      <c r="B123" s="8" t="s">
        <v>2401</v>
      </c>
      <c r="C123" s="8">
        <v>33</v>
      </c>
      <c r="D123" s="8">
        <v>0.88</v>
      </c>
      <c r="E123" s="8">
        <v>60.67</v>
      </c>
      <c r="F123" s="7">
        <v>0.54500000000000004</v>
      </c>
      <c r="G123" s="6">
        <v>0</v>
      </c>
      <c r="I123" s="98"/>
      <c r="J123" s="93"/>
      <c r="K123" s="24" t="s">
        <v>2080</v>
      </c>
      <c r="L123" s="23">
        <f t="shared" si="21"/>
        <v>3</v>
      </c>
      <c r="M123" s="65">
        <f t="shared" si="22"/>
        <v>5.9842863081001153E-2</v>
      </c>
      <c r="N123" s="22">
        <f t="shared" si="19"/>
        <v>0.17952858924300347</v>
      </c>
      <c r="O123" s="21">
        <f t="shared" si="20"/>
        <v>1.0771715354580209</v>
      </c>
      <c r="P123" s="113"/>
    </row>
    <row r="124" spans="1:16" ht="15" x14ac:dyDescent="0.25">
      <c r="A124" s="9" t="s">
        <v>2400</v>
      </c>
      <c r="B124" s="8" t="s">
        <v>2399</v>
      </c>
      <c r="C124" s="8">
        <v>1</v>
      </c>
      <c r="D124" s="8">
        <v>1</v>
      </c>
      <c r="E124" s="8">
        <v>59</v>
      </c>
      <c r="F124" s="7">
        <v>1</v>
      </c>
      <c r="G124" s="6">
        <v>0</v>
      </c>
      <c r="I124" s="98"/>
      <c r="J124" s="93"/>
      <c r="K124" s="24" t="s">
        <v>3167</v>
      </c>
      <c r="L124" s="23">
        <f t="shared" si="21"/>
        <v>3</v>
      </c>
      <c r="M124" s="65">
        <f t="shared" si="22"/>
        <v>5.9842863081001153E-2</v>
      </c>
      <c r="N124" s="22">
        <f t="shared" si="19"/>
        <v>0.17952858924300347</v>
      </c>
      <c r="O124" s="21">
        <f t="shared" si="20"/>
        <v>1.0771715354580209</v>
      </c>
      <c r="P124" s="113"/>
    </row>
    <row r="125" spans="1:16" ht="15" x14ac:dyDescent="0.25">
      <c r="A125" s="9" t="s">
        <v>3351</v>
      </c>
      <c r="B125" s="8" t="s">
        <v>3350</v>
      </c>
      <c r="C125" s="8">
        <v>1</v>
      </c>
      <c r="D125" s="8">
        <v>4</v>
      </c>
      <c r="E125" s="8">
        <v>82</v>
      </c>
      <c r="F125" s="7">
        <v>1</v>
      </c>
      <c r="G125" s="6">
        <v>0</v>
      </c>
      <c r="I125" s="98"/>
      <c r="J125" s="93"/>
      <c r="K125" s="24" t="s">
        <v>2078</v>
      </c>
      <c r="L125" s="23">
        <f t="shared" si="21"/>
        <v>6</v>
      </c>
      <c r="M125" s="65">
        <f t="shared" si="22"/>
        <v>5.9842863081001153E-2</v>
      </c>
      <c r="N125" s="22">
        <f t="shared" si="19"/>
        <v>0.35905717848600693</v>
      </c>
      <c r="O125" s="21">
        <f t="shared" si="20"/>
        <v>2.1543430709160418</v>
      </c>
      <c r="P125" s="113"/>
    </row>
    <row r="126" spans="1:16" ht="22.5" x14ac:dyDescent="0.25">
      <c r="A126" s="9" t="s">
        <v>168</v>
      </c>
      <c r="B126" s="8" t="s">
        <v>167</v>
      </c>
      <c r="C126" s="8">
        <v>51</v>
      </c>
      <c r="D126" s="8">
        <v>0.65</v>
      </c>
      <c r="E126" s="8">
        <v>76.33</v>
      </c>
      <c r="F126" s="7">
        <v>0.47099999999999997</v>
      </c>
      <c r="G126" s="6">
        <v>0</v>
      </c>
      <c r="I126" s="98"/>
      <c r="J126" s="93"/>
      <c r="K126" s="24" t="s">
        <v>2076</v>
      </c>
      <c r="L126" s="23">
        <f t="shared" si="21"/>
        <v>8</v>
      </c>
      <c r="M126" s="65">
        <f t="shared" si="22"/>
        <v>5.9842863081001153E-2</v>
      </c>
      <c r="N126" s="22">
        <f t="shared" si="19"/>
        <v>0.47874290464800923</v>
      </c>
      <c r="O126" s="21">
        <f t="shared" si="20"/>
        <v>2.8724574278880555</v>
      </c>
      <c r="P126" s="113"/>
    </row>
    <row r="127" spans="1:16" ht="22.5" x14ac:dyDescent="0.25">
      <c r="A127" s="9" t="s">
        <v>166</v>
      </c>
      <c r="B127" s="8" t="s">
        <v>165</v>
      </c>
      <c r="C127" s="8">
        <v>109</v>
      </c>
      <c r="D127" s="8">
        <v>6.78</v>
      </c>
      <c r="E127" s="8">
        <v>80.31</v>
      </c>
      <c r="F127" s="7">
        <v>0.36699999999999999</v>
      </c>
      <c r="G127" s="6">
        <v>8.9999999999999993E-3</v>
      </c>
      <c r="I127" s="98"/>
      <c r="J127" s="93"/>
      <c r="K127" s="24" t="s">
        <v>2870</v>
      </c>
      <c r="L127" s="23">
        <f t="shared" si="21"/>
        <v>2</v>
      </c>
      <c r="M127" s="65">
        <f t="shared" si="22"/>
        <v>5.9842863081001153E-2</v>
      </c>
      <c r="N127" s="22">
        <f t="shared" si="19"/>
        <v>0.11968572616200231</v>
      </c>
      <c r="O127" s="21">
        <f t="shared" si="20"/>
        <v>0.71811435697201387</v>
      </c>
      <c r="P127" s="113"/>
    </row>
    <row r="128" spans="1:16" ht="22.5" x14ac:dyDescent="0.25">
      <c r="A128" s="9" t="s">
        <v>2398</v>
      </c>
      <c r="B128" s="8" t="s">
        <v>2397</v>
      </c>
      <c r="C128" s="8">
        <v>72</v>
      </c>
      <c r="D128" s="8">
        <v>0.74</v>
      </c>
      <c r="E128" s="8">
        <v>47.63</v>
      </c>
      <c r="F128" s="7">
        <v>0.52800000000000002</v>
      </c>
      <c r="G128" s="6">
        <v>0</v>
      </c>
      <c r="I128" s="98"/>
      <c r="J128" s="93"/>
      <c r="K128" s="24" t="s">
        <v>2070</v>
      </c>
      <c r="L128" s="23">
        <f t="shared" si="21"/>
        <v>13</v>
      </c>
      <c r="M128" s="65">
        <f t="shared" si="22"/>
        <v>5.9842863081001153E-2</v>
      </c>
      <c r="N128" s="22">
        <f t="shared" si="19"/>
        <v>0.77795722005301504</v>
      </c>
      <c r="O128" s="21">
        <f t="shared" si="20"/>
        <v>4.66774332031809</v>
      </c>
      <c r="P128" s="113"/>
    </row>
    <row r="129" spans="1:16" ht="22.5" x14ac:dyDescent="0.25">
      <c r="A129" s="9" t="s">
        <v>2396</v>
      </c>
      <c r="B129" s="8" t="s">
        <v>2395</v>
      </c>
      <c r="C129" s="8">
        <v>90</v>
      </c>
      <c r="D129" s="8">
        <v>3.91</v>
      </c>
      <c r="E129" s="8">
        <v>58.18</v>
      </c>
      <c r="F129" s="7">
        <v>0.42199999999999999</v>
      </c>
      <c r="G129" s="6">
        <v>1.0999999999999999E-2</v>
      </c>
      <c r="I129" s="98"/>
      <c r="J129" s="93"/>
      <c r="K129" s="24" t="s">
        <v>2068</v>
      </c>
      <c r="L129" s="23">
        <f t="shared" si="21"/>
        <v>4</v>
      </c>
      <c r="M129" s="65">
        <f t="shared" si="22"/>
        <v>5.9842863081001153E-2</v>
      </c>
      <c r="N129" s="22">
        <f t="shared" si="19"/>
        <v>0.23937145232400461</v>
      </c>
      <c r="O129" s="21">
        <f t="shared" si="20"/>
        <v>1.4362287139440277</v>
      </c>
      <c r="P129" s="113"/>
    </row>
    <row r="130" spans="1:16" ht="33.75" x14ac:dyDescent="0.25">
      <c r="A130" s="9" t="s">
        <v>2394</v>
      </c>
      <c r="B130" s="8" t="s">
        <v>2393</v>
      </c>
      <c r="C130" s="8">
        <v>25</v>
      </c>
      <c r="D130" s="8">
        <v>0.56000000000000005</v>
      </c>
      <c r="E130" s="8">
        <v>80.760000000000005</v>
      </c>
      <c r="F130" s="7">
        <v>0.6</v>
      </c>
      <c r="G130" s="6">
        <v>1</v>
      </c>
      <c r="I130" s="98"/>
      <c r="J130" s="93"/>
      <c r="K130" s="24" t="s">
        <v>3163</v>
      </c>
      <c r="L130" s="23">
        <f t="shared" si="21"/>
        <v>1</v>
      </c>
      <c r="M130" s="65">
        <f t="shared" si="22"/>
        <v>5.9842863081001153E-2</v>
      </c>
      <c r="N130" s="22">
        <f t="shared" si="19"/>
        <v>5.9842863081001153E-2</v>
      </c>
      <c r="O130" s="21">
        <f t="shared" si="20"/>
        <v>0.35905717848600693</v>
      </c>
      <c r="P130" s="113"/>
    </row>
    <row r="131" spans="1:16" ht="22.5" x14ac:dyDescent="0.25">
      <c r="A131" s="9" t="s">
        <v>2392</v>
      </c>
      <c r="B131" s="8" t="s">
        <v>2391</v>
      </c>
      <c r="C131" s="8">
        <v>12</v>
      </c>
      <c r="D131" s="8">
        <v>0.67</v>
      </c>
      <c r="E131" s="8">
        <v>76.5</v>
      </c>
      <c r="F131" s="7">
        <v>0.83299999999999996</v>
      </c>
      <c r="G131" s="6">
        <v>1</v>
      </c>
      <c r="I131" s="98"/>
      <c r="J131" s="93"/>
      <c r="K131" s="24" t="s">
        <v>2024</v>
      </c>
      <c r="L131" s="23">
        <f t="shared" si="21"/>
        <v>15</v>
      </c>
      <c r="M131" s="65">
        <f t="shared" si="22"/>
        <v>5.9842863081001153E-2</v>
      </c>
      <c r="N131" s="22">
        <f t="shared" si="19"/>
        <v>0.89764294621501728</v>
      </c>
      <c r="O131" s="21">
        <f t="shared" si="20"/>
        <v>5.3858576772901037</v>
      </c>
      <c r="P131" s="113"/>
    </row>
    <row r="132" spans="1:16" ht="33.75" x14ac:dyDescent="0.25">
      <c r="A132" s="9" t="s">
        <v>3192</v>
      </c>
      <c r="B132" s="8" t="s">
        <v>3191</v>
      </c>
      <c r="C132" s="8">
        <v>3</v>
      </c>
      <c r="D132" s="8">
        <v>0</v>
      </c>
      <c r="E132" s="8">
        <v>0.48</v>
      </c>
      <c r="F132" s="7">
        <v>0.66700000000000004</v>
      </c>
      <c r="G132" s="6">
        <v>0</v>
      </c>
      <c r="I132" s="98"/>
      <c r="J132" s="93"/>
      <c r="K132" s="24" t="s">
        <v>2022</v>
      </c>
      <c r="L132" s="23">
        <f t="shared" si="21"/>
        <v>5</v>
      </c>
      <c r="M132" s="65">
        <f t="shared" si="22"/>
        <v>5.9842863081001153E-2</v>
      </c>
      <c r="N132" s="22">
        <f t="shared" si="19"/>
        <v>0.29921431540500576</v>
      </c>
      <c r="O132" s="21">
        <f t="shared" si="20"/>
        <v>1.7952858924300346</v>
      </c>
      <c r="P132" s="113"/>
    </row>
    <row r="133" spans="1:16" ht="22.5" x14ac:dyDescent="0.25">
      <c r="A133" s="9" t="s">
        <v>3526</v>
      </c>
      <c r="B133" s="8" t="s">
        <v>3525</v>
      </c>
      <c r="C133" s="8">
        <v>2</v>
      </c>
      <c r="D133" s="8">
        <v>1.5</v>
      </c>
      <c r="E133" s="8">
        <v>0.05</v>
      </c>
      <c r="F133" s="7">
        <v>0</v>
      </c>
      <c r="G133" s="6">
        <v>0</v>
      </c>
      <c r="I133" s="98"/>
      <c r="J133" s="93"/>
      <c r="K133" s="24" t="s">
        <v>2005</v>
      </c>
      <c r="L133" s="23">
        <f t="shared" si="21"/>
        <v>369</v>
      </c>
      <c r="M133" s="65">
        <f t="shared" si="22"/>
        <v>5.9842863081001153E-2</v>
      </c>
      <c r="N133" s="22">
        <f t="shared" si="19"/>
        <v>22.082016476889425</v>
      </c>
      <c r="O133" s="21">
        <f t="shared" si="20"/>
        <v>132.49209886133656</v>
      </c>
      <c r="P133" s="113"/>
    </row>
    <row r="134" spans="1:16" ht="22.5" x14ac:dyDescent="0.25">
      <c r="A134" s="9" t="s">
        <v>3538</v>
      </c>
      <c r="B134" s="8" t="s">
        <v>3537</v>
      </c>
      <c r="C134" s="8">
        <v>2</v>
      </c>
      <c r="D134" s="8">
        <v>5.5</v>
      </c>
      <c r="E134" s="8">
        <v>0.03</v>
      </c>
      <c r="F134" s="7">
        <v>0.5</v>
      </c>
      <c r="G134" s="6">
        <v>0</v>
      </c>
      <c r="I134" s="98"/>
      <c r="J134" s="93"/>
      <c r="K134" s="24" t="s">
        <v>2003</v>
      </c>
      <c r="L134" s="23">
        <f t="shared" si="21"/>
        <v>53</v>
      </c>
      <c r="M134" s="65">
        <f t="shared" si="22"/>
        <v>5.9842863081001153E-2</v>
      </c>
      <c r="N134" s="22">
        <f t="shared" si="19"/>
        <v>3.1716717432930612</v>
      </c>
      <c r="O134" s="21">
        <f t="shared" si="20"/>
        <v>19.030030459758368</v>
      </c>
      <c r="P134" s="113"/>
    </row>
    <row r="135" spans="1:16" ht="15" x14ac:dyDescent="0.25">
      <c r="A135" s="9" t="s">
        <v>3374</v>
      </c>
      <c r="B135" s="8" t="s">
        <v>3373</v>
      </c>
      <c r="C135" s="8">
        <v>6</v>
      </c>
      <c r="D135" s="8">
        <v>0</v>
      </c>
      <c r="E135" s="8">
        <v>67.83</v>
      </c>
      <c r="F135" s="7">
        <v>0.66700000000000004</v>
      </c>
      <c r="G135" s="6">
        <v>0</v>
      </c>
      <c r="I135" s="98"/>
      <c r="J135" s="93"/>
      <c r="K135" s="24" t="s">
        <v>2001</v>
      </c>
      <c r="L135" s="23">
        <f t="shared" si="21"/>
        <v>10</v>
      </c>
      <c r="M135" s="65">
        <f t="shared" si="22"/>
        <v>5.9842863081001153E-2</v>
      </c>
      <c r="N135" s="22">
        <f t="shared" si="19"/>
        <v>0.59842863081001152</v>
      </c>
      <c r="O135" s="21">
        <f t="shared" si="20"/>
        <v>3.5905717848600691</v>
      </c>
      <c r="P135" s="113"/>
    </row>
    <row r="136" spans="1:16" ht="15" x14ac:dyDescent="0.25">
      <c r="A136" s="9" t="s">
        <v>3236</v>
      </c>
      <c r="B136" s="8" t="s">
        <v>3235</v>
      </c>
      <c r="C136" s="8">
        <v>13</v>
      </c>
      <c r="D136" s="8">
        <v>1.1499999999999999</v>
      </c>
      <c r="E136" s="8">
        <v>68.62</v>
      </c>
      <c r="F136" s="7">
        <v>0.38500000000000001</v>
      </c>
      <c r="G136" s="6">
        <v>0</v>
      </c>
      <c r="I136" s="98"/>
      <c r="J136" s="93"/>
      <c r="K136" s="24" t="s">
        <v>2864</v>
      </c>
      <c r="L136" s="23">
        <f t="shared" si="21"/>
        <v>5</v>
      </c>
      <c r="M136" s="65">
        <f t="shared" si="22"/>
        <v>5.9842863081001153E-2</v>
      </c>
      <c r="N136" s="22">
        <f t="shared" si="19"/>
        <v>0.29921431540500576</v>
      </c>
      <c r="O136" s="21">
        <f t="shared" si="20"/>
        <v>1.7952858924300346</v>
      </c>
      <c r="P136" s="113"/>
    </row>
    <row r="137" spans="1:16" ht="15" x14ac:dyDescent="0.25">
      <c r="A137" s="9" t="s">
        <v>3260</v>
      </c>
      <c r="B137" s="8" t="s">
        <v>3259</v>
      </c>
      <c r="C137" s="8">
        <v>1</v>
      </c>
      <c r="D137" s="8">
        <v>2</v>
      </c>
      <c r="E137" s="8">
        <v>36</v>
      </c>
      <c r="F137" s="7">
        <v>0</v>
      </c>
      <c r="G137" s="6">
        <v>0</v>
      </c>
      <c r="I137" s="98"/>
      <c r="J137" s="93"/>
      <c r="K137" s="24" t="s">
        <v>1999</v>
      </c>
      <c r="L137" s="23">
        <f t="shared" si="21"/>
        <v>7</v>
      </c>
      <c r="M137" s="65">
        <f t="shared" si="22"/>
        <v>5.9842863081001153E-2</v>
      </c>
      <c r="N137" s="22">
        <f t="shared" si="19"/>
        <v>0.41890004156700805</v>
      </c>
      <c r="O137" s="21">
        <f t="shared" si="20"/>
        <v>2.5134002494020482</v>
      </c>
      <c r="P137" s="113"/>
    </row>
    <row r="138" spans="1:16" ht="22.5" x14ac:dyDescent="0.25">
      <c r="A138" s="9" t="s">
        <v>2390</v>
      </c>
      <c r="B138" s="8" t="s">
        <v>2389</v>
      </c>
      <c r="C138" s="8">
        <v>560</v>
      </c>
      <c r="D138" s="8">
        <v>0</v>
      </c>
      <c r="E138" s="8">
        <v>71.739999999999995</v>
      </c>
      <c r="F138" s="7">
        <v>0.47299999999999998</v>
      </c>
      <c r="G138" s="6">
        <v>0</v>
      </c>
      <c r="I138" s="98"/>
      <c r="J138" s="93"/>
      <c r="K138" s="24" t="s">
        <v>3287</v>
      </c>
      <c r="L138" s="23" t="str">
        <f t="shared" si="21"/>
        <v>0</v>
      </c>
      <c r="M138" s="65">
        <f t="shared" si="22"/>
        <v>5.9842863081001153E-2</v>
      </c>
      <c r="N138" s="22">
        <f t="shared" si="19"/>
        <v>0</v>
      </c>
      <c r="O138" s="21">
        <f t="shared" si="20"/>
        <v>0</v>
      </c>
      <c r="P138" s="113"/>
    </row>
    <row r="139" spans="1:16" ht="22.5" customHeight="1" x14ac:dyDescent="0.25">
      <c r="A139" s="9" t="s">
        <v>2388</v>
      </c>
      <c r="B139" s="8" t="s">
        <v>2387</v>
      </c>
      <c r="C139" s="8">
        <v>127</v>
      </c>
      <c r="D139" s="8">
        <v>1.05</v>
      </c>
      <c r="E139" s="8">
        <v>75.13</v>
      </c>
      <c r="F139" s="7">
        <v>0.28299999999999997</v>
      </c>
      <c r="G139" s="6">
        <v>0</v>
      </c>
      <c r="I139" s="98"/>
      <c r="J139" s="93"/>
      <c r="K139" s="24" t="s">
        <v>1973</v>
      </c>
      <c r="L139" s="23">
        <f t="shared" si="21"/>
        <v>41</v>
      </c>
      <c r="M139" s="65">
        <f t="shared" si="22"/>
        <v>5.9842863081001153E-2</v>
      </c>
      <c r="N139" s="22">
        <f t="shared" si="19"/>
        <v>2.4535573863210471</v>
      </c>
      <c r="O139" s="21">
        <f t="shared" si="20"/>
        <v>14.721344317926283</v>
      </c>
      <c r="P139" s="113"/>
    </row>
    <row r="140" spans="1:16" ht="22.5" customHeight="1" x14ac:dyDescent="0.25">
      <c r="A140" s="9" t="s">
        <v>3190</v>
      </c>
      <c r="B140" s="8" t="s">
        <v>3189</v>
      </c>
      <c r="C140" s="8">
        <v>9</v>
      </c>
      <c r="D140" s="8">
        <v>0</v>
      </c>
      <c r="E140" s="8">
        <v>8.2200000000000006</v>
      </c>
      <c r="F140" s="7">
        <v>0.44400000000000001</v>
      </c>
      <c r="G140" s="6">
        <v>0</v>
      </c>
      <c r="I140" s="98"/>
      <c r="J140" s="93"/>
      <c r="K140" s="24" t="s">
        <v>1971</v>
      </c>
      <c r="L140" s="23">
        <f t="shared" si="21"/>
        <v>1</v>
      </c>
      <c r="M140" s="65">
        <f t="shared" si="22"/>
        <v>5.9842863081001153E-2</v>
      </c>
      <c r="N140" s="22">
        <f t="shared" si="19"/>
        <v>5.9842863081001153E-2</v>
      </c>
      <c r="O140" s="21">
        <f t="shared" si="20"/>
        <v>0.35905717848600693</v>
      </c>
      <c r="P140" s="113"/>
    </row>
    <row r="141" spans="1:16" ht="22.5" x14ac:dyDescent="0.25">
      <c r="A141" s="9" t="s">
        <v>3188</v>
      </c>
      <c r="B141" s="8" t="s">
        <v>3187</v>
      </c>
      <c r="C141" s="8">
        <v>1</v>
      </c>
      <c r="D141" s="8">
        <v>1</v>
      </c>
      <c r="E141" s="8">
        <v>8</v>
      </c>
      <c r="F141" s="7">
        <v>0</v>
      </c>
      <c r="G141" s="6">
        <v>0</v>
      </c>
      <c r="I141" s="98"/>
      <c r="J141" s="93"/>
      <c r="K141" s="24" t="s">
        <v>1969</v>
      </c>
      <c r="L141" s="23">
        <f t="shared" si="21"/>
        <v>2</v>
      </c>
      <c r="M141" s="65">
        <f t="shared" si="22"/>
        <v>5.9842863081001153E-2</v>
      </c>
      <c r="N141" s="22">
        <f t="shared" si="19"/>
        <v>0.11968572616200231</v>
      </c>
      <c r="O141" s="21">
        <f t="shared" si="20"/>
        <v>0.71811435697201387</v>
      </c>
      <c r="P141" s="113"/>
    </row>
    <row r="142" spans="1:16" ht="22.5" x14ac:dyDescent="0.25">
      <c r="A142" s="9" t="s">
        <v>2937</v>
      </c>
      <c r="B142" s="8" t="s">
        <v>2936</v>
      </c>
      <c r="C142" s="8">
        <v>14</v>
      </c>
      <c r="D142" s="8">
        <v>0</v>
      </c>
      <c r="E142" s="8">
        <v>59.93</v>
      </c>
      <c r="F142" s="7">
        <v>0.57099999999999995</v>
      </c>
      <c r="G142" s="6">
        <v>0</v>
      </c>
      <c r="I142" s="98"/>
      <c r="J142" s="93"/>
      <c r="K142" s="24" t="s">
        <v>1967</v>
      </c>
      <c r="L142" s="23" t="str">
        <f t="shared" si="21"/>
        <v>0</v>
      </c>
      <c r="M142" s="65">
        <f t="shared" si="22"/>
        <v>5.9842863081001153E-2</v>
      </c>
      <c r="N142" s="22">
        <f t="shared" si="19"/>
        <v>0</v>
      </c>
      <c r="O142" s="21">
        <f t="shared" si="20"/>
        <v>0</v>
      </c>
      <c r="P142" s="113"/>
    </row>
    <row r="143" spans="1:16" ht="22.5" x14ac:dyDescent="0.25">
      <c r="A143" s="9" t="s">
        <v>2935</v>
      </c>
      <c r="B143" s="8" t="s">
        <v>2934</v>
      </c>
      <c r="C143" s="8">
        <v>7</v>
      </c>
      <c r="D143" s="8">
        <v>1.1399999999999999</v>
      </c>
      <c r="E143" s="8">
        <v>49.86</v>
      </c>
      <c r="F143" s="7">
        <v>0.71399999999999997</v>
      </c>
      <c r="G143" s="6">
        <v>0</v>
      </c>
      <c r="I143" s="98"/>
      <c r="J143" s="93"/>
      <c r="K143" s="24" t="s">
        <v>1965</v>
      </c>
      <c r="L143" s="23">
        <f t="shared" si="21"/>
        <v>6</v>
      </c>
      <c r="M143" s="65">
        <f t="shared" si="22"/>
        <v>5.9842863081001153E-2</v>
      </c>
      <c r="N143" s="22">
        <f t="shared" si="19"/>
        <v>0.35905717848600693</v>
      </c>
      <c r="O143" s="21">
        <f t="shared" si="20"/>
        <v>2.1543430709160418</v>
      </c>
      <c r="P143" s="113"/>
    </row>
    <row r="144" spans="1:16" ht="15" x14ac:dyDescent="0.25">
      <c r="A144" s="9" t="s">
        <v>3234</v>
      </c>
      <c r="B144" s="8" t="s">
        <v>3233</v>
      </c>
      <c r="C144" s="8">
        <v>1</v>
      </c>
      <c r="D144" s="8">
        <v>0</v>
      </c>
      <c r="E144" s="8">
        <v>62</v>
      </c>
      <c r="F144" s="7">
        <v>0</v>
      </c>
      <c r="G144" s="6">
        <v>0</v>
      </c>
      <c r="I144" s="98"/>
      <c r="J144" s="93"/>
      <c r="K144" s="24" t="s">
        <v>2862</v>
      </c>
      <c r="L144" s="23">
        <f t="shared" si="21"/>
        <v>18</v>
      </c>
      <c r="M144" s="65">
        <f t="shared" si="22"/>
        <v>5.9842863081001153E-2</v>
      </c>
      <c r="N144" s="22">
        <f t="shared" si="19"/>
        <v>1.0771715354580207</v>
      </c>
      <c r="O144" s="21">
        <f t="shared" si="20"/>
        <v>6.4630292127481237</v>
      </c>
      <c r="P144" s="113"/>
    </row>
    <row r="145" spans="1:16" ht="22.5" customHeight="1" x14ac:dyDescent="0.25">
      <c r="A145" s="9" t="s">
        <v>3258</v>
      </c>
      <c r="B145" s="8" t="s">
        <v>3257</v>
      </c>
      <c r="C145" s="8">
        <v>3</v>
      </c>
      <c r="D145" s="8">
        <v>3.33</v>
      </c>
      <c r="E145" s="8">
        <v>75.33</v>
      </c>
      <c r="F145" s="7">
        <v>0.66700000000000004</v>
      </c>
      <c r="G145" s="6">
        <v>0</v>
      </c>
      <c r="I145" s="98"/>
      <c r="J145" s="93"/>
      <c r="K145" s="24" t="s">
        <v>1911</v>
      </c>
      <c r="L145" s="23">
        <f t="shared" si="21"/>
        <v>33</v>
      </c>
      <c r="M145" s="65">
        <f t="shared" si="22"/>
        <v>5.9842863081001153E-2</v>
      </c>
      <c r="N145" s="22">
        <f t="shared" si="19"/>
        <v>1.974814481673038</v>
      </c>
      <c r="O145" s="21">
        <f t="shared" si="20"/>
        <v>11.848886890038228</v>
      </c>
      <c r="P145" s="113"/>
    </row>
    <row r="146" spans="1:16" ht="22.5" customHeight="1" x14ac:dyDescent="0.25">
      <c r="A146" s="9" t="s">
        <v>3349</v>
      </c>
      <c r="B146" s="8" t="s">
        <v>3348</v>
      </c>
      <c r="C146" s="8">
        <v>1</v>
      </c>
      <c r="D146" s="8">
        <v>6</v>
      </c>
      <c r="E146" s="8">
        <v>65</v>
      </c>
      <c r="F146" s="7">
        <v>0</v>
      </c>
      <c r="G146" s="6">
        <v>0</v>
      </c>
      <c r="I146" s="98"/>
      <c r="J146" s="93"/>
      <c r="K146" s="24" t="s">
        <v>126</v>
      </c>
      <c r="L146" s="23">
        <f t="shared" si="21"/>
        <v>70</v>
      </c>
      <c r="M146" s="65">
        <f t="shared" si="22"/>
        <v>5.9842863081001153E-2</v>
      </c>
      <c r="N146" s="22">
        <f t="shared" si="19"/>
        <v>4.1890004156700806</v>
      </c>
      <c r="O146" s="21">
        <f t="shared" si="20"/>
        <v>25.134002494020486</v>
      </c>
      <c r="P146" s="113"/>
    </row>
    <row r="147" spans="1:16" ht="33.75" x14ac:dyDescent="0.25">
      <c r="A147" s="9" t="s">
        <v>3232</v>
      </c>
      <c r="B147" s="8" t="s">
        <v>3231</v>
      </c>
      <c r="C147" s="8">
        <v>8</v>
      </c>
      <c r="D147" s="8">
        <v>0</v>
      </c>
      <c r="E147" s="8">
        <v>65.38</v>
      </c>
      <c r="F147" s="7">
        <v>0.375</v>
      </c>
      <c r="G147" s="6">
        <v>0</v>
      </c>
      <c r="I147" s="98"/>
      <c r="J147" s="93"/>
      <c r="K147" s="24" t="s">
        <v>124</v>
      </c>
      <c r="L147" s="23">
        <f t="shared" si="21"/>
        <v>19</v>
      </c>
      <c r="M147" s="65">
        <f t="shared" si="22"/>
        <v>5.9842863081001153E-2</v>
      </c>
      <c r="N147" s="22">
        <f t="shared" si="19"/>
        <v>1.137014398539022</v>
      </c>
      <c r="O147" s="21">
        <f t="shared" si="20"/>
        <v>6.8220863912341319</v>
      </c>
      <c r="P147" s="113"/>
    </row>
    <row r="148" spans="1:16" ht="22.5" x14ac:dyDescent="0.25">
      <c r="A148" s="9" t="s">
        <v>3230</v>
      </c>
      <c r="B148" s="8" t="s">
        <v>3229</v>
      </c>
      <c r="C148" s="8">
        <v>5</v>
      </c>
      <c r="D148" s="8">
        <v>2</v>
      </c>
      <c r="E148" s="8">
        <v>79.2</v>
      </c>
      <c r="F148" s="7">
        <v>0.2</v>
      </c>
      <c r="G148" s="6">
        <v>0</v>
      </c>
      <c r="I148" s="98"/>
      <c r="J148" s="93"/>
      <c r="K148" s="24" t="s">
        <v>122</v>
      </c>
      <c r="L148" s="23">
        <f t="shared" si="21"/>
        <v>19</v>
      </c>
      <c r="M148" s="65">
        <f t="shared" si="22"/>
        <v>5.9842863081001153E-2</v>
      </c>
      <c r="N148" s="22">
        <f t="shared" si="19"/>
        <v>1.137014398539022</v>
      </c>
      <c r="O148" s="21">
        <f t="shared" si="20"/>
        <v>6.8220863912341319</v>
      </c>
      <c r="P148" s="113"/>
    </row>
    <row r="149" spans="1:16" ht="23.25" thickBot="1" x14ac:dyDescent="0.3">
      <c r="A149" s="9" t="s">
        <v>3372</v>
      </c>
      <c r="B149" s="8" t="s">
        <v>3371</v>
      </c>
      <c r="C149" s="8">
        <v>2</v>
      </c>
      <c r="D149" s="8">
        <v>7</v>
      </c>
      <c r="E149" s="8">
        <v>54.5</v>
      </c>
      <c r="F149" s="7">
        <v>1</v>
      </c>
      <c r="G149" s="6">
        <v>0</v>
      </c>
      <c r="I149" s="98"/>
      <c r="J149" s="93"/>
      <c r="K149" s="24" t="s">
        <v>1909</v>
      </c>
      <c r="L149" s="23">
        <f t="shared" si="21"/>
        <v>7</v>
      </c>
      <c r="M149" s="65">
        <f t="shared" si="22"/>
        <v>5.9842863081001153E-2</v>
      </c>
      <c r="N149" s="22">
        <f t="shared" si="19"/>
        <v>0.41890004156700805</v>
      </c>
      <c r="O149" s="21">
        <f t="shared" si="20"/>
        <v>2.5134002494020482</v>
      </c>
      <c r="P149" s="113"/>
    </row>
    <row r="150" spans="1:16" ht="34.5" thickBot="1" x14ac:dyDescent="0.2">
      <c r="A150" s="9" t="s">
        <v>3186</v>
      </c>
      <c r="B150" s="8" t="s">
        <v>3185</v>
      </c>
      <c r="C150" s="8">
        <v>6</v>
      </c>
      <c r="D150" s="8">
        <v>0</v>
      </c>
      <c r="E150" s="8">
        <v>10.33</v>
      </c>
      <c r="F150" s="7">
        <v>0.66700000000000004</v>
      </c>
      <c r="G150" s="6">
        <v>0</v>
      </c>
      <c r="I150" s="98"/>
      <c r="J150" s="94"/>
      <c r="K150" s="20" t="s">
        <v>0</v>
      </c>
      <c r="L150" s="30">
        <f>SUM(L123:L149)</f>
        <v>720</v>
      </c>
      <c r="M150" s="70">
        <f t="shared" si="22"/>
        <v>5.9842863081001153E-2</v>
      </c>
      <c r="N150" s="18">
        <f t="shared" si="19"/>
        <v>43.086861418320829</v>
      </c>
      <c r="O150" s="17">
        <f>N150*6</f>
        <v>258.52116850992496</v>
      </c>
      <c r="P150" s="113"/>
    </row>
    <row r="151" spans="1:16" ht="15" x14ac:dyDescent="0.25">
      <c r="A151" s="9" t="s">
        <v>2384</v>
      </c>
      <c r="B151" s="8" t="s">
        <v>2383</v>
      </c>
      <c r="C151" s="8">
        <v>9</v>
      </c>
      <c r="D151" s="8">
        <v>0.67</v>
      </c>
      <c r="E151" s="8">
        <v>49.92</v>
      </c>
      <c r="F151" s="7">
        <v>0.33300000000000002</v>
      </c>
      <c r="G151" s="6">
        <v>0</v>
      </c>
      <c r="I151" s="98"/>
      <c r="J151" s="92"/>
      <c r="K151" s="24" t="s">
        <v>2188</v>
      </c>
      <c r="L151" s="23">
        <f>IF(ISNA(VLOOKUP(K:K,A:C,3,FALSE)),"0",VLOOKUP(K:K,A:C,3,FALSE))</f>
        <v>5</v>
      </c>
      <c r="M151" s="65">
        <f t="shared" ref="M151:M156" si="23">3332/40223</f>
        <v>8.2838177162320059E-2</v>
      </c>
      <c r="N151" s="22">
        <f t="shared" si="19"/>
        <v>0.4141908858116003</v>
      </c>
      <c r="O151" s="21">
        <f t="shared" ref="O151:O156" si="24">N151*3</f>
        <v>1.2425726574348008</v>
      </c>
      <c r="P151" s="113"/>
    </row>
    <row r="152" spans="1:16" ht="15" x14ac:dyDescent="0.25">
      <c r="A152" s="9" t="s">
        <v>2382</v>
      </c>
      <c r="B152" s="8" t="s">
        <v>2381</v>
      </c>
      <c r="C152" s="8">
        <v>1</v>
      </c>
      <c r="D152" s="8">
        <v>3</v>
      </c>
      <c r="E152" s="8">
        <v>82</v>
      </c>
      <c r="F152" s="7">
        <v>0</v>
      </c>
      <c r="G152" s="6">
        <v>0</v>
      </c>
      <c r="I152" s="98"/>
      <c r="J152" s="93"/>
      <c r="K152" s="24" t="s">
        <v>2186</v>
      </c>
      <c r="L152" s="23">
        <f>IF(ISNA(VLOOKUP(K:K,A:C,3,FALSE)),"0",VLOOKUP(K:K,A:C,3,FALSE))</f>
        <v>41</v>
      </c>
      <c r="M152" s="65">
        <f t="shared" si="23"/>
        <v>8.2838177162320059E-2</v>
      </c>
      <c r="N152" s="22">
        <f t="shared" si="19"/>
        <v>3.3963652636551225</v>
      </c>
      <c r="O152" s="21">
        <f t="shared" si="24"/>
        <v>10.189095790965368</v>
      </c>
      <c r="P152" s="113"/>
    </row>
    <row r="153" spans="1:16" ht="22.5" x14ac:dyDescent="0.25">
      <c r="A153" s="9" t="s">
        <v>2380</v>
      </c>
      <c r="B153" s="8" t="s">
        <v>2379</v>
      </c>
      <c r="C153" s="8">
        <v>4</v>
      </c>
      <c r="D153" s="8">
        <v>3.25</v>
      </c>
      <c r="E153" s="8">
        <v>37.75</v>
      </c>
      <c r="F153" s="7">
        <v>0.25</v>
      </c>
      <c r="G153" s="6">
        <v>0</v>
      </c>
      <c r="I153" s="98"/>
      <c r="J153" s="93"/>
      <c r="K153" s="24" t="s">
        <v>2184</v>
      </c>
      <c r="L153" s="23">
        <f>IF(ISNA(VLOOKUP(K:K,A:C,3,FALSE)),"0",VLOOKUP(K:K,A:C,3,FALSE))</f>
        <v>46</v>
      </c>
      <c r="M153" s="65">
        <f t="shared" si="23"/>
        <v>8.2838177162320059E-2</v>
      </c>
      <c r="N153" s="22">
        <f t="shared" si="19"/>
        <v>3.8105561494667226</v>
      </c>
      <c r="O153" s="21">
        <f t="shared" si="24"/>
        <v>11.431668448400167</v>
      </c>
      <c r="P153" s="113"/>
    </row>
    <row r="154" spans="1:16" ht="22.5" x14ac:dyDescent="0.25">
      <c r="A154" s="9" t="s">
        <v>2378</v>
      </c>
      <c r="B154" s="8" t="s">
        <v>2377</v>
      </c>
      <c r="C154" s="8">
        <v>2</v>
      </c>
      <c r="D154" s="8">
        <v>0</v>
      </c>
      <c r="E154" s="8">
        <v>30.12</v>
      </c>
      <c r="F154" s="7">
        <v>0</v>
      </c>
      <c r="G154" s="6">
        <v>0</v>
      </c>
      <c r="I154" s="98"/>
      <c r="J154" s="93"/>
      <c r="K154" s="24" t="s">
        <v>2182</v>
      </c>
      <c r="L154" s="23">
        <f>IF(ISNA(VLOOKUP(K:K,A:C,3,FALSE)),"0",VLOOKUP(K:K,A:C,3,FALSE))</f>
        <v>38</v>
      </c>
      <c r="M154" s="65">
        <f t="shared" si="23"/>
        <v>8.2838177162320059E-2</v>
      </c>
      <c r="N154" s="22">
        <f t="shared" si="19"/>
        <v>3.1478507321681621</v>
      </c>
      <c r="O154" s="21">
        <f t="shared" si="24"/>
        <v>9.443552196504486</v>
      </c>
      <c r="P154" s="113"/>
    </row>
    <row r="155" spans="1:16" ht="23.25" thickBot="1" x14ac:dyDescent="0.3">
      <c r="A155" s="9" t="s">
        <v>2376</v>
      </c>
      <c r="B155" s="8" t="s">
        <v>2375</v>
      </c>
      <c r="C155" s="8">
        <v>37</v>
      </c>
      <c r="D155" s="8">
        <v>2.95</v>
      </c>
      <c r="E155" s="8">
        <v>50.95</v>
      </c>
      <c r="F155" s="7">
        <v>0.29699999999999999</v>
      </c>
      <c r="G155" s="6">
        <v>0</v>
      </c>
      <c r="I155" s="98"/>
      <c r="J155" s="93"/>
      <c r="K155" s="24" t="s">
        <v>2180</v>
      </c>
      <c r="L155" s="23">
        <f>IF(ISNA(VLOOKUP(K:K,A:C,3,FALSE)),"0",VLOOKUP(K:K,A:C,3,FALSE))</f>
        <v>5</v>
      </c>
      <c r="M155" s="65">
        <f t="shared" si="23"/>
        <v>8.2838177162320059E-2</v>
      </c>
      <c r="N155" s="22">
        <f t="shared" si="19"/>
        <v>0.4141908858116003</v>
      </c>
      <c r="O155" s="21">
        <f t="shared" si="24"/>
        <v>1.2425726574348008</v>
      </c>
      <c r="P155" s="113"/>
    </row>
    <row r="156" spans="1:16" ht="22.5" customHeight="1" thickBot="1" x14ac:dyDescent="0.2">
      <c r="A156" s="9" t="s">
        <v>2374</v>
      </c>
      <c r="B156" s="8" t="s">
        <v>2373</v>
      </c>
      <c r="C156" s="8">
        <v>13</v>
      </c>
      <c r="D156" s="8">
        <v>5.23</v>
      </c>
      <c r="E156" s="8">
        <v>56.77</v>
      </c>
      <c r="F156" s="7">
        <v>0.46200000000000002</v>
      </c>
      <c r="G156" s="6">
        <v>0</v>
      </c>
      <c r="I156" s="98"/>
      <c r="J156" s="94"/>
      <c r="K156" s="20" t="s">
        <v>0</v>
      </c>
      <c r="L156" s="19">
        <f>SUM(L151:L155)</f>
        <v>135</v>
      </c>
      <c r="M156" s="70">
        <f t="shared" si="23"/>
        <v>8.2838177162320059E-2</v>
      </c>
      <c r="N156" s="18">
        <f t="shared" si="19"/>
        <v>11.183153916913207</v>
      </c>
      <c r="O156" s="17">
        <f t="shared" si="24"/>
        <v>33.549461750739624</v>
      </c>
      <c r="P156" s="113"/>
    </row>
    <row r="157" spans="1:16" ht="22.5" customHeight="1" x14ac:dyDescent="0.25">
      <c r="A157" s="9" t="s">
        <v>2933</v>
      </c>
      <c r="B157" s="8" t="s">
        <v>2932</v>
      </c>
      <c r="C157" s="8">
        <v>2</v>
      </c>
      <c r="D157" s="8">
        <v>9.5</v>
      </c>
      <c r="E157" s="8">
        <v>87</v>
      </c>
      <c r="F157" s="7">
        <v>0.5</v>
      </c>
      <c r="G157" s="6">
        <v>0</v>
      </c>
      <c r="I157" s="98"/>
      <c r="J157" s="92"/>
      <c r="K157" s="24" t="s">
        <v>3163</v>
      </c>
      <c r="L157" s="23">
        <f t="shared" ref="L157:L166" si="25">IF(ISNA(VLOOKUP(K:K,A:C,3,FALSE)),"0",VLOOKUP(K:K,A:C,3,FALSE))</f>
        <v>1</v>
      </c>
      <c r="M157" s="65">
        <f t="shared" ref="M157:M167" si="26">5386/24794</f>
        <v>0.21722997499395014</v>
      </c>
      <c r="N157" s="22">
        <f t="shared" si="19"/>
        <v>0.21722997499395014</v>
      </c>
      <c r="O157" s="21">
        <f t="shared" ref="O157:O178" si="27">N157*1</f>
        <v>0.21722997499395014</v>
      </c>
      <c r="P157" s="113"/>
    </row>
    <row r="158" spans="1:16" ht="22.5" x14ac:dyDescent="0.25">
      <c r="A158" s="9" t="s">
        <v>3184</v>
      </c>
      <c r="B158" s="8" t="s">
        <v>3183</v>
      </c>
      <c r="C158" s="8">
        <v>2</v>
      </c>
      <c r="D158" s="8">
        <v>0</v>
      </c>
      <c r="E158" s="8">
        <v>11</v>
      </c>
      <c r="F158" s="7">
        <v>1</v>
      </c>
      <c r="G158" s="6">
        <v>0</v>
      </c>
      <c r="I158" s="98"/>
      <c r="J158" s="93"/>
      <c r="K158" s="24" t="s">
        <v>2024</v>
      </c>
      <c r="L158" s="23">
        <f t="shared" si="25"/>
        <v>15</v>
      </c>
      <c r="M158" s="65">
        <f t="shared" si="26"/>
        <v>0.21722997499395014</v>
      </c>
      <c r="N158" s="22">
        <f t="shared" si="19"/>
        <v>3.2584496249092521</v>
      </c>
      <c r="O158" s="21">
        <f t="shared" si="27"/>
        <v>3.2584496249092521</v>
      </c>
      <c r="P158" s="113"/>
    </row>
    <row r="159" spans="1:16" ht="22.5" x14ac:dyDescent="0.25">
      <c r="A159" s="9" t="s">
        <v>2372</v>
      </c>
      <c r="B159" s="8" t="s">
        <v>2371</v>
      </c>
      <c r="C159" s="8">
        <v>3</v>
      </c>
      <c r="D159" s="8">
        <v>1.33</v>
      </c>
      <c r="E159" s="8">
        <v>6.7</v>
      </c>
      <c r="F159" s="7">
        <v>0.66700000000000004</v>
      </c>
      <c r="G159" s="6">
        <v>0</v>
      </c>
      <c r="I159" s="98"/>
      <c r="J159" s="93"/>
      <c r="K159" s="24" t="s">
        <v>2022</v>
      </c>
      <c r="L159" s="23">
        <f t="shared" si="25"/>
        <v>5</v>
      </c>
      <c r="M159" s="65">
        <f t="shared" si="26"/>
        <v>0.21722997499395014</v>
      </c>
      <c r="N159" s="22">
        <f t="shared" si="19"/>
        <v>1.0861498749697507</v>
      </c>
      <c r="O159" s="21">
        <f t="shared" si="27"/>
        <v>1.0861498749697507</v>
      </c>
      <c r="P159" s="113"/>
    </row>
    <row r="160" spans="1:16" ht="22.5" x14ac:dyDescent="0.25">
      <c r="A160" s="9" t="s">
        <v>2370</v>
      </c>
      <c r="B160" s="8" t="s">
        <v>2369</v>
      </c>
      <c r="C160" s="8">
        <v>2</v>
      </c>
      <c r="D160" s="8">
        <v>5.5</v>
      </c>
      <c r="E160" s="8">
        <v>8.57</v>
      </c>
      <c r="F160" s="7">
        <v>1</v>
      </c>
      <c r="G160" s="6">
        <v>0</v>
      </c>
      <c r="I160" s="98"/>
      <c r="J160" s="93"/>
      <c r="K160" s="24" t="s">
        <v>2020</v>
      </c>
      <c r="L160" s="23">
        <f t="shared" si="25"/>
        <v>3</v>
      </c>
      <c r="M160" s="65">
        <f t="shared" si="26"/>
        <v>0.21722997499395014</v>
      </c>
      <c r="N160" s="22">
        <f t="shared" si="19"/>
        <v>0.65168992498185041</v>
      </c>
      <c r="O160" s="21">
        <f t="shared" si="27"/>
        <v>0.65168992498185041</v>
      </c>
      <c r="P160" s="113"/>
    </row>
    <row r="161" spans="1:16" ht="33.75" x14ac:dyDescent="0.25">
      <c r="A161" s="9" t="s">
        <v>3412</v>
      </c>
      <c r="B161" s="8" t="s">
        <v>3411</v>
      </c>
      <c r="C161" s="8">
        <v>1</v>
      </c>
      <c r="D161" s="8">
        <v>0</v>
      </c>
      <c r="E161" s="8">
        <v>29</v>
      </c>
      <c r="F161" s="7">
        <v>0</v>
      </c>
      <c r="G161" s="6">
        <v>0</v>
      </c>
      <c r="I161" s="98"/>
      <c r="J161" s="93"/>
      <c r="K161" s="24" t="s">
        <v>2018</v>
      </c>
      <c r="L161" s="23" t="str">
        <f t="shared" si="25"/>
        <v>0</v>
      </c>
      <c r="M161" s="65">
        <f t="shared" si="26"/>
        <v>0.21722997499395014</v>
      </c>
      <c r="N161" s="22">
        <f t="shared" si="19"/>
        <v>0</v>
      </c>
      <c r="O161" s="21">
        <f t="shared" si="27"/>
        <v>0</v>
      </c>
      <c r="P161" s="113"/>
    </row>
    <row r="162" spans="1:16" ht="22.5" x14ac:dyDescent="0.25">
      <c r="A162" s="9" t="s">
        <v>2368</v>
      </c>
      <c r="B162" s="8" t="s">
        <v>2367</v>
      </c>
      <c r="C162" s="8">
        <v>17</v>
      </c>
      <c r="D162" s="8">
        <v>3.88</v>
      </c>
      <c r="E162" s="8">
        <v>51.12</v>
      </c>
      <c r="F162" s="7">
        <v>0.52900000000000003</v>
      </c>
      <c r="G162" s="6">
        <v>0</v>
      </c>
      <c r="I162" s="98"/>
      <c r="J162" s="93"/>
      <c r="K162" s="24" t="s">
        <v>1005</v>
      </c>
      <c r="L162" s="23">
        <f t="shared" si="25"/>
        <v>1</v>
      </c>
      <c r="M162" s="65">
        <f t="shared" si="26"/>
        <v>0.21722997499395014</v>
      </c>
      <c r="N162" s="22">
        <f t="shared" si="19"/>
        <v>0.21722997499395014</v>
      </c>
      <c r="O162" s="21">
        <f t="shared" si="27"/>
        <v>0.21722997499395014</v>
      </c>
      <c r="P162" s="113"/>
    </row>
    <row r="163" spans="1:16" ht="22.5" x14ac:dyDescent="0.25">
      <c r="A163" s="9" t="s">
        <v>2366</v>
      </c>
      <c r="B163" s="8" t="s">
        <v>2365</v>
      </c>
      <c r="C163" s="8">
        <v>7</v>
      </c>
      <c r="D163" s="8">
        <v>4.29</v>
      </c>
      <c r="E163" s="8">
        <v>60</v>
      </c>
      <c r="F163" s="7">
        <v>0.42899999999999999</v>
      </c>
      <c r="G163" s="6">
        <v>0</v>
      </c>
      <c r="I163" s="98"/>
      <c r="J163" s="93"/>
      <c r="K163" s="24" t="s">
        <v>1003</v>
      </c>
      <c r="L163" s="23">
        <f t="shared" si="25"/>
        <v>57</v>
      </c>
      <c r="M163" s="65">
        <f t="shared" si="26"/>
        <v>0.21722997499395014</v>
      </c>
      <c r="N163" s="22">
        <f t="shared" si="19"/>
        <v>12.382108574655158</v>
      </c>
      <c r="O163" s="21">
        <f t="shared" si="27"/>
        <v>12.382108574655158</v>
      </c>
      <c r="P163" s="113"/>
    </row>
    <row r="164" spans="1:16" ht="22.5" x14ac:dyDescent="0.25">
      <c r="A164" s="9" t="s">
        <v>2364</v>
      </c>
      <c r="B164" s="8" t="s">
        <v>2363</v>
      </c>
      <c r="C164" s="8">
        <v>1</v>
      </c>
      <c r="D164" s="8">
        <v>4</v>
      </c>
      <c r="E164" s="8">
        <v>30</v>
      </c>
      <c r="F164" s="7">
        <v>1</v>
      </c>
      <c r="G164" s="6">
        <v>0</v>
      </c>
      <c r="I164" s="98"/>
      <c r="J164" s="93"/>
      <c r="K164" s="24" t="s">
        <v>1001</v>
      </c>
      <c r="L164" s="23">
        <f t="shared" si="25"/>
        <v>8</v>
      </c>
      <c r="M164" s="65">
        <f t="shared" si="26"/>
        <v>0.21722997499395014</v>
      </c>
      <c r="N164" s="22">
        <f t="shared" si="19"/>
        <v>1.7378397999516011</v>
      </c>
      <c r="O164" s="21">
        <f t="shared" si="27"/>
        <v>1.7378397999516011</v>
      </c>
      <c r="P164" s="113"/>
    </row>
    <row r="165" spans="1:16" ht="33.75" x14ac:dyDescent="0.25">
      <c r="A165" s="9" t="s">
        <v>2931</v>
      </c>
      <c r="B165" s="8" t="s">
        <v>2930</v>
      </c>
      <c r="C165" s="8">
        <v>12</v>
      </c>
      <c r="D165" s="8">
        <v>0</v>
      </c>
      <c r="E165" s="8">
        <v>61.67</v>
      </c>
      <c r="F165" s="7">
        <v>0.83299999999999996</v>
      </c>
      <c r="G165" s="6">
        <v>0</v>
      </c>
      <c r="I165" s="98"/>
      <c r="J165" s="93"/>
      <c r="K165" s="24" t="s">
        <v>3366</v>
      </c>
      <c r="L165" s="23">
        <f t="shared" si="25"/>
        <v>2</v>
      </c>
      <c r="M165" s="65">
        <f t="shared" si="26"/>
        <v>0.21722997499395014</v>
      </c>
      <c r="N165" s="22">
        <f t="shared" si="19"/>
        <v>0.43445994998790027</v>
      </c>
      <c r="O165" s="21">
        <f t="shared" si="27"/>
        <v>0.43445994998790027</v>
      </c>
      <c r="P165" s="113"/>
    </row>
    <row r="166" spans="1:16" ht="23.25" thickBot="1" x14ac:dyDescent="0.3">
      <c r="A166" s="9" t="s">
        <v>2362</v>
      </c>
      <c r="B166" s="8" t="s">
        <v>2361</v>
      </c>
      <c r="C166" s="8">
        <v>45</v>
      </c>
      <c r="D166" s="8">
        <v>2</v>
      </c>
      <c r="E166" s="8">
        <v>61.13</v>
      </c>
      <c r="F166" s="7">
        <v>0.4</v>
      </c>
      <c r="G166" s="6">
        <v>0</v>
      </c>
      <c r="I166" s="98"/>
      <c r="J166" s="93"/>
      <c r="K166" s="24" t="s">
        <v>3364</v>
      </c>
      <c r="L166" s="23" t="str">
        <f t="shared" si="25"/>
        <v>0</v>
      </c>
      <c r="M166" s="65">
        <f t="shared" si="26"/>
        <v>0.21722997499395014</v>
      </c>
      <c r="N166" s="22">
        <f t="shared" si="19"/>
        <v>0</v>
      </c>
      <c r="O166" s="21">
        <f t="shared" si="27"/>
        <v>0</v>
      </c>
      <c r="P166" s="113"/>
    </row>
    <row r="167" spans="1:16" ht="23.25" thickBot="1" x14ac:dyDescent="0.2">
      <c r="A167" s="9" t="s">
        <v>2360</v>
      </c>
      <c r="B167" s="8" t="s">
        <v>2359</v>
      </c>
      <c r="C167" s="8">
        <v>3</v>
      </c>
      <c r="D167" s="8">
        <v>4.67</v>
      </c>
      <c r="E167" s="8">
        <v>71.33</v>
      </c>
      <c r="F167" s="7">
        <v>0.33300000000000002</v>
      </c>
      <c r="G167" s="6">
        <v>0</v>
      </c>
      <c r="I167" s="98"/>
      <c r="J167" s="94"/>
      <c r="K167" s="20" t="s">
        <v>0</v>
      </c>
      <c r="L167" s="19">
        <f>SUM(L157:L166)</f>
        <v>92</v>
      </c>
      <c r="M167" s="70">
        <f t="shared" si="26"/>
        <v>0.21722997499395014</v>
      </c>
      <c r="N167" s="18">
        <f t="shared" si="19"/>
        <v>19.985157699443413</v>
      </c>
      <c r="O167" s="17">
        <f t="shared" si="27"/>
        <v>19.985157699443413</v>
      </c>
      <c r="P167" s="113"/>
    </row>
    <row r="168" spans="1:16" ht="22.5" customHeight="1" x14ac:dyDescent="0.25">
      <c r="A168" s="9" t="s">
        <v>2358</v>
      </c>
      <c r="B168" s="8" t="s">
        <v>2357</v>
      </c>
      <c r="C168" s="8">
        <v>6</v>
      </c>
      <c r="D168" s="8">
        <v>8.17</v>
      </c>
      <c r="E168" s="8">
        <v>84.33</v>
      </c>
      <c r="F168" s="7">
        <v>0.33300000000000002</v>
      </c>
      <c r="G168" s="6">
        <v>0</v>
      </c>
      <c r="I168" s="98"/>
      <c r="J168" s="92"/>
      <c r="K168" s="24" t="s">
        <v>3163</v>
      </c>
      <c r="L168" s="23">
        <f t="shared" ref="L168:L177" si="28">IF(ISNA(VLOOKUP(K:K,A:C,3,FALSE)),"0",VLOOKUP(K:K,A:C,3,FALSE))</f>
        <v>1</v>
      </c>
      <c r="M168" s="65">
        <f t="shared" ref="M168:M178" si="29">1257/24794</f>
        <v>5.0697749455513433E-2</v>
      </c>
      <c r="N168" s="22">
        <f t="shared" si="19"/>
        <v>5.0697749455513433E-2</v>
      </c>
      <c r="O168" s="21">
        <f t="shared" si="27"/>
        <v>5.0697749455513433E-2</v>
      </c>
      <c r="P168" s="113"/>
    </row>
    <row r="169" spans="1:16" ht="22.5" customHeight="1" x14ac:dyDescent="0.25">
      <c r="A169" s="9" t="s">
        <v>2354</v>
      </c>
      <c r="B169" s="8" t="s">
        <v>2353</v>
      </c>
      <c r="C169" s="8">
        <v>10</v>
      </c>
      <c r="D169" s="8">
        <v>0</v>
      </c>
      <c r="E169" s="8">
        <v>60.2</v>
      </c>
      <c r="F169" s="7">
        <v>0.4</v>
      </c>
      <c r="G169" s="6">
        <v>0</v>
      </c>
      <c r="I169" s="98"/>
      <c r="J169" s="93"/>
      <c r="K169" s="24" t="s">
        <v>2024</v>
      </c>
      <c r="L169" s="23">
        <f t="shared" si="28"/>
        <v>15</v>
      </c>
      <c r="M169" s="65">
        <f t="shared" si="29"/>
        <v>5.0697749455513433E-2</v>
      </c>
      <c r="N169" s="22">
        <f t="shared" si="19"/>
        <v>0.76046624183270151</v>
      </c>
      <c r="O169" s="21">
        <f t="shared" si="27"/>
        <v>0.76046624183270151</v>
      </c>
      <c r="P169" s="113"/>
    </row>
    <row r="170" spans="1:16" ht="22.5" x14ac:dyDescent="0.25">
      <c r="A170" s="9" t="s">
        <v>2352</v>
      </c>
      <c r="B170" s="8" t="s">
        <v>2351</v>
      </c>
      <c r="C170" s="8">
        <v>3</v>
      </c>
      <c r="D170" s="8">
        <v>0.67</v>
      </c>
      <c r="E170" s="8">
        <v>91.33</v>
      </c>
      <c r="F170" s="7">
        <v>0.33300000000000002</v>
      </c>
      <c r="G170" s="6">
        <v>0</v>
      </c>
      <c r="I170" s="98"/>
      <c r="J170" s="93"/>
      <c r="K170" s="24" t="s">
        <v>2022</v>
      </c>
      <c r="L170" s="23">
        <f t="shared" si="28"/>
        <v>5</v>
      </c>
      <c r="M170" s="65">
        <f t="shared" si="29"/>
        <v>5.0697749455513433E-2</v>
      </c>
      <c r="N170" s="22">
        <f t="shared" si="19"/>
        <v>0.25348874727756715</v>
      </c>
      <c r="O170" s="21">
        <f t="shared" si="27"/>
        <v>0.25348874727756715</v>
      </c>
      <c r="P170" s="113"/>
    </row>
    <row r="171" spans="1:16" ht="22.5" x14ac:dyDescent="0.25">
      <c r="A171" s="9" t="s">
        <v>2350</v>
      </c>
      <c r="B171" s="8" t="s">
        <v>2349</v>
      </c>
      <c r="C171" s="8">
        <v>3</v>
      </c>
      <c r="D171" s="8">
        <v>4.67</v>
      </c>
      <c r="E171" s="8">
        <v>63</v>
      </c>
      <c r="F171" s="7">
        <v>0.33300000000000002</v>
      </c>
      <c r="G171" s="6">
        <v>0</v>
      </c>
      <c r="I171" s="98"/>
      <c r="J171" s="93"/>
      <c r="K171" s="24" t="s">
        <v>2020</v>
      </c>
      <c r="L171" s="23">
        <f t="shared" si="28"/>
        <v>3</v>
      </c>
      <c r="M171" s="65">
        <f t="shared" si="29"/>
        <v>5.0697749455513433E-2</v>
      </c>
      <c r="N171" s="22">
        <f t="shared" si="19"/>
        <v>0.15209324836654031</v>
      </c>
      <c r="O171" s="21">
        <f t="shared" si="27"/>
        <v>0.15209324836654031</v>
      </c>
      <c r="P171" s="113"/>
    </row>
    <row r="172" spans="1:16" ht="22.5" x14ac:dyDescent="0.25">
      <c r="A172" s="9" t="s">
        <v>3522</v>
      </c>
      <c r="B172" s="8" t="s">
        <v>3521</v>
      </c>
      <c r="C172" s="8">
        <v>1</v>
      </c>
      <c r="D172" s="8">
        <v>6</v>
      </c>
      <c r="E172" s="8">
        <v>4</v>
      </c>
      <c r="F172" s="7">
        <v>1</v>
      </c>
      <c r="G172" s="6">
        <v>0</v>
      </c>
      <c r="I172" s="98"/>
      <c r="J172" s="93"/>
      <c r="K172" s="24" t="s">
        <v>2018</v>
      </c>
      <c r="L172" s="23" t="str">
        <f t="shared" si="28"/>
        <v>0</v>
      </c>
      <c r="M172" s="65">
        <f t="shared" si="29"/>
        <v>5.0697749455513433E-2</v>
      </c>
      <c r="N172" s="22">
        <f t="shared" si="19"/>
        <v>0</v>
      </c>
      <c r="O172" s="21">
        <f t="shared" si="27"/>
        <v>0</v>
      </c>
      <c r="P172" s="113"/>
    </row>
    <row r="173" spans="1:16" ht="33.75" x14ac:dyDescent="0.25">
      <c r="A173" s="9" t="s">
        <v>2929</v>
      </c>
      <c r="B173" s="8" t="s">
        <v>2928</v>
      </c>
      <c r="C173" s="8">
        <v>3</v>
      </c>
      <c r="D173" s="8">
        <v>0</v>
      </c>
      <c r="E173" s="8">
        <v>61.33</v>
      </c>
      <c r="F173" s="7">
        <v>0</v>
      </c>
      <c r="G173" s="6">
        <v>0</v>
      </c>
      <c r="I173" s="98"/>
      <c r="J173" s="93"/>
      <c r="K173" s="24" t="s">
        <v>1005</v>
      </c>
      <c r="L173" s="23">
        <f t="shared" si="28"/>
        <v>1</v>
      </c>
      <c r="M173" s="65">
        <f t="shared" si="29"/>
        <v>5.0697749455513433E-2</v>
      </c>
      <c r="N173" s="22">
        <f t="shared" si="19"/>
        <v>5.0697749455513433E-2</v>
      </c>
      <c r="O173" s="21">
        <f t="shared" si="27"/>
        <v>5.0697749455513433E-2</v>
      </c>
      <c r="P173" s="113"/>
    </row>
    <row r="174" spans="1:16" ht="22.5" x14ac:dyDescent="0.25">
      <c r="A174" s="9" t="s">
        <v>2927</v>
      </c>
      <c r="B174" s="8" t="s">
        <v>2926</v>
      </c>
      <c r="C174" s="8">
        <v>29</v>
      </c>
      <c r="D174" s="8">
        <v>1.31</v>
      </c>
      <c r="E174" s="8">
        <v>55.83</v>
      </c>
      <c r="F174" s="7">
        <v>0.379</v>
      </c>
      <c r="G174" s="6">
        <v>0</v>
      </c>
      <c r="I174" s="98"/>
      <c r="J174" s="93"/>
      <c r="K174" s="24" t="s">
        <v>1003</v>
      </c>
      <c r="L174" s="23">
        <f t="shared" si="28"/>
        <v>57</v>
      </c>
      <c r="M174" s="65">
        <f t="shared" si="29"/>
        <v>5.0697749455513433E-2</v>
      </c>
      <c r="N174" s="22">
        <f t="shared" si="19"/>
        <v>2.8897717189642655</v>
      </c>
      <c r="O174" s="21">
        <f t="shared" si="27"/>
        <v>2.8897717189642655</v>
      </c>
      <c r="P174" s="113"/>
    </row>
    <row r="175" spans="1:16" ht="22.5" x14ac:dyDescent="0.25">
      <c r="A175" s="9" t="s">
        <v>3520</v>
      </c>
      <c r="B175" s="8" t="s">
        <v>3519</v>
      </c>
      <c r="C175" s="8">
        <v>1</v>
      </c>
      <c r="D175" s="8">
        <v>49</v>
      </c>
      <c r="E175" s="8">
        <v>78</v>
      </c>
      <c r="F175" s="7">
        <v>1</v>
      </c>
      <c r="G175" s="6">
        <v>0</v>
      </c>
      <c r="I175" s="98"/>
      <c r="J175" s="93"/>
      <c r="K175" s="24" t="s">
        <v>1001</v>
      </c>
      <c r="L175" s="23">
        <f t="shared" si="28"/>
        <v>8</v>
      </c>
      <c r="M175" s="65">
        <f t="shared" si="29"/>
        <v>5.0697749455513433E-2</v>
      </c>
      <c r="N175" s="22">
        <f>L175*M175</f>
        <v>0.40558199564410746</v>
      </c>
      <c r="O175" s="21">
        <f t="shared" si="27"/>
        <v>0.40558199564410746</v>
      </c>
      <c r="P175" s="113"/>
    </row>
    <row r="176" spans="1:16" ht="15" customHeight="1" x14ac:dyDescent="0.25">
      <c r="A176" s="9" t="s">
        <v>3226</v>
      </c>
      <c r="B176" s="8" t="s">
        <v>3225</v>
      </c>
      <c r="C176" s="8">
        <v>2</v>
      </c>
      <c r="D176" s="8">
        <v>0</v>
      </c>
      <c r="E176" s="8">
        <v>30.5</v>
      </c>
      <c r="F176" s="7">
        <v>0.5</v>
      </c>
      <c r="G176" s="6">
        <v>0</v>
      </c>
      <c r="I176" s="98"/>
      <c r="J176" s="93"/>
      <c r="K176" s="24" t="s">
        <v>3366</v>
      </c>
      <c r="L176" s="23">
        <f t="shared" si="28"/>
        <v>2</v>
      </c>
      <c r="M176" s="65">
        <f t="shared" si="29"/>
        <v>5.0697749455513433E-2</v>
      </c>
      <c r="N176" s="22">
        <f>L176*M176</f>
        <v>0.10139549891102687</v>
      </c>
      <c r="O176" s="21">
        <f t="shared" si="27"/>
        <v>0.10139549891102687</v>
      </c>
      <c r="P176" s="113"/>
    </row>
    <row r="177" spans="1:16" ht="15" customHeight="1" thickBot="1" x14ac:dyDescent="0.3">
      <c r="A177" s="9" t="s">
        <v>2925</v>
      </c>
      <c r="B177" s="8" t="s">
        <v>2924</v>
      </c>
      <c r="C177" s="8">
        <v>12</v>
      </c>
      <c r="D177" s="8">
        <v>1.08</v>
      </c>
      <c r="E177" s="8">
        <v>39.67</v>
      </c>
      <c r="F177" s="7">
        <v>0.66700000000000004</v>
      </c>
      <c r="G177" s="6">
        <v>0</v>
      </c>
      <c r="I177" s="98"/>
      <c r="J177" s="93"/>
      <c r="K177" s="24" t="s">
        <v>3364</v>
      </c>
      <c r="L177" s="23" t="str">
        <f t="shared" si="28"/>
        <v>0</v>
      </c>
      <c r="M177" s="65">
        <f t="shared" si="29"/>
        <v>5.0697749455513433E-2</v>
      </c>
      <c r="N177" s="22">
        <f>L177*M177</f>
        <v>0</v>
      </c>
      <c r="O177" s="21">
        <f t="shared" si="27"/>
        <v>0</v>
      </c>
      <c r="P177" s="113"/>
    </row>
    <row r="178" spans="1:16" ht="23.25" thickBot="1" x14ac:dyDescent="0.2">
      <c r="A178" s="9" t="s">
        <v>2348</v>
      </c>
      <c r="B178" s="8" t="s">
        <v>2347</v>
      </c>
      <c r="C178" s="8">
        <v>35</v>
      </c>
      <c r="D178" s="8">
        <v>1.1100000000000001</v>
      </c>
      <c r="E178" s="8">
        <v>6</v>
      </c>
      <c r="F178" s="7">
        <v>0.54300000000000004</v>
      </c>
      <c r="G178" s="6">
        <v>0</v>
      </c>
      <c r="I178" s="98"/>
      <c r="J178" s="94"/>
      <c r="K178" s="20" t="s">
        <v>0</v>
      </c>
      <c r="L178" s="19">
        <f>SUM(L168:L177)</f>
        <v>92</v>
      </c>
      <c r="M178" s="70">
        <f t="shared" si="29"/>
        <v>5.0697749455513433E-2</v>
      </c>
      <c r="N178" s="18">
        <f>L178*M178</f>
        <v>4.6641929499072354</v>
      </c>
      <c r="O178" s="17">
        <f t="shared" si="27"/>
        <v>4.6641929499072354</v>
      </c>
      <c r="P178" s="113"/>
    </row>
    <row r="179" spans="1:16" ht="23.25" thickBot="1" x14ac:dyDescent="0.3">
      <c r="A179" s="9" t="s">
        <v>2346</v>
      </c>
      <c r="B179" s="8" t="s">
        <v>2345</v>
      </c>
      <c r="C179" s="8">
        <v>15</v>
      </c>
      <c r="D179" s="8">
        <v>1.67</v>
      </c>
      <c r="E179" s="8">
        <v>34</v>
      </c>
      <c r="F179" s="7">
        <v>0.26700000000000002</v>
      </c>
      <c r="G179" s="6">
        <v>0</v>
      </c>
      <c r="I179" s="98"/>
      <c r="J179" s="29"/>
      <c r="K179" s="28"/>
      <c r="L179" s="27">
        <f>SUMIF($K100:$K178,"total",L100:L178)</f>
        <v>1267</v>
      </c>
      <c r="M179" s="73"/>
      <c r="N179" s="26">
        <f>SUMIF($K100:$K178,"total",N100:N178)</f>
        <v>84.963461817730717</v>
      </c>
      <c r="O179" s="25">
        <f>SUMIF($K100:$K178,"total",O100:O178)</f>
        <v>352.98455590889148</v>
      </c>
      <c r="P179" s="114"/>
    </row>
    <row r="180" spans="1:16" ht="56.25" x14ac:dyDescent="0.25">
      <c r="A180" s="9" t="s">
        <v>2344</v>
      </c>
      <c r="B180" s="8" t="s">
        <v>2343</v>
      </c>
      <c r="C180" s="8">
        <v>10</v>
      </c>
      <c r="D180" s="8">
        <v>1.1000000000000001</v>
      </c>
      <c r="E180" s="8">
        <v>4.9000000000000004</v>
      </c>
      <c r="F180" s="7">
        <v>0.4</v>
      </c>
      <c r="G180" s="6">
        <v>0</v>
      </c>
      <c r="I180" s="98"/>
      <c r="J180" s="92"/>
      <c r="K180" s="24" t="s">
        <v>1989</v>
      </c>
      <c r="L180" s="23">
        <f t="shared" ref="L180:L186" si="30">IF(ISNA(VLOOKUP(K:K,A:C,3,FALSE)),"0",VLOOKUP(K:K,A:C,3,FALSE))</f>
        <v>215</v>
      </c>
      <c r="M180" s="65">
        <f t="shared" ref="M180:M187" si="31">19936/4337772</f>
        <v>4.595907760942714E-3</v>
      </c>
      <c r="N180" s="22">
        <f t="shared" ref="N180:N214" si="32">L180*M180</f>
        <v>0.98812016860268348</v>
      </c>
      <c r="O180" s="21">
        <f t="shared" ref="O180:O214" si="33">N180*1</f>
        <v>0.98812016860268348</v>
      </c>
      <c r="P180" s="115" t="s">
        <v>3589</v>
      </c>
    </row>
    <row r="181" spans="1:16" ht="56.25" x14ac:dyDescent="0.25">
      <c r="A181" s="9" t="s">
        <v>2923</v>
      </c>
      <c r="B181" s="8" t="s">
        <v>2343</v>
      </c>
      <c r="C181" s="8">
        <v>2</v>
      </c>
      <c r="D181" s="8">
        <v>4</v>
      </c>
      <c r="E181" s="8">
        <v>2.5</v>
      </c>
      <c r="F181" s="7">
        <v>0.5</v>
      </c>
      <c r="G181" s="6">
        <v>0</v>
      </c>
      <c r="I181" s="98"/>
      <c r="J181" s="93"/>
      <c r="K181" s="24" t="s">
        <v>216</v>
      </c>
      <c r="L181" s="23">
        <f t="shared" si="30"/>
        <v>11082</v>
      </c>
      <c r="M181" s="65">
        <f t="shared" si="31"/>
        <v>4.595907760942714E-3</v>
      </c>
      <c r="N181" s="22">
        <f t="shared" si="32"/>
        <v>50.931849806767154</v>
      </c>
      <c r="O181" s="21">
        <f t="shared" si="33"/>
        <v>50.931849806767154</v>
      </c>
      <c r="P181" s="116"/>
    </row>
    <row r="182" spans="1:16" ht="56.25" x14ac:dyDescent="0.25">
      <c r="A182" s="9" t="s">
        <v>2342</v>
      </c>
      <c r="B182" s="8" t="s">
        <v>2341</v>
      </c>
      <c r="C182" s="8">
        <v>9</v>
      </c>
      <c r="D182" s="8">
        <v>3.78</v>
      </c>
      <c r="E182" s="8">
        <v>39.56</v>
      </c>
      <c r="F182" s="7">
        <v>0.66700000000000004</v>
      </c>
      <c r="G182" s="6">
        <v>0</v>
      </c>
      <c r="I182" s="98"/>
      <c r="J182" s="93"/>
      <c r="K182" s="24" t="s">
        <v>979</v>
      </c>
      <c r="L182" s="23">
        <f t="shared" si="30"/>
        <v>13</v>
      </c>
      <c r="M182" s="65">
        <f t="shared" si="31"/>
        <v>4.595907760942714E-3</v>
      </c>
      <c r="N182" s="22">
        <f t="shared" si="32"/>
        <v>5.9746800892255279E-2</v>
      </c>
      <c r="O182" s="21">
        <f t="shared" si="33"/>
        <v>5.9746800892255279E-2</v>
      </c>
      <c r="P182" s="116"/>
    </row>
    <row r="183" spans="1:16" ht="56.25" x14ac:dyDescent="0.25">
      <c r="A183" s="9" t="s">
        <v>3347</v>
      </c>
      <c r="B183" s="8" t="s">
        <v>2341</v>
      </c>
      <c r="C183" s="8">
        <v>1</v>
      </c>
      <c r="D183" s="8">
        <v>10</v>
      </c>
      <c r="E183" s="8">
        <v>29</v>
      </c>
      <c r="F183" s="7">
        <v>0</v>
      </c>
      <c r="G183" s="6">
        <v>0</v>
      </c>
      <c r="I183" s="98"/>
      <c r="J183" s="93"/>
      <c r="K183" s="24" t="s">
        <v>977</v>
      </c>
      <c r="L183" s="23">
        <f t="shared" si="30"/>
        <v>8</v>
      </c>
      <c r="M183" s="65">
        <f t="shared" si="31"/>
        <v>4.595907760942714E-3</v>
      </c>
      <c r="N183" s="22">
        <f t="shared" si="32"/>
        <v>3.6767262087541712E-2</v>
      </c>
      <c r="O183" s="21">
        <f t="shared" si="33"/>
        <v>3.6767262087541712E-2</v>
      </c>
      <c r="P183" s="116"/>
    </row>
    <row r="184" spans="1:16" ht="56.25" x14ac:dyDescent="0.25">
      <c r="A184" s="9" t="s">
        <v>3561</v>
      </c>
      <c r="B184" s="8" t="s">
        <v>2341</v>
      </c>
      <c r="C184" s="8">
        <v>2</v>
      </c>
      <c r="D184" s="8">
        <v>12</v>
      </c>
      <c r="E184" s="8">
        <v>47.5</v>
      </c>
      <c r="F184" s="7">
        <v>0.5</v>
      </c>
      <c r="G184" s="6">
        <v>0</v>
      </c>
      <c r="I184" s="98"/>
      <c r="J184" s="93"/>
      <c r="K184" s="24" t="s">
        <v>2706</v>
      </c>
      <c r="L184" s="23">
        <f t="shared" si="30"/>
        <v>6</v>
      </c>
      <c r="M184" s="65">
        <f t="shared" si="31"/>
        <v>4.595907760942714E-3</v>
      </c>
      <c r="N184" s="22">
        <f t="shared" si="32"/>
        <v>2.7575446565656282E-2</v>
      </c>
      <c r="O184" s="21">
        <f t="shared" si="33"/>
        <v>2.7575446565656282E-2</v>
      </c>
      <c r="P184" s="116"/>
    </row>
    <row r="185" spans="1:16" ht="22.5" x14ac:dyDescent="0.25">
      <c r="A185" s="9" t="s">
        <v>2340</v>
      </c>
      <c r="B185" s="8" t="s">
        <v>2339</v>
      </c>
      <c r="C185" s="8">
        <v>31</v>
      </c>
      <c r="D185" s="8">
        <v>0</v>
      </c>
      <c r="E185" s="8">
        <v>6.03</v>
      </c>
      <c r="F185" s="7">
        <v>0.64500000000000002</v>
      </c>
      <c r="G185" s="6">
        <v>0</v>
      </c>
      <c r="I185" s="98"/>
      <c r="J185" s="93"/>
      <c r="K185" s="24" t="s">
        <v>975</v>
      </c>
      <c r="L185" s="23">
        <f t="shared" si="30"/>
        <v>5</v>
      </c>
      <c r="M185" s="65">
        <f t="shared" si="31"/>
        <v>4.595907760942714E-3</v>
      </c>
      <c r="N185" s="22">
        <f t="shared" si="32"/>
        <v>2.2979538804713571E-2</v>
      </c>
      <c r="O185" s="21">
        <f t="shared" si="33"/>
        <v>2.2979538804713571E-2</v>
      </c>
      <c r="P185" s="116"/>
    </row>
    <row r="186" spans="1:16" ht="23.25" thickBot="1" x14ac:dyDescent="0.3">
      <c r="A186" s="9" t="s">
        <v>2922</v>
      </c>
      <c r="B186" s="8" t="s">
        <v>2921</v>
      </c>
      <c r="C186" s="8">
        <v>2</v>
      </c>
      <c r="D186" s="8">
        <v>2</v>
      </c>
      <c r="E186" s="8">
        <v>8.5</v>
      </c>
      <c r="F186" s="7">
        <v>1</v>
      </c>
      <c r="G186" s="6">
        <v>0</v>
      </c>
      <c r="I186" s="98"/>
      <c r="J186" s="93"/>
      <c r="K186" s="24" t="s">
        <v>967</v>
      </c>
      <c r="L186" s="23">
        <f t="shared" si="30"/>
        <v>2</v>
      </c>
      <c r="M186" s="65">
        <f t="shared" si="31"/>
        <v>4.595907760942714E-3</v>
      </c>
      <c r="N186" s="22">
        <f t="shared" si="32"/>
        <v>9.191815521885428E-3</v>
      </c>
      <c r="O186" s="21">
        <f t="shared" si="33"/>
        <v>9.191815521885428E-3</v>
      </c>
      <c r="P186" s="116"/>
    </row>
    <row r="187" spans="1:16" ht="23.25" thickBot="1" x14ac:dyDescent="0.2">
      <c r="A187" s="9" t="s">
        <v>2338</v>
      </c>
      <c r="B187" s="8" t="s">
        <v>2337</v>
      </c>
      <c r="C187" s="8">
        <v>2</v>
      </c>
      <c r="D187" s="8">
        <v>0</v>
      </c>
      <c r="E187" s="8">
        <v>46</v>
      </c>
      <c r="F187" s="7">
        <v>0.5</v>
      </c>
      <c r="G187" s="6">
        <v>0</v>
      </c>
      <c r="I187" s="98"/>
      <c r="J187" s="94"/>
      <c r="K187" s="20" t="s">
        <v>0</v>
      </c>
      <c r="L187" s="19">
        <f>SUM(L180:L186)</f>
        <v>11331</v>
      </c>
      <c r="M187" s="70">
        <f t="shared" si="31"/>
        <v>4.595907760942714E-3</v>
      </c>
      <c r="N187" s="18">
        <f t="shared" si="32"/>
        <v>52.076230839241894</v>
      </c>
      <c r="O187" s="17">
        <f t="shared" si="33"/>
        <v>52.076230839241894</v>
      </c>
      <c r="P187" s="116"/>
    </row>
    <row r="188" spans="1:16" ht="22.5" x14ac:dyDescent="0.25">
      <c r="A188" s="9" t="s">
        <v>3571</v>
      </c>
      <c r="B188" s="8" t="s">
        <v>3570</v>
      </c>
      <c r="C188" s="8">
        <v>1</v>
      </c>
      <c r="D188" s="8">
        <v>17</v>
      </c>
      <c r="E188" s="8">
        <v>58</v>
      </c>
      <c r="F188" s="7">
        <v>1</v>
      </c>
      <c r="G188" s="6">
        <v>0</v>
      </c>
      <c r="I188" s="98"/>
      <c r="J188" s="92"/>
      <c r="K188" s="24" t="s">
        <v>2192</v>
      </c>
      <c r="L188" s="23">
        <f t="shared" ref="L188:L214" si="34">IF(ISNA(VLOOKUP(K:K,A:C,3,FALSE)),"0",VLOOKUP(K:K,A:C,3,FALSE))</f>
        <v>20</v>
      </c>
      <c r="M188" s="65">
        <f>17008/2950021</f>
        <v>5.7653826871062949E-3</v>
      </c>
      <c r="N188" s="22">
        <f t="shared" si="32"/>
        <v>0.1153076537421259</v>
      </c>
      <c r="O188" s="21">
        <f t="shared" si="33"/>
        <v>0.1153076537421259</v>
      </c>
      <c r="P188" s="116"/>
    </row>
    <row r="189" spans="1:16" ht="33.75" x14ac:dyDescent="0.25">
      <c r="A189" s="9" t="s">
        <v>2336</v>
      </c>
      <c r="B189" s="8" t="s">
        <v>2335</v>
      </c>
      <c r="C189" s="8">
        <v>6</v>
      </c>
      <c r="D189" s="8">
        <v>0</v>
      </c>
      <c r="E189" s="8">
        <v>29.33</v>
      </c>
      <c r="F189" s="7">
        <v>0.5</v>
      </c>
      <c r="G189" s="6">
        <v>0</v>
      </c>
      <c r="I189" s="98"/>
      <c r="J189" s="93"/>
      <c r="K189" s="24" t="s">
        <v>152</v>
      </c>
      <c r="L189" s="23">
        <f t="shared" si="34"/>
        <v>26</v>
      </c>
      <c r="M189" s="65">
        <f t="shared" ref="M189:M215" si="35">17008/2950021</f>
        <v>5.7653826871062949E-3</v>
      </c>
      <c r="N189" s="22">
        <f t="shared" si="32"/>
        <v>0.14989994986476368</v>
      </c>
      <c r="O189" s="21">
        <f t="shared" si="33"/>
        <v>0.14989994986476368</v>
      </c>
      <c r="P189" s="116"/>
    </row>
    <row r="190" spans="1:16" ht="33.75" x14ac:dyDescent="0.25">
      <c r="A190" s="9" t="s">
        <v>2920</v>
      </c>
      <c r="B190" s="8" t="s">
        <v>2919</v>
      </c>
      <c r="C190" s="8">
        <v>20</v>
      </c>
      <c r="D190" s="8">
        <v>2.4500000000000002</v>
      </c>
      <c r="E190" s="8">
        <v>40.75</v>
      </c>
      <c r="F190" s="7">
        <v>0.75</v>
      </c>
      <c r="G190" s="6">
        <v>0</v>
      </c>
      <c r="I190" s="98"/>
      <c r="J190" s="93"/>
      <c r="K190" s="24" t="s">
        <v>2190</v>
      </c>
      <c r="L190" s="23">
        <f t="shared" si="34"/>
        <v>12</v>
      </c>
      <c r="M190" s="65">
        <f t="shared" si="35"/>
        <v>5.7653826871062949E-3</v>
      </c>
      <c r="N190" s="22">
        <f t="shared" si="32"/>
        <v>6.9184592245275539E-2</v>
      </c>
      <c r="O190" s="21">
        <f t="shared" si="33"/>
        <v>6.9184592245275539E-2</v>
      </c>
      <c r="P190" s="116"/>
    </row>
    <row r="191" spans="1:16" ht="33.75" x14ac:dyDescent="0.25">
      <c r="A191" s="9" t="s">
        <v>3346</v>
      </c>
      <c r="B191" s="8" t="s">
        <v>3345</v>
      </c>
      <c r="C191" s="8">
        <v>4</v>
      </c>
      <c r="D191" s="8">
        <v>4</v>
      </c>
      <c r="E191" s="8">
        <v>39.5</v>
      </c>
      <c r="F191" s="7">
        <v>0.75</v>
      </c>
      <c r="G191" s="6">
        <v>0</v>
      </c>
      <c r="I191" s="98"/>
      <c r="J191" s="93"/>
      <c r="K191" s="24" t="s">
        <v>1989</v>
      </c>
      <c r="L191" s="23">
        <f t="shared" si="34"/>
        <v>215</v>
      </c>
      <c r="M191" s="65">
        <f t="shared" si="35"/>
        <v>5.7653826871062949E-3</v>
      </c>
      <c r="N191" s="22">
        <f t="shared" si="32"/>
        <v>1.2395572777278534</v>
      </c>
      <c r="O191" s="21">
        <f t="shared" si="33"/>
        <v>1.2395572777278534</v>
      </c>
      <c r="P191" s="116"/>
    </row>
    <row r="192" spans="1:16" ht="15" x14ac:dyDescent="0.25">
      <c r="A192" s="9" t="s">
        <v>2334</v>
      </c>
      <c r="B192" s="8" t="s">
        <v>2333</v>
      </c>
      <c r="C192" s="8">
        <v>1</v>
      </c>
      <c r="D192" s="8">
        <v>0</v>
      </c>
      <c r="E192" s="8">
        <v>27</v>
      </c>
      <c r="F192" s="7">
        <v>1</v>
      </c>
      <c r="G192" s="6">
        <v>0</v>
      </c>
      <c r="I192" s="98"/>
      <c r="J192" s="93"/>
      <c r="K192" s="24" t="s">
        <v>1889</v>
      </c>
      <c r="L192" s="23">
        <f t="shared" si="34"/>
        <v>77</v>
      </c>
      <c r="M192" s="65">
        <f t="shared" si="35"/>
        <v>5.7653826871062949E-3</v>
      </c>
      <c r="N192" s="22">
        <f t="shared" si="32"/>
        <v>0.44393446690718469</v>
      </c>
      <c r="O192" s="21">
        <f t="shared" si="33"/>
        <v>0.44393446690718469</v>
      </c>
      <c r="P192" s="116"/>
    </row>
    <row r="193" spans="1:16" ht="15" x14ac:dyDescent="0.25">
      <c r="A193" s="9" t="s">
        <v>2332</v>
      </c>
      <c r="B193" s="8" t="s">
        <v>2331</v>
      </c>
      <c r="C193" s="8">
        <v>4</v>
      </c>
      <c r="D193" s="8">
        <v>1.5</v>
      </c>
      <c r="E193" s="8">
        <v>29.25</v>
      </c>
      <c r="F193" s="7">
        <v>0.25</v>
      </c>
      <c r="G193" s="6">
        <v>0</v>
      </c>
      <c r="I193" s="98"/>
      <c r="J193" s="93"/>
      <c r="K193" s="24" t="s">
        <v>1859</v>
      </c>
      <c r="L193" s="23">
        <f t="shared" si="34"/>
        <v>48</v>
      </c>
      <c r="M193" s="65">
        <f t="shared" si="35"/>
        <v>5.7653826871062949E-3</v>
      </c>
      <c r="N193" s="22">
        <f t="shared" si="32"/>
        <v>0.27673836898110216</v>
      </c>
      <c r="O193" s="21">
        <f t="shared" si="33"/>
        <v>0.27673836898110216</v>
      </c>
      <c r="P193" s="116"/>
    </row>
    <row r="194" spans="1:16" ht="15" x14ac:dyDescent="0.25">
      <c r="A194" s="9" t="s">
        <v>3256</v>
      </c>
      <c r="B194" s="8" t="s">
        <v>3255</v>
      </c>
      <c r="C194" s="8">
        <v>1</v>
      </c>
      <c r="D194" s="8">
        <v>3</v>
      </c>
      <c r="E194" s="8">
        <v>69</v>
      </c>
      <c r="F194" s="7">
        <v>1</v>
      </c>
      <c r="G194" s="6">
        <v>0</v>
      </c>
      <c r="I194" s="98"/>
      <c r="J194" s="93"/>
      <c r="K194" s="24" t="s">
        <v>1857</v>
      </c>
      <c r="L194" s="23">
        <f t="shared" si="34"/>
        <v>19</v>
      </c>
      <c r="M194" s="65">
        <f t="shared" si="35"/>
        <v>5.7653826871062949E-3</v>
      </c>
      <c r="N194" s="22">
        <f t="shared" si="32"/>
        <v>0.1095422710550196</v>
      </c>
      <c r="O194" s="21">
        <f t="shared" si="33"/>
        <v>0.1095422710550196</v>
      </c>
      <c r="P194" s="116"/>
    </row>
    <row r="195" spans="1:16" ht="22.5" x14ac:dyDescent="0.25">
      <c r="A195" s="9" t="s">
        <v>2918</v>
      </c>
      <c r="B195" s="8" t="s">
        <v>2917</v>
      </c>
      <c r="C195" s="8">
        <v>8</v>
      </c>
      <c r="D195" s="8">
        <v>0</v>
      </c>
      <c r="E195" s="8">
        <v>11.25</v>
      </c>
      <c r="F195" s="7">
        <v>0.75</v>
      </c>
      <c r="G195" s="6">
        <v>0</v>
      </c>
      <c r="I195" s="98"/>
      <c r="J195" s="93"/>
      <c r="K195" s="24" t="s">
        <v>1807</v>
      </c>
      <c r="L195" s="23">
        <f t="shared" si="34"/>
        <v>6</v>
      </c>
      <c r="M195" s="65">
        <f t="shared" si="35"/>
        <v>5.7653826871062949E-3</v>
      </c>
      <c r="N195" s="22">
        <f t="shared" si="32"/>
        <v>3.459229612263777E-2</v>
      </c>
      <c r="O195" s="21">
        <f t="shared" si="33"/>
        <v>3.459229612263777E-2</v>
      </c>
      <c r="P195" s="116"/>
    </row>
    <row r="196" spans="1:16" ht="22.5" x14ac:dyDescent="0.25">
      <c r="A196" s="9" t="s">
        <v>2916</v>
      </c>
      <c r="B196" s="8" t="s">
        <v>2915</v>
      </c>
      <c r="C196" s="8">
        <v>10</v>
      </c>
      <c r="D196" s="8">
        <v>1.2</v>
      </c>
      <c r="E196" s="8">
        <v>33.4</v>
      </c>
      <c r="F196" s="7">
        <v>0.8</v>
      </c>
      <c r="G196" s="6">
        <v>0</v>
      </c>
      <c r="I196" s="98"/>
      <c r="J196" s="93"/>
      <c r="K196" s="24" t="s">
        <v>1711</v>
      </c>
      <c r="L196" s="23">
        <f t="shared" si="34"/>
        <v>24</v>
      </c>
      <c r="M196" s="65">
        <f t="shared" si="35"/>
        <v>5.7653826871062949E-3</v>
      </c>
      <c r="N196" s="22">
        <f t="shared" si="32"/>
        <v>0.13836918449055108</v>
      </c>
      <c r="O196" s="21">
        <f t="shared" si="33"/>
        <v>0.13836918449055108</v>
      </c>
      <c r="P196" s="116"/>
    </row>
    <row r="197" spans="1:16" ht="22.5" x14ac:dyDescent="0.25">
      <c r="A197" s="9" t="s">
        <v>2914</v>
      </c>
      <c r="B197" s="8" t="s">
        <v>2913</v>
      </c>
      <c r="C197" s="8">
        <v>1</v>
      </c>
      <c r="D197" s="8">
        <v>1</v>
      </c>
      <c r="E197" s="8">
        <v>14</v>
      </c>
      <c r="F197" s="7">
        <v>1</v>
      </c>
      <c r="G197" s="6">
        <v>0</v>
      </c>
      <c r="I197" s="98"/>
      <c r="J197" s="93"/>
      <c r="K197" s="24" t="s">
        <v>1657</v>
      </c>
      <c r="L197" s="23">
        <f t="shared" si="34"/>
        <v>2</v>
      </c>
      <c r="M197" s="65">
        <f t="shared" si="35"/>
        <v>5.7653826871062949E-3</v>
      </c>
      <c r="N197" s="22">
        <f t="shared" si="32"/>
        <v>1.153076537421259E-2</v>
      </c>
      <c r="O197" s="21">
        <f t="shared" si="33"/>
        <v>1.153076537421259E-2</v>
      </c>
      <c r="P197" s="116"/>
    </row>
    <row r="198" spans="1:16" ht="22.5" x14ac:dyDescent="0.25">
      <c r="A198" s="9" t="s">
        <v>2910</v>
      </c>
      <c r="B198" s="8" t="s">
        <v>2909</v>
      </c>
      <c r="C198" s="8">
        <v>10</v>
      </c>
      <c r="D198" s="8">
        <v>2.9</v>
      </c>
      <c r="E198" s="8">
        <v>46.9</v>
      </c>
      <c r="F198" s="7">
        <v>0.4</v>
      </c>
      <c r="G198" s="6">
        <v>0</v>
      </c>
      <c r="I198" s="98"/>
      <c r="J198" s="93"/>
      <c r="K198" s="24" t="s">
        <v>1579</v>
      </c>
      <c r="L198" s="23">
        <f t="shared" si="34"/>
        <v>16</v>
      </c>
      <c r="M198" s="65">
        <f t="shared" si="35"/>
        <v>5.7653826871062949E-3</v>
      </c>
      <c r="N198" s="22">
        <f t="shared" si="32"/>
        <v>9.2246122993700719E-2</v>
      </c>
      <c r="O198" s="21">
        <f t="shared" si="33"/>
        <v>9.2246122993700719E-2</v>
      </c>
      <c r="P198" s="116"/>
    </row>
    <row r="199" spans="1:16" ht="22.5" x14ac:dyDescent="0.25">
      <c r="A199" s="9" t="s">
        <v>3180</v>
      </c>
      <c r="B199" s="8" t="s">
        <v>3179</v>
      </c>
      <c r="C199" s="8">
        <v>3</v>
      </c>
      <c r="D199" s="8">
        <v>4</v>
      </c>
      <c r="E199" s="8">
        <v>47</v>
      </c>
      <c r="F199" s="7">
        <v>0.33300000000000002</v>
      </c>
      <c r="G199" s="6">
        <v>0</v>
      </c>
      <c r="I199" s="98"/>
      <c r="J199" s="93"/>
      <c r="K199" s="24" t="s">
        <v>1577</v>
      </c>
      <c r="L199" s="23">
        <f t="shared" si="34"/>
        <v>11</v>
      </c>
      <c r="M199" s="65">
        <f t="shared" si="35"/>
        <v>5.7653826871062949E-3</v>
      </c>
      <c r="N199" s="22">
        <f t="shared" si="32"/>
        <v>6.3419209558169237E-2</v>
      </c>
      <c r="O199" s="21">
        <f t="shared" si="33"/>
        <v>6.3419209558169237E-2</v>
      </c>
      <c r="P199" s="116"/>
    </row>
    <row r="200" spans="1:16" ht="22.5" x14ac:dyDescent="0.25">
      <c r="A200" s="9" t="s">
        <v>3344</v>
      </c>
      <c r="B200" s="8" t="s">
        <v>3343</v>
      </c>
      <c r="C200" s="8">
        <v>4</v>
      </c>
      <c r="D200" s="8">
        <v>13.25</v>
      </c>
      <c r="E200" s="8">
        <v>61.25</v>
      </c>
      <c r="F200" s="7">
        <v>1</v>
      </c>
      <c r="G200" s="6">
        <v>0</v>
      </c>
      <c r="I200" s="98"/>
      <c r="J200" s="93"/>
      <c r="K200" s="24" t="s">
        <v>2764</v>
      </c>
      <c r="L200" s="23">
        <f t="shared" si="34"/>
        <v>61</v>
      </c>
      <c r="M200" s="65">
        <f t="shared" si="35"/>
        <v>5.7653826871062949E-3</v>
      </c>
      <c r="N200" s="22">
        <f t="shared" si="32"/>
        <v>0.35168834391348397</v>
      </c>
      <c r="O200" s="21">
        <f t="shared" si="33"/>
        <v>0.35168834391348397</v>
      </c>
      <c r="P200" s="116"/>
    </row>
    <row r="201" spans="1:16" ht="22.5" x14ac:dyDescent="0.25">
      <c r="A201" s="9" t="s">
        <v>3448</v>
      </c>
      <c r="B201" s="8" t="s">
        <v>3447</v>
      </c>
      <c r="C201" s="8">
        <v>3</v>
      </c>
      <c r="D201" s="8">
        <v>18</v>
      </c>
      <c r="E201" s="8">
        <v>58.67</v>
      </c>
      <c r="F201" s="7">
        <v>0.66700000000000004</v>
      </c>
      <c r="G201" s="6">
        <v>0</v>
      </c>
      <c r="I201" s="98"/>
      <c r="J201" s="93"/>
      <c r="K201" s="24" t="s">
        <v>1209</v>
      </c>
      <c r="L201" s="23">
        <f t="shared" si="34"/>
        <v>4</v>
      </c>
      <c r="M201" s="65">
        <f t="shared" si="35"/>
        <v>5.7653826871062949E-3</v>
      </c>
      <c r="N201" s="22">
        <f t="shared" si="32"/>
        <v>2.306153074842518E-2</v>
      </c>
      <c r="O201" s="21">
        <f t="shared" si="33"/>
        <v>2.306153074842518E-2</v>
      </c>
      <c r="P201" s="116"/>
    </row>
    <row r="202" spans="1:16" ht="22.5" x14ac:dyDescent="0.25">
      <c r="A202" s="9" t="s">
        <v>3342</v>
      </c>
      <c r="B202" s="8" t="s">
        <v>3341</v>
      </c>
      <c r="C202" s="8">
        <v>2</v>
      </c>
      <c r="D202" s="8">
        <v>51.5</v>
      </c>
      <c r="E202" s="8">
        <v>64.5</v>
      </c>
      <c r="F202" s="7">
        <v>1</v>
      </c>
      <c r="G202" s="6">
        <v>0.5</v>
      </c>
      <c r="I202" s="98"/>
      <c r="J202" s="93"/>
      <c r="K202" s="24" t="s">
        <v>1213</v>
      </c>
      <c r="L202" s="23">
        <f t="shared" si="34"/>
        <v>38</v>
      </c>
      <c r="M202" s="65">
        <f t="shared" si="35"/>
        <v>5.7653826871062949E-3</v>
      </c>
      <c r="N202" s="22">
        <f t="shared" si="32"/>
        <v>0.21908454211003919</v>
      </c>
      <c r="O202" s="21">
        <f t="shared" si="33"/>
        <v>0.21908454211003919</v>
      </c>
      <c r="P202" s="116"/>
    </row>
    <row r="203" spans="1:16" ht="22.5" x14ac:dyDescent="0.25">
      <c r="A203" s="9" t="s">
        <v>2328</v>
      </c>
      <c r="B203" s="8" t="s">
        <v>2327</v>
      </c>
      <c r="C203" s="8">
        <v>6</v>
      </c>
      <c r="D203" s="8">
        <v>4.33</v>
      </c>
      <c r="E203" s="8">
        <v>56.83</v>
      </c>
      <c r="F203" s="7">
        <v>0.83299999999999996</v>
      </c>
      <c r="G203" s="6">
        <v>0</v>
      </c>
      <c r="I203" s="98"/>
      <c r="J203" s="93"/>
      <c r="K203" s="24" t="s">
        <v>2748</v>
      </c>
      <c r="L203" s="23">
        <f t="shared" si="34"/>
        <v>3</v>
      </c>
      <c r="M203" s="65">
        <f t="shared" si="35"/>
        <v>5.7653826871062949E-3</v>
      </c>
      <c r="N203" s="22">
        <f t="shared" si="32"/>
        <v>1.7296148061318885E-2</v>
      </c>
      <c r="O203" s="21">
        <f t="shared" si="33"/>
        <v>1.7296148061318885E-2</v>
      </c>
      <c r="P203" s="116"/>
    </row>
    <row r="204" spans="1:16" ht="22.5" x14ac:dyDescent="0.25">
      <c r="A204" s="9" t="s">
        <v>2908</v>
      </c>
      <c r="B204" s="8" t="s">
        <v>2907</v>
      </c>
      <c r="C204" s="8">
        <v>3</v>
      </c>
      <c r="D204" s="8">
        <v>0</v>
      </c>
      <c r="E204" s="8">
        <v>4.67</v>
      </c>
      <c r="F204" s="7">
        <v>0.33300000000000002</v>
      </c>
      <c r="G204" s="6">
        <v>0</v>
      </c>
      <c r="I204" s="98"/>
      <c r="J204" s="93"/>
      <c r="K204" s="24" t="s">
        <v>542</v>
      </c>
      <c r="L204" s="23">
        <f t="shared" si="34"/>
        <v>14</v>
      </c>
      <c r="M204" s="65">
        <f t="shared" si="35"/>
        <v>5.7653826871062949E-3</v>
      </c>
      <c r="N204" s="22">
        <f t="shared" si="32"/>
        <v>8.0715357619488129E-2</v>
      </c>
      <c r="O204" s="21">
        <f t="shared" si="33"/>
        <v>8.0715357619488129E-2</v>
      </c>
      <c r="P204" s="116"/>
    </row>
    <row r="205" spans="1:16" ht="22.5" x14ac:dyDescent="0.25">
      <c r="A205" s="9" t="s">
        <v>2326</v>
      </c>
      <c r="B205" s="8" t="s">
        <v>2325</v>
      </c>
      <c r="C205" s="8">
        <v>89</v>
      </c>
      <c r="D205" s="8">
        <v>0</v>
      </c>
      <c r="E205" s="8">
        <v>5.33</v>
      </c>
      <c r="F205" s="7">
        <v>0.61799999999999999</v>
      </c>
      <c r="G205" s="6">
        <v>0</v>
      </c>
      <c r="I205" s="98"/>
      <c r="J205" s="93"/>
      <c r="K205" s="24" t="s">
        <v>536</v>
      </c>
      <c r="L205" s="23">
        <f t="shared" si="34"/>
        <v>557</v>
      </c>
      <c r="M205" s="65">
        <f t="shared" si="35"/>
        <v>5.7653826871062949E-3</v>
      </c>
      <c r="N205" s="22">
        <f t="shared" si="32"/>
        <v>3.2113181567182063</v>
      </c>
      <c r="O205" s="21">
        <f t="shared" si="33"/>
        <v>3.2113181567182063</v>
      </c>
      <c r="P205" s="116"/>
    </row>
    <row r="206" spans="1:16" ht="22.5" x14ac:dyDescent="0.25">
      <c r="A206" s="9" t="s">
        <v>3289</v>
      </c>
      <c r="B206" s="8" t="s">
        <v>3288</v>
      </c>
      <c r="C206" s="8">
        <v>1</v>
      </c>
      <c r="D206" s="8">
        <v>13</v>
      </c>
      <c r="E206" s="8">
        <v>55</v>
      </c>
      <c r="F206" s="7">
        <v>0</v>
      </c>
      <c r="G206" s="6">
        <v>0</v>
      </c>
      <c r="I206" s="98"/>
      <c r="J206" s="93"/>
      <c r="K206" s="24" t="s">
        <v>534</v>
      </c>
      <c r="L206" s="23">
        <f t="shared" si="34"/>
        <v>20</v>
      </c>
      <c r="M206" s="65">
        <f t="shared" si="35"/>
        <v>5.7653826871062949E-3</v>
      </c>
      <c r="N206" s="22">
        <f t="shared" si="32"/>
        <v>0.1153076537421259</v>
      </c>
      <c r="O206" s="21">
        <f t="shared" si="33"/>
        <v>0.1153076537421259</v>
      </c>
      <c r="P206" s="116"/>
    </row>
    <row r="207" spans="1:16" ht="22.5" x14ac:dyDescent="0.25">
      <c r="A207" s="9" t="s">
        <v>2906</v>
      </c>
      <c r="B207" s="8" t="s">
        <v>2905</v>
      </c>
      <c r="C207" s="8">
        <v>2</v>
      </c>
      <c r="D207" s="8">
        <v>0</v>
      </c>
      <c r="E207" s="8">
        <v>68.5</v>
      </c>
      <c r="F207" s="7">
        <v>0.5</v>
      </c>
      <c r="G207" s="6">
        <v>0</v>
      </c>
      <c r="I207" s="98"/>
      <c r="J207" s="93"/>
      <c r="K207" s="24" t="s">
        <v>532</v>
      </c>
      <c r="L207" s="23">
        <f t="shared" si="34"/>
        <v>4</v>
      </c>
      <c r="M207" s="65">
        <f t="shared" si="35"/>
        <v>5.7653826871062949E-3</v>
      </c>
      <c r="N207" s="22">
        <f t="shared" si="32"/>
        <v>2.306153074842518E-2</v>
      </c>
      <c r="O207" s="21">
        <f t="shared" si="33"/>
        <v>2.306153074842518E-2</v>
      </c>
      <c r="P207" s="116"/>
    </row>
    <row r="208" spans="1:16" ht="15" x14ac:dyDescent="0.25">
      <c r="A208" s="9" t="s">
        <v>2904</v>
      </c>
      <c r="B208" s="8" t="s">
        <v>2903</v>
      </c>
      <c r="C208" s="8">
        <v>1</v>
      </c>
      <c r="D208" s="8">
        <v>1</v>
      </c>
      <c r="E208" s="8">
        <v>63</v>
      </c>
      <c r="F208" s="7">
        <v>1</v>
      </c>
      <c r="G208" s="6">
        <v>0</v>
      </c>
      <c r="I208" s="98"/>
      <c r="J208" s="93"/>
      <c r="K208" s="24" t="s">
        <v>530</v>
      </c>
      <c r="L208" s="23">
        <f t="shared" si="34"/>
        <v>1</v>
      </c>
      <c r="M208" s="65">
        <f t="shared" si="35"/>
        <v>5.7653826871062949E-3</v>
      </c>
      <c r="N208" s="22">
        <f t="shared" si="32"/>
        <v>5.7653826871062949E-3</v>
      </c>
      <c r="O208" s="21">
        <f t="shared" si="33"/>
        <v>5.7653826871062949E-3</v>
      </c>
      <c r="P208" s="116"/>
    </row>
    <row r="209" spans="1:16" ht="33.75" x14ac:dyDescent="0.25">
      <c r="A209" s="9" t="s">
        <v>2324</v>
      </c>
      <c r="B209" s="8" t="s">
        <v>2323</v>
      </c>
      <c r="C209" s="8">
        <v>224</v>
      </c>
      <c r="D209" s="8">
        <v>0</v>
      </c>
      <c r="E209" s="8">
        <v>27.92</v>
      </c>
      <c r="F209" s="7">
        <v>0.41499999999999998</v>
      </c>
      <c r="G209" s="6">
        <v>0</v>
      </c>
      <c r="I209" s="98"/>
      <c r="J209" s="93"/>
      <c r="K209" s="24" t="s">
        <v>2642</v>
      </c>
      <c r="L209" s="23">
        <f t="shared" si="34"/>
        <v>2</v>
      </c>
      <c r="M209" s="65">
        <f t="shared" si="35"/>
        <v>5.7653826871062949E-3</v>
      </c>
      <c r="N209" s="22">
        <f t="shared" si="32"/>
        <v>1.153076537421259E-2</v>
      </c>
      <c r="O209" s="21">
        <f t="shared" si="33"/>
        <v>1.153076537421259E-2</v>
      </c>
      <c r="P209" s="116"/>
    </row>
    <row r="210" spans="1:16" ht="33.75" x14ac:dyDescent="0.25">
      <c r="A210" s="9" t="s">
        <v>2322</v>
      </c>
      <c r="B210" s="8" t="s">
        <v>2321</v>
      </c>
      <c r="C210" s="8">
        <v>29</v>
      </c>
      <c r="D210" s="8">
        <v>1.1399999999999999</v>
      </c>
      <c r="E210" s="8">
        <v>48.72</v>
      </c>
      <c r="F210" s="7">
        <v>0.621</v>
      </c>
      <c r="G210" s="6">
        <v>0</v>
      </c>
      <c r="I210" s="98"/>
      <c r="J210" s="93"/>
      <c r="K210" s="24" t="s">
        <v>516</v>
      </c>
      <c r="L210" s="23">
        <f t="shared" si="34"/>
        <v>19</v>
      </c>
      <c r="M210" s="65">
        <f t="shared" si="35"/>
        <v>5.7653826871062949E-3</v>
      </c>
      <c r="N210" s="22">
        <f t="shared" si="32"/>
        <v>0.1095422710550196</v>
      </c>
      <c r="O210" s="21">
        <f t="shared" si="33"/>
        <v>0.1095422710550196</v>
      </c>
      <c r="P210" s="116"/>
    </row>
    <row r="211" spans="1:16" ht="33.75" x14ac:dyDescent="0.25">
      <c r="A211" s="9" t="s">
        <v>3518</v>
      </c>
      <c r="B211" s="8" t="s">
        <v>3517</v>
      </c>
      <c r="C211" s="8">
        <v>1</v>
      </c>
      <c r="D211" s="8">
        <v>3</v>
      </c>
      <c r="E211" s="8">
        <v>64</v>
      </c>
      <c r="F211" s="7">
        <v>0</v>
      </c>
      <c r="G211" s="6">
        <v>0</v>
      </c>
      <c r="I211" s="98"/>
      <c r="J211" s="93"/>
      <c r="K211" s="24" t="s">
        <v>514</v>
      </c>
      <c r="L211" s="23">
        <f t="shared" si="34"/>
        <v>4</v>
      </c>
      <c r="M211" s="65">
        <f t="shared" si="35"/>
        <v>5.7653826871062949E-3</v>
      </c>
      <c r="N211" s="22">
        <f t="shared" si="32"/>
        <v>2.306153074842518E-2</v>
      </c>
      <c r="O211" s="21">
        <f t="shared" si="33"/>
        <v>2.306153074842518E-2</v>
      </c>
      <c r="P211" s="116"/>
    </row>
    <row r="212" spans="1:16" ht="22.5" x14ac:dyDescent="0.25">
      <c r="A212" s="9" t="s">
        <v>2320</v>
      </c>
      <c r="B212" s="8" t="s">
        <v>2319</v>
      </c>
      <c r="C212" s="8">
        <v>20</v>
      </c>
      <c r="D212" s="8">
        <v>0</v>
      </c>
      <c r="E212" s="8">
        <v>46.65</v>
      </c>
      <c r="F212" s="7">
        <v>0.85</v>
      </c>
      <c r="G212" s="6">
        <v>0</v>
      </c>
      <c r="I212" s="98"/>
      <c r="J212" s="93"/>
      <c r="K212" s="24" t="s">
        <v>468</v>
      </c>
      <c r="L212" s="23">
        <f t="shared" si="34"/>
        <v>22</v>
      </c>
      <c r="M212" s="65">
        <f t="shared" si="35"/>
        <v>5.7653826871062949E-3</v>
      </c>
      <c r="N212" s="22">
        <f t="shared" si="32"/>
        <v>0.12683841911633847</v>
      </c>
      <c r="O212" s="21">
        <f t="shared" si="33"/>
        <v>0.12683841911633847</v>
      </c>
      <c r="P212" s="116"/>
    </row>
    <row r="213" spans="1:16" ht="22.5" x14ac:dyDescent="0.25">
      <c r="A213" s="9" t="s">
        <v>2318</v>
      </c>
      <c r="B213" s="8" t="s">
        <v>2317</v>
      </c>
      <c r="C213" s="8">
        <v>5</v>
      </c>
      <c r="D213" s="8">
        <v>0</v>
      </c>
      <c r="E213" s="8">
        <v>31.4</v>
      </c>
      <c r="F213" s="7">
        <v>0.8</v>
      </c>
      <c r="G213" s="6">
        <v>0</v>
      </c>
      <c r="I213" s="98"/>
      <c r="J213" s="93"/>
      <c r="K213" s="24" t="s">
        <v>2</v>
      </c>
      <c r="L213" s="23">
        <f t="shared" si="34"/>
        <v>263</v>
      </c>
      <c r="M213" s="65">
        <f t="shared" si="35"/>
        <v>5.7653826871062949E-3</v>
      </c>
      <c r="N213" s="22">
        <f t="shared" si="32"/>
        <v>1.5162956467089557</v>
      </c>
      <c r="O213" s="21">
        <f t="shared" si="33"/>
        <v>1.5162956467089557</v>
      </c>
      <c r="P213" s="116"/>
    </row>
    <row r="214" spans="1:16" ht="23.25" thickBot="1" x14ac:dyDescent="0.3">
      <c r="A214" s="9" t="s">
        <v>2316</v>
      </c>
      <c r="B214" s="8" t="s">
        <v>2315</v>
      </c>
      <c r="C214" s="8">
        <v>14</v>
      </c>
      <c r="D214" s="8">
        <v>0</v>
      </c>
      <c r="E214" s="8">
        <v>34.71</v>
      </c>
      <c r="F214" s="7">
        <v>0.85699999999999998</v>
      </c>
      <c r="G214" s="6">
        <v>0</v>
      </c>
      <c r="I214" s="98"/>
      <c r="J214" s="93"/>
      <c r="K214" s="24" t="s">
        <v>214</v>
      </c>
      <c r="L214" s="23">
        <f t="shared" si="34"/>
        <v>7414</v>
      </c>
      <c r="M214" s="65">
        <f t="shared" si="35"/>
        <v>5.7653826871062949E-3</v>
      </c>
      <c r="N214" s="22">
        <f t="shared" si="32"/>
        <v>42.744547242206067</v>
      </c>
      <c r="O214" s="21">
        <f t="shared" si="33"/>
        <v>42.744547242206067</v>
      </c>
      <c r="P214" s="116"/>
    </row>
    <row r="215" spans="1:16" ht="23.25" thickBot="1" x14ac:dyDescent="0.2">
      <c r="A215" s="9" t="s">
        <v>2314</v>
      </c>
      <c r="B215" s="8" t="s">
        <v>2313</v>
      </c>
      <c r="C215" s="8">
        <v>9</v>
      </c>
      <c r="D215" s="8">
        <v>1.44</v>
      </c>
      <c r="E215" s="8">
        <v>48.67</v>
      </c>
      <c r="F215" s="7">
        <v>0.44400000000000001</v>
      </c>
      <c r="G215" s="6">
        <v>0</v>
      </c>
      <c r="I215" s="98"/>
      <c r="J215" s="94"/>
      <c r="K215" s="20" t="s">
        <v>0</v>
      </c>
      <c r="L215" s="19">
        <f>SUM(L188:L214)</f>
        <v>8902</v>
      </c>
      <c r="M215" s="70">
        <f t="shared" si="35"/>
        <v>5.7653826871062949E-3</v>
      </c>
      <c r="N215" s="18">
        <f>L215*M215</f>
        <v>51.32343668062024</v>
      </c>
      <c r="O215" s="17">
        <f>N215*1</f>
        <v>51.32343668062024</v>
      </c>
      <c r="P215" s="116"/>
    </row>
    <row r="216" spans="1:16" ht="23.25" thickBot="1" x14ac:dyDescent="0.3">
      <c r="A216" s="9" t="s">
        <v>2312</v>
      </c>
      <c r="B216" s="8" t="s">
        <v>2311</v>
      </c>
      <c r="C216" s="8">
        <v>2</v>
      </c>
      <c r="D216" s="8">
        <v>5.5</v>
      </c>
      <c r="E216" s="8">
        <v>87.5</v>
      </c>
      <c r="F216" s="7">
        <v>0.5</v>
      </c>
      <c r="G216" s="6">
        <v>0</v>
      </c>
      <c r="I216" s="99"/>
      <c r="J216" s="16"/>
      <c r="K216" s="15"/>
      <c r="L216" s="14">
        <f>SUMIF($K180:$K215,"total",L180:L215)</f>
        <v>20233</v>
      </c>
      <c r="M216" s="74"/>
      <c r="N216" s="13">
        <f>SUMIF($K180:$K215,"total",N180:N215)</f>
        <v>103.39966751986213</v>
      </c>
      <c r="O216" s="12">
        <f>SUMIF($K180:$K215,"total",O180:O215)</f>
        <v>103.39966751986213</v>
      </c>
      <c r="P216" s="117"/>
    </row>
    <row r="217" spans="1:16" ht="22.5" x14ac:dyDescent="0.15">
      <c r="A217" s="9" t="s">
        <v>2310</v>
      </c>
      <c r="B217" s="8" t="s">
        <v>2309</v>
      </c>
      <c r="C217" s="8">
        <v>1</v>
      </c>
      <c r="D217" s="8">
        <v>7</v>
      </c>
      <c r="E217" s="8">
        <v>86</v>
      </c>
      <c r="F217" s="7">
        <v>0</v>
      </c>
      <c r="G217" s="6">
        <v>0</v>
      </c>
    </row>
    <row r="218" spans="1:16" ht="33.75" x14ac:dyDescent="0.15">
      <c r="A218" s="9" t="s">
        <v>2308</v>
      </c>
      <c r="B218" s="8" t="s">
        <v>2307</v>
      </c>
      <c r="C218" s="8">
        <v>43</v>
      </c>
      <c r="D218" s="8">
        <v>0.74</v>
      </c>
      <c r="E218" s="8">
        <v>3.27</v>
      </c>
      <c r="F218" s="7">
        <v>0.55800000000000005</v>
      </c>
      <c r="G218" s="6">
        <v>0</v>
      </c>
    </row>
    <row r="219" spans="1:16" ht="33.75" x14ac:dyDescent="0.15">
      <c r="A219" s="9" t="s">
        <v>2306</v>
      </c>
      <c r="B219" s="8" t="s">
        <v>2305</v>
      </c>
      <c r="C219" s="8">
        <v>33</v>
      </c>
      <c r="D219" s="8">
        <v>2.7</v>
      </c>
      <c r="E219" s="8">
        <v>4.96</v>
      </c>
      <c r="F219" s="7">
        <v>0.57599999999999996</v>
      </c>
      <c r="G219" s="6">
        <v>0</v>
      </c>
    </row>
    <row r="220" spans="1:16" ht="33.75" x14ac:dyDescent="0.15">
      <c r="A220" s="9" t="s">
        <v>2902</v>
      </c>
      <c r="B220" s="8" t="s">
        <v>2901</v>
      </c>
      <c r="C220" s="8">
        <v>3</v>
      </c>
      <c r="D220" s="8">
        <v>3.33</v>
      </c>
      <c r="E220" s="8">
        <v>2.1800000000000002</v>
      </c>
      <c r="F220" s="7">
        <v>0.66700000000000004</v>
      </c>
      <c r="G220" s="6">
        <v>0</v>
      </c>
    </row>
    <row r="221" spans="1:16" ht="33.75" x14ac:dyDescent="0.15">
      <c r="A221" s="9" t="s">
        <v>2304</v>
      </c>
      <c r="B221" s="8" t="s">
        <v>2303</v>
      </c>
      <c r="C221" s="8">
        <v>20</v>
      </c>
      <c r="D221" s="8">
        <v>0.7</v>
      </c>
      <c r="E221" s="8">
        <v>40.1</v>
      </c>
      <c r="F221" s="7">
        <v>0.25</v>
      </c>
      <c r="G221" s="6">
        <v>0</v>
      </c>
    </row>
    <row r="222" spans="1:16" ht="33.75" x14ac:dyDescent="0.15">
      <c r="A222" s="9" t="s">
        <v>2302</v>
      </c>
      <c r="B222" s="8" t="s">
        <v>2301</v>
      </c>
      <c r="C222" s="8">
        <v>23</v>
      </c>
      <c r="D222" s="8">
        <v>2.96</v>
      </c>
      <c r="E222" s="8">
        <v>45.74</v>
      </c>
      <c r="F222" s="7">
        <v>0.47799999999999998</v>
      </c>
      <c r="G222" s="6">
        <v>0</v>
      </c>
    </row>
    <row r="223" spans="1:16" ht="33.75" x14ac:dyDescent="0.15">
      <c r="A223" s="9" t="s">
        <v>2300</v>
      </c>
      <c r="B223" s="8" t="s">
        <v>2299</v>
      </c>
      <c r="C223" s="8">
        <v>7</v>
      </c>
      <c r="D223" s="8">
        <v>6.14</v>
      </c>
      <c r="E223" s="8">
        <v>55.57</v>
      </c>
      <c r="F223" s="7">
        <v>0.71399999999999997</v>
      </c>
      <c r="G223" s="6">
        <v>0</v>
      </c>
    </row>
    <row r="224" spans="1:16" ht="33.75" x14ac:dyDescent="0.15">
      <c r="A224" s="9" t="s">
        <v>2296</v>
      </c>
      <c r="B224" s="8" t="s">
        <v>2295</v>
      </c>
      <c r="C224" s="8">
        <v>2</v>
      </c>
      <c r="D224" s="8">
        <v>8.5</v>
      </c>
      <c r="E224" s="8">
        <v>75</v>
      </c>
      <c r="F224" s="7">
        <v>0.5</v>
      </c>
      <c r="G224" s="6">
        <v>0</v>
      </c>
    </row>
    <row r="225" spans="1:7" ht="11.25" x14ac:dyDescent="0.15">
      <c r="A225" s="9" t="s">
        <v>2294</v>
      </c>
      <c r="B225" s="8" t="s">
        <v>2293</v>
      </c>
      <c r="C225" s="8">
        <v>52</v>
      </c>
      <c r="D225" s="8">
        <v>0.79</v>
      </c>
      <c r="E225" s="8">
        <v>61.71</v>
      </c>
      <c r="F225" s="7">
        <v>0.34599999999999997</v>
      </c>
      <c r="G225" s="6">
        <v>0</v>
      </c>
    </row>
    <row r="226" spans="1:7" ht="11.25" x14ac:dyDescent="0.15">
      <c r="A226" s="9" t="s">
        <v>2292</v>
      </c>
      <c r="B226" s="8" t="s">
        <v>2291</v>
      </c>
      <c r="C226" s="8">
        <v>37</v>
      </c>
      <c r="D226" s="8">
        <v>3.11</v>
      </c>
      <c r="E226" s="8">
        <v>55.65</v>
      </c>
      <c r="F226" s="7">
        <v>0.56799999999999995</v>
      </c>
      <c r="G226" s="6">
        <v>0</v>
      </c>
    </row>
    <row r="227" spans="1:7" ht="11.25" x14ac:dyDescent="0.15">
      <c r="A227" s="9" t="s">
        <v>2290</v>
      </c>
      <c r="B227" s="8" t="s">
        <v>2289</v>
      </c>
      <c r="C227" s="8">
        <v>13</v>
      </c>
      <c r="D227" s="8">
        <v>4.6900000000000004</v>
      </c>
      <c r="E227" s="8">
        <v>70.77</v>
      </c>
      <c r="F227" s="7">
        <v>0.23100000000000001</v>
      </c>
      <c r="G227" s="6">
        <v>0</v>
      </c>
    </row>
    <row r="228" spans="1:7" ht="11.25" x14ac:dyDescent="0.15">
      <c r="A228" s="9" t="s">
        <v>2288</v>
      </c>
      <c r="B228" s="8" t="s">
        <v>2287</v>
      </c>
      <c r="C228" s="8">
        <v>9</v>
      </c>
      <c r="D228" s="8">
        <v>6.89</v>
      </c>
      <c r="E228" s="8">
        <v>78.89</v>
      </c>
      <c r="F228" s="7">
        <v>0.111</v>
      </c>
      <c r="G228" s="6">
        <v>0</v>
      </c>
    </row>
    <row r="229" spans="1:7" ht="11.25" x14ac:dyDescent="0.15">
      <c r="A229" s="9" t="s">
        <v>2286</v>
      </c>
      <c r="B229" s="8" t="s">
        <v>2285</v>
      </c>
      <c r="C229" s="8">
        <v>22</v>
      </c>
      <c r="D229" s="8">
        <v>0.45</v>
      </c>
      <c r="E229" s="8">
        <v>78.95</v>
      </c>
      <c r="F229" s="7">
        <v>0.59099999999999997</v>
      </c>
      <c r="G229" s="6">
        <v>4.4999999999999998E-2</v>
      </c>
    </row>
    <row r="230" spans="1:7" ht="11.25" x14ac:dyDescent="0.15">
      <c r="A230" s="9" t="s">
        <v>2284</v>
      </c>
      <c r="B230" s="8" t="s">
        <v>2283</v>
      </c>
      <c r="C230" s="8">
        <v>4</v>
      </c>
      <c r="D230" s="8">
        <v>2.75</v>
      </c>
      <c r="E230" s="8">
        <v>60.75</v>
      </c>
      <c r="F230" s="7">
        <v>1</v>
      </c>
      <c r="G230" s="6">
        <v>0</v>
      </c>
    </row>
    <row r="231" spans="1:7" ht="11.25" x14ac:dyDescent="0.15">
      <c r="A231" s="9" t="s">
        <v>2282</v>
      </c>
      <c r="B231" s="8" t="s">
        <v>2281</v>
      </c>
      <c r="C231" s="8">
        <v>3</v>
      </c>
      <c r="D231" s="8">
        <v>4</v>
      </c>
      <c r="E231" s="8">
        <v>80.67</v>
      </c>
      <c r="F231" s="7">
        <v>1</v>
      </c>
      <c r="G231" s="6">
        <v>0</v>
      </c>
    </row>
    <row r="232" spans="1:7" ht="11.25" x14ac:dyDescent="0.15">
      <c r="A232" s="9" t="s">
        <v>2900</v>
      </c>
      <c r="B232" s="8" t="s">
        <v>2899</v>
      </c>
      <c r="C232" s="8">
        <v>2</v>
      </c>
      <c r="D232" s="8">
        <v>7.5</v>
      </c>
      <c r="E232" s="8">
        <v>79</v>
      </c>
      <c r="F232" s="7">
        <v>0.5</v>
      </c>
      <c r="G232" s="6">
        <v>0</v>
      </c>
    </row>
    <row r="233" spans="1:7" ht="22.5" x14ac:dyDescent="0.15">
      <c r="A233" s="9" t="s">
        <v>2280</v>
      </c>
      <c r="B233" s="8" t="s">
        <v>2279</v>
      </c>
      <c r="C233" s="8">
        <v>1</v>
      </c>
      <c r="D233" s="8">
        <v>0</v>
      </c>
      <c r="E233" s="8">
        <v>71</v>
      </c>
      <c r="F233" s="7">
        <v>1</v>
      </c>
      <c r="G233" s="6">
        <v>0</v>
      </c>
    </row>
    <row r="234" spans="1:7" ht="22.5" x14ac:dyDescent="0.15">
      <c r="A234" s="9" t="s">
        <v>2278</v>
      </c>
      <c r="B234" s="8" t="s">
        <v>2277</v>
      </c>
      <c r="C234" s="8">
        <v>19</v>
      </c>
      <c r="D234" s="8">
        <v>2.0499999999999998</v>
      </c>
      <c r="E234" s="8">
        <v>60.58</v>
      </c>
      <c r="F234" s="7">
        <v>0.78900000000000003</v>
      </c>
      <c r="G234" s="6">
        <v>0</v>
      </c>
    </row>
    <row r="235" spans="1:7" ht="22.5" x14ac:dyDescent="0.15">
      <c r="A235" s="9" t="s">
        <v>164</v>
      </c>
      <c r="B235" s="8" t="s">
        <v>163</v>
      </c>
      <c r="C235" s="8">
        <v>5</v>
      </c>
      <c r="D235" s="8">
        <v>7</v>
      </c>
      <c r="E235" s="8">
        <v>62.6</v>
      </c>
      <c r="F235" s="7">
        <v>0.8</v>
      </c>
      <c r="G235" s="6">
        <v>0</v>
      </c>
    </row>
    <row r="236" spans="1:7" ht="22.5" x14ac:dyDescent="0.15">
      <c r="A236" s="9" t="s">
        <v>2276</v>
      </c>
      <c r="B236" s="8" t="s">
        <v>2275</v>
      </c>
      <c r="C236" s="8">
        <v>7</v>
      </c>
      <c r="D236" s="8">
        <v>12.29</v>
      </c>
      <c r="E236" s="8">
        <v>66.86</v>
      </c>
      <c r="F236" s="7">
        <v>1</v>
      </c>
      <c r="G236" s="6">
        <v>0.14299999999999999</v>
      </c>
    </row>
    <row r="237" spans="1:7" ht="22.5" x14ac:dyDescent="0.15">
      <c r="A237" s="9" t="s">
        <v>2274</v>
      </c>
      <c r="B237" s="8" t="s">
        <v>2273</v>
      </c>
      <c r="C237" s="8">
        <v>5</v>
      </c>
      <c r="D237" s="8">
        <v>30.4</v>
      </c>
      <c r="E237" s="8">
        <v>62.4</v>
      </c>
      <c r="F237" s="7">
        <v>1</v>
      </c>
      <c r="G237" s="6">
        <v>0</v>
      </c>
    </row>
    <row r="238" spans="1:7" ht="33.75" x14ac:dyDescent="0.15">
      <c r="A238" s="9" t="s">
        <v>2272</v>
      </c>
      <c r="B238" s="8" t="s">
        <v>2271</v>
      </c>
      <c r="C238" s="8">
        <v>7</v>
      </c>
      <c r="D238" s="8">
        <v>0.56999999999999995</v>
      </c>
      <c r="E238" s="8">
        <v>4.74</v>
      </c>
      <c r="F238" s="7">
        <v>0.28599999999999998</v>
      </c>
      <c r="G238" s="6">
        <v>0</v>
      </c>
    </row>
    <row r="239" spans="1:7" ht="33.75" x14ac:dyDescent="0.15">
      <c r="A239" s="9" t="s">
        <v>2898</v>
      </c>
      <c r="B239" s="8" t="s">
        <v>2897</v>
      </c>
      <c r="C239" s="8">
        <v>4</v>
      </c>
      <c r="D239" s="8">
        <v>2.75</v>
      </c>
      <c r="E239" s="8">
        <v>5.07</v>
      </c>
      <c r="F239" s="7">
        <v>0.75</v>
      </c>
      <c r="G239" s="6">
        <v>0</v>
      </c>
    </row>
    <row r="240" spans="1:7" ht="33.75" x14ac:dyDescent="0.15">
      <c r="A240" s="9" t="s">
        <v>3398</v>
      </c>
      <c r="B240" s="8" t="s">
        <v>3397</v>
      </c>
      <c r="C240" s="8">
        <v>1</v>
      </c>
      <c r="D240" s="8">
        <v>9</v>
      </c>
      <c r="E240" s="8">
        <v>16</v>
      </c>
      <c r="F240" s="7">
        <v>1</v>
      </c>
      <c r="G240" s="6">
        <v>0</v>
      </c>
    </row>
    <row r="241" spans="1:7" ht="33.75" x14ac:dyDescent="0.15">
      <c r="A241" s="9" t="s">
        <v>2270</v>
      </c>
      <c r="B241" s="8" t="s">
        <v>2269</v>
      </c>
      <c r="C241" s="8">
        <v>27</v>
      </c>
      <c r="D241" s="8">
        <v>0.63</v>
      </c>
      <c r="E241" s="8">
        <v>52.41</v>
      </c>
      <c r="F241" s="7">
        <v>0.74099999999999999</v>
      </c>
      <c r="G241" s="6">
        <v>0</v>
      </c>
    </row>
    <row r="242" spans="1:7" ht="33.75" x14ac:dyDescent="0.15">
      <c r="A242" s="9" t="s">
        <v>2268</v>
      </c>
      <c r="B242" s="8" t="s">
        <v>2267</v>
      </c>
      <c r="C242" s="8">
        <v>10</v>
      </c>
      <c r="D242" s="8">
        <v>4.3</v>
      </c>
      <c r="E242" s="8">
        <v>58.8</v>
      </c>
      <c r="F242" s="7">
        <v>0.7</v>
      </c>
      <c r="G242" s="6">
        <v>0</v>
      </c>
    </row>
    <row r="243" spans="1:7" ht="33.75" x14ac:dyDescent="0.15">
      <c r="A243" s="9" t="s">
        <v>2266</v>
      </c>
      <c r="B243" s="8" t="s">
        <v>2265</v>
      </c>
      <c r="C243" s="8">
        <v>7</v>
      </c>
      <c r="D243" s="8">
        <v>7.43</v>
      </c>
      <c r="E243" s="8">
        <v>62.14</v>
      </c>
      <c r="F243" s="7">
        <v>0.57099999999999995</v>
      </c>
      <c r="G243" s="6">
        <v>0</v>
      </c>
    </row>
    <row r="244" spans="1:7" ht="33.75" x14ac:dyDescent="0.15">
      <c r="A244" s="9" t="s">
        <v>2264</v>
      </c>
      <c r="B244" s="8" t="s">
        <v>2263</v>
      </c>
      <c r="C244" s="8">
        <v>6</v>
      </c>
      <c r="D244" s="8">
        <v>6.5</v>
      </c>
      <c r="E244" s="8">
        <v>78.67</v>
      </c>
      <c r="F244" s="7">
        <v>0.33300000000000002</v>
      </c>
      <c r="G244" s="6">
        <v>0</v>
      </c>
    </row>
    <row r="245" spans="1:7" ht="33.75" x14ac:dyDescent="0.15">
      <c r="A245" s="9" t="s">
        <v>2262</v>
      </c>
      <c r="B245" s="8" t="s">
        <v>2261</v>
      </c>
      <c r="C245" s="8">
        <v>3</v>
      </c>
      <c r="D245" s="8">
        <v>18.670000000000002</v>
      </c>
      <c r="E245" s="8">
        <v>80.33</v>
      </c>
      <c r="F245" s="7">
        <v>0.66700000000000004</v>
      </c>
      <c r="G245" s="6">
        <v>0.33300000000000002</v>
      </c>
    </row>
    <row r="246" spans="1:7" ht="45" x14ac:dyDescent="0.15">
      <c r="A246" s="9" t="s">
        <v>2896</v>
      </c>
      <c r="B246" s="8" t="s">
        <v>2895</v>
      </c>
      <c r="C246" s="8">
        <v>8</v>
      </c>
      <c r="D246" s="8">
        <v>0</v>
      </c>
      <c r="E246" s="8">
        <v>7</v>
      </c>
      <c r="F246" s="7">
        <v>0.5</v>
      </c>
      <c r="G246" s="6">
        <v>0</v>
      </c>
    </row>
    <row r="247" spans="1:7" ht="45" x14ac:dyDescent="0.15">
      <c r="A247" s="9" t="s">
        <v>2260</v>
      </c>
      <c r="B247" s="8" t="s">
        <v>2259</v>
      </c>
      <c r="C247" s="8">
        <v>7</v>
      </c>
      <c r="D247" s="8">
        <v>1.57</v>
      </c>
      <c r="E247" s="8">
        <v>5.26</v>
      </c>
      <c r="F247" s="7">
        <v>0.85699999999999998</v>
      </c>
      <c r="G247" s="6">
        <v>0</v>
      </c>
    </row>
    <row r="248" spans="1:7" ht="45" x14ac:dyDescent="0.15">
      <c r="A248" s="9" t="s">
        <v>2894</v>
      </c>
      <c r="B248" s="8" t="s">
        <v>2893</v>
      </c>
      <c r="C248" s="8">
        <v>22</v>
      </c>
      <c r="D248" s="8">
        <v>0</v>
      </c>
      <c r="E248" s="8">
        <v>41.05</v>
      </c>
      <c r="F248" s="7">
        <v>0.63600000000000001</v>
      </c>
      <c r="G248" s="6">
        <v>0</v>
      </c>
    </row>
    <row r="249" spans="1:7" ht="45" x14ac:dyDescent="0.15">
      <c r="A249" s="9" t="s">
        <v>2258</v>
      </c>
      <c r="B249" s="8" t="s">
        <v>2257</v>
      </c>
      <c r="C249" s="8">
        <v>29</v>
      </c>
      <c r="D249" s="8">
        <v>1.48</v>
      </c>
      <c r="E249" s="8">
        <v>57.28</v>
      </c>
      <c r="F249" s="7">
        <v>0.55200000000000005</v>
      </c>
      <c r="G249" s="6">
        <v>0</v>
      </c>
    </row>
    <row r="250" spans="1:7" ht="45" x14ac:dyDescent="0.15">
      <c r="A250" s="9" t="s">
        <v>2256</v>
      </c>
      <c r="B250" s="8" t="s">
        <v>2255</v>
      </c>
      <c r="C250" s="8">
        <v>4</v>
      </c>
      <c r="D250" s="8">
        <v>8.25</v>
      </c>
      <c r="E250" s="8">
        <v>81.25</v>
      </c>
      <c r="F250" s="7">
        <v>0.75</v>
      </c>
      <c r="G250" s="6">
        <v>0</v>
      </c>
    </row>
    <row r="251" spans="1:7" ht="45" x14ac:dyDescent="0.15">
      <c r="A251" s="9" t="s">
        <v>2254</v>
      </c>
      <c r="B251" s="8" t="s">
        <v>2253</v>
      </c>
      <c r="C251" s="8">
        <v>4</v>
      </c>
      <c r="D251" s="8">
        <v>9</v>
      </c>
      <c r="E251" s="8">
        <v>69.25</v>
      </c>
      <c r="F251" s="7">
        <v>0.5</v>
      </c>
      <c r="G251" s="6">
        <v>0.25</v>
      </c>
    </row>
    <row r="252" spans="1:7" ht="45" x14ac:dyDescent="0.15">
      <c r="A252" s="9" t="s">
        <v>2252</v>
      </c>
      <c r="B252" s="8" t="s">
        <v>2251</v>
      </c>
      <c r="C252" s="8">
        <v>6</v>
      </c>
      <c r="D252" s="8">
        <v>11.67</v>
      </c>
      <c r="E252" s="8">
        <v>76.67</v>
      </c>
      <c r="F252" s="7">
        <v>0.33300000000000002</v>
      </c>
      <c r="G252" s="6">
        <v>0</v>
      </c>
    </row>
    <row r="253" spans="1:7" ht="33.75" x14ac:dyDescent="0.15">
      <c r="A253" s="9" t="s">
        <v>2250</v>
      </c>
      <c r="B253" s="8" t="s">
        <v>2249</v>
      </c>
      <c r="C253" s="8">
        <v>10</v>
      </c>
      <c r="D253" s="8">
        <v>3.7</v>
      </c>
      <c r="E253" s="8">
        <v>6.9</v>
      </c>
      <c r="F253" s="7">
        <v>0.5</v>
      </c>
      <c r="G253" s="6">
        <v>0</v>
      </c>
    </row>
    <row r="254" spans="1:7" ht="33.75" x14ac:dyDescent="0.15">
      <c r="A254" s="9" t="s">
        <v>2248</v>
      </c>
      <c r="B254" s="8" t="s">
        <v>2247</v>
      </c>
      <c r="C254" s="8">
        <v>2</v>
      </c>
      <c r="D254" s="8">
        <v>3</v>
      </c>
      <c r="E254" s="8">
        <v>1.5</v>
      </c>
      <c r="F254" s="7">
        <v>1</v>
      </c>
      <c r="G254" s="6">
        <v>0</v>
      </c>
    </row>
    <row r="255" spans="1:7" ht="33.75" x14ac:dyDescent="0.15">
      <c r="A255" s="9" t="s">
        <v>3396</v>
      </c>
      <c r="B255" s="8" t="s">
        <v>3395</v>
      </c>
      <c r="C255" s="8">
        <v>1</v>
      </c>
      <c r="D255" s="8">
        <v>6</v>
      </c>
      <c r="E255" s="8">
        <v>17</v>
      </c>
      <c r="F255" s="7">
        <v>1</v>
      </c>
      <c r="G255" s="6">
        <v>0</v>
      </c>
    </row>
    <row r="256" spans="1:7" ht="33.75" x14ac:dyDescent="0.15">
      <c r="A256" s="9" t="s">
        <v>2246</v>
      </c>
      <c r="B256" s="8" t="s">
        <v>2245</v>
      </c>
      <c r="C256" s="8">
        <v>22</v>
      </c>
      <c r="D256" s="8">
        <v>2.27</v>
      </c>
      <c r="E256" s="8">
        <v>39.450000000000003</v>
      </c>
      <c r="F256" s="7">
        <v>0.63600000000000001</v>
      </c>
      <c r="G256" s="6">
        <v>0</v>
      </c>
    </row>
    <row r="257" spans="1:7" ht="33.75" x14ac:dyDescent="0.15">
      <c r="A257" s="9" t="s">
        <v>2244</v>
      </c>
      <c r="B257" s="8" t="s">
        <v>2243</v>
      </c>
      <c r="C257" s="8">
        <v>2</v>
      </c>
      <c r="D257" s="8">
        <v>5.5</v>
      </c>
      <c r="E257" s="8">
        <v>74</v>
      </c>
      <c r="F257" s="7">
        <v>1</v>
      </c>
      <c r="G257" s="6">
        <v>0</v>
      </c>
    </row>
    <row r="258" spans="1:7" ht="33.75" x14ac:dyDescent="0.15">
      <c r="A258" s="9" t="s">
        <v>2242</v>
      </c>
      <c r="B258" s="8" t="s">
        <v>2241</v>
      </c>
      <c r="C258" s="8">
        <v>1</v>
      </c>
      <c r="D258" s="8">
        <v>35</v>
      </c>
      <c r="E258" s="8">
        <v>74</v>
      </c>
      <c r="F258" s="7">
        <v>0</v>
      </c>
      <c r="G258" s="6">
        <v>0</v>
      </c>
    </row>
    <row r="259" spans="1:7" ht="33.75" x14ac:dyDescent="0.15">
      <c r="A259" s="9" t="s">
        <v>3394</v>
      </c>
      <c r="B259" s="8" t="s">
        <v>3393</v>
      </c>
      <c r="C259" s="8">
        <v>2</v>
      </c>
      <c r="D259" s="8">
        <v>16.5</v>
      </c>
      <c r="E259" s="8">
        <v>82</v>
      </c>
      <c r="F259" s="7">
        <v>0.5</v>
      </c>
      <c r="G259" s="6">
        <v>0</v>
      </c>
    </row>
    <row r="260" spans="1:7" ht="22.5" x14ac:dyDescent="0.15">
      <c r="A260" s="9" t="s">
        <v>2892</v>
      </c>
      <c r="B260" s="8" t="s">
        <v>2891</v>
      </c>
      <c r="C260" s="8">
        <v>6</v>
      </c>
      <c r="D260" s="8">
        <v>1.67</v>
      </c>
      <c r="E260" s="8">
        <v>70.33</v>
      </c>
      <c r="F260" s="7">
        <v>1</v>
      </c>
      <c r="G260" s="6">
        <v>0</v>
      </c>
    </row>
    <row r="261" spans="1:7" ht="22.5" x14ac:dyDescent="0.15">
      <c r="A261" s="9" t="s">
        <v>2890</v>
      </c>
      <c r="B261" s="8" t="s">
        <v>2889</v>
      </c>
      <c r="C261" s="8">
        <v>10</v>
      </c>
      <c r="D261" s="8">
        <v>0.2</v>
      </c>
      <c r="E261" s="8">
        <v>41.59</v>
      </c>
      <c r="F261" s="7">
        <v>0.4</v>
      </c>
      <c r="G261" s="6">
        <v>0</v>
      </c>
    </row>
    <row r="262" spans="1:7" ht="22.5" x14ac:dyDescent="0.15">
      <c r="A262" s="9" t="s">
        <v>2240</v>
      </c>
      <c r="B262" s="8" t="s">
        <v>2239</v>
      </c>
      <c r="C262" s="8">
        <v>17</v>
      </c>
      <c r="D262" s="8">
        <v>7.82</v>
      </c>
      <c r="E262" s="8">
        <v>67.650000000000006</v>
      </c>
      <c r="F262" s="7">
        <v>0.52900000000000003</v>
      </c>
      <c r="G262" s="6">
        <v>0</v>
      </c>
    </row>
    <row r="263" spans="1:7" ht="22.5" x14ac:dyDescent="0.15">
      <c r="A263" s="9" t="s">
        <v>3392</v>
      </c>
      <c r="B263" s="8" t="s">
        <v>3391</v>
      </c>
      <c r="C263" s="8">
        <v>21</v>
      </c>
      <c r="D263" s="8">
        <v>9</v>
      </c>
      <c r="E263" s="8">
        <v>58.76</v>
      </c>
      <c r="F263" s="7">
        <v>0.66700000000000004</v>
      </c>
      <c r="G263" s="6">
        <v>4.8000000000000001E-2</v>
      </c>
    </row>
    <row r="264" spans="1:7" ht="22.5" x14ac:dyDescent="0.15">
      <c r="A264" s="9" t="s">
        <v>3178</v>
      </c>
      <c r="B264" s="8" t="s">
        <v>3177</v>
      </c>
      <c r="C264" s="8">
        <v>21</v>
      </c>
      <c r="D264" s="8">
        <v>11</v>
      </c>
      <c r="E264" s="8">
        <v>59.76</v>
      </c>
      <c r="F264" s="7">
        <v>0.71399999999999997</v>
      </c>
      <c r="G264" s="6">
        <v>0</v>
      </c>
    </row>
    <row r="265" spans="1:7" ht="22.5" x14ac:dyDescent="0.15">
      <c r="A265" s="9" t="s">
        <v>3370</v>
      </c>
      <c r="B265" s="8" t="s">
        <v>3369</v>
      </c>
      <c r="C265" s="8">
        <v>10</v>
      </c>
      <c r="D265" s="8">
        <v>17.399999999999999</v>
      </c>
      <c r="E265" s="8">
        <v>60.2</v>
      </c>
      <c r="F265" s="7">
        <v>0.7</v>
      </c>
      <c r="G265" s="6">
        <v>0</v>
      </c>
    </row>
    <row r="266" spans="1:7" ht="22.5" x14ac:dyDescent="0.15">
      <c r="A266" s="9" t="s">
        <v>3430</v>
      </c>
      <c r="B266" s="8" t="s">
        <v>3429</v>
      </c>
      <c r="C266" s="8">
        <v>5</v>
      </c>
      <c r="D266" s="8">
        <v>15.4</v>
      </c>
      <c r="E266" s="8">
        <v>60.6</v>
      </c>
      <c r="F266" s="7">
        <v>1</v>
      </c>
      <c r="G266" s="6">
        <v>0.2</v>
      </c>
    </row>
    <row r="267" spans="1:7" ht="22.5" x14ac:dyDescent="0.15">
      <c r="A267" s="9" t="s">
        <v>2888</v>
      </c>
      <c r="B267" s="8" t="s">
        <v>2887</v>
      </c>
      <c r="C267" s="8">
        <v>3</v>
      </c>
      <c r="D267" s="8">
        <v>3</v>
      </c>
      <c r="E267" s="8">
        <v>64.33</v>
      </c>
      <c r="F267" s="7">
        <v>0.33300000000000002</v>
      </c>
      <c r="G267" s="6">
        <v>0</v>
      </c>
    </row>
    <row r="268" spans="1:7" ht="22.5" x14ac:dyDescent="0.15">
      <c r="A268" s="9" t="s">
        <v>3176</v>
      </c>
      <c r="B268" s="8" t="s">
        <v>3175</v>
      </c>
      <c r="C268" s="8">
        <v>1</v>
      </c>
      <c r="D268" s="8">
        <v>24</v>
      </c>
      <c r="E268" s="8">
        <v>69</v>
      </c>
      <c r="F268" s="7">
        <v>1</v>
      </c>
      <c r="G268" s="6">
        <v>1</v>
      </c>
    </row>
    <row r="269" spans="1:7" ht="11.25" x14ac:dyDescent="0.15">
      <c r="A269" s="9" t="s">
        <v>3390</v>
      </c>
      <c r="B269" s="8" t="s">
        <v>3389</v>
      </c>
      <c r="C269" s="8">
        <v>18</v>
      </c>
      <c r="D269" s="8">
        <v>7.06</v>
      </c>
      <c r="E269" s="8">
        <v>37.39</v>
      </c>
      <c r="F269" s="7">
        <v>0.55600000000000005</v>
      </c>
      <c r="G269" s="6">
        <v>0</v>
      </c>
    </row>
    <row r="270" spans="1:7" ht="11.25" x14ac:dyDescent="0.15">
      <c r="A270" s="9" t="s">
        <v>3388</v>
      </c>
      <c r="B270" s="8" t="s">
        <v>3387</v>
      </c>
      <c r="C270" s="8">
        <v>10</v>
      </c>
      <c r="D270" s="8">
        <v>11.6</v>
      </c>
      <c r="E270" s="8">
        <v>46.8</v>
      </c>
      <c r="F270" s="7">
        <v>0.8</v>
      </c>
      <c r="G270" s="6">
        <v>0</v>
      </c>
    </row>
    <row r="271" spans="1:7" ht="11.25" x14ac:dyDescent="0.15">
      <c r="A271" s="9" t="s">
        <v>3386</v>
      </c>
      <c r="B271" s="8" t="s">
        <v>3385</v>
      </c>
      <c r="C271" s="8">
        <v>1</v>
      </c>
      <c r="D271" s="8">
        <v>20</v>
      </c>
      <c r="E271" s="8">
        <v>52</v>
      </c>
      <c r="F271" s="7">
        <v>0</v>
      </c>
      <c r="G271" s="6">
        <v>0</v>
      </c>
    </row>
    <row r="272" spans="1:7" ht="22.5" x14ac:dyDescent="0.15">
      <c r="A272" s="9" t="s">
        <v>2238</v>
      </c>
      <c r="B272" s="8" t="s">
        <v>2237</v>
      </c>
      <c r="C272" s="8">
        <v>2</v>
      </c>
      <c r="D272" s="8">
        <v>0</v>
      </c>
      <c r="E272" s="8">
        <v>45</v>
      </c>
      <c r="F272" s="7">
        <v>1</v>
      </c>
      <c r="G272" s="6">
        <v>0</v>
      </c>
    </row>
    <row r="273" spans="1:7" ht="22.5" x14ac:dyDescent="0.15">
      <c r="A273" s="9" t="s">
        <v>2236</v>
      </c>
      <c r="B273" s="8" t="s">
        <v>2235</v>
      </c>
      <c r="C273" s="8">
        <v>77</v>
      </c>
      <c r="D273" s="8">
        <v>0.61</v>
      </c>
      <c r="E273" s="8">
        <v>3.98</v>
      </c>
      <c r="F273" s="7">
        <v>0.57099999999999995</v>
      </c>
      <c r="G273" s="6">
        <v>0</v>
      </c>
    </row>
    <row r="274" spans="1:7" ht="22.5" x14ac:dyDescent="0.15">
      <c r="A274" s="9" t="s">
        <v>2234</v>
      </c>
      <c r="B274" s="8" t="s">
        <v>2233</v>
      </c>
      <c r="C274" s="8">
        <v>238</v>
      </c>
      <c r="D274" s="8">
        <v>3.3</v>
      </c>
      <c r="E274" s="8">
        <v>3.7</v>
      </c>
      <c r="F274" s="7">
        <v>0.63400000000000001</v>
      </c>
      <c r="G274" s="6">
        <v>0</v>
      </c>
    </row>
    <row r="275" spans="1:7" ht="22.5" x14ac:dyDescent="0.15">
      <c r="A275" s="9" t="s">
        <v>2232</v>
      </c>
      <c r="B275" s="8" t="s">
        <v>2231</v>
      </c>
      <c r="C275" s="8">
        <v>18</v>
      </c>
      <c r="D275" s="8">
        <v>4.3899999999999997</v>
      </c>
      <c r="E275" s="8">
        <v>2.23</v>
      </c>
      <c r="F275" s="7">
        <v>0.61099999999999999</v>
      </c>
      <c r="G275" s="6">
        <v>0</v>
      </c>
    </row>
    <row r="276" spans="1:7" ht="22.5" x14ac:dyDescent="0.15">
      <c r="A276" s="9" t="s">
        <v>2230</v>
      </c>
      <c r="B276" s="8" t="s">
        <v>2229</v>
      </c>
      <c r="C276" s="8">
        <v>1</v>
      </c>
      <c r="D276" s="8">
        <v>4</v>
      </c>
      <c r="E276" s="8">
        <v>5</v>
      </c>
      <c r="F276" s="7">
        <v>0</v>
      </c>
      <c r="G276" s="6">
        <v>0</v>
      </c>
    </row>
    <row r="277" spans="1:7" ht="22.5" x14ac:dyDescent="0.15">
      <c r="A277" s="9" t="s">
        <v>3516</v>
      </c>
      <c r="B277" s="8" t="s">
        <v>3515</v>
      </c>
      <c r="C277" s="8">
        <v>1</v>
      </c>
      <c r="D277" s="8">
        <v>6</v>
      </c>
      <c r="E277" s="8">
        <v>5</v>
      </c>
      <c r="F277" s="7">
        <v>1</v>
      </c>
      <c r="G277" s="6">
        <v>0</v>
      </c>
    </row>
    <row r="278" spans="1:7" ht="22.5" x14ac:dyDescent="0.15">
      <c r="A278" s="9" t="s">
        <v>2228</v>
      </c>
      <c r="B278" s="8" t="s">
        <v>2227</v>
      </c>
      <c r="C278" s="8">
        <v>68</v>
      </c>
      <c r="D278" s="8">
        <v>0.82</v>
      </c>
      <c r="E278" s="8">
        <v>63.28</v>
      </c>
      <c r="F278" s="7">
        <v>0.35299999999999998</v>
      </c>
      <c r="G278" s="6">
        <v>0</v>
      </c>
    </row>
    <row r="279" spans="1:7" ht="22.5" x14ac:dyDescent="0.15">
      <c r="A279" s="9" t="s">
        <v>2226</v>
      </c>
      <c r="B279" s="8" t="s">
        <v>2225</v>
      </c>
      <c r="C279" s="8">
        <v>55</v>
      </c>
      <c r="D279" s="8">
        <v>2.84</v>
      </c>
      <c r="E279" s="8">
        <v>62.13</v>
      </c>
      <c r="F279" s="7">
        <v>0.54500000000000004</v>
      </c>
      <c r="G279" s="6">
        <v>5.5E-2</v>
      </c>
    </row>
    <row r="280" spans="1:7" ht="22.5" x14ac:dyDescent="0.15">
      <c r="A280" s="9" t="s">
        <v>2224</v>
      </c>
      <c r="B280" s="8" t="s">
        <v>2223</v>
      </c>
      <c r="C280" s="8">
        <v>64</v>
      </c>
      <c r="D280" s="8">
        <v>6.3</v>
      </c>
      <c r="E280" s="8">
        <v>72.47</v>
      </c>
      <c r="F280" s="7">
        <v>0.40600000000000003</v>
      </c>
      <c r="G280" s="6">
        <v>1.6E-2</v>
      </c>
    </row>
    <row r="281" spans="1:7" ht="22.5" x14ac:dyDescent="0.15">
      <c r="A281" s="9" t="s">
        <v>162</v>
      </c>
      <c r="B281" s="8" t="s">
        <v>161</v>
      </c>
      <c r="C281" s="8">
        <v>111</v>
      </c>
      <c r="D281" s="8">
        <v>10.19</v>
      </c>
      <c r="E281" s="8">
        <v>81.17</v>
      </c>
      <c r="F281" s="7">
        <v>0.39600000000000002</v>
      </c>
      <c r="G281" s="6">
        <v>3.5999999999999997E-2</v>
      </c>
    </row>
    <row r="282" spans="1:7" ht="22.5" x14ac:dyDescent="0.15">
      <c r="A282" s="9" t="s">
        <v>2222</v>
      </c>
      <c r="B282" s="8" t="s">
        <v>2221</v>
      </c>
      <c r="C282" s="8">
        <v>11</v>
      </c>
      <c r="D282" s="8">
        <v>14.64</v>
      </c>
      <c r="E282" s="8">
        <v>77.180000000000007</v>
      </c>
      <c r="F282" s="7">
        <v>0.45500000000000002</v>
      </c>
      <c r="G282" s="6">
        <v>0.182</v>
      </c>
    </row>
    <row r="283" spans="1:7" ht="22.5" x14ac:dyDescent="0.15">
      <c r="A283" s="9" t="s">
        <v>2220</v>
      </c>
      <c r="B283" s="8" t="s">
        <v>2219</v>
      </c>
      <c r="C283" s="8">
        <v>70</v>
      </c>
      <c r="D283" s="8">
        <v>2.59</v>
      </c>
      <c r="E283" s="8">
        <v>3.7</v>
      </c>
      <c r="F283" s="7">
        <v>0.54300000000000004</v>
      </c>
      <c r="G283" s="6">
        <v>0</v>
      </c>
    </row>
    <row r="284" spans="1:7" ht="22.5" x14ac:dyDescent="0.15">
      <c r="A284" s="9" t="s">
        <v>2218</v>
      </c>
      <c r="B284" s="8" t="s">
        <v>2217</v>
      </c>
      <c r="C284" s="8">
        <v>9</v>
      </c>
      <c r="D284" s="8">
        <v>3.89</v>
      </c>
      <c r="E284" s="8">
        <v>2.44</v>
      </c>
      <c r="F284" s="7">
        <v>0.55600000000000005</v>
      </c>
      <c r="G284" s="6">
        <v>0</v>
      </c>
    </row>
    <row r="285" spans="1:7" ht="22.5" x14ac:dyDescent="0.15">
      <c r="A285" s="9" t="s">
        <v>2886</v>
      </c>
      <c r="B285" s="8" t="s">
        <v>2885</v>
      </c>
      <c r="C285" s="8">
        <v>6</v>
      </c>
      <c r="D285" s="8">
        <v>4.83</v>
      </c>
      <c r="E285" s="8">
        <v>0.71</v>
      </c>
      <c r="F285" s="7">
        <v>0</v>
      </c>
      <c r="G285" s="6">
        <v>0</v>
      </c>
    </row>
    <row r="286" spans="1:7" ht="33.75" x14ac:dyDescent="0.15">
      <c r="A286" s="9" t="s">
        <v>2216</v>
      </c>
      <c r="B286" s="8" t="s">
        <v>2215</v>
      </c>
      <c r="C286" s="8">
        <v>90</v>
      </c>
      <c r="D286" s="8">
        <v>0.74</v>
      </c>
      <c r="E286" s="8">
        <v>74.680000000000007</v>
      </c>
      <c r="F286" s="7">
        <v>0.53300000000000003</v>
      </c>
      <c r="G286" s="6">
        <v>0</v>
      </c>
    </row>
    <row r="287" spans="1:7" ht="22.5" x14ac:dyDescent="0.15">
      <c r="A287" s="9" t="s">
        <v>160</v>
      </c>
      <c r="B287" s="8" t="s">
        <v>159</v>
      </c>
      <c r="C287" s="8">
        <v>109</v>
      </c>
      <c r="D287" s="8">
        <v>4.6100000000000003</v>
      </c>
      <c r="E287" s="8">
        <v>66.819999999999993</v>
      </c>
      <c r="F287" s="7">
        <v>0.495</v>
      </c>
      <c r="G287" s="6">
        <v>7.2999999999999995E-2</v>
      </c>
    </row>
    <row r="288" spans="1:7" ht="22.5" x14ac:dyDescent="0.15">
      <c r="A288" s="9" t="s">
        <v>2214</v>
      </c>
      <c r="B288" s="8" t="s">
        <v>2213</v>
      </c>
      <c r="C288" s="8">
        <v>155</v>
      </c>
      <c r="D288" s="8">
        <v>7.74</v>
      </c>
      <c r="E288" s="8">
        <v>74.3</v>
      </c>
      <c r="F288" s="7">
        <v>0.52300000000000002</v>
      </c>
      <c r="G288" s="6">
        <v>6.5000000000000002E-2</v>
      </c>
    </row>
    <row r="289" spans="1:7" ht="22.5" x14ac:dyDescent="0.15">
      <c r="A289" s="9" t="s">
        <v>158</v>
      </c>
      <c r="B289" s="8" t="s">
        <v>157</v>
      </c>
      <c r="C289" s="8">
        <v>160</v>
      </c>
      <c r="D289" s="8">
        <v>11.39</v>
      </c>
      <c r="E289" s="8">
        <v>79.59</v>
      </c>
      <c r="F289" s="7">
        <v>0.46899999999999997</v>
      </c>
      <c r="G289" s="6">
        <v>0.1</v>
      </c>
    </row>
    <row r="290" spans="1:7" ht="22.5" x14ac:dyDescent="0.15">
      <c r="A290" s="9" t="s">
        <v>2212</v>
      </c>
      <c r="B290" s="8" t="s">
        <v>2211</v>
      </c>
      <c r="C290" s="8">
        <v>27</v>
      </c>
      <c r="D290" s="8">
        <v>20.81</v>
      </c>
      <c r="E290" s="8">
        <v>72.849999999999994</v>
      </c>
      <c r="F290" s="7">
        <v>0.70399999999999996</v>
      </c>
      <c r="G290" s="6">
        <v>7.3999999999999996E-2</v>
      </c>
    </row>
    <row r="291" spans="1:7" ht="22.5" x14ac:dyDescent="0.15">
      <c r="A291" s="9" t="s">
        <v>2884</v>
      </c>
      <c r="B291" s="8" t="s">
        <v>2883</v>
      </c>
      <c r="C291" s="8">
        <v>4</v>
      </c>
      <c r="D291" s="8">
        <v>2.75</v>
      </c>
      <c r="E291" s="8">
        <v>6</v>
      </c>
      <c r="F291" s="7">
        <v>0.5</v>
      </c>
      <c r="G291" s="6">
        <v>0</v>
      </c>
    </row>
    <row r="292" spans="1:7" ht="22.5" x14ac:dyDescent="0.15">
      <c r="A292" s="9" t="s">
        <v>3512</v>
      </c>
      <c r="B292" s="8" t="s">
        <v>3511</v>
      </c>
      <c r="C292" s="8">
        <v>1</v>
      </c>
      <c r="D292" s="8">
        <v>8</v>
      </c>
      <c r="E292" s="8">
        <v>17</v>
      </c>
      <c r="F292" s="7">
        <v>1</v>
      </c>
      <c r="G292" s="6">
        <v>0</v>
      </c>
    </row>
    <row r="293" spans="1:7" ht="33.75" x14ac:dyDescent="0.15">
      <c r="A293" s="9" t="s">
        <v>2210</v>
      </c>
      <c r="B293" s="8" t="s">
        <v>2209</v>
      </c>
      <c r="C293" s="8">
        <v>14</v>
      </c>
      <c r="D293" s="8">
        <v>0.79</v>
      </c>
      <c r="E293" s="8">
        <v>78.14</v>
      </c>
      <c r="F293" s="7">
        <v>0.42899999999999999</v>
      </c>
      <c r="G293" s="6">
        <v>0</v>
      </c>
    </row>
    <row r="294" spans="1:7" ht="22.5" x14ac:dyDescent="0.15">
      <c r="A294" s="9" t="s">
        <v>2208</v>
      </c>
      <c r="B294" s="8" t="s">
        <v>2207</v>
      </c>
      <c r="C294" s="8">
        <v>16</v>
      </c>
      <c r="D294" s="8">
        <v>4.75</v>
      </c>
      <c r="E294" s="8">
        <v>75.56</v>
      </c>
      <c r="F294" s="7">
        <v>0.75</v>
      </c>
      <c r="G294" s="6">
        <v>0.125</v>
      </c>
    </row>
    <row r="295" spans="1:7" ht="22.5" x14ac:dyDescent="0.15">
      <c r="A295" s="9" t="s">
        <v>2206</v>
      </c>
      <c r="B295" s="8" t="s">
        <v>2205</v>
      </c>
      <c r="C295" s="8">
        <v>27</v>
      </c>
      <c r="D295" s="8">
        <v>8.81</v>
      </c>
      <c r="E295" s="8">
        <v>72.7</v>
      </c>
      <c r="F295" s="7">
        <v>0.66700000000000004</v>
      </c>
      <c r="G295" s="6">
        <v>0.14799999999999999</v>
      </c>
    </row>
    <row r="296" spans="1:7" ht="22.5" x14ac:dyDescent="0.15">
      <c r="A296" s="9" t="s">
        <v>2204</v>
      </c>
      <c r="B296" s="8" t="s">
        <v>2203</v>
      </c>
      <c r="C296" s="8">
        <v>49</v>
      </c>
      <c r="D296" s="8">
        <v>10.45</v>
      </c>
      <c r="E296" s="8">
        <v>83.71</v>
      </c>
      <c r="F296" s="7">
        <v>0.51</v>
      </c>
      <c r="G296" s="6">
        <v>0.245</v>
      </c>
    </row>
    <row r="297" spans="1:7" ht="22.5" x14ac:dyDescent="0.15">
      <c r="A297" s="9" t="s">
        <v>2202</v>
      </c>
      <c r="B297" s="8" t="s">
        <v>2201</v>
      </c>
      <c r="C297" s="8">
        <v>24</v>
      </c>
      <c r="D297" s="8">
        <v>15.42</v>
      </c>
      <c r="E297" s="8">
        <v>74.92</v>
      </c>
      <c r="F297" s="7">
        <v>0.83299999999999996</v>
      </c>
      <c r="G297" s="6">
        <v>0.41699999999999998</v>
      </c>
    </row>
    <row r="298" spans="1:7" ht="22.5" x14ac:dyDescent="0.15">
      <c r="A298" s="9" t="s">
        <v>2200</v>
      </c>
      <c r="B298" s="8" t="s">
        <v>2199</v>
      </c>
      <c r="C298" s="8">
        <v>3</v>
      </c>
      <c r="D298" s="8">
        <v>0</v>
      </c>
      <c r="E298" s="8">
        <v>49.67</v>
      </c>
      <c r="F298" s="7">
        <v>0.33300000000000002</v>
      </c>
      <c r="G298" s="6">
        <v>0</v>
      </c>
    </row>
    <row r="299" spans="1:7" ht="22.5" x14ac:dyDescent="0.15">
      <c r="A299" s="9" t="s">
        <v>156</v>
      </c>
      <c r="B299" s="8" t="s">
        <v>155</v>
      </c>
      <c r="C299" s="8">
        <v>13</v>
      </c>
      <c r="D299" s="8">
        <v>3.46</v>
      </c>
      <c r="E299" s="8">
        <v>76</v>
      </c>
      <c r="F299" s="7">
        <v>0.76900000000000002</v>
      </c>
      <c r="G299" s="6">
        <v>7.6999999999999999E-2</v>
      </c>
    </row>
    <row r="300" spans="1:7" ht="22.5" x14ac:dyDescent="0.15">
      <c r="A300" s="9" t="s">
        <v>154</v>
      </c>
      <c r="B300" s="8" t="s">
        <v>153</v>
      </c>
      <c r="C300" s="8">
        <v>17</v>
      </c>
      <c r="D300" s="8">
        <v>11.12</v>
      </c>
      <c r="E300" s="8">
        <v>76.709999999999994</v>
      </c>
      <c r="F300" s="7">
        <v>0.29399999999999998</v>
      </c>
      <c r="G300" s="6">
        <v>0</v>
      </c>
    </row>
    <row r="301" spans="1:7" ht="22.5" x14ac:dyDescent="0.15">
      <c r="A301" s="9" t="s">
        <v>2198</v>
      </c>
      <c r="B301" s="8" t="s">
        <v>2197</v>
      </c>
      <c r="C301" s="8">
        <v>3</v>
      </c>
      <c r="D301" s="8">
        <v>16.670000000000002</v>
      </c>
      <c r="E301" s="8">
        <v>66.67</v>
      </c>
      <c r="F301" s="7">
        <v>0.33300000000000002</v>
      </c>
      <c r="G301" s="6">
        <v>0.66700000000000004</v>
      </c>
    </row>
    <row r="302" spans="1:7" ht="22.5" x14ac:dyDescent="0.15">
      <c r="A302" s="9" t="s">
        <v>2882</v>
      </c>
      <c r="B302" s="8" t="s">
        <v>2881</v>
      </c>
      <c r="C302" s="8">
        <v>1</v>
      </c>
      <c r="D302" s="8">
        <v>24</v>
      </c>
      <c r="E302" s="8">
        <v>87</v>
      </c>
      <c r="F302" s="7">
        <v>0</v>
      </c>
      <c r="G302" s="6">
        <v>0</v>
      </c>
    </row>
    <row r="303" spans="1:7" ht="22.5" x14ac:dyDescent="0.15">
      <c r="A303" s="9" t="s">
        <v>2196</v>
      </c>
      <c r="B303" s="8" t="s">
        <v>2195</v>
      </c>
      <c r="C303" s="8">
        <v>28</v>
      </c>
      <c r="D303" s="8">
        <v>0.96</v>
      </c>
      <c r="E303" s="8">
        <v>65.36</v>
      </c>
      <c r="F303" s="7">
        <v>0.67900000000000005</v>
      </c>
      <c r="G303" s="6">
        <v>0</v>
      </c>
    </row>
    <row r="304" spans="1:7" ht="11.25" x14ac:dyDescent="0.15">
      <c r="A304" s="9" t="s">
        <v>2194</v>
      </c>
      <c r="B304" s="8" t="s">
        <v>2193</v>
      </c>
      <c r="C304" s="8">
        <v>9</v>
      </c>
      <c r="D304" s="8">
        <v>6.11</v>
      </c>
      <c r="E304" s="8">
        <v>55.85</v>
      </c>
      <c r="F304" s="7">
        <v>0.66700000000000004</v>
      </c>
      <c r="G304" s="6">
        <v>0</v>
      </c>
    </row>
    <row r="305" spans="1:7" ht="11.25" x14ac:dyDescent="0.15">
      <c r="A305" s="9" t="s">
        <v>2192</v>
      </c>
      <c r="B305" s="8" t="s">
        <v>2191</v>
      </c>
      <c r="C305" s="8">
        <v>20</v>
      </c>
      <c r="D305" s="8">
        <v>9.25</v>
      </c>
      <c r="E305" s="8">
        <v>67.849999999999994</v>
      </c>
      <c r="F305" s="7">
        <v>0.6</v>
      </c>
      <c r="G305" s="6">
        <v>0.2</v>
      </c>
    </row>
    <row r="306" spans="1:7" ht="11.25" x14ac:dyDescent="0.15">
      <c r="A306" s="9" t="s">
        <v>152</v>
      </c>
      <c r="B306" s="8" t="s">
        <v>151</v>
      </c>
      <c r="C306" s="8">
        <v>26</v>
      </c>
      <c r="D306" s="8">
        <v>14.15</v>
      </c>
      <c r="E306" s="8">
        <v>66.81</v>
      </c>
      <c r="F306" s="7">
        <v>0.46200000000000002</v>
      </c>
      <c r="G306" s="6">
        <v>0.38500000000000001</v>
      </c>
    </row>
    <row r="307" spans="1:7" ht="11.25" x14ac:dyDescent="0.15">
      <c r="A307" s="9" t="s">
        <v>2190</v>
      </c>
      <c r="B307" s="8" t="s">
        <v>2189</v>
      </c>
      <c r="C307" s="8">
        <v>12</v>
      </c>
      <c r="D307" s="8">
        <v>16.670000000000002</v>
      </c>
      <c r="E307" s="8">
        <v>66.17</v>
      </c>
      <c r="F307" s="7">
        <v>0.58299999999999996</v>
      </c>
      <c r="G307" s="6">
        <v>0.5</v>
      </c>
    </row>
    <row r="308" spans="1:7" ht="11.25" x14ac:dyDescent="0.15">
      <c r="A308" s="9" t="s">
        <v>2188</v>
      </c>
      <c r="B308" s="8" t="s">
        <v>2187</v>
      </c>
      <c r="C308" s="8">
        <v>5</v>
      </c>
      <c r="D308" s="8">
        <v>1.4</v>
      </c>
      <c r="E308" s="8">
        <v>51.8</v>
      </c>
      <c r="F308" s="7">
        <v>0.4</v>
      </c>
      <c r="G308" s="6">
        <v>0</v>
      </c>
    </row>
    <row r="309" spans="1:7" ht="11.25" x14ac:dyDescent="0.15">
      <c r="A309" s="9" t="s">
        <v>2186</v>
      </c>
      <c r="B309" s="8" t="s">
        <v>2185</v>
      </c>
      <c r="C309" s="8">
        <v>41</v>
      </c>
      <c r="D309" s="8">
        <v>6.49</v>
      </c>
      <c r="E309" s="8">
        <v>62.22</v>
      </c>
      <c r="F309" s="7">
        <v>0.58499999999999996</v>
      </c>
      <c r="G309" s="6">
        <v>0</v>
      </c>
    </row>
    <row r="310" spans="1:7" ht="11.25" x14ac:dyDescent="0.15">
      <c r="A310" s="9" t="s">
        <v>2184</v>
      </c>
      <c r="B310" s="8" t="s">
        <v>2183</v>
      </c>
      <c r="C310" s="8">
        <v>46</v>
      </c>
      <c r="D310" s="8">
        <v>8.1999999999999993</v>
      </c>
      <c r="E310" s="8">
        <v>72.260000000000005</v>
      </c>
      <c r="F310" s="7">
        <v>0.47799999999999998</v>
      </c>
      <c r="G310" s="6">
        <v>0</v>
      </c>
    </row>
    <row r="311" spans="1:7" ht="11.25" x14ac:dyDescent="0.15">
      <c r="A311" s="9" t="s">
        <v>2182</v>
      </c>
      <c r="B311" s="8" t="s">
        <v>2181</v>
      </c>
      <c r="C311" s="8">
        <v>38</v>
      </c>
      <c r="D311" s="8">
        <v>10.87</v>
      </c>
      <c r="E311" s="8">
        <v>80.319999999999993</v>
      </c>
      <c r="F311" s="7">
        <v>0.36799999999999999</v>
      </c>
      <c r="G311" s="6">
        <v>7.9000000000000001E-2</v>
      </c>
    </row>
    <row r="312" spans="1:7" ht="11.25" x14ac:dyDescent="0.15">
      <c r="A312" s="9" t="s">
        <v>2180</v>
      </c>
      <c r="B312" s="8" t="s">
        <v>2179</v>
      </c>
      <c r="C312" s="8">
        <v>5</v>
      </c>
      <c r="D312" s="8">
        <v>10.4</v>
      </c>
      <c r="E312" s="8">
        <v>83</v>
      </c>
      <c r="F312" s="7">
        <v>0.4</v>
      </c>
      <c r="G312" s="6">
        <v>0.2</v>
      </c>
    </row>
    <row r="313" spans="1:7" ht="22.5" x14ac:dyDescent="0.15">
      <c r="A313" s="9" t="s">
        <v>2178</v>
      </c>
      <c r="B313" s="8" t="s">
        <v>2177</v>
      </c>
      <c r="C313" s="8">
        <v>73</v>
      </c>
      <c r="D313" s="8">
        <v>1.56</v>
      </c>
      <c r="E313" s="8">
        <v>58.9</v>
      </c>
      <c r="F313" s="7">
        <v>0.60299999999999998</v>
      </c>
      <c r="G313" s="6">
        <v>1.4E-2</v>
      </c>
    </row>
    <row r="314" spans="1:7" ht="22.5" x14ac:dyDescent="0.15">
      <c r="A314" s="9" t="s">
        <v>150</v>
      </c>
      <c r="B314" s="8" t="s">
        <v>149</v>
      </c>
      <c r="C314" s="8">
        <v>31</v>
      </c>
      <c r="D314" s="8">
        <v>6.1</v>
      </c>
      <c r="E314" s="8">
        <v>76.61</v>
      </c>
      <c r="F314" s="7">
        <v>0.61299999999999999</v>
      </c>
      <c r="G314" s="6">
        <v>0</v>
      </c>
    </row>
    <row r="315" spans="1:7" ht="22.5" x14ac:dyDescent="0.15">
      <c r="A315" s="9" t="s">
        <v>2176</v>
      </c>
      <c r="B315" s="8" t="s">
        <v>2175</v>
      </c>
      <c r="C315" s="8">
        <v>7</v>
      </c>
      <c r="D315" s="8">
        <v>12.14</v>
      </c>
      <c r="E315" s="8">
        <v>72.86</v>
      </c>
      <c r="F315" s="7">
        <v>0.28599999999999998</v>
      </c>
      <c r="G315" s="6">
        <v>0</v>
      </c>
    </row>
    <row r="316" spans="1:7" ht="22.5" x14ac:dyDescent="0.15">
      <c r="A316" s="9" t="s">
        <v>2174</v>
      </c>
      <c r="B316" s="8" t="s">
        <v>2173</v>
      </c>
      <c r="C316" s="8">
        <v>3</v>
      </c>
      <c r="D316" s="8">
        <v>10</v>
      </c>
      <c r="E316" s="8">
        <v>62.33</v>
      </c>
      <c r="F316" s="7">
        <v>0.66700000000000004</v>
      </c>
      <c r="G316" s="6">
        <v>0</v>
      </c>
    </row>
    <row r="317" spans="1:7" ht="11.25" x14ac:dyDescent="0.15">
      <c r="A317" s="9" t="s">
        <v>2880</v>
      </c>
      <c r="B317" s="8" t="s">
        <v>2879</v>
      </c>
      <c r="C317" s="8">
        <v>3</v>
      </c>
      <c r="D317" s="8">
        <v>0.67</v>
      </c>
      <c r="E317" s="8">
        <v>41.33</v>
      </c>
      <c r="F317" s="7">
        <v>1</v>
      </c>
      <c r="G317" s="6">
        <v>0</v>
      </c>
    </row>
    <row r="318" spans="1:7" ht="11.25" x14ac:dyDescent="0.15">
      <c r="A318" s="9" t="s">
        <v>2172</v>
      </c>
      <c r="B318" s="8" t="s">
        <v>2171</v>
      </c>
      <c r="C318" s="8">
        <v>35</v>
      </c>
      <c r="D318" s="8">
        <v>3.94</v>
      </c>
      <c r="E318" s="8">
        <v>30.43</v>
      </c>
      <c r="F318" s="7">
        <v>0.68600000000000005</v>
      </c>
      <c r="G318" s="6">
        <v>2.9000000000000001E-2</v>
      </c>
    </row>
    <row r="319" spans="1:7" ht="11.25" x14ac:dyDescent="0.15">
      <c r="A319" s="9" t="s">
        <v>2170</v>
      </c>
      <c r="B319" s="8" t="s">
        <v>2169</v>
      </c>
      <c r="C319" s="8">
        <v>13</v>
      </c>
      <c r="D319" s="8">
        <v>8.92</v>
      </c>
      <c r="E319" s="8">
        <v>55.38</v>
      </c>
      <c r="F319" s="7">
        <v>0.46200000000000002</v>
      </c>
      <c r="G319" s="6">
        <v>0</v>
      </c>
    </row>
    <row r="320" spans="1:7" ht="11.25" x14ac:dyDescent="0.15">
      <c r="A320" s="9" t="s">
        <v>2168</v>
      </c>
      <c r="B320" s="8" t="s">
        <v>2167</v>
      </c>
      <c r="C320" s="8">
        <v>9</v>
      </c>
      <c r="D320" s="8">
        <v>10</v>
      </c>
      <c r="E320" s="8">
        <v>63.56</v>
      </c>
      <c r="F320" s="7">
        <v>0.77800000000000002</v>
      </c>
      <c r="G320" s="6">
        <v>0.111</v>
      </c>
    </row>
    <row r="321" spans="1:7" ht="11.25" x14ac:dyDescent="0.15">
      <c r="A321" s="9" t="s">
        <v>2166</v>
      </c>
      <c r="B321" s="8" t="s">
        <v>2165</v>
      </c>
      <c r="C321" s="8">
        <v>4</v>
      </c>
      <c r="D321" s="8">
        <v>26.5</v>
      </c>
      <c r="E321" s="8">
        <v>81.5</v>
      </c>
      <c r="F321" s="7">
        <v>0.75</v>
      </c>
      <c r="G321" s="6">
        <v>0.25</v>
      </c>
    </row>
    <row r="322" spans="1:7" ht="22.5" x14ac:dyDescent="0.15">
      <c r="A322" s="9" t="s">
        <v>2878</v>
      </c>
      <c r="B322" s="8" t="s">
        <v>2877</v>
      </c>
      <c r="C322" s="8">
        <v>2</v>
      </c>
      <c r="D322" s="8">
        <v>0</v>
      </c>
      <c r="E322" s="8">
        <v>62</v>
      </c>
      <c r="F322" s="7">
        <v>0</v>
      </c>
      <c r="G322" s="6">
        <v>0</v>
      </c>
    </row>
    <row r="323" spans="1:7" ht="22.5" x14ac:dyDescent="0.15">
      <c r="A323" s="9" t="s">
        <v>148</v>
      </c>
      <c r="B323" s="8" t="s">
        <v>147</v>
      </c>
      <c r="C323" s="8">
        <v>19</v>
      </c>
      <c r="D323" s="8">
        <v>3.74</v>
      </c>
      <c r="E323" s="8">
        <v>50.4</v>
      </c>
      <c r="F323" s="7">
        <v>0.63200000000000001</v>
      </c>
      <c r="G323" s="6">
        <v>0.316</v>
      </c>
    </row>
    <row r="324" spans="1:7" ht="22.5" x14ac:dyDescent="0.15">
      <c r="A324" s="9" t="s">
        <v>2164</v>
      </c>
      <c r="B324" s="8" t="s">
        <v>2163</v>
      </c>
      <c r="C324" s="8">
        <v>29</v>
      </c>
      <c r="D324" s="8">
        <v>8.52</v>
      </c>
      <c r="E324" s="8">
        <v>46.02</v>
      </c>
      <c r="F324" s="7">
        <v>0.44800000000000001</v>
      </c>
      <c r="G324" s="6">
        <v>0.24099999999999999</v>
      </c>
    </row>
    <row r="325" spans="1:7" ht="22.5" x14ac:dyDescent="0.15">
      <c r="A325" s="9" t="s">
        <v>2162</v>
      </c>
      <c r="B325" s="8" t="s">
        <v>2161</v>
      </c>
      <c r="C325" s="8">
        <v>29</v>
      </c>
      <c r="D325" s="8">
        <v>14.86</v>
      </c>
      <c r="E325" s="8">
        <v>73.66</v>
      </c>
      <c r="F325" s="7">
        <v>0.41399999999999998</v>
      </c>
      <c r="G325" s="6">
        <v>0.34499999999999997</v>
      </c>
    </row>
    <row r="326" spans="1:7" ht="22.5" x14ac:dyDescent="0.15">
      <c r="A326" s="9" t="s">
        <v>2160</v>
      </c>
      <c r="B326" s="8" t="s">
        <v>2159</v>
      </c>
      <c r="C326" s="8">
        <v>11</v>
      </c>
      <c r="D326" s="8">
        <v>33.36</v>
      </c>
      <c r="E326" s="8">
        <v>65.27</v>
      </c>
      <c r="F326" s="7">
        <v>0.63600000000000001</v>
      </c>
      <c r="G326" s="6">
        <v>9.0999999999999998E-2</v>
      </c>
    </row>
    <row r="327" spans="1:7" ht="22.5" x14ac:dyDescent="0.15">
      <c r="A327" s="9" t="s">
        <v>3173</v>
      </c>
      <c r="B327" s="8" t="s">
        <v>3172</v>
      </c>
      <c r="C327" s="8">
        <v>3</v>
      </c>
      <c r="D327" s="8">
        <v>0</v>
      </c>
      <c r="E327" s="8">
        <v>61.33</v>
      </c>
      <c r="F327" s="7">
        <v>1</v>
      </c>
      <c r="G327" s="6">
        <v>0</v>
      </c>
    </row>
    <row r="328" spans="1:7" ht="22.5" x14ac:dyDescent="0.15">
      <c r="A328" s="9" t="s">
        <v>2158</v>
      </c>
      <c r="B328" s="8" t="s">
        <v>2157</v>
      </c>
      <c r="C328" s="8">
        <v>9</v>
      </c>
      <c r="D328" s="8">
        <v>3.44</v>
      </c>
      <c r="E328" s="8">
        <v>51.67</v>
      </c>
      <c r="F328" s="7">
        <v>0.77800000000000002</v>
      </c>
      <c r="G328" s="6">
        <v>0</v>
      </c>
    </row>
    <row r="329" spans="1:7" ht="22.5" x14ac:dyDescent="0.15">
      <c r="A329" s="9" t="s">
        <v>2156</v>
      </c>
      <c r="B329" s="8" t="s">
        <v>2155</v>
      </c>
      <c r="C329" s="8">
        <v>4</v>
      </c>
      <c r="D329" s="8">
        <v>8.5</v>
      </c>
      <c r="E329" s="8">
        <v>68.5</v>
      </c>
      <c r="F329" s="7">
        <v>0.5</v>
      </c>
      <c r="G329" s="6">
        <v>0</v>
      </c>
    </row>
    <row r="330" spans="1:7" ht="22.5" x14ac:dyDescent="0.15">
      <c r="A330" s="9" t="s">
        <v>2154</v>
      </c>
      <c r="B330" s="8" t="s">
        <v>2153</v>
      </c>
      <c r="C330" s="8">
        <v>6</v>
      </c>
      <c r="D330" s="8">
        <v>6.83</v>
      </c>
      <c r="E330" s="8">
        <v>79.67</v>
      </c>
      <c r="F330" s="7">
        <v>0.66700000000000004</v>
      </c>
      <c r="G330" s="6">
        <v>0.16700000000000001</v>
      </c>
    </row>
    <row r="331" spans="1:7" ht="22.5" x14ac:dyDescent="0.15">
      <c r="A331" s="9" t="s">
        <v>3368</v>
      </c>
      <c r="B331" s="8" t="s">
        <v>3367</v>
      </c>
      <c r="C331" s="8">
        <v>2</v>
      </c>
      <c r="D331" s="8">
        <v>14.5</v>
      </c>
      <c r="E331" s="8">
        <v>77</v>
      </c>
      <c r="F331" s="7">
        <v>0.5</v>
      </c>
      <c r="G331" s="6">
        <v>0.5</v>
      </c>
    </row>
    <row r="332" spans="1:7" ht="22.5" x14ac:dyDescent="0.15">
      <c r="A332" s="9" t="s">
        <v>2876</v>
      </c>
      <c r="B332" s="8" t="s">
        <v>2875</v>
      </c>
      <c r="C332" s="8">
        <v>4</v>
      </c>
      <c r="D332" s="8">
        <v>0.25</v>
      </c>
      <c r="E332" s="8">
        <v>49.25</v>
      </c>
      <c r="F332" s="7">
        <v>1</v>
      </c>
      <c r="G332" s="6">
        <v>0</v>
      </c>
    </row>
    <row r="333" spans="1:7" ht="22.5" x14ac:dyDescent="0.15">
      <c r="A333" s="9" t="s">
        <v>3171</v>
      </c>
      <c r="B333" s="8" t="s">
        <v>3170</v>
      </c>
      <c r="C333" s="8">
        <v>2</v>
      </c>
      <c r="D333" s="8">
        <v>4</v>
      </c>
      <c r="E333" s="8">
        <v>49.5</v>
      </c>
      <c r="F333" s="7">
        <v>1</v>
      </c>
      <c r="G333" s="6">
        <v>0</v>
      </c>
    </row>
    <row r="334" spans="1:7" ht="22.5" x14ac:dyDescent="0.15">
      <c r="A334" s="9" t="s">
        <v>2152</v>
      </c>
      <c r="B334" s="8" t="s">
        <v>2151</v>
      </c>
      <c r="C334" s="8">
        <v>1</v>
      </c>
      <c r="D334" s="8">
        <v>3</v>
      </c>
      <c r="E334" s="8">
        <v>16</v>
      </c>
      <c r="F334" s="7">
        <v>1</v>
      </c>
      <c r="G334" s="6">
        <v>0</v>
      </c>
    </row>
    <row r="335" spans="1:7" ht="22.5" x14ac:dyDescent="0.15">
      <c r="A335" s="9" t="s">
        <v>2150</v>
      </c>
      <c r="B335" s="8" t="s">
        <v>2149</v>
      </c>
      <c r="C335" s="8">
        <v>2</v>
      </c>
      <c r="D335" s="8">
        <v>5.5</v>
      </c>
      <c r="E335" s="8">
        <v>82.5</v>
      </c>
      <c r="F335" s="7">
        <v>1</v>
      </c>
      <c r="G335" s="6">
        <v>0</v>
      </c>
    </row>
    <row r="336" spans="1:7" ht="22.5" x14ac:dyDescent="0.15">
      <c r="A336" s="9" t="s">
        <v>2146</v>
      </c>
      <c r="B336" s="8" t="s">
        <v>2145</v>
      </c>
      <c r="C336" s="8">
        <v>18</v>
      </c>
      <c r="D336" s="8">
        <v>0.89</v>
      </c>
      <c r="E336" s="8">
        <v>47.67</v>
      </c>
      <c r="F336" s="7">
        <v>0.88900000000000001</v>
      </c>
      <c r="G336" s="6">
        <v>0</v>
      </c>
    </row>
    <row r="337" spans="1:7" ht="11.25" x14ac:dyDescent="0.15">
      <c r="A337" s="9" t="s">
        <v>2144</v>
      </c>
      <c r="B337" s="8" t="s">
        <v>2143</v>
      </c>
      <c r="C337" s="8">
        <v>5</v>
      </c>
      <c r="D337" s="8">
        <v>5</v>
      </c>
      <c r="E337" s="8">
        <v>47</v>
      </c>
      <c r="F337" s="7">
        <v>0.4</v>
      </c>
      <c r="G337" s="6">
        <v>0</v>
      </c>
    </row>
    <row r="338" spans="1:7" ht="11.25" x14ac:dyDescent="0.15">
      <c r="A338" s="9" t="s">
        <v>146</v>
      </c>
      <c r="B338" s="8" t="s">
        <v>145</v>
      </c>
      <c r="C338" s="8">
        <v>10</v>
      </c>
      <c r="D338" s="8">
        <v>5.3</v>
      </c>
      <c r="E338" s="8">
        <v>67.7</v>
      </c>
      <c r="F338" s="7">
        <v>0.5</v>
      </c>
      <c r="G338" s="6">
        <v>0</v>
      </c>
    </row>
    <row r="339" spans="1:7" ht="11.25" x14ac:dyDescent="0.15">
      <c r="A339" s="9" t="s">
        <v>2142</v>
      </c>
      <c r="B339" s="8" t="s">
        <v>2141</v>
      </c>
      <c r="C339" s="8">
        <v>9</v>
      </c>
      <c r="D339" s="8">
        <v>9.44</v>
      </c>
      <c r="E339" s="8">
        <v>80.78</v>
      </c>
      <c r="F339" s="7">
        <v>0.33300000000000002</v>
      </c>
      <c r="G339" s="6">
        <v>0</v>
      </c>
    </row>
    <row r="340" spans="1:7" ht="11.25" x14ac:dyDescent="0.15">
      <c r="A340" s="9" t="s">
        <v>2140</v>
      </c>
      <c r="B340" s="8" t="s">
        <v>2139</v>
      </c>
      <c r="C340" s="8">
        <v>1</v>
      </c>
      <c r="D340" s="8">
        <v>6</v>
      </c>
      <c r="E340" s="8">
        <v>85</v>
      </c>
      <c r="F340" s="7">
        <v>0</v>
      </c>
      <c r="G340" s="6">
        <v>0</v>
      </c>
    </row>
    <row r="341" spans="1:7" ht="11.25" x14ac:dyDescent="0.15">
      <c r="A341" s="9" t="s">
        <v>2874</v>
      </c>
      <c r="B341" s="8" t="s">
        <v>2873</v>
      </c>
      <c r="C341" s="8">
        <v>4</v>
      </c>
      <c r="D341" s="8">
        <v>0</v>
      </c>
      <c r="E341" s="8">
        <v>45</v>
      </c>
      <c r="F341" s="7">
        <v>0.75</v>
      </c>
      <c r="G341" s="6">
        <v>0</v>
      </c>
    </row>
    <row r="342" spans="1:7" ht="11.25" x14ac:dyDescent="0.15">
      <c r="A342" s="9" t="s">
        <v>2138</v>
      </c>
      <c r="B342" s="8" t="s">
        <v>2137</v>
      </c>
      <c r="C342" s="8">
        <v>11</v>
      </c>
      <c r="D342" s="8">
        <v>2.1800000000000002</v>
      </c>
      <c r="E342" s="8">
        <v>68.55</v>
      </c>
      <c r="F342" s="7">
        <v>0.45500000000000002</v>
      </c>
      <c r="G342" s="6">
        <v>0</v>
      </c>
    </row>
    <row r="343" spans="1:7" ht="11.25" x14ac:dyDescent="0.15">
      <c r="A343" s="9" t="s">
        <v>2136</v>
      </c>
      <c r="B343" s="8" t="s">
        <v>2135</v>
      </c>
      <c r="C343" s="8">
        <v>12</v>
      </c>
      <c r="D343" s="8">
        <v>10.25</v>
      </c>
      <c r="E343" s="8">
        <v>63.33</v>
      </c>
      <c r="F343" s="7">
        <v>0.58299999999999996</v>
      </c>
      <c r="G343" s="6">
        <v>0</v>
      </c>
    </row>
    <row r="344" spans="1:7" ht="11.25" x14ac:dyDescent="0.15">
      <c r="A344" s="9" t="s">
        <v>144</v>
      </c>
      <c r="B344" s="8" t="s">
        <v>143</v>
      </c>
      <c r="C344" s="8">
        <v>14</v>
      </c>
      <c r="D344" s="8">
        <v>10.93</v>
      </c>
      <c r="E344" s="8">
        <v>62.64</v>
      </c>
      <c r="F344" s="7">
        <v>0.42899999999999999</v>
      </c>
      <c r="G344" s="6">
        <v>0.14299999999999999</v>
      </c>
    </row>
    <row r="345" spans="1:7" ht="11.25" x14ac:dyDescent="0.15">
      <c r="A345" s="9" t="s">
        <v>2134</v>
      </c>
      <c r="B345" s="8" t="s">
        <v>2133</v>
      </c>
      <c r="C345" s="8">
        <v>6</v>
      </c>
      <c r="D345" s="8">
        <v>23</v>
      </c>
      <c r="E345" s="8">
        <v>81.83</v>
      </c>
      <c r="F345" s="7">
        <v>0.16700000000000001</v>
      </c>
      <c r="G345" s="6">
        <v>0</v>
      </c>
    </row>
    <row r="346" spans="1:7" ht="11.25" x14ac:dyDescent="0.15">
      <c r="A346" s="9" t="s">
        <v>2132</v>
      </c>
      <c r="B346" s="8" t="s">
        <v>2131</v>
      </c>
      <c r="C346" s="8">
        <v>90</v>
      </c>
      <c r="D346" s="8">
        <v>1.41</v>
      </c>
      <c r="E346" s="8">
        <v>0.4</v>
      </c>
      <c r="F346" s="7">
        <v>0.47799999999999998</v>
      </c>
      <c r="G346" s="6">
        <v>0</v>
      </c>
    </row>
    <row r="347" spans="1:7" ht="11.25" x14ac:dyDescent="0.15">
      <c r="A347" s="9" t="s">
        <v>2130</v>
      </c>
      <c r="B347" s="8" t="s">
        <v>2129</v>
      </c>
      <c r="C347" s="8">
        <v>47</v>
      </c>
      <c r="D347" s="8">
        <v>4.53</v>
      </c>
      <c r="E347" s="8">
        <v>0.34</v>
      </c>
      <c r="F347" s="7">
        <v>0.51100000000000001</v>
      </c>
      <c r="G347" s="6">
        <v>0</v>
      </c>
    </row>
    <row r="348" spans="1:7" ht="11.25" x14ac:dyDescent="0.15">
      <c r="A348" s="9" t="s">
        <v>2128</v>
      </c>
      <c r="B348" s="8" t="s">
        <v>2127</v>
      </c>
      <c r="C348" s="8">
        <v>27</v>
      </c>
      <c r="D348" s="8">
        <v>4.37</v>
      </c>
      <c r="E348" s="8">
        <v>0.39</v>
      </c>
      <c r="F348" s="7">
        <v>0.55600000000000005</v>
      </c>
      <c r="G348" s="6">
        <v>0</v>
      </c>
    </row>
    <row r="349" spans="1:7" ht="11.25" x14ac:dyDescent="0.15">
      <c r="A349" s="9" t="s">
        <v>2126</v>
      </c>
      <c r="B349" s="8" t="s">
        <v>2125</v>
      </c>
      <c r="C349" s="8">
        <v>35</v>
      </c>
      <c r="D349" s="8">
        <v>6.2</v>
      </c>
      <c r="E349" s="8">
        <v>0.32</v>
      </c>
      <c r="F349" s="7">
        <v>0.45700000000000002</v>
      </c>
      <c r="G349" s="6">
        <v>0</v>
      </c>
    </row>
    <row r="350" spans="1:7" ht="11.25" x14ac:dyDescent="0.15">
      <c r="A350" s="9" t="s">
        <v>2124</v>
      </c>
      <c r="B350" s="8" t="s">
        <v>2123</v>
      </c>
      <c r="C350" s="8">
        <v>3</v>
      </c>
      <c r="D350" s="8">
        <v>25.67</v>
      </c>
      <c r="E350" s="8">
        <v>27</v>
      </c>
      <c r="F350" s="7">
        <v>0</v>
      </c>
      <c r="G350" s="6">
        <v>0</v>
      </c>
    </row>
    <row r="351" spans="1:7" ht="11.25" x14ac:dyDescent="0.15">
      <c r="A351" s="9" t="s">
        <v>2122</v>
      </c>
      <c r="B351" s="8" t="s">
        <v>2121</v>
      </c>
      <c r="C351" s="8">
        <v>2</v>
      </c>
      <c r="D351" s="8">
        <v>37</v>
      </c>
      <c r="E351" s="8">
        <v>88.5</v>
      </c>
      <c r="F351" s="7">
        <v>0</v>
      </c>
      <c r="G351" s="6">
        <v>0</v>
      </c>
    </row>
    <row r="352" spans="1:7" ht="22.5" x14ac:dyDescent="0.15">
      <c r="A352" s="9" t="s">
        <v>2872</v>
      </c>
      <c r="B352" s="8" t="s">
        <v>2871</v>
      </c>
      <c r="C352" s="8">
        <v>5</v>
      </c>
      <c r="D352" s="8">
        <v>0</v>
      </c>
      <c r="E352" s="8">
        <v>65.400000000000006</v>
      </c>
      <c r="F352" s="7">
        <v>0.4</v>
      </c>
      <c r="G352" s="6">
        <v>0</v>
      </c>
    </row>
    <row r="353" spans="1:7" ht="22.5" x14ac:dyDescent="0.15">
      <c r="A353" s="9" t="s">
        <v>2120</v>
      </c>
      <c r="B353" s="8" t="s">
        <v>2119</v>
      </c>
      <c r="C353" s="8">
        <v>100</v>
      </c>
      <c r="D353" s="8">
        <v>3.49</v>
      </c>
      <c r="E353" s="8">
        <v>74.540000000000006</v>
      </c>
      <c r="F353" s="7">
        <v>0.64</v>
      </c>
      <c r="G353" s="6">
        <v>0.04</v>
      </c>
    </row>
    <row r="354" spans="1:7" ht="22.5" x14ac:dyDescent="0.15">
      <c r="A354" s="9" t="s">
        <v>2118</v>
      </c>
      <c r="B354" s="8" t="s">
        <v>2117</v>
      </c>
      <c r="C354" s="8">
        <v>103</v>
      </c>
      <c r="D354" s="8">
        <v>7.21</v>
      </c>
      <c r="E354" s="8">
        <v>74.61</v>
      </c>
      <c r="F354" s="7">
        <v>0.72799999999999998</v>
      </c>
      <c r="G354" s="6">
        <v>3.9E-2</v>
      </c>
    </row>
    <row r="355" spans="1:7" ht="22.5" x14ac:dyDescent="0.15">
      <c r="A355" s="9" t="s">
        <v>2116</v>
      </c>
      <c r="B355" s="8" t="s">
        <v>2115</v>
      </c>
      <c r="C355" s="8">
        <v>105</v>
      </c>
      <c r="D355" s="8">
        <v>12.41</v>
      </c>
      <c r="E355" s="8">
        <v>76.58</v>
      </c>
      <c r="F355" s="7">
        <v>0.65700000000000003</v>
      </c>
      <c r="G355" s="6">
        <v>7.5999999999999998E-2</v>
      </c>
    </row>
    <row r="356" spans="1:7" ht="22.5" x14ac:dyDescent="0.15">
      <c r="A356" s="9" t="s">
        <v>2114</v>
      </c>
      <c r="B356" s="8" t="s">
        <v>2113</v>
      </c>
      <c r="C356" s="8">
        <v>22</v>
      </c>
      <c r="D356" s="8">
        <v>16.95</v>
      </c>
      <c r="E356" s="8">
        <v>75.59</v>
      </c>
      <c r="F356" s="7">
        <v>0.77300000000000002</v>
      </c>
      <c r="G356" s="6">
        <v>0.13600000000000001</v>
      </c>
    </row>
    <row r="357" spans="1:7" ht="22.5" x14ac:dyDescent="0.15">
      <c r="A357" s="9" t="s">
        <v>2112</v>
      </c>
      <c r="B357" s="8" t="s">
        <v>2111</v>
      </c>
      <c r="C357" s="8">
        <v>17</v>
      </c>
      <c r="D357" s="8">
        <v>0.94</v>
      </c>
      <c r="E357" s="8">
        <v>55.72</v>
      </c>
      <c r="F357" s="7">
        <v>0.76500000000000001</v>
      </c>
      <c r="G357" s="6">
        <v>0</v>
      </c>
    </row>
    <row r="358" spans="1:7" ht="22.5" x14ac:dyDescent="0.15">
      <c r="A358" s="9" t="s">
        <v>2110</v>
      </c>
      <c r="B358" s="8" t="s">
        <v>2109</v>
      </c>
      <c r="C358" s="8">
        <v>2</v>
      </c>
      <c r="D358" s="8">
        <v>0</v>
      </c>
      <c r="E358" s="8">
        <v>58.5</v>
      </c>
      <c r="F358" s="7">
        <v>1</v>
      </c>
      <c r="G358" s="6">
        <v>0</v>
      </c>
    </row>
    <row r="359" spans="1:7" ht="22.5" x14ac:dyDescent="0.15">
      <c r="A359" s="9" t="s">
        <v>2108</v>
      </c>
      <c r="B359" s="8" t="s">
        <v>2107</v>
      </c>
      <c r="C359" s="8">
        <v>32</v>
      </c>
      <c r="D359" s="8">
        <v>4.34</v>
      </c>
      <c r="E359" s="8">
        <v>64.5</v>
      </c>
      <c r="F359" s="7">
        <v>0.65600000000000003</v>
      </c>
      <c r="G359" s="6">
        <v>6.3E-2</v>
      </c>
    </row>
    <row r="360" spans="1:7" ht="22.5" x14ac:dyDescent="0.15">
      <c r="A360" s="9" t="s">
        <v>2106</v>
      </c>
      <c r="B360" s="8" t="s">
        <v>2105</v>
      </c>
      <c r="C360" s="8">
        <v>62</v>
      </c>
      <c r="D360" s="8">
        <v>0.42</v>
      </c>
      <c r="E360" s="8">
        <v>76.45</v>
      </c>
      <c r="F360" s="7">
        <v>0.5</v>
      </c>
      <c r="G360" s="6">
        <v>1</v>
      </c>
    </row>
    <row r="361" spans="1:7" ht="11.25" x14ac:dyDescent="0.15">
      <c r="A361" s="9" t="s">
        <v>2104</v>
      </c>
      <c r="B361" s="8" t="s">
        <v>2103</v>
      </c>
      <c r="C361" s="8">
        <v>7</v>
      </c>
      <c r="D361" s="8">
        <v>1</v>
      </c>
      <c r="E361" s="8">
        <v>74.709999999999994</v>
      </c>
      <c r="F361" s="7">
        <v>0.85699999999999998</v>
      </c>
      <c r="G361" s="6">
        <v>0</v>
      </c>
    </row>
    <row r="362" spans="1:7" ht="11.25" x14ac:dyDescent="0.15">
      <c r="A362" s="9" t="s">
        <v>2102</v>
      </c>
      <c r="B362" s="8" t="s">
        <v>2101</v>
      </c>
      <c r="C362" s="8">
        <v>9</v>
      </c>
      <c r="D362" s="8">
        <v>3.11</v>
      </c>
      <c r="E362" s="8">
        <v>27.98</v>
      </c>
      <c r="F362" s="7">
        <v>0.55600000000000005</v>
      </c>
      <c r="G362" s="6">
        <v>0</v>
      </c>
    </row>
    <row r="363" spans="1:7" ht="11.25" x14ac:dyDescent="0.15">
      <c r="A363" s="9" t="s">
        <v>2100</v>
      </c>
      <c r="B363" s="8" t="s">
        <v>2099</v>
      </c>
      <c r="C363" s="8">
        <v>9</v>
      </c>
      <c r="D363" s="8">
        <v>4</v>
      </c>
      <c r="E363" s="8">
        <v>52.13</v>
      </c>
      <c r="F363" s="7">
        <v>0.66700000000000004</v>
      </c>
      <c r="G363" s="6">
        <v>0</v>
      </c>
    </row>
    <row r="364" spans="1:7" ht="11.25" x14ac:dyDescent="0.15">
      <c r="A364" s="9" t="s">
        <v>2098</v>
      </c>
      <c r="B364" s="8" t="s">
        <v>2097</v>
      </c>
      <c r="C364" s="8">
        <v>30</v>
      </c>
      <c r="D364" s="8">
        <v>11.73</v>
      </c>
      <c r="E364" s="8">
        <v>78.430000000000007</v>
      </c>
      <c r="F364" s="7">
        <v>0.46700000000000003</v>
      </c>
      <c r="G364" s="6">
        <v>0</v>
      </c>
    </row>
    <row r="365" spans="1:7" ht="11.25" x14ac:dyDescent="0.15">
      <c r="A365" s="9" t="s">
        <v>3428</v>
      </c>
      <c r="B365" s="8" t="s">
        <v>3427</v>
      </c>
      <c r="C365" s="8">
        <v>5</v>
      </c>
      <c r="D365" s="8">
        <v>20.2</v>
      </c>
      <c r="E365" s="8">
        <v>59</v>
      </c>
      <c r="F365" s="7">
        <v>0.4</v>
      </c>
      <c r="G365" s="6">
        <v>0.2</v>
      </c>
    </row>
    <row r="366" spans="1:7" ht="22.5" x14ac:dyDescent="0.15">
      <c r="A366" s="9" t="s">
        <v>2096</v>
      </c>
      <c r="B366" s="8" t="s">
        <v>2095</v>
      </c>
      <c r="C366" s="8">
        <v>9</v>
      </c>
      <c r="D366" s="8">
        <v>1.56</v>
      </c>
      <c r="E366" s="8">
        <v>0.04</v>
      </c>
      <c r="F366" s="7">
        <v>0.44400000000000001</v>
      </c>
      <c r="G366" s="6">
        <v>0</v>
      </c>
    </row>
    <row r="367" spans="1:7" ht="22.5" x14ac:dyDescent="0.15">
      <c r="A367" s="9" t="s">
        <v>3552</v>
      </c>
      <c r="B367" s="8" t="s">
        <v>3551</v>
      </c>
      <c r="C367" s="8">
        <v>2</v>
      </c>
      <c r="D367" s="8">
        <v>10</v>
      </c>
      <c r="E367" s="8">
        <v>0.05</v>
      </c>
      <c r="F367" s="7">
        <v>1</v>
      </c>
      <c r="G367" s="6">
        <v>0</v>
      </c>
    </row>
    <row r="368" spans="1:7" ht="22.5" x14ac:dyDescent="0.15">
      <c r="A368" s="9" t="s">
        <v>3550</v>
      </c>
      <c r="B368" s="8" t="s">
        <v>3549</v>
      </c>
      <c r="C368" s="8">
        <v>1</v>
      </c>
      <c r="D368" s="8">
        <v>4</v>
      </c>
      <c r="E368" s="8">
        <v>0.08</v>
      </c>
      <c r="F368" s="7">
        <v>0</v>
      </c>
      <c r="G368" s="6">
        <v>0</v>
      </c>
    </row>
    <row r="369" spans="1:7" ht="45" x14ac:dyDescent="0.15">
      <c r="A369" s="9" t="s">
        <v>3339</v>
      </c>
      <c r="B369" s="8" t="s">
        <v>3338</v>
      </c>
      <c r="C369" s="8">
        <v>1</v>
      </c>
      <c r="D369" s="8">
        <v>45</v>
      </c>
      <c r="E369" s="8">
        <v>79</v>
      </c>
      <c r="F369" s="7">
        <v>0</v>
      </c>
      <c r="G369" s="6">
        <v>0</v>
      </c>
    </row>
    <row r="370" spans="1:7" ht="45" x14ac:dyDescent="0.15">
      <c r="A370" s="9" t="s">
        <v>3426</v>
      </c>
      <c r="B370" s="8" t="s">
        <v>3425</v>
      </c>
      <c r="C370" s="8">
        <v>1</v>
      </c>
      <c r="D370" s="8">
        <v>20</v>
      </c>
      <c r="E370" s="8">
        <v>46</v>
      </c>
      <c r="F370" s="7">
        <v>0</v>
      </c>
      <c r="G370" s="6">
        <v>1</v>
      </c>
    </row>
    <row r="371" spans="1:7" ht="22.5" x14ac:dyDescent="0.15">
      <c r="A371" s="9" t="s">
        <v>2094</v>
      </c>
      <c r="B371" s="8" t="s">
        <v>2093</v>
      </c>
      <c r="C371" s="8">
        <v>39</v>
      </c>
      <c r="D371" s="8">
        <v>6.62</v>
      </c>
      <c r="E371" s="8">
        <v>62.87</v>
      </c>
      <c r="F371" s="7">
        <v>0.94899999999999995</v>
      </c>
      <c r="G371" s="6">
        <v>0</v>
      </c>
    </row>
    <row r="372" spans="1:7" ht="22.5" x14ac:dyDescent="0.15">
      <c r="A372" s="9" t="s">
        <v>2092</v>
      </c>
      <c r="B372" s="8" t="s">
        <v>2091</v>
      </c>
      <c r="C372" s="8">
        <v>13</v>
      </c>
      <c r="D372" s="8">
        <v>7</v>
      </c>
      <c r="E372" s="8">
        <v>66.38</v>
      </c>
      <c r="F372" s="7">
        <v>0.76900000000000002</v>
      </c>
      <c r="G372" s="6">
        <v>0</v>
      </c>
    </row>
    <row r="373" spans="1:7" ht="22.5" x14ac:dyDescent="0.15">
      <c r="A373" s="9" t="s">
        <v>2090</v>
      </c>
      <c r="B373" s="8" t="s">
        <v>2089</v>
      </c>
      <c r="C373" s="8">
        <v>10</v>
      </c>
      <c r="D373" s="8">
        <v>20</v>
      </c>
      <c r="E373" s="8">
        <v>68.2</v>
      </c>
      <c r="F373" s="7">
        <v>0.8</v>
      </c>
      <c r="G373" s="6">
        <v>0</v>
      </c>
    </row>
    <row r="374" spans="1:7" ht="22.5" x14ac:dyDescent="0.15">
      <c r="A374" s="9" t="s">
        <v>2088</v>
      </c>
      <c r="B374" s="8" t="s">
        <v>2087</v>
      </c>
      <c r="C374" s="8">
        <v>4</v>
      </c>
      <c r="D374" s="8">
        <v>34.75</v>
      </c>
      <c r="E374" s="8">
        <v>64.75</v>
      </c>
      <c r="F374" s="7">
        <v>0.75</v>
      </c>
      <c r="G374" s="6">
        <v>0</v>
      </c>
    </row>
    <row r="375" spans="1:7" ht="22.5" x14ac:dyDescent="0.15">
      <c r="A375" s="9" t="s">
        <v>2086</v>
      </c>
      <c r="B375" s="8" t="s">
        <v>2085</v>
      </c>
      <c r="C375" s="8">
        <v>18</v>
      </c>
      <c r="D375" s="8">
        <v>4.8899999999999997</v>
      </c>
      <c r="E375" s="8">
        <v>74.44</v>
      </c>
      <c r="F375" s="7">
        <v>0.55600000000000005</v>
      </c>
      <c r="G375" s="6">
        <v>5.6000000000000001E-2</v>
      </c>
    </row>
    <row r="376" spans="1:7" ht="22.5" x14ac:dyDescent="0.15">
      <c r="A376" s="9" t="s">
        <v>2084</v>
      </c>
      <c r="B376" s="8" t="s">
        <v>2083</v>
      </c>
      <c r="C376" s="8">
        <v>6</v>
      </c>
      <c r="D376" s="8">
        <v>7.17</v>
      </c>
      <c r="E376" s="8">
        <v>79</v>
      </c>
      <c r="F376" s="7">
        <v>0.33300000000000002</v>
      </c>
      <c r="G376" s="6">
        <v>0.16700000000000001</v>
      </c>
    </row>
    <row r="377" spans="1:7" ht="22.5" x14ac:dyDescent="0.15">
      <c r="A377" s="9" t="s">
        <v>2082</v>
      </c>
      <c r="B377" s="8" t="s">
        <v>2081</v>
      </c>
      <c r="C377" s="8">
        <v>4</v>
      </c>
      <c r="D377" s="8">
        <v>15.75</v>
      </c>
      <c r="E377" s="8">
        <v>82.5</v>
      </c>
      <c r="F377" s="7">
        <v>0.5</v>
      </c>
      <c r="G377" s="6">
        <v>0</v>
      </c>
    </row>
    <row r="378" spans="1:7" ht="22.5" x14ac:dyDescent="0.15">
      <c r="A378" s="9" t="s">
        <v>2080</v>
      </c>
      <c r="B378" s="8" t="s">
        <v>2079</v>
      </c>
      <c r="C378" s="8">
        <v>3</v>
      </c>
      <c r="D378" s="8">
        <v>28</v>
      </c>
      <c r="E378" s="8">
        <v>82.33</v>
      </c>
      <c r="F378" s="7">
        <v>0.66700000000000004</v>
      </c>
      <c r="G378" s="6">
        <v>0.33300000000000002</v>
      </c>
    </row>
    <row r="379" spans="1:7" ht="33.75" x14ac:dyDescent="0.15">
      <c r="A379" s="9" t="s">
        <v>3252</v>
      </c>
      <c r="B379" s="8" t="s">
        <v>3251</v>
      </c>
      <c r="C379" s="8">
        <v>1</v>
      </c>
      <c r="D379" s="8">
        <v>4</v>
      </c>
      <c r="E379" s="8">
        <v>77</v>
      </c>
      <c r="F379" s="7">
        <v>0</v>
      </c>
      <c r="G379" s="6">
        <v>0</v>
      </c>
    </row>
    <row r="380" spans="1:7" ht="33.75" x14ac:dyDescent="0.15">
      <c r="A380" s="9" t="s">
        <v>3167</v>
      </c>
      <c r="B380" s="8" t="s">
        <v>3166</v>
      </c>
      <c r="C380" s="8">
        <v>3</v>
      </c>
      <c r="D380" s="8">
        <v>8</v>
      </c>
      <c r="E380" s="8">
        <v>70.33</v>
      </c>
      <c r="F380" s="7">
        <v>1</v>
      </c>
      <c r="G380" s="6">
        <v>0</v>
      </c>
    </row>
    <row r="381" spans="1:7" ht="33.75" x14ac:dyDescent="0.15">
      <c r="A381" s="9" t="s">
        <v>2078</v>
      </c>
      <c r="B381" s="8" t="s">
        <v>2077</v>
      </c>
      <c r="C381" s="8">
        <v>6</v>
      </c>
      <c r="D381" s="8">
        <v>21.17</v>
      </c>
      <c r="E381" s="8">
        <v>79.5</v>
      </c>
      <c r="F381" s="7">
        <v>0.83299999999999996</v>
      </c>
      <c r="G381" s="6">
        <v>0</v>
      </c>
    </row>
    <row r="382" spans="1:7" ht="33.75" x14ac:dyDescent="0.15">
      <c r="A382" s="9" t="s">
        <v>2076</v>
      </c>
      <c r="B382" s="8" t="s">
        <v>2075</v>
      </c>
      <c r="C382" s="8">
        <v>8</v>
      </c>
      <c r="D382" s="8">
        <v>27.25</v>
      </c>
      <c r="E382" s="8">
        <v>74.13</v>
      </c>
      <c r="F382" s="7">
        <v>0.875</v>
      </c>
      <c r="G382" s="6">
        <v>0</v>
      </c>
    </row>
    <row r="383" spans="1:7" ht="33.75" x14ac:dyDescent="0.15">
      <c r="A383" s="9" t="s">
        <v>2870</v>
      </c>
      <c r="B383" s="8" t="s">
        <v>2869</v>
      </c>
      <c r="C383" s="8">
        <v>2</v>
      </c>
      <c r="D383" s="8">
        <v>6.5</v>
      </c>
      <c r="E383" s="8">
        <v>88</v>
      </c>
      <c r="F383" s="7">
        <v>0.5</v>
      </c>
      <c r="G383" s="6">
        <v>0</v>
      </c>
    </row>
    <row r="384" spans="1:7" ht="33.75" x14ac:dyDescent="0.15">
      <c r="A384" s="9" t="s">
        <v>2070</v>
      </c>
      <c r="B384" s="8" t="s">
        <v>2069</v>
      </c>
      <c r="C384" s="8">
        <v>13</v>
      </c>
      <c r="D384" s="8">
        <v>12</v>
      </c>
      <c r="E384" s="8">
        <v>75.92</v>
      </c>
      <c r="F384" s="7">
        <v>0.69199999999999995</v>
      </c>
      <c r="G384" s="6">
        <v>0</v>
      </c>
    </row>
    <row r="385" spans="1:7" ht="33.75" x14ac:dyDescent="0.15">
      <c r="A385" s="9" t="s">
        <v>2068</v>
      </c>
      <c r="B385" s="8" t="s">
        <v>2067</v>
      </c>
      <c r="C385" s="8">
        <v>4</v>
      </c>
      <c r="D385" s="8">
        <v>17</v>
      </c>
      <c r="E385" s="8">
        <v>70.5</v>
      </c>
      <c r="F385" s="7">
        <v>1</v>
      </c>
      <c r="G385" s="6">
        <v>0</v>
      </c>
    </row>
    <row r="386" spans="1:7" ht="45" x14ac:dyDescent="0.15">
      <c r="A386" s="9" t="s">
        <v>2066</v>
      </c>
      <c r="B386" s="8" t="s">
        <v>2065</v>
      </c>
      <c r="C386" s="8">
        <v>12</v>
      </c>
      <c r="D386" s="8">
        <v>5.75</v>
      </c>
      <c r="E386" s="8">
        <v>80.42</v>
      </c>
      <c r="F386" s="7">
        <v>0.58299999999999996</v>
      </c>
      <c r="G386" s="6">
        <v>0</v>
      </c>
    </row>
    <row r="387" spans="1:7" ht="45" x14ac:dyDescent="0.15">
      <c r="A387" s="9" t="s">
        <v>2064</v>
      </c>
      <c r="B387" s="8" t="s">
        <v>2063</v>
      </c>
      <c r="C387" s="8">
        <v>13</v>
      </c>
      <c r="D387" s="8">
        <v>12.31</v>
      </c>
      <c r="E387" s="8">
        <v>77.31</v>
      </c>
      <c r="F387" s="7">
        <v>0.46200000000000002</v>
      </c>
      <c r="G387" s="6">
        <v>0</v>
      </c>
    </row>
    <row r="388" spans="1:7" ht="45" x14ac:dyDescent="0.15">
      <c r="A388" s="9" t="s">
        <v>2062</v>
      </c>
      <c r="B388" s="8" t="s">
        <v>2061</v>
      </c>
      <c r="C388" s="8">
        <v>5</v>
      </c>
      <c r="D388" s="8">
        <v>17</v>
      </c>
      <c r="E388" s="8">
        <v>74.8</v>
      </c>
      <c r="F388" s="7">
        <v>0.6</v>
      </c>
      <c r="G388" s="6">
        <v>0</v>
      </c>
    </row>
    <row r="389" spans="1:7" ht="45" x14ac:dyDescent="0.15">
      <c r="A389" s="9" t="s">
        <v>2060</v>
      </c>
      <c r="B389" s="8" t="s">
        <v>2059</v>
      </c>
      <c r="C389" s="8">
        <v>4</v>
      </c>
      <c r="D389" s="8">
        <v>25</v>
      </c>
      <c r="E389" s="8">
        <v>82.5</v>
      </c>
      <c r="F389" s="7">
        <v>0.75</v>
      </c>
      <c r="G389" s="6">
        <v>0</v>
      </c>
    </row>
    <row r="390" spans="1:7" ht="45" x14ac:dyDescent="0.15">
      <c r="A390" s="9" t="s">
        <v>2056</v>
      </c>
      <c r="B390" s="8" t="s">
        <v>2055</v>
      </c>
      <c r="C390" s="8">
        <v>114</v>
      </c>
      <c r="D390" s="8">
        <v>4.7699999999999996</v>
      </c>
      <c r="E390" s="8">
        <v>76.819999999999993</v>
      </c>
      <c r="F390" s="7">
        <v>0.623</v>
      </c>
      <c r="G390" s="6">
        <v>0</v>
      </c>
    </row>
    <row r="391" spans="1:7" ht="45" x14ac:dyDescent="0.15">
      <c r="A391" s="9" t="s">
        <v>2054</v>
      </c>
      <c r="B391" s="8" t="s">
        <v>2053</v>
      </c>
      <c r="C391" s="8">
        <v>49</v>
      </c>
      <c r="D391" s="8">
        <v>7.1</v>
      </c>
      <c r="E391" s="8">
        <v>82.49</v>
      </c>
      <c r="F391" s="7">
        <v>0.38800000000000001</v>
      </c>
      <c r="G391" s="6">
        <v>0</v>
      </c>
    </row>
    <row r="392" spans="1:7" ht="45" x14ac:dyDescent="0.15">
      <c r="A392" s="9" t="s">
        <v>2052</v>
      </c>
      <c r="B392" s="8" t="s">
        <v>2051</v>
      </c>
      <c r="C392" s="8">
        <v>16</v>
      </c>
      <c r="D392" s="8">
        <v>10.75</v>
      </c>
      <c r="E392" s="8">
        <v>80.63</v>
      </c>
      <c r="F392" s="7">
        <v>0.438</v>
      </c>
      <c r="G392" s="6">
        <v>0</v>
      </c>
    </row>
    <row r="393" spans="1:7" ht="45" x14ac:dyDescent="0.15">
      <c r="A393" s="9" t="s">
        <v>2868</v>
      </c>
      <c r="B393" s="8" t="s">
        <v>2867</v>
      </c>
      <c r="C393" s="8">
        <v>1</v>
      </c>
      <c r="D393" s="8">
        <v>28</v>
      </c>
      <c r="E393" s="8">
        <v>64</v>
      </c>
      <c r="F393" s="7">
        <v>0</v>
      </c>
      <c r="G393" s="6">
        <v>0</v>
      </c>
    </row>
    <row r="394" spans="1:7" ht="22.5" x14ac:dyDescent="0.15">
      <c r="A394" s="9" t="s">
        <v>2050</v>
      </c>
      <c r="B394" s="8" t="s">
        <v>2049</v>
      </c>
      <c r="C394" s="8">
        <v>210</v>
      </c>
      <c r="D394" s="8">
        <v>0</v>
      </c>
      <c r="E394" s="8">
        <v>54.71</v>
      </c>
      <c r="F394" s="7">
        <v>0.31900000000000001</v>
      </c>
      <c r="G394" s="6">
        <v>0</v>
      </c>
    </row>
    <row r="395" spans="1:7" ht="11.25" x14ac:dyDescent="0.15">
      <c r="A395" s="9" t="s">
        <v>2048</v>
      </c>
      <c r="B395" s="8" t="s">
        <v>2047</v>
      </c>
      <c r="C395" s="8">
        <v>19</v>
      </c>
      <c r="D395" s="8">
        <v>1.37</v>
      </c>
      <c r="E395" s="8">
        <v>58.74</v>
      </c>
      <c r="F395" s="7">
        <v>0.47399999999999998</v>
      </c>
      <c r="G395" s="6">
        <v>0</v>
      </c>
    </row>
    <row r="396" spans="1:7" ht="22.5" x14ac:dyDescent="0.15">
      <c r="A396" s="9" t="s">
        <v>3165</v>
      </c>
      <c r="B396" s="8" t="s">
        <v>3164</v>
      </c>
      <c r="C396" s="8">
        <v>1</v>
      </c>
      <c r="D396" s="8">
        <v>0</v>
      </c>
      <c r="E396" s="8">
        <v>48</v>
      </c>
      <c r="F396" s="7">
        <v>1</v>
      </c>
      <c r="G396" s="6">
        <v>0</v>
      </c>
    </row>
    <row r="397" spans="1:7" ht="22.5" x14ac:dyDescent="0.15">
      <c r="A397" s="9" t="s">
        <v>2042</v>
      </c>
      <c r="B397" s="8" t="s">
        <v>2041</v>
      </c>
      <c r="C397" s="8">
        <v>9</v>
      </c>
      <c r="D397" s="8">
        <v>3.78</v>
      </c>
      <c r="E397" s="8">
        <v>53.89</v>
      </c>
      <c r="F397" s="7">
        <v>0.77800000000000002</v>
      </c>
      <c r="G397" s="6">
        <v>0</v>
      </c>
    </row>
    <row r="398" spans="1:7" ht="22.5" x14ac:dyDescent="0.15">
      <c r="A398" s="9" t="s">
        <v>2040</v>
      </c>
      <c r="B398" s="8" t="s">
        <v>2039</v>
      </c>
      <c r="C398" s="8">
        <v>4</v>
      </c>
      <c r="D398" s="8">
        <v>10.5</v>
      </c>
      <c r="E398" s="8">
        <v>57.5</v>
      </c>
      <c r="F398" s="7">
        <v>0</v>
      </c>
      <c r="G398" s="6">
        <v>0</v>
      </c>
    </row>
    <row r="399" spans="1:7" ht="22.5" x14ac:dyDescent="0.15">
      <c r="A399" s="9" t="s">
        <v>2038</v>
      </c>
      <c r="B399" s="8" t="s">
        <v>2037</v>
      </c>
      <c r="C399" s="8">
        <v>3</v>
      </c>
      <c r="D399" s="8">
        <v>18.329999999999998</v>
      </c>
      <c r="E399" s="8">
        <v>61.33</v>
      </c>
      <c r="F399" s="7">
        <v>0.66700000000000004</v>
      </c>
      <c r="G399" s="6">
        <v>0</v>
      </c>
    </row>
    <row r="400" spans="1:7" ht="22.5" x14ac:dyDescent="0.15">
      <c r="A400" s="9" t="s">
        <v>2036</v>
      </c>
      <c r="B400" s="8" t="s">
        <v>2035</v>
      </c>
      <c r="C400" s="8">
        <v>3</v>
      </c>
      <c r="D400" s="8">
        <v>23.67</v>
      </c>
      <c r="E400" s="8">
        <v>60.33</v>
      </c>
      <c r="F400" s="7">
        <v>1</v>
      </c>
      <c r="G400" s="6">
        <v>0</v>
      </c>
    </row>
    <row r="401" spans="1:7" ht="22.5" x14ac:dyDescent="0.15">
      <c r="A401" s="9" t="s">
        <v>2034</v>
      </c>
      <c r="B401" s="8" t="s">
        <v>2033</v>
      </c>
      <c r="C401" s="8">
        <v>21</v>
      </c>
      <c r="D401" s="8">
        <v>4.1900000000000004</v>
      </c>
      <c r="E401" s="8">
        <v>65</v>
      </c>
      <c r="F401" s="7">
        <v>0.90500000000000003</v>
      </c>
      <c r="G401" s="6">
        <v>0</v>
      </c>
    </row>
    <row r="402" spans="1:7" ht="22.5" x14ac:dyDescent="0.15">
      <c r="A402" s="9" t="s">
        <v>2032</v>
      </c>
      <c r="B402" s="8" t="s">
        <v>2031</v>
      </c>
      <c r="C402" s="8">
        <v>3</v>
      </c>
      <c r="D402" s="8">
        <v>3.67</v>
      </c>
      <c r="E402" s="8">
        <v>66.67</v>
      </c>
      <c r="F402" s="7">
        <v>1</v>
      </c>
      <c r="G402" s="6">
        <v>0</v>
      </c>
    </row>
    <row r="403" spans="1:7" ht="22.5" x14ac:dyDescent="0.15">
      <c r="A403" s="9" t="s">
        <v>2030</v>
      </c>
      <c r="B403" s="8" t="s">
        <v>2029</v>
      </c>
      <c r="C403" s="8">
        <v>3</v>
      </c>
      <c r="D403" s="8">
        <v>18.329999999999998</v>
      </c>
      <c r="E403" s="8">
        <v>76.33</v>
      </c>
      <c r="F403" s="7">
        <v>1</v>
      </c>
      <c r="G403" s="6">
        <v>0</v>
      </c>
    </row>
    <row r="404" spans="1:7" ht="45" x14ac:dyDescent="0.15">
      <c r="A404" s="9" t="s">
        <v>2028</v>
      </c>
      <c r="B404" s="8" t="s">
        <v>2027</v>
      </c>
      <c r="C404" s="8">
        <v>1</v>
      </c>
      <c r="D404" s="8">
        <v>2</v>
      </c>
      <c r="E404" s="8">
        <v>84</v>
      </c>
      <c r="F404" s="7">
        <v>1</v>
      </c>
      <c r="G404" s="6">
        <v>0</v>
      </c>
    </row>
    <row r="405" spans="1:7" ht="33.75" x14ac:dyDescent="0.15">
      <c r="A405" s="9" t="s">
        <v>3163</v>
      </c>
      <c r="B405" s="8" t="s">
        <v>3162</v>
      </c>
      <c r="C405" s="8">
        <v>1</v>
      </c>
      <c r="D405" s="8">
        <v>0</v>
      </c>
      <c r="E405" s="8">
        <v>74</v>
      </c>
      <c r="F405" s="7">
        <v>1</v>
      </c>
      <c r="G405" s="6">
        <v>0</v>
      </c>
    </row>
    <row r="406" spans="1:7" ht="33.75" x14ac:dyDescent="0.15">
      <c r="A406" s="9" t="s">
        <v>2024</v>
      </c>
      <c r="B406" s="8" t="s">
        <v>2023</v>
      </c>
      <c r="C406" s="8">
        <v>15</v>
      </c>
      <c r="D406" s="8">
        <v>2.2000000000000002</v>
      </c>
      <c r="E406" s="8">
        <v>63.67</v>
      </c>
      <c r="F406" s="7">
        <v>0.73299999999999998</v>
      </c>
      <c r="G406" s="6">
        <v>0</v>
      </c>
    </row>
    <row r="407" spans="1:7" ht="33.75" x14ac:dyDescent="0.15">
      <c r="A407" s="9" t="s">
        <v>2022</v>
      </c>
      <c r="B407" s="8" t="s">
        <v>2021</v>
      </c>
      <c r="C407" s="8">
        <v>5</v>
      </c>
      <c r="D407" s="8">
        <v>3.8</v>
      </c>
      <c r="E407" s="8">
        <v>73.599999999999994</v>
      </c>
      <c r="F407" s="7">
        <v>0.8</v>
      </c>
      <c r="G407" s="6">
        <v>0</v>
      </c>
    </row>
    <row r="408" spans="1:7" ht="33.75" x14ac:dyDescent="0.15">
      <c r="A408" s="9" t="s">
        <v>2020</v>
      </c>
      <c r="B408" s="8" t="s">
        <v>2019</v>
      </c>
      <c r="C408" s="8">
        <v>3</v>
      </c>
      <c r="D408" s="8">
        <v>10.33</v>
      </c>
      <c r="E408" s="8">
        <v>65.33</v>
      </c>
      <c r="F408" s="7">
        <v>0.33300000000000002</v>
      </c>
      <c r="G408" s="6">
        <v>0</v>
      </c>
    </row>
    <row r="409" spans="1:7" ht="22.5" x14ac:dyDescent="0.15">
      <c r="A409" s="9" t="s">
        <v>3161</v>
      </c>
      <c r="B409" s="8" t="s">
        <v>3160</v>
      </c>
      <c r="C409" s="8">
        <v>4</v>
      </c>
      <c r="D409" s="8">
        <v>1</v>
      </c>
      <c r="E409" s="8">
        <v>85.5</v>
      </c>
      <c r="F409" s="7">
        <v>0.25</v>
      </c>
      <c r="G409" s="6">
        <v>0.25</v>
      </c>
    </row>
    <row r="410" spans="1:7" ht="22.5" x14ac:dyDescent="0.15">
      <c r="A410" s="9" t="s">
        <v>2017</v>
      </c>
      <c r="B410" s="8" t="s">
        <v>2016</v>
      </c>
      <c r="C410" s="8">
        <v>60</v>
      </c>
      <c r="D410" s="8">
        <v>2.37</v>
      </c>
      <c r="E410" s="8">
        <v>81.52</v>
      </c>
      <c r="F410" s="7">
        <v>0.73299999999999998</v>
      </c>
      <c r="G410" s="6">
        <v>0</v>
      </c>
    </row>
    <row r="411" spans="1:7" ht="22.5" x14ac:dyDescent="0.15">
      <c r="A411" s="9" t="s">
        <v>2015</v>
      </c>
      <c r="B411" s="8" t="s">
        <v>2014</v>
      </c>
      <c r="C411" s="8">
        <v>2</v>
      </c>
      <c r="D411" s="8">
        <v>11.5</v>
      </c>
      <c r="E411" s="8">
        <v>85.5</v>
      </c>
      <c r="F411" s="7">
        <v>1</v>
      </c>
      <c r="G411" s="6">
        <v>0</v>
      </c>
    </row>
    <row r="412" spans="1:7" ht="22.5" x14ac:dyDescent="0.15">
      <c r="A412" s="9" t="s">
        <v>2011</v>
      </c>
      <c r="B412" s="8" t="s">
        <v>2010</v>
      </c>
      <c r="C412" s="8">
        <v>217</v>
      </c>
      <c r="D412" s="8">
        <v>3.98</v>
      </c>
      <c r="E412" s="8">
        <v>62.56</v>
      </c>
      <c r="F412" s="7">
        <v>0.73299999999999998</v>
      </c>
      <c r="G412" s="6">
        <v>2.8000000000000001E-2</v>
      </c>
    </row>
    <row r="413" spans="1:7" ht="22.5" x14ac:dyDescent="0.15">
      <c r="A413" s="9" t="s">
        <v>2009</v>
      </c>
      <c r="B413" s="8" t="s">
        <v>2008</v>
      </c>
      <c r="C413" s="8">
        <v>113</v>
      </c>
      <c r="D413" s="8">
        <v>7.44</v>
      </c>
      <c r="E413" s="8">
        <v>72.91</v>
      </c>
      <c r="F413" s="7">
        <v>0.64600000000000002</v>
      </c>
      <c r="G413" s="6">
        <v>2.7E-2</v>
      </c>
    </row>
    <row r="414" spans="1:7" ht="22.5" x14ac:dyDescent="0.15">
      <c r="A414" s="9" t="s">
        <v>2007</v>
      </c>
      <c r="B414" s="8" t="s">
        <v>2006</v>
      </c>
      <c r="C414" s="8">
        <v>31</v>
      </c>
      <c r="D414" s="8">
        <v>11.71</v>
      </c>
      <c r="E414" s="8">
        <v>71.03</v>
      </c>
      <c r="F414" s="7">
        <v>0.67700000000000005</v>
      </c>
      <c r="G414" s="6">
        <v>6.5000000000000002E-2</v>
      </c>
    </row>
    <row r="415" spans="1:7" ht="22.5" x14ac:dyDescent="0.15">
      <c r="A415" s="9" t="s">
        <v>2866</v>
      </c>
      <c r="B415" s="8" t="s">
        <v>2865</v>
      </c>
      <c r="C415" s="8">
        <v>9</v>
      </c>
      <c r="D415" s="8">
        <v>33.44</v>
      </c>
      <c r="E415" s="8">
        <v>72.78</v>
      </c>
      <c r="F415" s="7">
        <v>0.66700000000000004</v>
      </c>
      <c r="G415" s="6">
        <v>0.44400000000000001</v>
      </c>
    </row>
    <row r="416" spans="1:7" ht="22.5" x14ac:dyDescent="0.15">
      <c r="A416" s="9" t="s">
        <v>2864</v>
      </c>
      <c r="B416" s="8" t="s">
        <v>2863</v>
      </c>
      <c r="C416" s="8">
        <v>5</v>
      </c>
      <c r="D416" s="8">
        <v>1</v>
      </c>
      <c r="E416" s="8">
        <v>64.2</v>
      </c>
      <c r="F416" s="7">
        <v>0.8</v>
      </c>
      <c r="G416" s="6">
        <v>0.2</v>
      </c>
    </row>
    <row r="417" spans="1:7" ht="22.5" x14ac:dyDescent="0.15">
      <c r="A417" s="9" t="s">
        <v>2005</v>
      </c>
      <c r="B417" s="8" t="s">
        <v>2004</v>
      </c>
      <c r="C417" s="8">
        <v>369</v>
      </c>
      <c r="D417" s="8">
        <v>2.46</v>
      </c>
      <c r="E417" s="8">
        <v>67.25</v>
      </c>
      <c r="F417" s="7">
        <v>0.76200000000000001</v>
      </c>
      <c r="G417" s="6">
        <v>0</v>
      </c>
    </row>
    <row r="418" spans="1:7" ht="22.5" x14ac:dyDescent="0.15">
      <c r="A418" s="9" t="s">
        <v>2003</v>
      </c>
      <c r="B418" s="8" t="s">
        <v>2002</v>
      </c>
      <c r="C418" s="8">
        <v>53</v>
      </c>
      <c r="D418" s="8">
        <v>6.11</v>
      </c>
      <c r="E418" s="8">
        <v>72.680000000000007</v>
      </c>
      <c r="F418" s="7">
        <v>0.71699999999999997</v>
      </c>
      <c r="G418" s="6">
        <v>1.9E-2</v>
      </c>
    </row>
    <row r="419" spans="1:7" ht="22.5" x14ac:dyDescent="0.15">
      <c r="A419" s="9" t="s">
        <v>2001</v>
      </c>
      <c r="B419" s="8" t="s">
        <v>2000</v>
      </c>
      <c r="C419" s="8">
        <v>10</v>
      </c>
      <c r="D419" s="8">
        <v>10.6</v>
      </c>
      <c r="E419" s="8">
        <v>81.2</v>
      </c>
      <c r="F419" s="7">
        <v>0.8</v>
      </c>
      <c r="G419" s="6">
        <v>0</v>
      </c>
    </row>
    <row r="420" spans="1:7" ht="22.5" x14ac:dyDescent="0.15">
      <c r="A420" s="9" t="s">
        <v>1999</v>
      </c>
      <c r="B420" s="8" t="s">
        <v>1998</v>
      </c>
      <c r="C420" s="8">
        <v>7</v>
      </c>
      <c r="D420" s="8">
        <v>26.43</v>
      </c>
      <c r="E420" s="8">
        <v>73.709999999999994</v>
      </c>
      <c r="F420" s="7">
        <v>0.57099999999999995</v>
      </c>
      <c r="G420" s="6">
        <v>0</v>
      </c>
    </row>
    <row r="421" spans="1:7" ht="22.5" x14ac:dyDescent="0.15">
      <c r="A421" s="9" t="s">
        <v>1997</v>
      </c>
      <c r="B421" s="8" t="s">
        <v>1996</v>
      </c>
      <c r="C421" s="8">
        <v>342</v>
      </c>
      <c r="D421" s="8">
        <v>2.79</v>
      </c>
      <c r="E421" s="8">
        <v>66.53</v>
      </c>
      <c r="F421" s="7">
        <v>0.71599999999999997</v>
      </c>
      <c r="G421" s="6">
        <v>0</v>
      </c>
    </row>
    <row r="422" spans="1:7" ht="22.5" x14ac:dyDescent="0.15">
      <c r="A422" s="9" t="s">
        <v>1995</v>
      </c>
      <c r="B422" s="8" t="s">
        <v>1994</v>
      </c>
      <c r="C422" s="8">
        <v>63</v>
      </c>
      <c r="D422" s="8">
        <v>8.2100000000000009</v>
      </c>
      <c r="E422" s="8">
        <v>72.680000000000007</v>
      </c>
      <c r="F422" s="7">
        <v>0.61899999999999999</v>
      </c>
      <c r="G422" s="6">
        <v>0</v>
      </c>
    </row>
    <row r="423" spans="1:7" ht="22.5" x14ac:dyDescent="0.15">
      <c r="A423" s="9" t="s">
        <v>1993</v>
      </c>
      <c r="B423" s="8" t="s">
        <v>1992</v>
      </c>
      <c r="C423" s="8">
        <v>18</v>
      </c>
      <c r="D423" s="8">
        <v>17.170000000000002</v>
      </c>
      <c r="E423" s="8">
        <v>67.83</v>
      </c>
      <c r="F423" s="7">
        <v>0.72199999999999998</v>
      </c>
      <c r="G423" s="6">
        <v>0</v>
      </c>
    </row>
    <row r="424" spans="1:7" ht="22.5" x14ac:dyDescent="0.15">
      <c r="A424" s="9" t="s">
        <v>1991</v>
      </c>
      <c r="B424" s="8" t="s">
        <v>1990</v>
      </c>
      <c r="C424" s="8">
        <v>11</v>
      </c>
      <c r="D424" s="8">
        <v>26.36</v>
      </c>
      <c r="E424" s="8">
        <v>71</v>
      </c>
      <c r="F424" s="7">
        <v>0.81799999999999995</v>
      </c>
      <c r="G424" s="6">
        <v>9.0999999999999998E-2</v>
      </c>
    </row>
    <row r="425" spans="1:7" ht="33.75" x14ac:dyDescent="0.15">
      <c r="A425" s="9" t="s">
        <v>1989</v>
      </c>
      <c r="B425" s="8" t="s">
        <v>1988</v>
      </c>
      <c r="C425" s="8">
        <v>215</v>
      </c>
      <c r="D425" s="8">
        <v>7.0000000000000007E-2</v>
      </c>
      <c r="E425" s="8">
        <v>64.08</v>
      </c>
      <c r="F425" s="7">
        <v>0.55300000000000005</v>
      </c>
      <c r="G425" s="6">
        <v>0</v>
      </c>
    </row>
    <row r="426" spans="1:7" ht="33.75" x14ac:dyDescent="0.15">
      <c r="A426" s="9" t="s">
        <v>1987</v>
      </c>
      <c r="B426" s="8" t="s">
        <v>1986</v>
      </c>
      <c r="C426" s="8">
        <v>1</v>
      </c>
      <c r="D426" s="8">
        <v>0</v>
      </c>
      <c r="E426" s="8">
        <v>69</v>
      </c>
      <c r="F426" s="7">
        <v>1</v>
      </c>
      <c r="G426" s="6">
        <v>0</v>
      </c>
    </row>
    <row r="427" spans="1:7" ht="22.5" x14ac:dyDescent="0.15">
      <c r="A427" s="9" t="s">
        <v>3444</v>
      </c>
      <c r="B427" s="8" t="s">
        <v>3443</v>
      </c>
      <c r="C427" s="8">
        <v>1</v>
      </c>
      <c r="D427" s="8">
        <v>1</v>
      </c>
      <c r="E427" s="8">
        <v>75</v>
      </c>
      <c r="F427" s="7">
        <v>1</v>
      </c>
      <c r="G427" s="6">
        <v>0</v>
      </c>
    </row>
    <row r="428" spans="1:7" ht="22.5" x14ac:dyDescent="0.15">
      <c r="A428" s="9" t="s">
        <v>1985</v>
      </c>
      <c r="B428" s="8" t="s">
        <v>1984</v>
      </c>
      <c r="C428" s="8">
        <v>21</v>
      </c>
      <c r="D428" s="8">
        <v>2.48</v>
      </c>
      <c r="E428" s="8">
        <v>71.95</v>
      </c>
      <c r="F428" s="7">
        <v>0.76200000000000001</v>
      </c>
      <c r="G428" s="6">
        <v>0</v>
      </c>
    </row>
    <row r="429" spans="1:7" ht="22.5" x14ac:dyDescent="0.15">
      <c r="A429" s="9" t="s">
        <v>1983</v>
      </c>
      <c r="B429" s="8" t="s">
        <v>1982</v>
      </c>
      <c r="C429" s="8">
        <v>2</v>
      </c>
      <c r="D429" s="8">
        <v>6.5</v>
      </c>
      <c r="E429" s="8">
        <v>42.5</v>
      </c>
      <c r="F429" s="7">
        <v>0</v>
      </c>
      <c r="G429" s="6">
        <v>0</v>
      </c>
    </row>
    <row r="430" spans="1:7" ht="22.5" x14ac:dyDescent="0.15">
      <c r="A430" s="9" t="s">
        <v>3510</v>
      </c>
      <c r="B430" s="8" t="s">
        <v>3509</v>
      </c>
      <c r="C430" s="8">
        <v>1</v>
      </c>
      <c r="D430" s="8">
        <v>31</v>
      </c>
      <c r="E430" s="8">
        <v>75</v>
      </c>
      <c r="F430" s="7">
        <v>0</v>
      </c>
      <c r="G430" s="6">
        <v>0</v>
      </c>
    </row>
    <row r="431" spans="1:7" ht="22.5" x14ac:dyDescent="0.15">
      <c r="A431" s="9" t="s">
        <v>3384</v>
      </c>
      <c r="B431" s="8" t="s">
        <v>3383</v>
      </c>
      <c r="C431" s="8">
        <v>1</v>
      </c>
      <c r="D431" s="8">
        <v>28</v>
      </c>
      <c r="E431" s="8">
        <v>57</v>
      </c>
      <c r="F431" s="7">
        <v>0</v>
      </c>
      <c r="G431" s="6">
        <v>0</v>
      </c>
    </row>
    <row r="432" spans="1:7" ht="33.75" x14ac:dyDescent="0.15">
      <c r="A432" s="9" t="s">
        <v>3157</v>
      </c>
      <c r="B432" s="8" t="s">
        <v>3156</v>
      </c>
      <c r="C432" s="8">
        <v>1</v>
      </c>
      <c r="D432" s="8">
        <v>25</v>
      </c>
      <c r="E432" s="8">
        <v>68</v>
      </c>
      <c r="F432" s="7">
        <v>1</v>
      </c>
      <c r="G432" s="6">
        <v>0</v>
      </c>
    </row>
    <row r="433" spans="1:7" ht="45" x14ac:dyDescent="0.15">
      <c r="A433" s="9" t="s">
        <v>1981</v>
      </c>
      <c r="B433" s="8" t="s">
        <v>1980</v>
      </c>
      <c r="C433" s="8">
        <v>6</v>
      </c>
      <c r="D433" s="8">
        <v>4.5</v>
      </c>
      <c r="E433" s="8">
        <v>75.33</v>
      </c>
      <c r="F433" s="7">
        <v>0.83299999999999996</v>
      </c>
      <c r="G433" s="6">
        <v>0</v>
      </c>
    </row>
    <row r="434" spans="1:7" ht="45" x14ac:dyDescent="0.15">
      <c r="A434" s="9" t="s">
        <v>1979</v>
      </c>
      <c r="B434" s="8" t="s">
        <v>1978</v>
      </c>
      <c r="C434" s="8">
        <v>1</v>
      </c>
      <c r="D434" s="8">
        <v>4</v>
      </c>
      <c r="E434" s="8">
        <v>86</v>
      </c>
      <c r="F434" s="7">
        <v>1</v>
      </c>
      <c r="G434" s="6">
        <v>0</v>
      </c>
    </row>
    <row r="435" spans="1:7" ht="45" x14ac:dyDescent="0.15">
      <c r="A435" s="9" t="s">
        <v>3155</v>
      </c>
      <c r="B435" s="8" t="s">
        <v>3154</v>
      </c>
      <c r="C435" s="8">
        <v>1</v>
      </c>
      <c r="D435" s="8">
        <v>15</v>
      </c>
      <c r="E435" s="8">
        <v>84</v>
      </c>
      <c r="F435" s="7">
        <v>0</v>
      </c>
      <c r="G435" s="6">
        <v>1</v>
      </c>
    </row>
    <row r="436" spans="1:7" ht="45" x14ac:dyDescent="0.15">
      <c r="A436" s="9" t="s">
        <v>3508</v>
      </c>
      <c r="B436" s="8" t="s">
        <v>3507</v>
      </c>
      <c r="C436" s="8">
        <v>1</v>
      </c>
      <c r="D436" s="8">
        <v>6</v>
      </c>
      <c r="E436" s="8">
        <v>59</v>
      </c>
      <c r="F436" s="7">
        <v>1</v>
      </c>
      <c r="G436" s="6">
        <v>0</v>
      </c>
    </row>
    <row r="437" spans="1:7" ht="33.75" x14ac:dyDescent="0.15">
      <c r="A437" s="9" t="s">
        <v>1977</v>
      </c>
      <c r="B437" s="8" t="s">
        <v>1976</v>
      </c>
      <c r="C437" s="8">
        <v>18</v>
      </c>
      <c r="D437" s="8">
        <v>2.17</v>
      </c>
      <c r="E437" s="8">
        <v>67.22</v>
      </c>
      <c r="F437" s="7">
        <v>0.77800000000000002</v>
      </c>
      <c r="G437" s="6">
        <v>0</v>
      </c>
    </row>
    <row r="438" spans="1:7" ht="33.75" x14ac:dyDescent="0.15">
      <c r="A438" s="9" t="s">
        <v>1975</v>
      </c>
      <c r="B438" s="8" t="s">
        <v>1974</v>
      </c>
      <c r="C438" s="8">
        <v>7</v>
      </c>
      <c r="D438" s="8">
        <v>8.7100000000000009</v>
      </c>
      <c r="E438" s="8">
        <v>74.14</v>
      </c>
      <c r="F438" s="7">
        <v>0.85699999999999998</v>
      </c>
      <c r="G438" s="6">
        <v>0</v>
      </c>
    </row>
    <row r="439" spans="1:7" ht="33.75" x14ac:dyDescent="0.15">
      <c r="A439" s="9" t="s">
        <v>1973</v>
      </c>
      <c r="B439" s="8" t="s">
        <v>1972</v>
      </c>
      <c r="C439" s="8">
        <v>41</v>
      </c>
      <c r="D439" s="8">
        <v>2.0499999999999998</v>
      </c>
      <c r="E439" s="8">
        <v>68.56</v>
      </c>
      <c r="F439" s="7">
        <v>0.75600000000000001</v>
      </c>
      <c r="G439" s="6">
        <v>0</v>
      </c>
    </row>
    <row r="440" spans="1:7" ht="33.75" x14ac:dyDescent="0.15">
      <c r="A440" s="9" t="s">
        <v>1971</v>
      </c>
      <c r="B440" s="8" t="s">
        <v>1970</v>
      </c>
      <c r="C440" s="8">
        <v>1</v>
      </c>
      <c r="D440" s="8">
        <v>4</v>
      </c>
      <c r="E440" s="8">
        <v>93</v>
      </c>
      <c r="F440" s="7">
        <v>1</v>
      </c>
      <c r="G440" s="6">
        <v>0</v>
      </c>
    </row>
    <row r="441" spans="1:7" ht="33.75" x14ac:dyDescent="0.15">
      <c r="A441" s="9" t="s">
        <v>1969</v>
      </c>
      <c r="B441" s="8" t="s">
        <v>1968</v>
      </c>
      <c r="C441" s="8">
        <v>2</v>
      </c>
      <c r="D441" s="8">
        <v>11</v>
      </c>
      <c r="E441" s="8">
        <v>72</v>
      </c>
      <c r="F441" s="7">
        <v>0.5</v>
      </c>
      <c r="G441" s="6">
        <v>0</v>
      </c>
    </row>
    <row r="442" spans="1:7" ht="45" x14ac:dyDescent="0.15">
      <c r="A442" s="9" t="s">
        <v>1965</v>
      </c>
      <c r="B442" s="8" t="s">
        <v>1964</v>
      </c>
      <c r="C442" s="8">
        <v>6</v>
      </c>
      <c r="D442" s="8">
        <v>0</v>
      </c>
      <c r="E442" s="8">
        <v>76</v>
      </c>
      <c r="F442" s="7">
        <v>0.83299999999999996</v>
      </c>
      <c r="G442" s="6">
        <v>0</v>
      </c>
    </row>
    <row r="443" spans="1:7" ht="33.75" x14ac:dyDescent="0.15">
      <c r="A443" s="9" t="s">
        <v>2862</v>
      </c>
      <c r="B443" s="8" t="s">
        <v>2861</v>
      </c>
      <c r="C443" s="8">
        <v>18</v>
      </c>
      <c r="D443" s="8">
        <v>1.83</v>
      </c>
      <c r="E443" s="8">
        <v>73.22</v>
      </c>
      <c r="F443" s="7">
        <v>0.72199999999999998</v>
      </c>
      <c r="G443" s="6">
        <v>0</v>
      </c>
    </row>
    <row r="444" spans="1:7" ht="33.75" x14ac:dyDescent="0.15">
      <c r="A444" s="9" t="s">
        <v>3153</v>
      </c>
      <c r="B444" s="8" t="s">
        <v>3152</v>
      </c>
      <c r="C444" s="8">
        <v>1</v>
      </c>
      <c r="D444" s="8">
        <v>10</v>
      </c>
      <c r="E444" s="8">
        <v>68</v>
      </c>
      <c r="F444" s="7">
        <v>0</v>
      </c>
      <c r="G444" s="6">
        <v>0</v>
      </c>
    </row>
    <row r="445" spans="1:7" ht="22.5" x14ac:dyDescent="0.15">
      <c r="A445" s="9" t="s">
        <v>1963</v>
      </c>
      <c r="B445" s="8" t="s">
        <v>1962</v>
      </c>
      <c r="C445" s="8">
        <v>9</v>
      </c>
      <c r="D445" s="8">
        <v>0.67</v>
      </c>
      <c r="E445" s="8">
        <v>61.33</v>
      </c>
      <c r="F445" s="7">
        <v>0.55600000000000005</v>
      </c>
      <c r="G445" s="6">
        <v>0</v>
      </c>
    </row>
    <row r="446" spans="1:7" ht="11.25" x14ac:dyDescent="0.15">
      <c r="A446" s="9" t="s">
        <v>1961</v>
      </c>
      <c r="B446" s="8" t="s">
        <v>1960</v>
      </c>
      <c r="C446" s="8">
        <v>56</v>
      </c>
      <c r="D446" s="8">
        <v>3.66</v>
      </c>
      <c r="E446" s="8">
        <v>65.959999999999994</v>
      </c>
      <c r="F446" s="7">
        <v>0.78600000000000003</v>
      </c>
      <c r="G446" s="6">
        <v>3.5999999999999997E-2</v>
      </c>
    </row>
    <row r="447" spans="1:7" ht="11.25" x14ac:dyDescent="0.15">
      <c r="A447" s="9" t="s">
        <v>1959</v>
      </c>
      <c r="B447" s="8" t="s">
        <v>1958</v>
      </c>
      <c r="C447" s="8">
        <v>64</v>
      </c>
      <c r="D447" s="8">
        <v>9.33</v>
      </c>
      <c r="E447" s="8">
        <v>78.61</v>
      </c>
      <c r="F447" s="7">
        <v>0.5</v>
      </c>
      <c r="G447" s="6">
        <v>3.1E-2</v>
      </c>
    </row>
    <row r="448" spans="1:7" ht="11.25" x14ac:dyDescent="0.15">
      <c r="A448" s="9" t="s">
        <v>1957</v>
      </c>
      <c r="B448" s="8" t="s">
        <v>1956</v>
      </c>
      <c r="C448" s="8">
        <v>26</v>
      </c>
      <c r="D448" s="8">
        <v>13.73</v>
      </c>
      <c r="E448" s="8">
        <v>81.96</v>
      </c>
      <c r="F448" s="7">
        <v>0.46200000000000002</v>
      </c>
      <c r="G448" s="6">
        <v>0.115</v>
      </c>
    </row>
    <row r="449" spans="1:7" ht="11.25" x14ac:dyDescent="0.15">
      <c r="A449" s="9" t="s">
        <v>1955</v>
      </c>
      <c r="B449" s="8" t="s">
        <v>1954</v>
      </c>
      <c r="C449" s="8">
        <v>9</v>
      </c>
      <c r="D449" s="8">
        <v>18</v>
      </c>
      <c r="E449" s="8">
        <v>82.78</v>
      </c>
      <c r="F449" s="7">
        <v>0.77800000000000002</v>
      </c>
      <c r="G449" s="6">
        <v>0.111</v>
      </c>
    </row>
    <row r="450" spans="1:7" ht="11.25" x14ac:dyDescent="0.15">
      <c r="A450" s="9" t="s">
        <v>1953</v>
      </c>
      <c r="B450" s="8" t="s">
        <v>1952</v>
      </c>
      <c r="C450" s="8">
        <v>144</v>
      </c>
      <c r="D450" s="8">
        <v>0.82</v>
      </c>
      <c r="E450" s="8">
        <v>57.67</v>
      </c>
      <c r="F450" s="7">
        <v>0.56299999999999994</v>
      </c>
      <c r="G450" s="6">
        <v>0</v>
      </c>
    </row>
    <row r="451" spans="1:7" ht="11.25" x14ac:dyDescent="0.15">
      <c r="A451" s="9" t="s">
        <v>1951</v>
      </c>
      <c r="B451" s="8" t="s">
        <v>1950</v>
      </c>
      <c r="C451" s="8">
        <v>57</v>
      </c>
      <c r="D451" s="8">
        <v>2.86</v>
      </c>
      <c r="E451" s="8">
        <v>49.11</v>
      </c>
      <c r="F451" s="7">
        <v>0.56100000000000005</v>
      </c>
      <c r="G451" s="6">
        <v>1.7999999999999999E-2</v>
      </c>
    </row>
    <row r="452" spans="1:7" ht="11.25" x14ac:dyDescent="0.15">
      <c r="A452" s="9" t="s">
        <v>1949</v>
      </c>
      <c r="B452" s="8" t="s">
        <v>1948</v>
      </c>
      <c r="C452" s="8">
        <v>30</v>
      </c>
      <c r="D452" s="8">
        <v>5.5</v>
      </c>
      <c r="E452" s="8">
        <v>74.27</v>
      </c>
      <c r="F452" s="7">
        <v>0.53300000000000003</v>
      </c>
      <c r="G452" s="6">
        <v>0</v>
      </c>
    </row>
    <row r="453" spans="1:7" ht="11.25" x14ac:dyDescent="0.15">
      <c r="A453" s="9" t="s">
        <v>1947</v>
      </c>
      <c r="B453" s="8" t="s">
        <v>1946</v>
      </c>
      <c r="C453" s="8">
        <v>19</v>
      </c>
      <c r="D453" s="8">
        <v>8.58</v>
      </c>
      <c r="E453" s="8">
        <v>83.21</v>
      </c>
      <c r="F453" s="7">
        <v>0.57899999999999996</v>
      </c>
      <c r="G453" s="6">
        <v>0</v>
      </c>
    </row>
    <row r="454" spans="1:7" ht="11.25" x14ac:dyDescent="0.15">
      <c r="A454" s="9" t="s">
        <v>1945</v>
      </c>
      <c r="B454" s="8" t="s">
        <v>1944</v>
      </c>
      <c r="C454" s="8">
        <v>28</v>
      </c>
      <c r="D454" s="8">
        <v>9.75</v>
      </c>
      <c r="E454" s="8">
        <v>86.93</v>
      </c>
      <c r="F454" s="7">
        <v>0.35699999999999998</v>
      </c>
      <c r="G454" s="6">
        <v>0</v>
      </c>
    </row>
    <row r="455" spans="1:7" ht="11.25" x14ac:dyDescent="0.15">
      <c r="A455" s="9" t="s">
        <v>1943</v>
      </c>
      <c r="B455" s="8" t="s">
        <v>1942</v>
      </c>
      <c r="C455" s="8">
        <v>3</v>
      </c>
      <c r="D455" s="8">
        <v>0</v>
      </c>
      <c r="E455" s="8">
        <v>83</v>
      </c>
      <c r="F455" s="7">
        <v>0.66700000000000004</v>
      </c>
      <c r="G455" s="6">
        <v>0</v>
      </c>
    </row>
    <row r="456" spans="1:7" ht="11.25" x14ac:dyDescent="0.15">
      <c r="A456" s="9" t="s">
        <v>142</v>
      </c>
      <c r="B456" s="8" t="s">
        <v>141</v>
      </c>
      <c r="C456" s="8">
        <v>7</v>
      </c>
      <c r="D456" s="8">
        <v>1.71</v>
      </c>
      <c r="E456" s="8">
        <v>70.709999999999994</v>
      </c>
      <c r="F456" s="7">
        <v>0.42899999999999999</v>
      </c>
      <c r="G456" s="6">
        <v>0</v>
      </c>
    </row>
    <row r="457" spans="1:7" ht="11.25" x14ac:dyDescent="0.15">
      <c r="A457" s="9" t="s">
        <v>1941</v>
      </c>
      <c r="B457" s="8" t="s">
        <v>1940</v>
      </c>
      <c r="C457" s="8">
        <v>5</v>
      </c>
      <c r="D457" s="8">
        <v>7</v>
      </c>
      <c r="E457" s="8">
        <v>76</v>
      </c>
      <c r="F457" s="7">
        <v>1</v>
      </c>
      <c r="G457" s="6">
        <v>0</v>
      </c>
    </row>
    <row r="458" spans="1:7" ht="11.25" x14ac:dyDescent="0.15">
      <c r="A458" s="9" t="s">
        <v>1939</v>
      </c>
      <c r="B458" s="8" t="s">
        <v>1938</v>
      </c>
      <c r="C458" s="8">
        <v>3</v>
      </c>
      <c r="D458" s="8">
        <v>6.67</v>
      </c>
      <c r="E458" s="8">
        <v>82.67</v>
      </c>
      <c r="F458" s="7">
        <v>0</v>
      </c>
      <c r="G458" s="6">
        <v>0</v>
      </c>
    </row>
    <row r="459" spans="1:7" ht="11.25" x14ac:dyDescent="0.15">
      <c r="A459" s="9" t="s">
        <v>1937</v>
      </c>
      <c r="B459" s="8" t="s">
        <v>1936</v>
      </c>
      <c r="C459" s="8">
        <v>1</v>
      </c>
      <c r="D459" s="8">
        <v>58</v>
      </c>
      <c r="E459" s="8">
        <v>69</v>
      </c>
      <c r="F459" s="7">
        <v>0</v>
      </c>
      <c r="G459" s="6">
        <v>0</v>
      </c>
    </row>
    <row r="460" spans="1:7" ht="22.5" x14ac:dyDescent="0.15">
      <c r="A460" s="9" t="s">
        <v>1935</v>
      </c>
      <c r="B460" s="8" t="s">
        <v>1934</v>
      </c>
      <c r="C460" s="8">
        <v>11</v>
      </c>
      <c r="D460" s="8">
        <v>1</v>
      </c>
      <c r="E460" s="8">
        <v>51.27</v>
      </c>
      <c r="F460" s="7">
        <v>0.36399999999999999</v>
      </c>
      <c r="G460" s="6">
        <v>0</v>
      </c>
    </row>
    <row r="461" spans="1:7" ht="22.5" x14ac:dyDescent="0.15">
      <c r="A461" s="9" t="s">
        <v>1933</v>
      </c>
      <c r="B461" s="8" t="s">
        <v>1932</v>
      </c>
      <c r="C461" s="8">
        <v>6</v>
      </c>
      <c r="D461" s="8">
        <v>4.5</v>
      </c>
      <c r="E461" s="8">
        <v>50.67</v>
      </c>
      <c r="F461" s="7">
        <v>0.66700000000000004</v>
      </c>
      <c r="G461" s="6">
        <v>0</v>
      </c>
    </row>
    <row r="462" spans="1:7" ht="22.5" x14ac:dyDescent="0.15">
      <c r="A462" s="9" t="s">
        <v>140</v>
      </c>
      <c r="B462" s="8" t="s">
        <v>139</v>
      </c>
      <c r="C462" s="8">
        <v>5</v>
      </c>
      <c r="D462" s="8">
        <v>7.6</v>
      </c>
      <c r="E462" s="8">
        <v>66</v>
      </c>
      <c r="F462" s="7">
        <v>0.4</v>
      </c>
      <c r="G462" s="6">
        <v>0</v>
      </c>
    </row>
    <row r="463" spans="1:7" ht="22.5" x14ac:dyDescent="0.15">
      <c r="A463" s="9" t="s">
        <v>1931</v>
      </c>
      <c r="B463" s="8" t="s">
        <v>1930</v>
      </c>
      <c r="C463" s="8">
        <v>11</v>
      </c>
      <c r="D463" s="8">
        <v>13</v>
      </c>
      <c r="E463" s="8">
        <v>80.36</v>
      </c>
      <c r="F463" s="7">
        <v>0.36399999999999999</v>
      </c>
      <c r="G463" s="6">
        <v>0</v>
      </c>
    </row>
    <row r="464" spans="1:7" ht="22.5" x14ac:dyDescent="0.15">
      <c r="A464" s="9" t="s">
        <v>1929</v>
      </c>
      <c r="B464" s="8" t="s">
        <v>1928</v>
      </c>
      <c r="C464" s="8">
        <v>2</v>
      </c>
      <c r="D464" s="8">
        <v>14</v>
      </c>
      <c r="E464" s="8">
        <v>64.5</v>
      </c>
      <c r="F464" s="7">
        <v>0.5</v>
      </c>
      <c r="G464" s="6">
        <v>0</v>
      </c>
    </row>
    <row r="465" spans="1:7" ht="22.5" x14ac:dyDescent="0.15">
      <c r="A465" s="9" t="s">
        <v>1927</v>
      </c>
      <c r="B465" s="8" t="s">
        <v>1926</v>
      </c>
      <c r="C465" s="8">
        <v>94</v>
      </c>
      <c r="D465" s="8">
        <v>0.87</v>
      </c>
      <c r="E465" s="8">
        <v>66.040000000000006</v>
      </c>
      <c r="F465" s="7">
        <v>0.628</v>
      </c>
      <c r="G465" s="6">
        <v>0</v>
      </c>
    </row>
    <row r="466" spans="1:7" ht="22.5" x14ac:dyDescent="0.15">
      <c r="A466" s="9" t="s">
        <v>1925</v>
      </c>
      <c r="B466" s="8" t="s">
        <v>1924</v>
      </c>
      <c r="C466" s="8">
        <v>86</v>
      </c>
      <c r="D466" s="8">
        <v>2.88</v>
      </c>
      <c r="E466" s="8">
        <v>66.260000000000005</v>
      </c>
      <c r="F466" s="7">
        <v>0.47699999999999998</v>
      </c>
      <c r="G466" s="6">
        <v>0</v>
      </c>
    </row>
    <row r="467" spans="1:7" ht="22.5" x14ac:dyDescent="0.15">
      <c r="A467" s="9" t="s">
        <v>138</v>
      </c>
      <c r="B467" s="8" t="s">
        <v>137</v>
      </c>
      <c r="C467" s="8">
        <v>60</v>
      </c>
      <c r="D467" s="8">
        <v>6.67</v>
      </c>
      <c r="E467" s="8">
        <v>74.37</v>
      </c>
      <c r="F467" s="7">
        <v>0.45</v>
      </c>
      <c r="G467" s="6">
        <v>0.05</v>
      </c>
    </row>
    <row r="468" spans="1:7" ht="22.5" x14ac:dyDescent="0.15">
      <c r="A468" s="9" t="s">
        <v>136</v>
      </c>
      <c r="B468" s="8" t="s">
        <v>135</v>
      </c>
      <c r="C468" s="8">
        <v>31</v>
      </c>
      <c r="D468" s="8">
        <v>8.42</v>
      </c>
      <c r="E468" s="8">
        <v>83.65</v>
      </c>
      <c r="F468" s="7">
        <v>0.61299999999999999</v>
      </c>
      <c r="G468" s="6">
        <v>0</v>
      </c>
    </row>
    <row r="469" spans="1:7" ht="22.5" x14ac:dyDescent="0.15">
      <c r="A469" s="9" t="s">
        <v>1923</v>
      </c>
      <c r="B469" s="8" t="s">
        <v>1922</v>
      </c>
      <c r="C469" s="8">
        <v>17</v>
      </c>
      <c r="D469" s="8">
        <v>10.71</v>
      </c>
      <c r="E469" s="8">
        <v>84.76</v>
      </c>
      <c r="F469" s="7">
        <v>0.52900000000000003</v>
      </c>
      <c r="G469" s="6">
        <v>0.11799999999999999</v>
      </c>
    </row>
    <row r="470" spans="1:7" ht="22.5" x14ac:dyDescent="0.15">
      <c r="A470" s="9" t="s">
        <v>1921</v>
      </c>
      <c r="B470" s="8" t="s">
        <v>1920</v>
      </c>
      <c r="C470" s="8">
        <v>99</v>
      </c>
      <c r="D470" s="8">
        <v>1.23</v>
      </c>
      <c r="E470" s="8">
        <v>81.819999999999993</v>
      </c>
      <c r="F470" s="7">
        <v>0.45500000000000002</v>
      </c>
      <c r="G470" s="6">
        <v>9.0999999999999998E-2</v>
      </c>
    </row>
    <row r="471" spans="1:7" ht="22.5" x14ac:dyDescent="0.15">
      <c r="A471" s="9" t="s">
        <v>134</v>
      </c>
      <c r="B471" s="8" t="s">
        <v>133</v>
      </c>
      <c r="C471" s="8">
        <v>69</v>
      </c>
      <c r="D471" s="8">
        <v>5.72</v>
      </c>
      <c r="E471" s="8">
        <v>79.75</v>
      </c>
      <c r="F471" s="7">
        <v>0.65200000000000002</v>
      </c>
      <c r="G471" s="6">
        <v>0</v>
      </c>
    </row>
    <row r="472" spans="1:7" ht="22.5" x14ac:dyDescent="0.15">
      <c r="A472" s="9" t="s">
        <v>132</v>
      </c>
      <c r="B472" s="8" t="s">
        <v>131</v>
      </c>
      <c r="C472" s="8">
        <v>269</v>
      </c>
      <c r="D472" s="8">
        <v>8.42</v>
      </c>
      <c r="E472" s="8">
        <v>81.28</v>
      </c>
      <c r="F472" s="7">
        <v>0.46500000000000002</v>
      </c>
      <c r="G472" s="6">
        <v>4.4999999999999998E-2</v>
      </c>
    </row>
    <row r="473" spans="1:7" ht="22.5" x14ac:dyDescent="0.15">
      <c r="A473" s="9" t="s">
        <v>130</v>
      </c>
      <c r="B473" s="8" t="s">
        <v>129</v>
      </c>
      <c r="C473" s="8">
        <v>212</v>
      </c>
      <c r="D473" s="8">
        <v>12.06</v>
      </c>
      <c r="E473" s="8">
        <v>83</v>
      </c>
      <c r="F473" s="7">
        <v>0.47199999999999998</v>
      </c>
      <c r="G473" s="6">
        <v>0.104</v>
      </c>
    </row>
    <row r="474" spans="1:7" ht="22.5" x14ac:dyDescent="0.15">
      <c r="A474" s="9" t="s">
        <v>1919</v>
      </c>
      <c r="B474" s="8" t="s">
        <v>1918</v>
      </c>
      <c r="C474" s="8">
        <v>58</v>
      </c>
      <c r="D474" s="8">
        <v>22.28</v>
      </c>
      <c r="E474" s="8">
        <v>80.67</v>
      </c>
      <c r="F474" s="7">
        <v>0.44800000000000001</v>
      </c>
      <c r="G474" s="6">
        <v>0.19</v>
      </c>
    </row>
    <row r="475" spans="1:7" ht="33.75" x14ac:dyDescent="0.15">
      <c r="A475" s="9" t="s">
        <v>3337</v>
      </c>
      <c r="B475" s="8" t="s">
        <v>3336</v>
      </c>
      <c r="C475" s="8">
        <v>4</v>
      </c>
      <c r="D475" s="8">
        <v>1.75</v>
      </c>
      <c r="E475" s="8">
        <v>0.06</v>
      </c>
      <c r="F475" s="7">
        <v>0.75</v>
      </c>
      <c r="G475" s="6">
        <v>0</v>
      </c>
    </row>
    <row r="476" spans="1:7" ht="33.75" x14ac:dyDescent="0.15">
      <c r="A476" s="9" t="s">
        <v>3506</v>
      </c>
      <c r="B476" s="8" t="s">
        <v>3505</v>
      </c>
      <c r="C476" s="8">
        <v>1</v>
      </c>
      <c r="D476" s="8">
        <v>3</v>
      </c>
      <c r="E476" s="8">
        <v>0.15</v>
      </c>
      <c r="F476" s="7">
        <v>1</v>
      </c>
      <c r="G476" s="6">
        <v>0</v>
      </c>
    </row>
    <row r="477" spans="1:7" ht="33.75" x14ac:dyDescent="0.15">
      <c r="A477" s="9" t="s">
        <v>1915</v>
      </c>
      <c r="B477" s="8" t="s">
        <v>1914</v>
      </c>
      <c r="C477" s="8">
        <v>2</v>
      </c>
      <c r="D477" s="8">
        <v>4.5</v>
      </c>
      <c r="E477" s="8">
        <v>78.5</v>
      </c>
      <c r="F477" s="7">
        <v>0</v>
      </c>
      <c r="G477" s="6">
        <v>0</v>
      </c>
    </row>
    <row r="478" spans="1:7" ht="33.75" x14ac:dyDescent="0.15">
      <c r="A478" s="9" t="s">
        <v>1913</v>
      </c>
      <c r="B478" s="8" t="s">
        <v>1912</v>
      </c>
      <c r="C478" s="8">
        <v>2</v>
      </c>
      <c r="D478" s="8">
        <v>7</v>
      </c>
      <c r="E478" s="8">
        <v>80</v>
      </c>
      <c r="F478" s="7">
        <v>0</v>
      </c>
      <c r="G478" s="6">
        <v>0</v>
      </c>
    </row>
    <row r="479" spans="1:7" ht="33.75" x14ac:dyDescent="0.15">
      <c r="A479" s="9" t="s">
        <v>128</v>
      </c>
      <c r="B479" s="8" t="s">
        <v>127</v>
      </c>
      <c r="C479" s="8">
        <v>2</v>
      </c>
      <c r="D479" s="8">
        <v>20</v>
      </c>
      <c r="E479" s="8">
        <v>82.5</v>
      </c>
      <c r="F479" s="7">
        <v>0</v>
      </c>
      <c r="G479" s="6">
        <v>0</v>
      </c>
    </row>
    <row r="480" spans="1:7" ht="22.5" x14ac:dyDescent="0.15">
      <c r="A480" s="9" t="s">
        <v>1911</v>
      </c>
      <c r="B480" s="8" t="s">
        <v>1910</v>
      </c>
      <c r="C480" s="8">
        <v>33</v>
      </c>
      <c r="D480" s="8">
        <v>0.55000000000000004</v>
      </c>
      <c r="E480" s="8">
        <v>71.27</v>
      </c>
      <c r="F480" s="7">
        <v>0.45500000000000002</v>
      </c>
      <c r="G480" s="6">
        <v>0</v>
      </c>
    </row>
    <row r="481" spans="1:7" ht="22.5" x14ac:dyDescent="0.15">
      <c r="A481" s="9" t="s">
        <v>126</v>
      </c>
      <c r="B481" s="8" t="s">
        <v>125</v>
      </c>
      <c r="C481" s="8">
        <v>70</v>
      </c>
      <c r="D481" s="8">
        <v>2.94</v>
      </c>
      <c r="E481" s="8">
        <v>68.430000000000007</v>
      </c>
      <c r="F481" s="7">
        <v>0.629</v>
      </c>
      <c r="G481" s="6">
        <v>0</v>
      </c>
    </row>
    <row r="482" spans="1:7" ht="22.5" x14ac:dyDescent="0.15">
      <c r="A482" s="9" t="s">
        <v>124</v>
      </c>
      <c r="B482" s="8" t="s">
        <v>123</v>
      </c>
      <c r="C482" s="8">
        <v>19</v>
      </c>
      <c r="D482" s="8">
        <v>5.32</v>
      </c>
      <c r="E482" s="8">
        <v>72.63</v>
      </c>
      <c r="F482" s="7">
        <v>0.36799999999999999</v>
      </c>
      <c r="G482" s="6">
        <v>0</v>
      </c>
    </row>
    <row r="483" spans="1:7" ht="22.5" x14ac:dyDescent="0.15">
      <c r="A483" s="9" t="s">
        <v>122</v>
      </c>
      <c r="B483" s="8" t="s">
        <v>121</v>
      </c>
      <c r="C483" s="8">
        <v>19</v>
      </c>
      <c r="D483" s="8">
        <v>13.37</v>
      </c>
      <c r="E483" s="8">
        <v>79.84</v>
      </c>
      <c r="F483" s="7">
        <v>0.52600000000000002</v>
      </c>
      <c r="G483" s="6">
        <v>5.2999999999999999E-2</v>
      </c>
    </row>
    <row r="484" spans="1:7" ht="22.5" x14ac:dyDescent="0.15">
      <c r="A484" s="9" t="s">
        <v>1909</v>
      </c>
      <c r="B484" s="8" t="s">
        <v>1908</v>
      </c>
      <c r="C484" s="8">
        <v>7</v>
      </c>
      <c r="D484" s="8">
        <v>15.43</v>
      </c>
      <c r="E484" s="8">
        <v>80.430000000000007</v>
      </c>
      <c r="F484" s="7">
        <v>0.42899999999999999</v>
      </c>
      <c r="G484" s="6">
        <v>0</v>
      </c>
    </row>
    <row r="485" spans="1:7" ht="11.25" x14ac:dyDescent="0.15">
      <c r="A485" s="9" t="s">
        <v>1907</v>
      </c>
      <c r="B485" s="8" t="s">
        <v>1906</v>
      </c>
      <c r="C485" s="8">
        <v>174</v>
      </c>
      <c r="D485" s="8">
        <v>0.52</v>
      </c>
      <c r="E485" s="8">
        <v>59.79</v>
      </c>
      <c r="F485" s="7">
        <v>0.59799999999999998</v>
      </c>
      <c r="G485" s="6">
        <v>0</v>
      </c>
    </row>
    <row r="486" spans="1:7" ht="11.25" x14ac:dyDescent="0.15">
      <c r="A486" s="9" t="s">
        <v>1905</v>
      </c>
      <c r="B486" s="8" t="s">
        <v>1904</v>
      </c>
      <c r="C486" s="8">
        <v>48</v>
      </c>
      <c r="D486" s="8">
        <v>2.9</v>
      </c>
      <c r="E486" s="8">
        <v>58.79</v>
      </c>
      <c r="F486" s="7">
        <v>0.625</v>
      </c>
      <c r="G486" s="6">
        <v>0</v>
      </c>
    </row>
    <row r="487" spans="1:7" ht="11.25" x14ac:dyDescent="0.15">
      <c r="A487" s="9" t="s">
        <v>1903</v>
      </c>
      <c r="B487" s="8" t="s">
        <v>1902</v>
      </c>
      <c r="C487" s="8">
        <v>19</v>
      </c>
      <c r="D487" s="8">
        <v>4.95</v>
      </c>
      <c r="E487" s="8">
        <v>81.11</v>
      </c>
      <c r="F487" s="7">
        <v>0.316</v>
      </c>
      <c r="G487" s="6">
        <v>5.2999999999999999E-2</v>
      </c>
    </row>
    <row r="488" spans="1:7" ht="11.25" x14ac:dyDescent="0.15">
      <c r="A488" s="9" t="s">
        <v>2860</v>
      </c>
      <c r="B488" s="8" t="s">
        <v>2859</v>
      </c>
      <c r="C488" s="8">
        <v>1</v>
      </c>
      <c r="D488" s="8">
        <v>2</v>
      </c>
      <c r="E488" s="8">
        <v>66</v>
      </c>
      <c r="F488" s="7">
        <v>1</v>
      </c>
      <c r="G488" s="6">
        <v>1</v>
      </c>
    </row>
    <row r="489" spans="1:7" ht="11.25" x14ac:dyDescent="0.15">
      <c r="A489" s="9" t="s">
        <v>3286</v>
      </c>
      <c r="B489" s="8" t="s">
        <v>3285</v>
      </c>
      <c r="C489" s="8">
        <v>1</v>
      </c>
      <c r="D489" s="8">
        <v>14</v>
      </c>
      <c r="E489" s="8">
        <v>66</v>
      </c>
      <c r="F489" s="7">
        <v>0</v>
      </c>
      <c r="G489" s="6">
        <v>0</v>
      </c>
    </row>
    <row r="490" spans="1:7" ht="11.25" x14ac:dyDescent="0.15">
      <c r="A490" s="9" t="s">
        <v>1901</v>
      </c>
      <c r="B490" s="8" t="s">
        <v>1900</v>
      </c>
      <c r="C490" s="8">
        <v>26</v>
      </c>
      <c r="D490" s="8">
        <v>0.65</v>
      </c>
      <c r="E490" s="8">
        <v>64.19</v>
      </c>
      <c r="F490" s="7">
        <v>0.38500000000000001</v>
      </c>
      <c r="G490" s="6">
        <v>0</v>
      </c>
    </row>
    <row r="491" spans="1:7" ht="11.25" x14ac:dyDescent="0.15">
      <c r="A491" s="9" t="s">
        <v>1899</v>
      </c>
      <c r="B491" s="8" t="s">
        <v>1898</v>
      </c>
      <c r="C491" s="8">
        <v>27</v>
      </c>
      <c r="D491" s="8">
        <v>5.41</v>
      </c>
      <c r="E491" s="8">
        <v>57.74</v>
      </c>
      <c r="F491" s="7">
        <v>0.48099999999999998</v>
      </c>
      <c r="G491" s="6">
        <v>0</v>
      </c>
    </row>
    <row r="492" spans="1:7" ht="11.25" x14ac:dyDescent="0.15">
      <c r="A492" s="9" t="s">
        <v>120</v>
      </c>
      <c r="B492" s="8" t="s">
        <v>119</v>
      </c>
      <c r="C492" s="8">
        <v>17</v>
      </c>
      <c r="D492" s="8">
        <v>6.41</v>
      </c>
      <c r="E492" s="8">
        <v>67.349999999999994</v>
      </c>
      <c r="F492" s="7">
        <v>0.47099999999999997</v>
      </c>
      <c r="G492" s="6">
        <v>0</v>
      </c>
    </row>
    <row r="493" spans="1:7" ht="11.25" x14ac:dyDescent="0.15">
      <c r="A493" s="9" t="s">
        <v>1897</v>
      </c>
      <c r="B493" s="8" t="s">
        <v>1896</v>
      </c>
      <c r="C493" s="8">
        <v>11</v>
      </c>
      <c r="D493" s="8">
        <v>6.09</v>
      </c>
      <c r="E493" s="8">
        <v>82.27</v>
      </c>
      <c r="F493" s="7">
        <v>0.45500000000000002</v>
      </c>
      <c r="G493" s="6">
        <v>0</v>
      </c>
    </row>
    <row r="494" spans="1:7" ht="11.25" x14ac:dyDescent="0.15">
      <c r="A494" s="9" t="s">
        <v>118</v>
      </c>
      <c r="B494" s="8" t="s">
        <v>117</v>
      </c>
      <c r="C494" s="8">
        <v>4</v>
      </c>
      <c r="D494" s="8">
        <v>16.75</v>
      </c>
      <c r="E494" s="8">
        <v>75.75</v>
      </c>
      <c r="F494" s="7">
        <v>0.5</v>
      </c>
      <c r="G494" s="6">
        <v>0</v>
      </c>
    </row>
    <row r="495" spans="1:7" ht="11.25" x14ac:dyDescent="0.15">
      <c r="A495" s="9" t="s">
        <v>1895</v>
      </c>
      <c r="B495" s="8" t="s">
        <v>1894</v>
      </c>
      <c r="C495" s="8">
        <v>5</v>
      </c>
      <c r="D495" s="8">
        <v>4.4000000000000004</v>
      </c>
      <c r="E495" s="8">
        <v>44.8</v>
      </c>
      <c r="F495" s="7">
        <v>0.8</v>
      </c>
      <c r="G495" s="6">
        <v>0</v>
      </c>
    </row>
    <row r="496" spans="1:7" ht="11.25" x14ac:dyDescent="0.15">
      <c r="A496" s="9" t="s">
        <v>1893</v>
      </c>
      <c r="B496" s="8" t="s">
        <v>1892</v>
      </c>
      <c r="C496" s="8">
        <v>2</v>
      </c>
      <c r="D496" s="8">
        <v>10.5</v>
      </c>
      <c r="E496" s="8">
        <v>74</v>
      </c>
      <c r="F496" s="7">
        <v>1</v>
      </c>
      <c r="G496" s="6">
        <v>0</v>
      </c>
    </row>
    <row r="497" spans="1:7" ht="22.5" x14ac:dyDescent="0.15">
      <c r="A497" s="9" t="s">
        <v>1891</v>
      </c>
      <c r="B497" s="8" t="s">
        <v>1890</v>
      </c>
      <c r="C497" s="8">
        <v>299</v>
      </c>
      <c r="D497" s="8">
        <v>0.05</v>
      </c>
      <c r="E497" s="8">
        <v>44.08</v>
      </c>
      <c r="F497" s="7">
        <v>0.45800000000000002</v>
      </c>
      <c r="G497" s="6">
        <v>0</v>
      </c>
    </row>
    <row r="498" spans="1:7" ht="22.5" x14ac:dyDescent="0.15">
      <c r="A498" s="9" t="s">
        <v>1889</v>
      </c>
      <c r="B498" s="8" t="s">
        <v>1888</v>
      </c>
      <c r="C498" s="8">
        <v>77</v>
      </c>
      <c r="D498" s="8">
        <v>3.39</v>
      </c>
      <c r="E498" s="8">
        <v>52.53</v>
      </c>
      <c r="F498" s="7">
        <v>0.59699999999999998</v>
      </c>
      <c r="G498" s="6">
        <v>0</v>
      </c>
    </row>
    <row r="499" spans="1:7" ht="22.5" x14ac:dyDescent="0.15">
      <c r="A499" s="9" t="s">
        <v>1887</v>
      </c>
      <c r="B499" s="8" t="s">
        <v>1886</v>
      </c>
      <c r="C499" s="8">
        <v>23</v>
      </c>
      <c r="D499" s="8">
        <v>7.74</v>
      </c>
      <c r="E499" s="8">
        <v>62.22</v>
      </c>
      <c r="F499" s="7">
        <v>0.47799999999999998</v>
      </c>
      <c r="G499" s="6">
        <v>0</v>
      </c>
    </row>
    <row r="500" spans="1:7" ht="22.5" x14ac:dyDescent="0.15">
      <c r="A500" s="9" t="s">
        <v>1885</v>
      </c>
      <c r="B500" s="8" t="s">
        <v>1884</v>
      </c>
      <c r="C500" s="8">
        <v>12</v>
      </c>
      <c r="D500" s="8">
        <v>10.75</v>
      </c>
      <c r="E500" s="8">
        <v>68.33</v>
      </c>
      <c r="F500" s="7">
        <v>0.41699999999999998</v>
      </c>
      <c r="G500" s="6">
        <v>8.3000000000000004E-2</v>
      </c>
    </row>
    <row r="501" spans="1:7" ht="11.25" x14ac:dyDescent="0.15">
      <c r="A501" s="9" t="s">
        <v>2858</v>
      </c>
      <c r="B501" s="8" t="s">
        <v>2857</v>
      </c>
      <c r="C501" s="8">
        <v>1</v>
      </c>
      <c r="D501" s="8">
        <v>43</v>
      </c>
      <c r="E501" s="8">
        <v>82</v>
      </c>
      <c r="F501" s="7">
        <v>1</v>
      </c>
      <c r="G501" s="6">
        <v>0</v>
      </c>
    </row>
    <row r="502" spans="1:7" ht="11.25" x14ac:dyDescent="0.15">
      <c r="A502" s="9" t="s">
        <v>2856</v>
      </c>
      <c r="B502" s="8" t="s">
        <v>2855</v>
      </c>
      <c r="C502" s="8">
        <v>6</v>
      </c>
      <c r="D502" s="8">
        <v>20.329999999999998</v>
      </c>
      <c r="E502" s="8">
        <v>72.33</v>
      </c>
      <c r="F502" s="7">
        <v>0.66700000000000004</v>
      </c>
      <c r="G502" s="6">
        <v>0</v>
      </c>
    </row>
    <row r="503" spans="1:7" ht="11.25" x14ac:dyDescent="0.15">
      <c r="A503" s="9" t="s">
        <v>1883</v>
      </c>
      <c r="B503" s="8" t="s">
        <v>1882</v>
      </c>
      <c r="C503" s="8">
        <v>10</v>
      </c>
      <c r="D503" s="8">
        <v>27.2</v>
      </c>
      <c r="E503" s="8">
        <v>74.3</v>
      </c>
      <c r="F503" s="7">
        <v>0.9</v>
      </c>
      <c r="G503" s="6">
        <v>0.3</v>
      </c>
    </row>
    <row r="504" spans="1:7" ht="22.5" x14ac:dyDescent="0.15">
      <c r="A504" s="9" t="s">
        <v>1881</v>
      </c>
      <c r="B504" s="8" t="s">
        <v>1880</v>
      </c>
      <c r="C504" s="8">
        <v>37</v>
      </c>
      <c r="D504" s="8">
        <v>0.62</v>
      </c>
      <c r="E504" s="8">
        <v>72.459999999999994</v>
      </c>
      <c r="F504" s="7">
        <v>0.48599999999999999</v>
      </c>
      <c r="G504" s="6">
        <v>0</v>
      </c>
    </row>
    <row r="505" spans="1:7" ht="22.5" x14ac:dyDescent="0.15">
      <c r="A505" s="9" t="s">
        <v>1879</v>
      </c>
      <c r="B505" s="8" t="s">
        <v>1878</v>
      </c>
      <c r="C505" s="8">
        <v>13</v>
      </c>
      <c r="D505" s="8">
        <v>0.46</v>
      </c>
      <c r="E505" s="8">
        <v>76</v>
      </c>
      <c r="F505" s="7">
        <v>0.69199999999999995</v>
      </c>
      <c r="G505" s="6">
        <v>1</v>
      </c>
    </row>
    <row r="506" spans="1:7" ht="22.5" x14ac:dyDescent="0.15">
      <c r="A506" s="9" t="s">
        <v>1877</v>
      </c>
      <c r="B506" s="8" t="s">
        <v>1876</v>
      </c>
      <c r="C506" s="8">
        <v>56</v>
      </c>
      <c r="D506" s="8">
        <v>0.36</v>
      </c>
      <c r="E506" s="8">
        <v>74.540000000000006</v>
      </c>
      <c r="F506" s="7">
        <v>0.48199999999999998</v>
      </c>
      <c r="G506" s="6">
        <v>1</v>
      </c>
    </row>
    <row r="507" spans="1:7" ht="22.5" x14ac:dyDescent="0.15">
      <c r="A507" s="9" t="s">
        <v>1875</v>
      </c>
      <c r="B507" s="8" t="s">
        <v>1874</v>
      </c>
      <c r="C507" s="8">
        <v>3</v>
      </c>
      <c r="D507" s="8">
        <v>0</v>
      </c>
      <c r="E507" s="8">
        <v>55</v>
      </c>
      <c r="F507" s="7">
        <v>1</v>
      </c>
      <c r="G507" s="6">
        <v>0</v>
      </c>
    </row>
    <row r="508" spans="1:7" ht="22.5" x14ac:dyDescent="0.15">
      <c r="A508" s="9" t="s">
        <v>1873</v>
      </c>
      <c r="B508" s="8" t="s">
        <v>1872</v>
      </c>
      <c r="C508" s="8">
        <v>22</v>
      </c>
      <c r="D508" s="8">
        <v>4.32</v>
      </c>
      <c r="E508" s="8">
        <v>79.73</v>
      </c>
      <c r="F508" s="7">
        <v>0.5</v>
      </c>
      <c r="G508" s="6">
        <v>0</v>
      </c>
    </row>
    <row r="509" spans="1:7" ht="11.25" x14ac:dyDescent="0.15">
      <c r="A509" s="9" t="s">
        <v>1871</v>
      </c>
      <c r="B509" s="8" t="s">
        <v>1870</v>
      </c>
      <c r="C509" s="8">
        <v>3</v>
      </c>
      <c r="D509" s="8">
        <v>8.33</v>
      </c>
      <c r="E509" s="8">
        <v>66.33</v>
      </c>
      <c r="F509" s="7">
        <v>0.66700000000000004</v>
      </c>
      <c r="G509" s="6">
        <v>0</v>
      </c>
    </row>
    <row r="510" spans="1:7" ht="11.25" x14ac:dyDescent="0.15">
      <c r="A510" s="9" t="s">
        <v>1869</v>
      </c>
      <c r="B510" s="8" t="s">
        <v>1868</v>
      </c>
      <c r="C510" s="8">
        <v>7</v>
      </c>
      <c r="D510" s="8">
        <v>14.14</v>
      </c>
      <c r="E510" s="8">
        <v>74.290000000000006</v>
      </c>
      <c r="F510" s="7">
        <v>0.57099999999999995</v>
      </c>
      <c r="G510" s="6">
        <v>0</v>
      </c>
    </row>
    <row r="511" spans="1:7" ht="11.25" x14ac:dyDescent="0.15">
      <c r="A511" s="9" t="s">
        <v>1867</v>
      </c>
      <c r="B511" s="8" t="s">
        <v>1866</v>
      </c>
      <c r="C511" s="8">
        <v>5</v>
      </c>
      <c r="D511" s="8">
        <v>23.8</v>
      </c>
      <c r="E511" s="8">
        <v>70.599999999999994</v>
      </c>
      <c r="F511" s="7">
        <v>0.4</v>
      </c>
      <c r="G511" s="6">
        <v>0</v>
      </c>
    </row>
    <row r="512" spans="1:7" ht="11.25" x14ac:dyDescent="0.15">
      <c r="A512" s="9" t="s">
        <v>1865</v>
      </c>
      <c r="B512" s="8" t="s">
        <v>1864</v>
      </c>
      <c r="C512" s="8">
        <v>2</v>
      </c>
      <c r="D512" s="8">
        <v>23.5</v>
      </c>
      <c r="E512" s="8">
        <v>66.5</v>
      </c>
      <c r="F512" s="7">
        <v>0.5</v>
      </c>
      <c r="G512" s="6">
        <v>0</v>
      </c>
    </row>
    <row r="513" spans="1:7" ht="22.5" x14ac:dyDescent="0.15">
      <c r="A513" s="9" t="s">
        <v>1863</v>
      </c>
      <c r="B513" s="8" t="s">
        <v>1862</v>
      </c>
      <c r="C513" s="8">
        <v>39</v>
      </c>
      <c r="D513" s="8">
        <v>8.51</v>
      </c>
      <c r="E513" s="8">
        <v>58.87</v>
      </c>
      <c r="F513" s="7">
        <v>0.53800000000000003</v>
      </c>
      <c r="G513" s="6">
        <v>2.5999999999999999E-2</v>
      </c>
    </row>
    <row r="514" spans="1:7" ht="22.5" x14ac:dyDescent="0.15">
      <c r="A514" s="9" t="s">
        <v>1861</v>
      </c>
      <c r="B514" s="8" t="s">
        <v>1860</v>
      </c>
      <c r="C514" s="8">
        <v>32</v>
      </c>
      <c r="D514" s="8">
        <v>11.94</v>
      </c>
      <c r="E514" s="8">
        <v>64.91</v>
      </c>
      <c r="F514" s="7">
        <v>0.46899999999999997</v>
      </c>
      <c r="G514" s="6">
        <v>0</v>
      </c>
    </row>
    <row r="515" spans="1:7" ht="22.5" x14ac:dyDescent="0.15">
      <c r="A515" s="9" t="s">
        <v>1859</v>
      </c>
      <c r="B515" s="8" t="s">
        <v>1858</v>
      </c>
      <c r="C515" s="8">
        <v>48</v>
      </c>
      <c r="D515" s="8">
        <v>16.73</v>
      </c>
      <c r="E515" s="8">
        <v>74.77</v>
      </c>
      <c r="F515" s="7">
        <v>0.52100000000000002</v>
      </c>
      <c r="G515" s="6">
        <v>0.104</v>
      </c>
    </row>
    <row r="516" spans="1:7" ht="22.5" x14ac:dyDescent="0.15">
      <c r="A516" s="9" t="s">
        <v>1857</v>
      </c>
      <c r="B516" s="8" t="s">
        <v>1856</v>
      </c>
      <c r="C516" s="8">
        <v>19</v>
      </c>
      <c r="D516" s="8">
        <v>38.26</v>
      </c>
      <c r="E516" s="8">
        <v>74.209999999999994</v>
      </c>
      <c r="F516" s="7">
        <v>0.57899999999999996</v>
      </c>
      <c r="G516" s="6">
        <v>5.2999999999999999E-2</v>
      </c>
    </row>
    <row r="517" spans="1:7" ht="22.5" x14ac:dyDescent="0.15">
      <c r="A517" s="9" t="s">
        <v>1855</v>
      </c>
      <c r="B517" s="8" t="s">
        <v>1854</v>
      </c>
      <c r="C517" s="8">
        <v>9</v>
      </c>
      <c r="D517" s="8">
        <v>6.67</v>
      </c>
      <c r="E517" s="8">
        <v>68.56</v>
      </c>
      <c r="F517" s="7">
        <v>0.33300000000000002</v>
      </c>
      <c r="G517" s="6">
        <v>0</v>
      </c>
    </row>
    <row r="518" spans="1:7" ht="22.5" x14ac:dyDescent="0.15">
      <c r="A518" s="9" t="s">
        <v>1853</v>
      </c>
      <c r="B518" s="8" t="s">
        <v>1852</v>
      </c>
      <c r="C518" s="8">
        <v>2</v>
      </c>
      <c r="D518" s="8">
        <v>5.5</v>
      </c>
      <c r="E518" s="8">
        <v>59</v>
      </c>
      <c r="F518" s="7">
        <v>0</v>
      </c>
      <c r="G518" s="6">
        <v>0</v>
      </c>
    </row>
    <row r="519" spans="1:7" ht="22.5" x14ac:dyDescent="0.15">
      <c r="A519" s="9" t="s">
        <v>1851</v>
      </c>
      <c r="B519" s="8" t="s">
        <v>1850</v>
      </c>
      <c r="C519" s="8">
        <v>4</v>
      </c>
      <c r="D519" s="8">
        <v>18.75</v>
      </c>
      <c r="E519" s="8">
        <v>68.75</v>
      </c>
      <c r="F519" s="7">
        <v>0.25</v>
      </c>
      <c r="G519" s="6">
        <v>0</v>
      </c>
    </row>
    <row r="520" spans="1:7" ht="22.5" x14ac:dyDescent="0.15">
      <c r="A520" s="9" t="s">
        <v>1849</v>
      </c>
      <c r="B520" s="8" t="s">
        <v>1848</v>
      </c>
      <c r="C520" s="8">
        <v>2</v>
      </c>
      <c r="D520" s="8">
        <v>53</v>
      </c>
      <c r="E520" s="8">
        <v>53.5</v>
      </c>
      <c r="F520" s="7">
        <v>0.5</v>
      </c>
      <c r="G520" s="6">
        <v>0</v>
      </c>
    </row>
    <row r="521" spans="1:7" ht="11.25" x14ac:dyDescent="0.15">
      <c r="A521" s="9" t="s">
        <v>1847</v>
      </c>
      <c r="B521" s="8" t="s">
        <v>1846</v>
      </c>
      <c r="C521" s="8">
        <v>49</v>
      </c>
      <c r="D521" s="8">
        <v>5.82</v>
      </c>
      <c r="E521" s="8">
        <v>26.76</v>
      </c>
      <c r="F521" s="7">
        <v>0.61199999999999999</v>
      </c>
      <c r="G521" s="6">
        <v>0</v>
      </c>
    </row>
    <row r="522" spans="1:7" ht="11.25" x14ac:dyDescent="0.15">
      <c r="A522" s="9" t="s">
        <v>1845</v>
      </c>
      <c r="B522" s="8" t="s">
        <v>1844</v>
      </c>
      <c r="C522" s="8">
        <v>8</v>
      </c>
      <c r="D522" s="8">
        <v>6.75</v>
      </c>
      <c r="E522" s="8">
        <v>33.880000000000003</v>
      </c>
      <c r="F522" s="7">
        <v>0.5</v>
      </c>
      <c r="G522" s="6">
        <v>0</v>
      </c>
    </row>
    <row r="523" spans="1:7" ht="11.25" x14ac:dyDescent="0.15">
      <c r="A523" s="9" t="s">
        <v>1843</v>
      </c>
      <c r="B523" s="8" t="s">
        <v>1842</v>
      </c>
      <c r="C523" s="8">
        <v>6</v>
      </c>
      <c r="D523" s="8">
        <v>8.17</v>
      </c>
      <c r="E523" s="8">
        <v>48</v>
      </c>
      <c r="F523" s="7">
        <v>1</v>
      </c>
      <c r="G523" s="6">
        <v>0</v>
      </c>
    </row>
    <row r="524" spans="1:7" ht="22.5" x14ac:dyDescent="0.15">
      <c r="A524" s="9" t="s">
        <v>1839</v>
      </c>
      <c r="B524" s="8" t="s">
        <v>1838</v>
      </c>
      <c r="C524" s="8">
        <v>94</v>
      </c>
      <c r="D524" s="8">
        <v>3.5</v>
      </c>
      <c r="E524" s="8">
        <v>21.6</v>
      </c>
      <c r="F524" s="7">
        <v>0.51100000000000001</v>
      </c>
      <c r="G524" s="6">
        <v>0</v>
      </c>
    </row>
    <row r="525" spans="1:7" ht="22.5" x14ac:dyDescent="0.15">
      <c r="A525" s="9" t="s">
        <v>1837</v>
      </c>
      <c r="B525" s="8" t="s">
        <v>1836</v>
      </c>
      <c r="C525" s="8">
        <v>8</v>
      </c>
      <c r="D525" s="8">
        <v>3.75</v>
      </c>
      <c r="E525" s="8">
        <v>37.380000000000003</v>
      </c>
      <c r="F525" s="7">
        <v>0.125</v>
      </c>
      <c r="G525" s="6">
        <v>0</v>
      </c>
    </row>
    <row r="526" spans="1:7" ht="22.5" x14ac:dyDescent="0.15">
      <c r="A526" s="9" t="s">
        <v>2854</v>
      </c>
      <c r="B526" s="8" t="s">
        <v>2853</v>
      </c>
      <c r="C526" s="8">
        <v>2</v>
      </c>
      <c r="D526" s="8">
        <v>18.5</v>
      </c>
      <c r="E526" s="8">
        <v>80</v>
      </c>
      <c r="F526" s="7">
        <v>0</v>
      </c>
      <c r="G526" s="6">
        <v>0</v>
      </c>
    </row>
    <row r="527" spans="1:7" ht="33.75" x14ac:dyDescent="0.15">
      <c r="A527" s="9" t="s">
        <v>1835</v>
      </c>
      <c r="B527" s="8" t="s">
        <v>1834</v>
      </c>
      <c r="C527" s="8">
        <v>4</v>
      </c>
      <c r="D527" s="8">
        <v>0</v>
      </c>
      <c r="E527" s="8">
        <v>9.5</v>
      </c>
      <c r="F527" s="7">
        <v>0.75</v>
      </c>
      <c r="G527" s="6">
        <v>0</v>
      </c>
    </row>
    <row r="528" spans="1:7" ht="33.75" x14ac:dyDescent="0.15">
      <c r="A528" s="9" t="s">
        <v>1833</v>
      </c>
      <c r="B528" s="8" t="s">
        <v>1832</v>
      </c>
      <c r="C528" s="8">
        <v>1</v>
      </c>
      <c r="D528" s="8">
        <v>1</v>
      </c>
      <c r="E528" s="8">
        <v>7</v>
      </c>
      <c r="F528" s="7">
        <v>0</v>
      </c>
      <c r="G528" s="6">
        <v>0</v>
      </c>
    </row>
    <row r="529" spans="1:7" ht="33.75" x14ac:dyDescent="0.15">
      <c r="A529" s="9" t="s">
        <v>1831</v>
      </c>
      <c r="B529" s="8" t="s">
        <v>1830</v>
      </c>
      <c r="C529" s="8">
        <v>170</v>
      </c>
      <c r="D529" s="8">
        <v>0</v>
      </c>
      <c r="E529" s="8">
        <v>59.58</v>
      </c>
      <c r="F529" s="7">
        <v>0.89400000000000002</v>
      </c>
      <c r="G529" s="6">
        <v>0</v>
      </c>
    </row>
    <row r="530" spans="1:7" ht="33.75" x14ac:dyDescent="0.15">
      <c r="A530" s="9" t="s">
        <v>1829</v>
      </c>
      <c r="B530" s="8" t="s">
        <v>1828</v>
      </c>
      <c r="C530" s="8">
        <v>72</v>
      </c>
      <c r="D530" s="8">
        <v>1.63</v>
      </c>
      <c r="E530" s="8">
        <v>66.97</v>
      </c>
      <c r="F530" s="7">
        <v>0.84699999999999998</v>
      </c>
      <c r="G530" s="6">
        <v>0</v>
      </c>
    </row>
    <row r="531" spans="1:7" ht="33.75" x14ac:dyDescent="0.15">
      <c r="A531" s="9" t="s">
        <v>1827</v>
      </c>
      <c r="B531" s="8" t="s">
        <v>1826</v>
      </c>
      <c r="C531" s="8">
        <v>20</v>
      </c>
      <c r="D531" s="8">
        <v>4.8</v>
      </c>
      <c r="E531" s="8">
        <v>78.45</v>
      </c>
      <c r="F531" s="7">
        <v>0.8</v>
      </c>
      <c r="G531" s="6">
        <v>0</v>
      </c>
    </row>
    <row r="532" spans="1:7" ht="33.75" x14ac:dyDescent="0.15">
      <c r="A532" s="9" t="s">
        <v>1825</v>
      </c>
      <c r="B532" s="8" t="s">
        <v>1824</v>
      </c>
      <c r="C532" s="8">
        <v>4</v>
      </c>
      <c r="D532" s="8">
        <v>6.25</v>
      </c>
      <c r="E532" s="8">
        <v>91.25</v>
      </c>
      <c r="F532" s="7">
        <v>0.75</v>
      </c>
      <c r="G532" s="6">
        <v>0</v>
      </c>
    </row>
    <row r="533" spans="1:7" ht="33.75" x14ac:dyDescent="0.15">
      <c r="A533" s="9" t="s">
        <v>1823</v>
      </c>
      <c r="B533" s="8" t="s">
        <v>1822</v>
      </c>
      <c r="C533" s="8">
        <v>1</v>
      </c>
      <c r="D533" s="8">
        <v>12</v>
      </c>
      <c r="E533" s="8">
        <v>77</v>
      </c>
      <c r="F533" s="7">
        <v>1</v>
      </c>
      <c r="G533" s="6">
        <v>0</v>
      </c>
    </row>
    <row r="534" spans="1:7" ht="22.5" x14ac:dyDescent="0.15">
      <c r="A534" s="9" t="s">
        <v>1821</v>
      </c>
      <c r="B534" s="8" t="s">
        <v>1820</v>
      </c>
      <c r="C534" s="8">
        <v>1</v>
      </c>
      <c r="D534" s="8">
        <v>5</v>
      </c>
      <c r="E534" s="8">
        <v>52</v>
      </c>
      <c r="F534" s="7">
        <v>0</v>
      </c>
      <c r="G534" s="6">
        <v>0</v>
      </c>
    </row>
    <row r="535" spans="1:7" ht="22.5" x14ac:dyDescent="0.15">
      <c r="A535" s="9" t="s">
        <v>1819</v>
      </c>
      <c r="B535" s="8" t="s">
        <v>1818</v>
      </c>
      <c r="C535" s="8">
        <v>2</v>
      </c>
      <c r="D535" s="8">
        <v>7.5</v>
      </c>
      <c r="E535" s="8">
        <v>29.5</v>
      </c>
      <c r="F535" s="7">
        <v>0.5</v>
      </c>
      <c r="G535" s="6">
        <v>0</v>
      </c>
    </row>
    <row r="536" spans="1:7" ht="22.5" x14ac:dyDescent="0.15">
      <c r="A536" s="9" t="s">
        <v>1817</v>
      </c>
      <c r="B536" s="8" t="s">
        <v>1816</v>
      </c>
      <c r="C536" s="8">
        <v>7</v>
      </c>
      <c r="D536" s="8">
        <v>17.71</v>
      </c>
      <c r="E536" s="8">
        <v>81.709999999999994</v>
      </c>
      <c r="F536" s="7">
        <v>0.28599999999999998</v>
      </c>
      <c r="G536" s="6">
        <v>0</v>
      </c>
    </row>
    <row r="537" spans="1:7" ht="22.5" x14ac:dyDescent="0.15">
      <c r="A537" s="9" t="s">
        <v>1815</v>
      </c>
      <c r="B537" s="8" t="s">
        <v>1814</v>
      </c>
      <c r="C537" s="8">
        <v>1</v>
      </c>
      <c r="D537" s="8">
        <v>29</v>
      </c>
      <c r="E537" s="8">
        <v>78</v>
      </c>
      <c r="F537" s="7">
        <v>1</v>
      </c>
      <c r="G537" s="6">
        <v>0</v>
      </c>
    </row>
    <row r="538" spans="1:7" ht="22.5" x14ac:dyDescent="0.15">
      <c r="A538" s="9" t="s">
        <v>1813</v>
      </c>
      <c r="B538" s="8" t="s">
        <v>1812</v>
      </c>
      <c r="C538" s="8">
        <v>6</v>
      </c>
      <c r="D538" s="8">
        <v>0</v>
      </c>
      <c r="E538" s="8">
        <v>44.67</v>
      </c>
      <c r="F538" s="7">
        <v>0.5</v>
      </c>
      <c r="G538" s="6">
        <v>0</v>
      </c>
    </row>
    <row r="539" spans="1:7" ht="22.5" x14ac:dyDescent="0.15">
      <c r="A539" s="9" t="s">
        <v>1811</v>
      </c>
      <c r="B539" s="8" t="s">
        <v>1810</v>
      </c>
      <c r="C539" s="8">
        <v>34</v>
      </c>
      <c r="D539" s="8">
        <v>1.85</v>
      </c>
      <c r="E539" s="8">
        <v>42.76</v>
      </c>
      <c r="F539" s="7">
        <v>0.67600000000000005</v>
      </c>
      <c r="G539" s="6">
        <v>0</v>
      </c>
    </row>
    <row r="540" spans="1:7" ht="22.5" x14ac:dyDescent="0.15">
      <c r="A540" s="9" t="s">
        <v>1809</v>
      </c>
      <c r="B540" s="8" t="s">
        <v>1808</v>
      </c>
      <c r="C540" s="8">
        <v>3</v>
      </c>
      <c r="D540" s="8">
        <v>7.67</v>
      </c>
      <c r="E540" s="8">
        <v>60.67</v>
      </c>
      <c r="F540" s="7">
        <v>1</v>
      </c>
      <c r="G540" s="6">
        <v>0</v>
      </c>
    </row>
    <row r="541" spans="1:7" ht="22.5" x14ac:dyDescent="0.15">
      <c r="A541" s="9" t="s">
        <v>3149</v>
      </c>
      <c r="B541" s="8" t="s">
        <v>3148</v>
      </c>
      <c r="C541" s="8">
        <v>1</v>
      </c>
      <c r="D541" s="8">
        <v>16</v>
      </c>
      <c r="E541" s="8">
        <v>66</v>
      </c>
      <c r="F541" s="7">
        <v>1</v>
      </c>
      <c r="G541" s="6">
        <v>0</v>
      </c>
    </row>
    <row r="542" spans="1:7" ht="22.5" x14ac:dyDescent="0.15">
      <c r="A542" s="9" t="s">
        <v>2852</v>
      </c>
      <c r="B542" s="8" t="s">
        <v>2851</v>
      </c>
      <c r="C542" s="8">
        <v>1</v>
      </c>
      <c r="D542" s="8">
        <v>6</v>
      </c>
      <c r="E542" s="8">
        <v>48</v>
      </c>
      <c r="F542" s="7">
        <v>0</v>
      </c>
      <c r="G542" s="6">
        <v>0</v>
      </c>
    </row>
    <row r="543" spans="1:7" ht="22.5" x14ac:dyDescent="0.15">
      <c r="A543" s="9" t="s">
        <v>1807</v>
      </c>
      <c r="B543" s="8" t="s">
        <v>1806</v>
      </c>
      <c r="C543" s="8">
        <v>6</v>
      </c>
      <c r="D543" s="8">
        <v>4.33</v>
      </c>
      <c r="E543" s="8">
        <v>45.5</v>
      </c>
      <c r="F543" s="7">
        <v>0.16700000000000001</v>
      </c>
      <c r="G543" s="6">
        <v>0</v>
      </c>
    </row>
    <row r="544" spans="1:7" ht="22.5" x14ac:dyDescent="0.15">
      <c r="A544" s="9" t="s">
        <v>1805</v>
      </c>
      <c r="B544" s="8" t="s">
        <v>1804</v>
      </c>
      <c r="C544" s="8">
        <v>1</v>
      </c>
      <c r="D544" s="8">
        <v>18</v>
      </c>
      <c r="E544" s="8">
        <v>73</v>
      </c>
      <c r="F544" s="7">
        <v>1</v>
      </c>
      <c r="G544" s="6">
        <v>0</v>
      </c>
    </row>
    <row r="545" spans="1:7" ht="22.5" x14ac:dyDescent="0.15">
      <c r="A545" s="9" t="s">
        <v>1803</v>
      </c>
      <c r="B545" s="8" t="s">
        <v>1802</v>
      </c>
      <c r="C545" s="8">
        <v>3</v>
      </c>
      <c r="D545" s="8">
        <v>5</v>
      </c>
      <c r="E545" s="8">
        <v>58.67</v>
      </c>
      <c r="F545" s="7">
        <v>0.33300000000000002</v>
      </c>
      <c r="G545" s="6">
        <v>0</v>
      </c>
    </row>
    <row r="546" spans="1:7" ht="22.5" x14ac:dyDescent="0.15">
      <c r="A546" s="9" t="s">
        <v>1801</v>
      </c>
      <c r="B546" s="8" t="s">
        <v>1800</v>
      </c>
      <c r="C546" s="8">
        <v>4</v>
      </c>
      <c r="D546" s="8">
        <v>14.25</v>
      </c>
      <c r="E546" s="8">
        <v>57.75</v>
      </c>
      <c r="F546" s="7">
        <v>0.5</v>
      </c>
      <c r="G546" s="6">
        <v>0</v>
      </c>
    </row>
    <row r="547" spans="1:7" ht="33.75" x14ac:dyDescent="0.15">
      <c r="A547" s="9" t="s">
        <v>3147</v>
      </c>
      <c r="B547" s="8" t="s">
        <v>3146</v>
      </c>
      <c r="C547" s="8">
        <v>1</v>
      </c>
      <c r="D547" s="8">
        <v>13</v>
      </c>
      <c r="E547" s="8">
        <v>78</v>
      </c>
      <c r="F547" s="7">
        <v>0</v>
      </c>
      <c r="G547" s="6">
        <v>0</v>
      </c>
    </row>
    <row r="548" spans="1:7" ht="33.75" x14ac:dyDescent="0.15">
      <c r="A548" s="9" t="s">
        <v>3284</v>
      </c>
      <c r="B548" s="8" t="s">
        <v>3283</v>
      </c>
      <c r="C548" s="8">
        <v>1</v>
      </c>
      <c r="D548" s="8">
        <v>3</v>
      </c>
      <c r="E548" s="8">
        <v>66</v>
      </c>
      <c r="F548" s="7">
        <v>0</v>
      </c>
      <c r="G548" s="6">
        <v>1</v>
      </c>
    </row>
    <row r="549" spans="1:7" ht="33.75" x14ac:dyDescent="0.15">
      <c r="A549" s="9" t="s">
        <v>1799</v>
      </c>
      <c r="B549" s="8" t="s">
        <v>1798</v>
      </c>
      <c r="C549" s="8">
        <v>3</v>
      </c>
      <c r="D549" s="8">
        <v>16</v>
      </c>
      <c r="E549" s="8">
        <v>70</v>
      </c>
      <c r="F549" s="7">
        <v>1</v>
      </c>
      <c r="G549" s="6">
        <v>0</v>
      </c>
    </row>
    <row r="550" spans="1:7" ht="33.75" x14ac:dyDescent="0.15">
      <c r="A550" s="9" t="s">
        <v>1797</v>
      </c>
      <c r="B550" s="8" t="s">
        <v>1796</v>
      </c>
      <c r="C550" s="8">
        <v>3</v>
      </c>
      <c r="D550" s="8">
        <v>31.33</v>
      </c>
      <c r="E550" s="8">
        <v>81</v>
      </c>
      <c r="F550" s="7">
        <v>0.66700000000000004</v>
      </c>
      <c r="G550" s="6">
        <v>0.33300000000000002</v>
      </c>
    </row>
    <row r="551" spans="1:7" ht="11.25" x14ac:dyDescent="0.15">
      <c r="A551" s="9" t="s">
        <v>1795</v>
      </c>
      <c r="B551" s="8" t="s">
        <v>1794</v>
      </c>
      <c r="C551" s="8">
        <v>51</v>
      </c>
      <c r="D551" s="8">
        <v>0</v>
      </c>
      <c r="E551" s="8">
        <v>49.24</v>
      </c>
      <c r="F551" s="7">
        <v>0.58799999999999997</v>
      </c>
      <c r="G551" s="6">
        <v>0</v>
      </c>
    </row>
    <row r="552" spans="1:7" ht="11.25" x14ac:dyDescent="0.15">
      <c r="A552" s="9" t="s">
        <v>1793</v>
      </c>
      <c r="B552" s="8" t="s">
        <v>1792</v>
      </c>
      <c r="C552" s="8">
        <v>55</v>
      </c>
      <c r="D552" s="8">
        <v>1.35</v>
      </c>
      <c r="E552" s="8">
        <v>50.95</v>
      </c>
      <c r="F552" s="7">
        <v>0.50900000000000001</v>
      </c>
      <c r="G552" s="6">
        <v>0</v>
      </c>
    </row>
    <row r="553" spans="1:7" ht="11.25" x14ac:dyDescent="0.15">
      <c r="A553" s="9" t="s">
        <v>2850</v>
      </c>
      <c r="B553" s="8" t="s">
        <v>2849</v>
      </c>
      <c r="C553" s="8">
        <v>5</v>
      </c>
      <c r="D553" s="8">
        <v>3.6</v>
      </c>
      <c r="E553" s="8">
        <v>50</v>
      </c>
      <c r="F553" s="7">
        <v>0.8</v>
      </c>
      <c r="G553" s="6">
        <v>0</v>
      </c>
    </row>
    <row r="554" spans="1:7" ht="11.25" x14ac:dyDescent="0.15">
      <c r="A554" s="9" t="s">
        <v>3454</v>
      </c>
      <c r="B554" s="8" t="s">
        <v>3453</v>
      </c>
      <c r="C554" s="8">
        <v>1</v>
      </c>
      <c r="D554" s="8">
        <v>53</v>
      </c>
      <c r="E554" s="8">
        <v>77</v>
      </c>
      <c r="F554" s="7">
        <v>1</v>
      </c>
      <c r="G554" s="6">
        <v>0</v>
      </c>
    </row>
    <row r="555" spans="1:7" ht="33.75" x14ac:dyDescent="0.15">
      <c r="A555" s="9" t="s">
        <v>2848</v>
      </c>
      <c r="B555" s="8" t="s">
        <v>2847</v>
      </c>
      <c r="C555" s="8">
        <v>3</v>
      </c>
      <c r="D555" s="8">
        <v>6.67</v>
      </c>
      <c r="E555" s="8">
        <v>46.33</v>
      </c>
      <c r="F555" s="7">
        <v>0.66700000000000004</v>
      </c>
      <c r="G555" s="6">
        <v>0</v>
      </c>
    </row>
    <row r="556" spans="1:7" ht="33.75" x14ac:dyDescent="0.15">
      <c r="A556" s="9" t="s">
        <v>1791</v>
      </c>
      <c r="B556" s="8" t="s">
        <v>1790</v>
      </c>
      <c r="C556" s="8">
        <v>1</v>
      </c>
      <c r="D556" s="8">
        <v>13</v>
      </c>
      <c r="E556" s="8">
        <v>37</v>
      </c>
      <c r="F556" s="7">
        <v>1</v>
      </c>
      <c r="G556" s="6">
        <v>0</v>
      </c>
    </row>
    <row r="557" spans="1:7" ht="33.75" x14ac:dyDescent="0.15">
      <c r="A557" s="9" t="s">
        <v>1789</v>
      </c>
      <c r="B557" s="8" t="s">
        <v>1788</v>
      </c>
      <c r="C557" s="8">
        <v>1</v>
      </c>
      <c r="D557" s="8">
        <v>12</v>
      </c>
      <c r="E557" s="8">
        <v>67</v>
      </c>
      <c r="F557" s="7">
        <v>1</v>
      </c>
      <c r="G557" s="6">
        <v>0</v>
      </c>
    </row>
    <row r="558" spans="1:7" ht="33.75" x14ac:dyDescent="0.15">
      <c r="A558" s="9" t="s">
        <v>1787</v>
      </c>
      <c r="B558" s="8" t="s">
        <v>1786</v>
      </c>
      <c r="C558" s="8">
        <v>2</v>
      </c>
      <c r="D558" s="8">
        <v>59.5</v>
      </c>
      <c r="E558" s="8">
        <v>60.5</v>
      </c>
      <c r="F558" s="7">
        <v>1</v>
      </c>
      <c r="G558" s="6">
        <v>0</v>
      </c>
    </row>
    <row r="559" spans="1:7" ht="22.5" x14ac:dyDescent="0.15">
      <c r="A559" s="9" t="s">
        <v>1785</v>
      </c>
      <c r="B559" s="8" t="s">
        <v>1784</v>
      </c>
      <c r="C559" s="8">
        <v>3</v>
      </c>
      <c r="D559" s="8">
        <v>6</v>
      </c>
      <c r="E559" s="8">
        <v>60.67</v>
      </c>
      <c r="F559" s="7">
        <v>0.33300000000000002</v>
      </c>
      <c r="G559" s="6">
        <v>0.33300000000000002</v>
      </c>
    </row>
    <row r="560" spans="1:7" ht="22.5" x14ac:dyDescent="0.15">
      <c r="A560" s="9" t="s">
        <v>1783</v>
      </c>
      <c r="B560" s="8" t="s">
        <v>1782</v>
      </c>
      <c r="C560" s="8">
        <v>1</v>
      </c>
      <c r="D560" s="8">
        <v>7</v>
      </c>
      <c r="E560" s="8">
        <v>71</v>
      </c>
      <c r="F560" s="7">
        <v>0</v>
      </c>
      <c r="G560" s="6">
        <v>0</v>
      </c>
    </row>
    <row r="561" spans="1:7" ht="22.5" x14ac:dyDescent="0.15">
      <c r="A561" s="9" t="s">
        <v>1781</v>
      </c>
      <c r="B561" s="8" t="s">
        <v>1780</v>
      </c>
      <c r="C561" s="8">
        <v>5</v>
      </c>
      <c r="D561" s="8">
        <v>15.4</v>
      </c>
      <c r="E561" s="8">
        <v>68.400000000000006</v>
      </c>
      <c r="F561" s="7">
        <v>0.8</v>
      </c>
      <c r="G561" s="6">
        <v>0.2</v>
      </c>
    </row>
    <row r="562" spans="1:7" ht="22.5" x14ac:dyDescent="0.15">
      <c r="A562" s="9" t="s">
        <v>1779</v>
      </c>
      <c r="B562" s="8" t="s">
        <v>1778</v>
      </c>
      <c r="C562" s="8">
        <v>4</v>
      </c>
      <c r="D562" s="8">
        <v>21.25</v>
      </c>
      <c r="E562" s="8">
        <v>58.25</v>
      </c>
      <c r="F562" s="7">
        <v>0.75</v>
      </c>
      <c r="G562" s="6">
        <v>0</v>
      </c>
    </row>
    <row r="563" spans="1:7" ht="45" x14ac:dyDescent="0.15">
      <c r="A563" s="9" t="s">
        <v>1777</v>
      </c>
      <c r="B563" s="8" t="s">
        <v>1776</v>
      </c>
      <c r="C563" s="8">
        <v>3</v>
      </c>
      <c r="D563" s="8">
        <v>6</v>
      </c>
      <c r="E563" s="8">
        <v>47.33</v>
      </c>
      <c r="F563" s="7">
        <v>0.66700000000000004</v>
      </c>
      <c r="G563" s="6">
        <v>0</v>
      </c>
    </row>
    <row r="564" spans="1:7" ht="45" x14ac:dyDescent="0.15">
      <c r="A564" s="9" t="s">
        <v>1773</v>
      </c>
      <c r="B564" s="8" t="s">
        <v>1772</v>
      </c>
      <c r="C564" s="8">
        <v>2</v>
      </c>
      <c r="D564" s="8">
        <v>16.5</v>
      </c>
      <c r="E564" s="8">
        <v>80</v>
      </c>
      <c r="F564" s="7">
        <v>0.5</v>
      </c>
      <c r="G564" s="6">
        <v>0</v>
      </c>
    </row>
    <row r="565" spans="1:7" ht="45" x14ac:dyDescent="0.15">
      <c r="A565" s="9" t="s">
        <v>1771</v>
      </c>
      <c r="B565" s="8" t="s">
        <v>1770</v>
      </c>
      <c r="C565" s="8">
        <v>2</v>
      </c>
      <c r="D565" s="8">
        <v>35</v>
      </c>
      <c r="E565" s="8">
        <v>71</v>
      </c>
      <c r="F565" s="7">
        <v>1</v>
      </c>
      <c r="G565" s="6">
        <v>0</v>
      </c>
    </row>
    <row r="566" spans="1:7" ht="22.5" x14ac:dyDescent="0.15">
      <c r="A566" s="9" t="s">
        <v>1769</v>
      </c>
      <c r="B566" s="8" t="s">
        <v>1768</v>
      </c>
      <c r="C566" s="8">
        <v>2</v>
      </c>
      <c r="D566" s="8">
        <v>6.5</v>
      </c>
      <c r="E566" s="8">
        <v>73.5</v>
      </c>
      <c r="F566" s="7">
        <v>0.5</v>
      </c>
      <c r="G566" s="6">
        <v>0</v>
      </c>
    </row>
    <row r="567" spans="1:7" ht="22.5" x14ac:dyDescent="0.15">
      <c r="A567" s="9" t="s">
        <v>1767</v>
      </c>
      <c r="B567" s="8" t="s">
        <v>1766</v>
      </c>
      <c r="C567" s="8">
        <v>3</v>
      </c>
      <c r="D567" s="8">
        <v>0</v>
      </c>
      <c r="E567" s="8">
        <v>52.67</v>
      </c>
      <c r="F567" s="7">
        <v>0.66700000000000004</v>
      </c>
      <c r="G567" s="6">
        <v>0</v>
      </c>
    </row>
    <row r="568" spans="1:7" ht="22.5" x14ac:dyDescent="0.15">
      <c r="A568" s="9" t="s">
        <v>1765</v>
      </c>
      <c r="B568" s="8" t="s">
        <v>1764</v>
      </c>
      <c r="C568" s="8">
        <v>16</v>
      </c>
      <c r="D568" s="8">
        <v>5.75</v>
      </c>
      <c r="E568" s="8">
        <v>58.63</v>
      </c>
      <c r="F568" s="7">
        <v>0.5</v>
      </c>
      <c r="G568" s="6">
        <v>0</v>
      </c>
    </row>
    <row r="569" spans="1:7" ht="22.5" x14ac:dyDescent="0.15">
      <c r="A569" s="9" t="s">
        <v>1763</v>
      </c>
      <c r="B569" s="8" t="s">
        <v>1762</v>
      </c>
      <c r="C569" s="8">
        <v>26</v>
      </c>
      <c r="D569" s="8">
        <v>6.5</v>
      </c>
      <c r="E569" s="8">
        <v>70.92</v>
      </c>
      <c r="F569" s="7">
        <v>0.46200000000000002</v>
      </c>
      <c r="G569" s="6">
        <v>0</v>
      </c>
    </row>
    <row r="570" spans="1:7" ht="22.5" x14ac:dyDescent="0.15">
      <c r="A570" s="9" t="s">
        <v>1759</v>
      </c>
      <c r="B570" s="8" t="s">
        <v>1758</v>
      </c>
      <c r="C570" s="8">
        <v>5</v>
      </c>
      <c r="D570" s="8">
        <v>22.2</v>
      </c>
      <c r="E570" s="8">
        <v>75.400000000000006</v>
      </c>
      <c r="F570" s="7">
        <v>0.8</v>
      </c>
      <c r="G570" s="6">
        <v>0.4</v>
      </c>
    </row>
    <row r="571" spans="1:7" ht="45" x14ac:dyDescent="0.15">
      <c r="A571" s="9" t="s">
        <v>1757</v>
      </c>
      <c r="B571" s="8" t="s">
        <v>1756</v>
      </c>
      <c r="C571" s="8">
        <v>45</v>
      </c>
      <c r="D571" s="8">
        <v>0</v>
      </c>
      <c r="E571" s="8">
        <v>54.09</v>
      </c>
      <c r="F571" s="7">
        <v>0.66700000000000004</v>
      </c>
      <c r="G571" s="6">
        <v>0</v>
      </c>
    </row>
    <row r="572" spans="1:7" ht="33.75" x14ac:dyDescent="0.15">
      <c r="A572" s="9" t="s">
        <v>1755</v>
      </c>
      <c r="B572" s="8" t="s">
        <v>1754</v>
      </c>
      <c r="C572" s="8">
        <v>38</v>
      </c>
      <c r="D572" s="8">
        <v>2.13</v>
      </c>
      <c r="E572" s="8">
        <v>56.97</v>
      </c>
      <c r="F572" s="7">
        <v>0.55300000000000005</v>
      </c>
      <c r="G572" s="6">
        <v>0</v>
      </c>
    </row>
    <row r="573" spans="1:7" ht="33.75" x14ac:dyDescent="0.15">
      <c r="A573" s="9" t="s">
        <v>1753</v>
      </c>
      <c r="B573" s="8" t="s">
        <v>1752</v>
      </c>
      <c r="C573" s="8">
        <v>10</v>
      </c>
      <c r="D573" s="8">
        <v>5.6</v>
      </c>
      <c r="E573" s="8">
        <v>73.7</v>
      </c>
      <c r="F573" s="7">
        <v>0.6</v>
      </c>
      <c r="G573" s="6">
        <v>0</v>
      </c>
    </row>
    <row r="574" spans="1:7" ht="33.75" x14ac:dyDescent="0.15">
      <c r="A574" s="9" t="s">
        <v>2846</v>
      </c>
      <c r="B574" s="8" t="s">
        <v>2845</v>
      </c>
      <c r="C574" s="8">
        <v>3</v>
      </c>
      <c r="D574" s="8">
        <v>10</v>
      </c>
      <c r="E574" s="8">
        <v>68</v>
      </c>
      <c r="F574" s="7">
        <v>1</v>
      </c>
      <c r="G574" s="6">
        <v>0</v>
      </c>
    </row>
    <row r="575" spans="1:7" ht="22.5" x14ac:dyDescent="0.15">
      <c r="A575" s="9" t="s">
        <v>1751</v>
      </c>
      <c r="B575" s="8" t="s">
        <v>1750</v>
      </c>
      <c r="C575" s="8">
        <v>445</v>
      </c>
      <c r="D575" s="8">
        <v>7.0000000000000007E-2</v>
      </c>
      <c r="E575" s="8">
        <v>60.43</v>
      </c>
      <c r="F575" s="7">
        <v>0.56000000000000005</v>
      </c>
      <c r="G575" s="6">
        <v>0</v>
      </c>
    </row>
    <row r="576" spans="1:7" ht="33.75" x14ac:dyDescent="0.15">
      <c r="A576" s="9" t="s">
        <v>1749</v>
      </c>
      <c r="B576" s="8" t="s">
        <v>1748</v>
      </c>
      <c r="C576" s="8">
        <v>23</v>
      </c>
      <c r="D576" s="8">
        <v>0</v>
      </c>
      <c r="E576" s="8">
        <v>69</v>
      </c>
      <c r="F576" s="7">
        <v>0.87</v>
      </c>
      <c r="G576" s="6">
        <v>4.2999999999999997E-2</v>
      </c>
    </row>
    <row r="577" spans="1:7" ht="22.5" x14ac:dyDescent="0.15">
      <c r="A577" s="9" t="s">
        <v>1747</v>
      </c>
      <c r="B577" s="8" t="s">
        <v>1746</v>
      </c>
      <c r="C577" s="8">
        <v>751</v>
      </c>
      <c r="D577" s="8">
        <v>0</v>
      </c>
      <c r="E577" s="8">
        <v>55.52</v>
      </c>
      <c r="F577" s="7">
        <v>0.39100000000000001</v>
      </c>
      <c r="G577" s="6">
        <v>0</v>
      </c>
    </row>
    <row r="578" spans="1:7" ht="33.75" x14ac:dyDescent="0.15">
      <c r="A578" s="9" t="s">
        <v>1745</v>
      </c>
      <c r="B578" s="8" t="s">
        <v>1744</v>
      </c>
      <c r="C578" s="8">
        <v>31</v>
      </c>
      <c r="D578" s="8">
        <v>0</v>
      </c>
      <c r="E578" s="8">
        <v>60.74</v>
      </c>
      <c r="F578" s="7">
        <v>0.54800000000000004</v>
      </c>
      <c r="G578" s="6">
        <v>3.2000000000000001E-2</v>
      </c>
    </row>
    <row r="579" spans="1:7" ht="33.75" x14ac:dyDescent="0.15">
      <c r="A579" s="9" t="s">
        <v>1743</v>
      </c>
      <c r="B579" s="8" t="s">
        <v>1742</v>
      </c>
      <c r="C579" s="8">
        <v>9</v>
      </c>
      <c r="D579" s="8">
        <v>0</v>
      </c>
      <c r="E579" s="8">
        <v>63.56</v>
      </c>
      <c r="F579" s="7">
        <v>0.44400000000000001</v>
      </c>
      <c r="G579" s="6">
        <v>0</v>
      </c>
    </row>
    <row r="580" spans="1:7" ht="33.75" x14ac:dyDescent="0.15">
      <c r="A580" s="9" t="s">
        <v>1741</v>
      </c>
      <c r="B580" s="8" t="s">
        <v>1740</v>
      </c>
      <c r="C580" s="8">
        <v>104</v>
      </c>
      <c r="D580" s="8">
        <v>0.61</v>
      </c>
      <c r="E580" s="8">
        <v>3.6</v>
      </c>
      <c r="F580" s="7">
        <v>0.52900000000000003</v>
      </c>
      <c r="G580" s="6">
        <v>0</v>
      </c>
    </row>
    <row r="581" spans="1:7" ht="33.75" x14ac:dyDescent="0.15">
      <c r="A581" s="9" t="s">
        <v>1739</v>
      </c>
      <c r="B581" s="8" t="s">
        <v>1738</v>
      </c>
      <c r="C581" s="8">
        <v>105</v>
      </c>
      <c r="D581" s="8">
        <v>2.5099999999999998</v>
      </c>
      <c r="E581" s="8">
        <v>3.53</v>
      </c>
      <c r="F581" s="7">
        <v>0.51400000000000001</v>
      </c>
      <c r="G581" s="6">
        <v>0</v>
      </c>
    </row>
    <row r="582" spans="1:7" ht="33.75" x14ac:dyDescent="0.15">
      <c r="A582" s="9" t="s">
        <v>1737</v>
      </c>
      <c r="B582" s="8" t="s">
        <v>1736</v>
      </c>
      <c r="C582" s="8">
        <v>25</v>
      </c>
      <c r="D582" s="8">
        <v>3.76</v>
      </c>
      <c r="E582" s="8">
        <v>1.78</v>
      </c>
      <c r="F582" s="7">
        <v>0.44</v>
      </c>
      <c r="G582" s="6">
        <v>0</v>
      </c>
    </row>
    <row r="583" spans="1:7" ht="33.75" x14ac:dyDescent="0.15">
      <c r="A583" s="9" t="s">
        <v>1735</v>
      </c>
      <c r="B583" s="8" t="s">
        <v>1734</v>
      </c>
      <c r="C583" s="8">
        <v>80</v>
      </c>
      <c r="D583" s="8">
        <v>0.75</v>
      </c>
      <c r="E583" s="8">
        <v>59.95</v>
      </c>
      <c r="F583" s="7">
        <v>0.438</v>
      </c>
      <c r="G583" s="6">
        <v>0</v>
      </c>
    </row>
    <row r="584" spans="1:7" ht="33.75" x14ac:dyDescent="0.15">
      <c r="A584" s="9" t="s">
        <v>1733</v>
      </c>
      <c r="B584" s="8" t="s">
        <v>1732</v>
      </c>
      <c r="C584" s="8">
        <v>128</v>
      </c>
      <c r="D584" s="8">
        <v>3.73</v>
      </c>
      <c r="E584" s="8">
        <v>59.59</v>
      </c>
      <c r="F584" s="7">
        <v>0.40600000000000003</v>
      </c>
      <c r="G584" s="6">
        <v>8.0000000000000002E-3</v>
      </c>
    </row>
    <row r="585" spans="1:7" ht="33.75" x14ac:dyDescent="0.15">
      <c r="A585" s="9" t="s">
        <v>1731</v>
      </c>
      <c r="B585" s="8" t="s">
        <v>1730</v>
      </c>
      <c r="C585" s="8">
        <v>72</v>
      </c>
      <c r="D585" s="8">
        <v>5.86</v>
      </c>
      <c r="E585" s="8">
        <v>70.680000000000007</v>
      </c>
      <c r="F585" s="7">
        <v>0.44400000000000001</v>
      </c>
      <c r="G585" s="6">
        <v>4.2000000000000003E-2</v>
      </c>
    </row>
    <row r="586" spans="1:7" ht="33.75" x14ac:dyDescent="0.15">
      <c r="A586" s="9" t="s">
        <v>1729</v>
      </c>
      <c r="B586" s="8" t="s">
        <v>1728</v>
      </c>
      <c r="C586" s="8">
        <v>31</v>
      </c>
      <c r="D586" s="8">
        <v>9.5500000000000007</v>
      </c>
      <c r="E586" s="8">
        <v>73.099999999999994</v>
      </c>
      <c r="F586" s="7">
        <v>0.48399999999999999</v>
      </c>
      <c r="G586" s="6">
        <v>0</v>
      </c>
    </row>
    <row r="587" spans="1:7" ht="33.75" x14ac:dyDescent="0.15">
      <c r="A587" s="9" t="s">
        <v>1727</v>
      </c>
      <c r="B587" s="8" t="s">
        <v>1726</v>
      </c>
      <c r="C587" s="8">
        <v>15</v>
      </c>
      <c r="D587" s="8">
        <v>16.73</v>
      </c>
      <c r="E587" s="8">
        <v>74.33</v>
      </c>
      <c r="F587" s="7">
        <v>0.86699999999999999</v>
      </c>
      <c r="G587" s="6">
        <v>6.7000000000000004E-2</v>
      </c>
    </row>
    <row r="588" spans="1:7" ht="22.5" x14ac:dyDescent="0.15">
      <c r="A588" s="9" t="s">
        <v>1725</v>
      </c>
      <c r="B588" s="8" t="s">
        <v>1724</v>
      </c>
      <c r="C588" s="8">
        <v>26</v>
      </c>
      <c r="D588" s="8">
        <v>1</v>
      </c>
      <c r="E588" s="8">
        <v>65.5</v>
      </c>
      <c r="F588" s="7">
        <v>0.53800000000000003</v>
      </c>
      <c r="G588" s="6">
        <v>0.115</v>
      </c>
    </row>
    <row r="589" spans="1:7" ht="11.25" x14ac:dyDescent="0.15">
      <c r="A589" s="9" t="s">
        <v>114</v>
      </c>
      <c r="B589" s="8" t="s">
        <v>113</v>
      </c>
      <c r="C589" s="8">
        <v>21</v>
      </c>
      <c r="D589" s="8">
        <v>3</v>
      </c>
      <c r="E589" s="8">
        <v>56.29</v>
      </c>
      <c r="F589" s="7">
        <v>0.57099999999999995</v>
      </c>
      <c r="G589" s="6">
        <v>0</v>
      </c>
    </row>
    <row r="590" spans="1:7" ht="11.25" x14ac:dyDescent="0.15">
      <c r="A590" s="9" t="s">
        <v>1723</v>
      </c>
      <c r="B590" s="8" t="s">
        <v>1722</v>
      </c>
      <c r="C590" s="8">
        <v>50</v>
      </c>
      <c r="D590" s="8">
        <v>6.52</v>
      </c>
      <c r="E590" s="8">
        <v>73.099999999999994</v>
      </c>
      <c r="F590" s="7">
        <v>0.54</v>
      </c>
      <c r="G590" s="6">
        <v>0.06</v>
      </c>
    </row>
    <row r="591" spans="1:7" ht="11.25" x14ac:dyDescent="0.15">
      <c r="A591" s="9" t="s">
        <v>1721</v>
      </c>
      <c r="B591" s="8" t="s">
        <v>1720</v>
      </c>
      <c r="C591" s="8">
        <v>19</v>
      </c>
      <c r="D591" s="8">
        <v>11.37</v>
      </c>
      <c r="E591" s="8">
        <v>73.11</v>
      </c>
      <c r="F591" s="7">
        <v>0.68400000000000005</v>
      </c>
      <c r="G591" s="6">
        <v>5.2999999999999999E-2</v>
      </c>
    </row>
    <row r="592" spans="1:7" ht="11.25" x14ac:dyDescent="0.15">
      <c r="A592" s="9" t="s">
        <v>1719</v>
      </c>
      <c r="B592" s="8" t="s">
        <v>1718</v>
      </c>
      <c r="C592" s="8">
        <v>4</v>
      </c>
      <c r="D592" s="8">
        <v>11</v>
      </c>
      <c r="E592" s="8">
        <v>64.25</v>
      </c>
      <c r="F592" s="7">
        <v>0.75</v>
      </c>
      <c r="G592" s="6">
        <v>0</v>
      </c>
    </row>
    <row r="593" spans="1:7" ht="22.5" x14ac:dyDescent="0.15">
      <c r="A593" s="9" t="s">
        <v>1717</v>
      </c>
      <c r="B593" s="8" t="s">
        <v>1716</v>
      </c>
      <c r="C593" s="8">
        <v>9</v>
      </c>
      <c r="D593" s="8">
        <v>0.89</v>
      </c>
      <c r="E593" s="8">
        <v>68.56</v>
      </c>
      <c r="F593" s="7">
        <v>0.77800000000000002</v>
      </c>
      <c r="G593" s="6">
        <v>0.222</v>
      </c>
    </row>
    <row r="594" spans="1:7" ht="22.5" x14ac:dyDescent="0.15">
      <c r="A594" s="9" t="s">
        <v>1715</v>
      </c>
      <c r="B594" s="8" t="s">
        <v>1714</v>
      </c>
      <c r="C594" s="8">
        <v>14</v>
      </c>
      <c r="D594" s="8">
        <v>2.71</v>
      </c>
      <c r="E594" s="8">
        <v>73.930000000000007</v>
      </c>
      <c r="F594" s="7">
        <v>0.78600000000000003</v>
      </c>
      <c r="G594" s="6">
        <v>0</v>
      </c>
    </row>
    <row r="595" spans="1:7" ht="22.5" x14ac:dyDescent="0.15">
      <c r="A595" s="9" t="s">
        <v>1713</v>
      </c>
      <c r="B595" s="8" t="s">
        <v>1712</v>
      </c>
      <c r="C595" s="8">
        <v>18</v>
      </c>
      <c r="D595" s="8">
        <v>7.78</v>
      </c>
      <c r="E595" s="8">
        <v>74.61</v>
      </c>
      <c r="F595" s="7">
        <v>0.61099999999999999</v>
      </c>
      <c r="G595" s="6">
        <v>0.111</v>
      </c>
    </row>
    <row r="596" spans="1:7" ht="22.5" x14ac:dyDescent="0.15">
      <c r="A596" s="9" t="s">
        <v>1711</v>
      </c>
      <c r="B596" s="8" t="s">
        <v>1710</v>
      </c>
      <c r="C596" s="8">
        <v>24</v>
      </c>
      <c r="D596" s="8">
        <v>8.67</v>
      </c>
      <c r="E596" s="8">
        <v>71.13</v>
      </c>
      <c r="F596" s="7">
        <v>0.625</v>
      </c>
      <c r="G596" s="6">
        <v>0.125</v>
      </c>
    </row>
    <row r="597" spans="1:7" ht="22.5" x14ac:dyDescent="0.15">
      <c r="A597" s="9" t="s">
        <v>1709</v>
      </c>
      <c r="B597" s="8" t="s">
        <v>1708</v>
      </c>
      <c r="C597" s="8">
        <v>2</v>
      </c>
      <c r="D597" s="8">
        <v>10.5</v>
      </c>
      <c r="E597" s="8">
        <v>61</v>
      </c>
      <c r="F597" s="7">
        <v>0.5</v>
      </c>
      <c r="G597" s="6">
        <v>0.5</v>
      </c>
    </row>
    <row r="598" spans="1:7" ht="22.5" x14ac:dyDescent="0.15">
      <c r="A598" s="9" t="s">
        <v>1707</v>
      </c>
      <c r="B598" s="8" t="s">
        <v>1706</v>
      </c>
      <c r="C598" s="8">
        <v>31</v>
      </c>
      <c r="D598" s="8">
        <v>0.94</v>
      </c>
      <c r="E598" s="8">
        <v>67.19</v>
      </c>
      <c r="F598" s="7">
        <v>0.38700000000000001</v>
      </c>
      <c r="G598" s="6">
        <v>6.5000000000000002E-2</v>
      </c>
    </row>
    <row r="599" spans="1:7" ht="22.5" x14ac:dyDescent="0.15">
      <c r="A599" s="9" t="s">
        <v>1705</v>
      </c>
      <c r="B599" s="8" t="s">
        <v>1704</v>
      </c>
      <c r="C599" s="8">
        <v>31</v>
      </c>
      <c r="D599" s="8">
        <v>4.8099999999999996</v>
      </c>
      <c r="E599" s="8">
        <v>70.61</v>
      </c>
      <c r="F599" s="7">
        <v>0.38700000000000001</v>
      </c>
      <c r="G599" s="6">
        <v>3.2000000000000001E-2</v>
      </c>
    </row>
    <row r="600" spans="1:7" ht="22.5" x14ac:dyDescent="0.15">
      <c r="A600" s="9" t="s">
        <v>112</v>
      </c>
      <c r="B600" s="8" t="s">
        <v>111</v>
      </c>
      <c r="C600" s="8">
        <v>30</v>
      </c>
      <c r="D600" s="8">
        <v>7.1</v>
      </c>
      <c r="E600" s="8">
        <v>74.099999999999994</v>
      </c>
      <c r="F600" s="7">
        <v>0.36699999999999999</v>
      </c>
      <c r="G600" s="6">
        <v>0</v>
      </c>
    </row>
    <row r="601" spans="1:7" ht="22.5" x14ac:dyDescent="0.15">
      <c r="A601" s="9" t="s">
        <v>1703</v>
      </c>
      <c r="B601" s="8" t="s">
        <v>1702</v>
      </c>
      <c r="C601" s="8">
        <v>28</v>
      </c>
      <c r="D601" s="8">
        <v>12.07</v>
      </c>
      <c r="E601" s="8">
        <v>79.75</v>
      </c>
      <c r="F601" s="7">
        <v>0.32100000000000001</v>
      </c>
      <c r="G601" s="6">
        <v>0.14299999999999999</v>
      </c>
    </row>
    <row r="602" spans="1:7" ht="22.5" x14ac:dyDescent="0.15">
      <c r="A602" s="9" t="s">
        <v>1701</v>
      </c>
      <c r="B602" s="8" t="s">
        <v>1700</v>
      </c>
      <c r="C602" s="8">
        <v>12</v>
      </c>
      <c r="D602" s="8">
        <v>12.83</v>
      </c>
      <c r="E602" s="8">
        <v>78.42</v>
      </c>
      <c r="F602" s="7">
        <v>0.58299999999999996</v>
      </c>
      <c r="G602" s="6">
        <v>0.25</v>
      </c>
    </row>
    <row r="603" spans="1:7" ht="22.5" x14ac:dyDescent="0.15">
      <c r="A603" s="9" t="s">
        <v>1699</v>
      </c>
      <c r="B603" s="8" t="s">
        <v>1698</v>
      </c>
      <c r="C603" s="8">
        <v>6</v>
      </c>
      <c r="D603" s="8">
        <v>2</v>
      </c>
      <c r="E603" s="8">
        <v>34.5</v>
      </c>
      <c r="F603" s="7">
        <v>0.16700000000000001</v>
      </c>
      <c r="G603" s="6">
        <v>0</v>
      </c>
    </row>
    <row r="604" spans="1:7" ht="22.5" x14ac:dyDescent="0.15">
      <c r="A604" s="9" t="s">
        <v>1697</v>
      </c>
      <c r="B604" s="8" t="s">
        <v>1696</v>
      </c>
      <c r="C604" s="8">
        <v>1</v>
      </c>
      <c r="D604" s="8">
        <v>4</v>
      </c>
      <c r="E604" s="8">
        <v>9</v>
      </c>
      <c r="F604" s="7">
        <v>0</v>
      </c>
      <c r="G604" s="6">
        <v>0</v>
      </c>
    </row>
    <row r="605" spans="1:7" ht="22.5" x14ac:dyDescent="0.15">
      <c r="A605" s="9" t="s">
        <v>2844</v>
      </c>
      <c r="B605" s="8" t="s">
        <v>2843</v>
      </c>
      <c r="C605" s="8">
        <v>3</v>
      </c>
      <c r="D605" s="8">
        <v>8.33</v>
      </c>
      <c r="E605" s="8">
        <v>52.33</v>
      </c>
      <c r="F605" s="7">
        <v>0</v>
      </c>
      <c r="G605" s="6">
        <v>0</v>
      </c>
    </row>
    <row r="606" spans="1:7" ht="22.5" x14ac:dyDescent="0.15">
      <c r="A606" s="9" t="s">
        <v>2842</v>
      </c>
      <c r="B606" s="8" t="s">
        <v>2841</v>
      </c>
      <c r="C606" s="8">
        <v>3</v>
      </c>
      <c r="D606" s="8">
        <v>27</v>
      </c>
      <c r="E606" s="8">
        <v>72</v>
      </c>
      <c r="F606" s="7">
        <v>0</v>
      </c>
      <c r="G606" s="6">
        <v>0</v>
      </c>
    </row>
    <row r="607" spans="1:7" ht="22.5" x14ac:dyDescent="0.15">
      <c r="A607" s="9" t="s">
        <v>1695</v>
      </c>
      <c r="B607" s="8" t="s">
        <v>1694</v>
      </c>
      <c r="C607" s="8">
        <v>20</v>
      </c>
      <c r="D607" s="8">
        <v>0.85</v>
      </c>
      <c r="E607" s="8">
        <v>9.14</v>
      </c>
      <c r="F607" s="7">
        <v>0.5</v>
      </c>
      <c r="G607" s="6">
        <v>0</v>
      </c>
    </row>
    <row r="608" spans="1:7" ht="22.5" x14ac:dyDescent="0.15">
      <c r="A608" s="9" t="s">
        <v>1693</v>
      </c>
      <c r="B608" s="8" t="s">
        <v>1692</v>
      </c>
      <c r="C608" s="8">
        <v>14</v>
      </c>
      <c r="D608" s="8">
        <v>2.5</v>
      </c>
      <c r="E608" s="8">
        <v>8.44</v>
      </c>
      <c r="F608" s="7">
        <v>0.35699999999999998</v>
      </c>
      <c r="G608" s="6">
        <v>0</v>
      </c>
    </row>
    <row r="609" spans="1:7" ht="22.5" x14ac:dyDescent="0.15">
      <c r="A609" s="9" t="s">
        <v>1691</v>
      </c>
      <c r="B609" s="8" t="s">
        <v>1690</v>
      </c>
      <c r="C609" s="8">
        <v>1</v>
      </c>
      <c r="D609" s="8">
        <v>6</v>
      </c>
      <c r="E609" s="8">
        <v>0.44</v>
      </c>
      <c r="F609" s="7">
        <v>1</v>
      </c>
      <c r="G609" s="6">
        <v>0</v>
      </c>
    </row>
    <row r="610" spans="1:7" ht="22.5" x14ac:dyDescent="0.15">
      <c r="A610" s="9" t="s">
        <v>1689</v>
      </c>
      <c r="B610" s="8" t="s">
        <v>1688</v>
      </c>
      <c r="C610" s="8">
        <v>2</v>
      </c>
      <c r="D610" s="8">
        <v>7.5</v>
      </c>
      <c r="E610" s="8">
        <v>12</v>
      </c>
      <c r="F610" s="7">
        <v>0.5</v>
      </c>
      <c r="G610" s="6">
        <v>0</v>
      </c>
    </row>
    <row r="611" spans="1:7" ht="22.5" x14ac:dyDescent="0.15">
      <c r="A611" s="9" t="s">
        <v>1687</v>
      </c>
      <c r="B611" s="8" t="s">
        <v>1686</v>
      </c>
      <c r="C611" s="8">
        <v>35</v>
      </c>
      <c r="D611" s="8">
        <v>0.83</v>
      </c>
      <c r="E611" s="8">
        <v>62.4</v>
      </c>
      <c r="F611" s="7">
        <v>0.54300000000000004</v>
      </c>
      <c r="G611" s="6">
        <v>8.5999999999999993E-2</v>
      </c>
    </row>
    <row r="612" spans="1:7" ht="22.5" x14ac:dyDescent="0.15">
      <c r="A612" s="9" t="s">
        <v>1685</v>
      </c>
      <c r="B612" s="8" t="s">
        <v>1684</v>
      </c>
      <c r="C612" s="8">
        <v>25</v>
      </c>
      <c r="D612" s="8">
        <v>4.04</v>
      </c>
      <c r="E612" s="8">
        <v>68.959999999999994</v>
      </c>
      <c r="F612" s="7">
        <v>0.36</v>
      </c>
      <c r="G612" s="6">
        <v>0.04</v>
      </c>
    </row>
    <row r="613" spans="1:7" ht="22.5" x14ac:dyDescent="0.15">
      <c r="A613" s="9" t="s">
        <v>110</v>
      </c>
      <c r="B613" s="8" t="s">
        <v>109</v>
      </c>
      <c r="C613" s="8">
        <v>32</v>
      </c>
      <c r="D613" s="8">
        <v>7.75</v>
      </c>
      <c r="E613" s="8">
        <v>67.53</v>
      </c>
      <c r="F613" s="7">
        <v>0.56299999999999994</v>
      </c>
      <c r="G613" s="6">
        <v>0</v>
      </c>
    </row>
    <row r="614" spans="1:7" ht="22.5" x14ac:dyDescent="0.15">
      <c r="A614" s="9" t="s">
        <v>1683</v>
      </c>
      <c r="B614" s="8" t="s">
        <v>1682</v>
      </c>
      <c r="C614" s="8">
        <v>16</v>
      </c>
      <c r="D614" s="8">
        <v>11.25</v>
      </c>
      <c r="E614" s="8">
        <v>70.94</v>
      </c>
      <c r="F614" s="7">
        <v>0.625</v>
      </c>
      <c r="G614" s="6">
        <v>6.3E-2</v>
      </c>
    </row>
    <row r="615" spans="1:7" ht="22.5" x14ac:dyDescent="0.15">
      <c r="A615" s="9" t="s">
        <v>1681</v>
      </c>
      <c r="B615" s="8" t="s">
        <v>1680</v>
      </c>
      <c r="C615" s="8">
        <v>8</v>
      </c>
      <c r="D615" s="8">
        <v>20</v>
      </c>
      <c r="E615" s="8">
        <v>57.25</v>
      </c>
      <c r="F615" s="7">
        <v>0.25</v>
      </c>
      <c r="G615" s="6">
        <v>0.125</v>
      </c>
    </row>
    <row r="616" spans="1:7" ht="22.5" x14ac:dyDescent="0.15">
      <c r="A616" s="9" t="s">
        <v>2840</v>
      </c>
      <c r="B616" s="8" t="s">
        <v>2839</v>
      </c>
      <c r="C616" s="8">
        <v>1</v>
      </c>
      <c r="D616" s="8">
        <v>7</v>
      </c>
      <c r="E616" s="8">
        <v>49</v>
      </c>
      <c r="F616" s="7">
        <v>1</v>
      </c>
      <c r="G616" s="6">
        <v>0</v>
      </c>
    </row>
    <row r="617" spans="1:7" ht="22.5" x14ac:dyDescent="0.15">
      <c r="A617" s="9" t="s">
        <v>1679</v>
      </c>
      <c r="B617" s="8" t="s">
        <v>1678</v>
      </c>
      <c r="C617" s="8">
        <v>8</v>
      </c>
      <c r="D617" s="8">
        <v>0.75</v>
      </c>
      <c r="E617" s="8">
        <v>60.63</v>
      </c>
      <c r="F617" s="7">
        <v>0.875</v>
      </c>
      <c r="G617" s="6">
        <v>0</v>
      </c>
    </row>
    <row r="618" spans="1:7" ht="22.5" x14ac:dyDescent="0.15">
      <c r="A618" s="9" t="s">
        <v>1677</v>
      </c>
      <c r="B618" s="8" t="s">
        <v>1676</v>
      </c>
      <c r="C618" s="8">
        <v>5</v>
      </c>
      <c r="D618" s="8">
        <v>4.8</v>
      </c>
      <c r="E618" s="8">
        <v>47.4</v>
      </c>
      <c r="F618" s="7">
        <v>0.6</v>
      </c>
      <c r="G618" s="6">
        <v>0</v>
      </c>
    </row>
    <row r="619" spans="1:7" ht="22.5" x14ac:dyDescent="0.15">
      <c r="A619" s="9" t="s">
        <v>1675</v>
      </c>
      <c r="B619" s="8" t="s">
        <v>1674</v>
      </c>
      <c r="C619" s="8">
        <v>9</v>
      </c>
      <c r="D619" s="8">
        <v>8.44</v>
      </c>
      <c r="E619" s="8">
        <v>72.11</v>
      </c>
      <c r="F619" s="7">
        <v>0.55600000000000005</v>
      </c>
      <c r="G619" s="6">
        <v>0</v>
      </c>
    </row>
    <row r="620" spans="1:7" ht="22.5" x14ac:dyDescent="0.15">
      <c r="A620" s="9" t="s">
        <v>1673</v>
      </c>
      <c r="B620" s="8" t="s">
        <v>1672</v>
      </c>
      <c r="C620" s="8">
        <v>1</v>
      </c>
      <c r="D620" s="8">
        <v>13</v>
      </c>
      <c r="E620" s="8">
        <v>81</v>
      </c>
      <c r="F620" s="7">
        <v>1</v>
      </c>
      <c r="G620" s="6">
        <v>0</v>
      </c>
    </row>
    <row r="621" spans="1:7" ht="11.25" x14ac:dyDescent="0.15">
      <c r="A621" s="9" t="s">
        <v>1671</v>
      </c>
      <c r="B621" s="8" t="s">
        <v>1670</v>
      </c>
      <c r="C621" s="8">
        <v>159</v>
      </c>
      <c r="D621" s="8">
        <v>0.68</v>
      </c>
      <c r="E621" s="8">
        <v>43.6</v>
      </c>
      <c r="F621" s="7">
        <v>0.50900000000000001</v>
      </c>
      <c r="G621" s="6">
        <v>1.2999999999999999E-2</v>
      </c>
    </row>
    <row r="622" spans="1:7" ht="11.25" x14ac:dyDescent="0.15">
      <c r="A622" s="9" t="s">
        <v>1669</v>
      </c>
      <c r="B622" s="8" t="s">
        <v>1668</v>
      </c>
      <c r="C622" s="8">
        <v>56</v>
      </c>
      <c r="D622" s="8">
        <v>2.84</v>
      </c>
      <c r="E622" s="8">
        <v>28.96</v>
      </c>
      <c r="F622" s="7">
        <v>0.35699999999999998</v>
      </c>
      <c r="G622" s="6">
        <v>0</v>
      </c>
    </row>
    <row r="623" spans="1:7" ht="11.25" x14ac:dyDescent="0.15">
      <c r="A623" s="9" t="s">
        <v>1667</v>
      </c>
      <c r="B623" s="8" t="s">
        <v>1666</v>
      </c>
      <c r="C623" s="8">
        <v>20</v>
      </c>
      <c r="D623" s="8">
        <v>4.0999999999999996</v>
      </c>
      <c r="E623" s="8">
        <v>52.3</v>
      </c>
      <c r="F623" s="7">
        <v>0.35</v>
      </c>
      <c r="G623" s="6">
        <v>0.05</v>
      </c>
    </row>
    <row r="624" spans="1:7" ht="11.25" x14ac:dyDescent="0.15">
      <c r="A624" s="9" t="s">
        <v>1665</v>
      </c>
      <c r="B624" s="8" t="s">
        <v>1664</v>
      </c>
      <c r="C624" s="8">
        <v>18</v>
      </c>
      <c r="D624" s="8">
        <v>7.11</v>
      </c>
      <c r="E624" s="8">
        <v>83.5</v>
      </c>
      <c r="F624" s="7">
        <v>0.44400000000000001</v>
      </c>
      <c r="G624" s="6">
        <v>5.6000000000000001E-2</v>
      </c>
    </row>
    <row r="625" spans="1:7" ht="22.5" x14ac:dyDescent="0.15">
      <c r="A625" s="9" t="s">
        <v>1663</v>
      </c>
      <c r="B625" s="8" t="s">
        <v>1662</v>
      </c>
      <c r="C625" s="8">
        <v>3</v>
      </c>
      <c r="D625" s="8">
        <v>1</v>
      </c>
      <c r="E625" s="8">
        <v>61.67</v>
      </c>
      <c r="F625" s="7">
        <v>0.66700000000000004</v>
      </c>
      <c r="G625" s="6">
        <v>0</v>
      </c>
    </row>
    <row r="626" spans="1:7" ht="22.5" x14ac:dyDescent="0.15">
      <c r="A626" s="9" t="s">
        <v>1661</v>
      </c>
      <c r="B626" s="8" t="s">
        <v>1660</v>
      </c>
      <c r="C626" s="8">
        <v>2</v>
      </c>
      <c r="D626" s="8">
        <v>2</v>
      </c>
      <c r="E626" s="8">
        <v>67.5</v>
      </c>
      <c r="F626" s="7">
        <v>0.5</v>
      </c>
      <c r="G626" s="6">
        <v>0</v>
      </c>
    </row>
    <row r="627" spans="1:7" ht="22.5" x14ac:dyDescent="0.15">
      <c r="A627" s="9" t="s">
        <v>1659</v>
      </c>
      <c r="B627" s="8" t="s">
        <v>1658</v>
      </c>
      <c r="C627" s="8">
        <v>4</v>
      </c>
      <c r="D627" s="8">
        <v>6.75</v>
      </c>
      <c r="E627" s="8">
        <v>58.5</v>
      </c>
      <c r="F627" s="7">
        <v>0.75</v>
      </c>
      <c r="G627" s="6">
        <v>0</v>
      </c>
    </row>
    <row r="628" spans="1:7" ht="22.5" x14ac:dyDescent="0.15">
      <c r="A628" s="9" t="s">
        <v>1657</v>
      </c>
      <c r="B628" s="8" t="s">
        <v>1656</v>
      </c>
      <c r="C628" s="8">
        <v>2</v>
      </c>
      <c r="D628" s="8">
        <v>16</v>
      </c>
      <c r="E628" s="8">
        <v>64</v>
      </c>
      <c r="F628" s="7">
        <v>0.5</v>
      </c>
      <c r="G628" s="6">
        <v>0</v>
      </c>
    </row>
    <row r="629" spans="1:7" ht="22.5" x14ac:dyDescent="0.15">
      <c r="A629" s="9" t="s">
        <v>1655</v>
      </c>
      <c r="B629" s="8" t="s">
        <v>1654</v>
      </c>
      <c r="C629" s="8">
        <v>2</v>
      </c>
      <c r="D629" s="8">
        <v>10</v>
      </c>
      <c r="E629" s="8">
        <v>82</v>
      </c>
      <c r="F629" s="7">
        <v>0.5</v>
      </c>
      <c r="G629" s="6">
        <v>0</v>
      </c>
    </row>
    <row r="630" spans="1:7" ht="11.25" x14ac:dyDescent="0.15">
      <c r="A630" s="9" t="s">
        <v>2838</v>
      </c>
      <c r="B630" s="8" t="s">
        <v>2837</v>
      </c>
      <c r="C630" s="8">
        <v>6</v>
      </c>
      <c r="D630" s="8">
        <v>2</v>
      </c>
      <c r="E630" s="8">
        <v>5</v>
      </c>
      <c r="F630" s="7">
        <v>0.5</v>
      </c>
      <c r="G630" s="6">
        <v>0</v>
      </c>
    </row>
    <row r="631" spans="1:7" ht="22.5" x14ac:dyDescent="0.15">
      <c r="A631" s="9" t="s">
        <v>1653</v>
      </c>
      <c r="B631" s="8" t="s">
        <v>1652</v>
      </c>
      <c r="C631" s="8">
        <v>51</v>
      </c>
      <c r="D631" s="8">
        <v>1.39</v>
      </c>
      <c r="E631" s="8">
        <v>62.18</v>
      </c>
      <c r="F631" s="7">
        <v>0.51</v>
      </c>
      <c r="G631" s="6">
        <v>0</v>
      </c>
    </row>
    <row r="632" spans="1:7" ht="22.5" x14ac:dyDescent="0.15">
      <c r="A632" s="9" t="s">
        <v>3142</v>
      </c>
      <c r="B632" s="8" t="s">
        <v>3141</v>
      </c>
      <c r="C632" s="8">
        <v>8</v>
      </c>
      <c r="D632" s="8">
        <v>0</v>
      </c>
      <c r="E632" s="8">
        <v>58.75</v>
      </c>
      <c r="F632" s="7">
        <v>0.75</v>
      </c>
      <c r="G632" s="6">
        <v>0</v>
      </c>
    </row>
    <row r="633" spans="1:7" ht="11.25" x14ac:dyDescent="0.15">
      <c r="A633" s="9" t="s">
        <v>1651</v>
      </c>
      <c r="B633" s="8" t="s">
        <v>1650</v>
      </c>
      <c r="C633" s="8">
        <v>18</v>
      </c>
      <c r="D633" s="8">
        <v>3.5</v>
      </c>
      <c r="E633" s="8">
        <v>66.72</v>
      </c>
      <c r="F633" s="7">
        <v>0.66700000000000004</v>
      </c>
      <c r="G633" s="6">
        <v>0</v>
      </c>
    </row>
    <row r="634" spans="1:7" ht="22.5" x14ac:dyDescent="0.15">
      <c r="A634" s="9" t="s">
        <v>1649</v>
      </c>
      <c r="B634" s="8" t="s">
        <v>1648</v>
      </c>
      <c r="C634" s="8">
        <v>105</v>
      </c>
      <c r="D634" s="8">
        <v>0.63</v>
      </c>
      <c r="E634" s="8">
        <v>45.29</v>
      </c>
      <c r="F634" s="7">
        <v>0.51400000000000001</v>
      </c>
      <c r="G634" s="6">
        <v>0</v>
      </c>
    </row>
    <row r="635" spans="1:7" ht="22.5" x14ac:dyDescent="0.15">
      <c r="A635" s="9" t="s">
        <v>108</v>
      </c>
      <c r="B635" s="8" t="s">
        <v>107</v>
      </c>
      <c r="C635" s="8">
        <v>126</v>
      </c>
      <c r="D635" s="8">
        <v>5.1100000000000003</v>
      </c>
      <c r="E635" s="8">
        <v>61.93</v>
      </c>
      <c r="F635" s="7">
        <v>0.46</v>
      </c>
      <c r="G635" s="6">
        <v>8.0000000000000002E-3</v>
      </c>
    </row>
    <row r="636" spans="1:7" ht="22.5" x14ac:dyDescent="0.15">
      <c r="A636" s="9" t="s">
        <v>1647</v>
      </c>
      <c r="B636" s="8" t="s">
        <v>1646</v>
      </c>
      <c r="C636" s="8">
        <v>9</v>
      </c>
      <c r="D636" s="8">
        <v>4</v>
      </c>
      <c r="E636" s="8">
        <v>54</v>
      </c>
      <c r="F636" s="7">
        <v>0.33300000000000002</v>
      </c>
      <c r="G636" s="6">
        <v>0</v>
      </c>
    </row>
    <row r="637" spans="1:7" ht="22.5" x14ac:dyDescent="0.15">
      <c r="A637" s="9" t="s">
        <v>1645</v>
      </c>
      <c r="B637" s="8" t="s">
        <v>1644</v>
      </c>
      <c r="C637" s="8">
        <v>16</v>
      </c>
      <c r="D637" s="8">
        <v>8.75</v>
      </c>
      <c r="E637" s="8">
        <v>60.69</v>
      </c>
      <c r="F637" s="7">
        <v>0.375</v>
      </c>
      <c r="G637" s="6">
        <v>0</v>
      </c>
    </row>
    <row r="638" spans="1:7" ht="22.5" x14ac:dyDescent="0.15">
      <c r="A638" s="9" t="s">
        <v>1643</v>
      </c>
      <c r="B638" s="8" t="s">
        <v>1642</v>
      </c>
      <c r="C638" s="8">
        <v>6</v>
      </c>
      <c r="D638" s="8">
        <v>7.5</v>
      </c>
      <c r="E638" s="8">
        <v>83.33</v>
      </c>
      <c r="F638" s="7">
        <v>0.66700000000000004</v>
      </c>
      <c r="G638" s="6">
        <v>0</v>
      </c>
    </row>
    <row r="639" spans="1:7" ht="22.5" x14ac:dyDescent="0.15">
      <c r="A639" s="9" t="s">
        <v>1641</v>
      </c>
      <c r="B639" s="8" t="s">
        <v>1640</v>
      </c>
      <c r="C639" s="8">
        <v>4</v>
      </c>
      <c r="D639" s="8">
        <v>24</v>
      </c>
      <c r="E639" s="8">
        <v>87.25</v>
      </c>
      <c r="F639" s="7">
        <v>0.25</v>
      </c>
      <c r="G639" s="6">
        <v>0.25</v>
      </c>
    </row>
    <row r="640" spans="1:7" ht="22.5" x14ac:dyDescent="0.15">
      <c r="A640" s="9" t="s">
        <v>1639</v>
      </c>
      <c r="B640" s="8" t="s">
        <v>1638</v>
      </c>
      <c r="C640" s="8">
        <v>15</v>
      </c>
      <c r="D640" s="8">
        <v>1</v>
      </c>
      <c r="E640" s="8">
        <v>71.2</v>
      </c>
      <c r="F640" s="7">
        <v>0.6</v>
      </c>
      <c r="G640" s="6">
        <v>0</v>
      </c>
    </row>
    <row r="641" spans="1:7" ht="22.5" x14ac:dyDescent="0.15">
      <c r="A641" s="9" t="s">
        <v>1637</v>
      </c>
      <c r="B641" s="8" t="s">
        <v>1636</v>
      </c>
      <c r="C641" s="8">
        <v>37</v>
      </c>
      <c r="D641" s="8">
        <v>2.14</v>
      </c>
      <c r="E641" s="8">
        <v>70.78</v>
      </c>
      <c r="F641" s="7">
        <v>0.67600000000000005</v>
      </c>
      <c r="G641" s="6">
        <v>0</v>
      </c>
    </row>
    <row r="642" spans="1:7" ht="22.5" x14ac:dyDescent="0.15">
      <c r="A642" s="9" t="s">
        <v>1635</v>
      </c>
      <c r="B642" s="8" t="s">
        <v>1634</v>
      </c>
      <c r="C642" s="8">
        <v>1</v>
      </c>
      <c r="D642" s="8">
        <v>5</v>
      </c>
      <c r="E642" s="8">
        <v>53</v>
      </c>
      <c r="F642" s="7">
        <v>1</v>
      </c>
      <c r="G642" s="6">
        <v>0</v>
      </c>
    </row>
    <row r="643" spans="1:7" ht="22.5" x14ac:dyDescent="0.15">
      <c r="A643" s="9" t="s">
        <v>1633</v>
      </c>
      <c r="B643" s="8" t="s">
        <v>1632</v>
      </c>
      <c r="C643" s="8">
        <v>2</v>
      </c>
      <c r="D643" s="8">
        <v>8</v>
      </c>
      <c r="E643" s="8">
        <v>77</v>
      </c>
      <c r="F643" s="7">
        <v>1</v>
      </c>
      <c r="G643" s="6">
        <v>0</v>
      </c>
    </row>
    <row r="644" spans="1:7" ht="22.5" x14ac:dyDescent="0.15">
      <c r="A644" s="9" t="s">
        <v>2836</v>
      </c>
      <c r="B644" s="8" t="s">
        <v>2835</v>
      </c>
      <c r="C644" s="8">
        <v>17</v>
      </c>
      <c r="D644" s="8">
        <v>1.35</v>
      </c>
      <c r="E644" s="8">
        <v>0.06</v>
      </c>
      <c r="F644" s="7">
        <v>0.58799999999999997</v>
      </c>
      <c r="G644" s="6">
        <v>0</v>
      </c>
    </row>
    <row r="645" spans="1:7" ht="22.5" x14ac:dyDescent="0.15">
      <c r="A645" s="9" t="s">
        <v>3502</v>
      </c>
      <c r="B645" s="8" t="s">
        <v>3501</v>
      </c>
      <c r="C645" s="8">
        <v>1</v>
      </c>
      <c r="D645" s="8">
        <v>4</v>
      </c>
      <c r="E645" s="8">
        <v>0.05</v>
      </c>
      <c r="F645" s="7">
        <v>1</v>
      </c>
      <c r="G645" s="6">
        <v>0</v>
      </c>
    </row>
    <row r="646" spans="1:7" ht="33.75" x14ac:dyDescent="0.15">
      <c r="A646" s="9" t="s">
        <v>3250</v>
      </c>
      <c r="B646" s="8" t="s">
        <v>3249</v>
      </c>
      <c r="C646" s="8">
        <v>1</v>
      </c>
      <c r="D646" s="8">
        <v>18</v>
      </c>
      <c r="E646" s="8">
        <v>50</v>
      </c>
      <c r="F646" s="7">
        <v>1</v>
      </c>
      <c r="G646" s="6">
        <v>1</v>
      </c>
    </row>
    <row r="647" spans="1:7" ht="33.75" x14ac:dyDescent="0.15">
      <c r="A647" s="9" t="s">
        <v>3140</v>
      </c>
      <c r="B647" s="8" t="s">
        <v>3139</v>
      </c>
      <c r="C647" s="8">
        <v>2</v>
      </c>
      <c r="D647" s="8">
        <v>9</v>
      </c>
      <c r="E647" s="8">
        <v>62.5</v>
      </c>
      <c r="F647" s="7">
        <v>1</v>
      </c>
      <c r="G647" s="6">
        <v>0</v>
      </c>
    </row>
    <row r="648" spans="1:7" ht="33.75" x14ac:dyDescent="0.15">
      <c r="A648" s="9" t="s">
        <v>3138</v>
      </c>
      <c r="B648" s="8" t="s">
        <v>3137</v>
      </c>
      <c r="C648" s="8">
        <v>1</v>
      </c>
      <c r="D648" s="8">
        <v>15</v>
      </c>
      <c r="E648" s="8">
        <v>69</v>
      </c>
      <c r="F648" s="7">
        <v>0</v>
      </c>
      <c r="G648" s="6">
        <v>0</v>
      </c>
    </row>
    <row r="649" spans="1:7" ht="33.75" x14ac:dyDescent="0.15">
      <c r="A649" s="9" t="s">
        <v>3335</v>
      </c>
      <c r="B649" s="8" t="s">
        <v>3334</v>
      </c>
      <c r="C649" s="8">
        <v>1</v>
      </c>
      <c r="D649" s="8">
        <v>24</v>
      </c>
      <c r="E649" s="8">
        <v>69</v>
      </c>
      <c r="F649" s="7">
        <v>1</v>
      </c>
      <c r="G649" s="6">
        <v>1</v>
      </c>
    </row>
    <row r="650" spans="1:7" ht="33.75" x14ac:dyDescent="0.15">
      <c r="A650" s="9" t="s">
        <v>2832</v>
      </c>
      <c r="B650" s="8" t="s">
        <v>2831</v>
      </c>
      <c r="C650" s="8">
        <v>3</v>
      </c>
      <c r="D650" s="8">
        <v>12.67</v>
      </c>
      <c r="E650" s="8">
        <v>58.33</v>
      </c>
      <c r="F650" s="7">
        <v>0.33300000000000002</v>
      </c>
      <c r="G650" s="6">
        <v>0</v>
      </c>
    </row>
    <row r="651" spans="1:7" ht="33.75" x14ac:dyDescent="0.15">
      <c r="A651" s="9" t="s">
        <v>1627</v>
      </c>
      <c r="B651" s="8" t="s">
        <v>1626</v>
      </c>
      <c r="C651" s="8">
        <v>2</v>
      </c>
      <c r="D651" s="8">
        <v>41</v>
      </c>
      <c r="E651" s="8">
        <v>71.5</v>
      </c>
      <c r="F651" s="7">
        <v>0.5</v>
      </c>
      <c r="G651" s="6">
        <v>0</v>
      </c>
    </row>
    <row r="652" spans="1:7" ht="11.25" x14ac:dyDescent="0.15">
      <c r="A652" s="9" t="s">
        <v>1625</v>
      </c>
      <c r="B652" s="8" t="s">
        <v>1624</v>
      </c>
      <c r="C652" s="8">
        <v>1</v>
      </c>
      <c r="D652" s="8">
        <v>41</v>
      </c>
      <c r="E652" s="8">
        <v>88</v>
      </c>
      <c r="F652" s="7">
        <v>0</v>
      </c>
      <c r="G652" s="6">
        <v>0</v>
      </c>
    </row>
    <row r="653" spans="1:7" ht="22.5" x14ac:dyDescent="0.15">
      <c r="A653" s="9" t="s">
        <v>3132</v>
      </c>
      <c r="B653" s="8" t="s">
        <v>3131</v>
      </c>
      <c r="C653" s="8">
        <v>5</v>
      </c>
      <c r="D653" s="8">
        <v>7.2</v>
      </c>
      <c r="E653" s="8">
        <v>49.4</v>
      </c>
      <c r="F653" s="7">
        <v>0.2</v>
      </c>
      <c r="G653" s="6">
        <v>0</v>
      </c>
    </row>
    <row r="654" spans="1:7" ht="22.5" x14ac:dyDescent="0.15">
      <c r="A654" s="9" t="s">
        <v>1623</v>
      </c>
      <c r="B654" s="8" t="s">
        <v>1622</v>
      </c>
      <c r="C654" s="8">
        <v>4</v>
      </c>
      <c r="D654" s="8">
        <v>11.5</v>
      </c>
      <c r="E654" s="8">
        <v>60.5</v>
      </c>
      <c r="F654" s="7">
        <v>0.5</v>
      </c>
      <c r="G654" s="6">
        <v>0</v>
      </c>
    </row>
    <row r="655" spans="1:7" ht="22.5" x14ac:dyDescent="0.15">
      <c r="A655" s="9" t="s">
        <v>3130</v>
      </c>
      <c r="B655" s="8" t="s">
        <v>3129</v>
      </c>
      <c r="C655" s="8">
        <v>3</v>
      </c>
      <c r="D655" s="8">
        <v>10.33</v>
      </c>
      <c r="E655" s="8">
        <v>57.67</v>
      </c>
      <c r="F655" s="7">
        <v>0</v>
      </c>
      <c r="G655" s="6">
        <v>0</v>
      </c>
    </row>
    <row r="656" spans="1:7" ht="22.5" x14ac:dyDescent="0.15">
      <c r="A656" s="9" t="s">
        <v>3128</v>
      </c>
      <c r="B656" s="8" t="s">
        <v>3127</v>
      </c>
      <c r="C656" s="8">
        <v>2</v>
      </c>
      <c r="D656" s="8">
        <v>11.5</v>
      </c>
      <c r="E656" s="8">
        <v>73</v>
      </c>
      <c r="F656" s="7">
        <v>0.5</v>
      </c>
      <c r="G656" s="6">
        <v>0.5</v>
      </c>
    </row>
    <row r="657" spans="1:7" ht="33.75" x14ac:dyDescent="0.15">
      <c r="A657" s="9" t="s">
        <v>1621</v>
      </c>
      <c r="B657" s="8" t="s">
        <v>1620</v>
      </c>
      <c r="C657" s="8">
        <v>41</v>
      </c>
      <c r="D657" s="8">
        <v>3.61</v>
      </c>
      <c r="E657" s="8">
        <v>52.68</v>
      </c>
      <c r="F657" s="7">
        <v>0.41499999999999998</v>
      </c>
      <c r="G657" s="6">
        <v>2.4E-2</v>
      </c>
    </row>
    <row r="658" spans="1:7" ht="33.75" x14ac:dyDescent="0.15">
      <c r="A658" s="9" t="s">
        <v>1619</v>
      </c>
      <c r="B658" s="8" t="s">
        <v>1618</v>
      </c>
      <c r="C658" s="8">
        <v>12</v>
      </c>
      <c r="D658" s="8">
        <v>12.33</v>
      </c>
      <c r="E658" s="8">
        <v>68.75</v>
      </c>
      <c r="F658" s="7">
        <v>0.5</v>
      </c>
      <c r="G658" s="6">
        <v>0</v>
      </c>
    </row>
    <row r="659" spans="1:7" ht="33.75" x14ac:dyDescent="0.15">
      <c r="A659" s="9" t="s">
        <v>1617</v>
      </c>
      <c r="B659" s="8" t="s">
        <v>1616</v>
      </c>
      <c r="C659" s="8">
        <v>6</v>
      </c>
      <c r="D659" s="8">
        <v>15.33</v>
      </c>
      <c r="E659" s="8">
        <v>85.33</v>
      </c>
      <c r="F659" s="7">
        <v>0.33300000000000002</v>
      </c>
      <c r="G659" s="6">
        <v>0</v>
      </c>
    </row>
    <row r="660" spans="1:7" ht="33.75" x14ac:dyDescent="0.15">
      <c r="A660" s="9" t="s">
        <v>1615</v>
      </c>
      <c r="B660" s="8" t="s">
        <v>1614</v>
      </c>
      <c r="C660" s="8">
        <v>3</v>
      </c>
      <c r="D660" s="8">
        <v>11</v>
      </c>
      <c r="E660" s="8">
        <v>72.33</v>
      </c>
      <c r="F660" s="7">
        <v>0</v>
      </c>
      <c r="G660" s="6">
        <v>0.33300000000000002</v>
      </c>
    </row>
    <row r="661" spans="1:7" ht="33.75" x14ac:dyDescent="0.15">
      <c r="A661" s="9" t="s">
        <v>1611</v>
      </c>
      <c r="B661" s="8" t="s">
        <v>1610</v>
      </c>
      <c r="C661" s="8">
        <v>142</v>
      </c>
      <c r="D661" s="8">
        <v>1.7</v>
      </c>
      <c r="E661" s="8">
        <v>54.67</v>
      </c>
      <c r="F661" s="7">
        <v>0.31</v>
      </c>
      <c r="G661" s="6">
        <v>0</v>
      </c>
    </row>
    <row r="662" spans="1:7" ht="33.75" x14ac:dyDescent="0.15">
      <c r="A662" s="9" t="s">
        <v>1609</v>
      </c>
      <c r="B662" s="8" t="s">
        <v>1608</v>
      </c>
      <c r="C662" s="8">
        <v>19</v>
      </c>
      <c r="D662" s="8">
        <v>5</v>
      </c>
      <c r="E662" s="8">
        <v>65.53</v>
      </c>
      <c r="F662" s="7">
        <v>0.36799999999999999</v>
      </c>
      <c r="G662" s="6">
        <v>0</v>
      </c>
    </row>
    <row r="663" spans="1:7" ht="33.75" x14ac:dyDescent="0.15">
      <c r="A663" s="9" t="s">
        <v>1607</v>
      </c>
      <c r="B663" s="8" t="s">
        <v>1606</v>
      </c>
      <c r="C663" s="8">
        <v>2</v>
      </c>
      <c r="D663" s="8">
        <v>7.5</v>
      </c>
      <c r="E663" s="8">
        <v>82.5</v>
      </c>
      <c r="F663" s="7">
        <v>0.5</v>
      </c>
      <c r="G663" s="6">
        <v>0</v>
      </c>
    </row>
    <row r="664" spans="1:7" ht="22.5" x14ac:dyDescent="0.15">
      <c r="A664" s="9" t="s">
        <v>1603</v>
      </c>
      <c r="B664" s="8" t="s">
        <v>1602</v>
      </c>
      <c r="C664" s="8">
        <v>2</v>
      </c>
      <c r="D664" s="8">
        <v>1</v>
      </c>
      <c r="E664" s="8">
        <v>67.5</v>
      </c>
      <c r="F664" s="7">
        <v>0.5</v>
      </c>
      <c r="G664" s="6">
        <v>0</v>
      </c>
    </row>
    <row r="665" spans="1:7" ht="22.5" x14ac:dyDescent="0.15">
      <c r="A665" s="9" t="s">
        <v>1601</v>
      </c>
      <c r="B665" s="8" t="s">
        <v>1600</v>
      </c>
      <c r="C665" s="8">
        <v>24</v>
      </c>
      <c r="D665" s="8">
        <v>0</v>
      </c>
      <c r="E665" s="8">
        <v>55.46</v>
      </c>
      <c r="F665" s="7">
        <v>0.33300000000000002</v>
      </c>
      <c r="G665" s="6">
        <v>0</v>
      </c>
    </row>
    <row r="666" spans="1:7" ht="33.75" x14ac:dyDescent="0.15">
      <c r="A666" s="9" t="s">
        <v>3560</v>
      </c>
      <c r="B666" s="8" t="s">
        <v>3559</v>
      </c>
      <c r="C666" s="8">
        <v>1</v>
      </c>
      <c r="D666" s="8">
        <v>0</v>
      </c>
      <c r="E666" s="8">
        <v>44</v>
      </c>
      <c r="F666" s="7">
        <v>0</v>
      </c>
      <c r="G666" s="6">
        <v>0</v>
      </c>
    </row>
    <row r="667" spans="1:7" ht="22.5" x14ac:dyDescent="0.15">
      <c r="A667" s="9" t="s">
        <v>1599</v>
      </c>
      <c r="B667" s="8" t="s">
        <v>1598</v>
      </c>
      <c r="C667" s="8">
        <v>26</v>
      </c>
      <c r="D667" s="8">
        <v>0.96</v>
      </c>
      <c r="E667" s="8">
        <v>59.08</v>
      </c>
      <c r="F667" s="7">
        <v>0.308</v>
      </c>
      <c r="G667" s="6">
        <v>7.6999999999999999E-2</v>
      </c>
    </row>
    <row r="668" spans="1:7" ht="11.25" x14ac:dyDescent="0.15">
      <c r="A668" s="9" t="s">
        <v>106</v>
      </c>
      <c r="B668" s="8" t="s">
        <v>105</v>
      </c>
      <c r="C668" s="8">
        <v>67</v>
      </c>
      <c r="D668" s="8">
        <v>4.54</v>
      </c>
      <c r="E668" s="8">
        <v>64.540000000000006</v>
      </c>
      <c r="F668" s="7">
        <v>0.41799999999999998</v>
      </c>
      <c r="G668" s="6">
        <v>0</v>
      </c>
    </row>
    <row r="669" spans="1:7" ht="11.25" x14ac:dyDescent="0.15">
      <c r="A669" s="9" t="s">
        <v>1597</v>
      </c>
      <c r="B669" s="8" t="s">
        <v>1596</v>
      </c>
      <c r="C669" s="8">
        <v>39</v>
      </c>
      <c r="D669" s="8">
        <v>6.77</v>
      </c>
      <c r="E669" s="8">
        <v>73.59</v>
      </c>
      <c r="F669" s="7">
        <v>0.51300000000000001</v>
      </c>
      <c r="G669" s="6">
        <v>0</v>
      </c>
    </row>
    <row r="670" spans="1:7" ht="11.25" x14ac:dyDescent="0.15">
      <c r="A670" s="9" t="s">
        <v>1595</v>
      </c>
      <c r="B670" s="8" t="s">
        <v>1594</v>
      </c>
      <c r="C670" s="8">
        <v>22</v>
      </c>
      <c r="D670" s="8">
        <v>12.5</v>
      </c>
      <c r="E670" s="8">
        <v>75.77</v>
      </c>
      <c r="F670" s="7">
        <v>0.45500000000000002</v>
      </c>
      <c r="G670" s="6">
        <v>0</v>
      </c>
    </row>
    <row r="671" spans="1:7" ht="11.25" x14ac:dyDescent="0.15">
      <c r="A671" s="9" t="s">
        <v>1593</v>
      </c>
      <c r="B671" s="8" t="s">
        <v>1592</v>
      </c>
      <c r="C671" s="8">
        <v>15</v>
      </c>
      <c r="D671" s="8">
        <v>12.67</v>
      </c>
      <c r="E671" s="8">
        <v>81.400000000000006</v>
      </c>
      <c r="F671" s="7">
        <v>0.66700000000000004</v>
      </c>
      <c r="G671" s="6">
        <v>0</v>
      </c>
    </row>
    <row r="672" spans="1:7" ht="11.25" x14ac:dyDescent="0.15">
      <c r="A672" s="9" t="s">
        <v>1589</v>
      </c>
      <c r="B672" s="8" t="s">
        <v>1588</v>
      </c>
      <c r="C672" s="8">
        <v>23</v>
      </c>
      <c r="D672" s="8">
        <v>2.39</v>
      </c>
      <c r="E672" s="8">
        <v>51.57</v>
      </c>
      <c r="F672" s="7">
        <v>0.52200000000000002</v>
      </c>
      <c r="G672" s="6">
        <v>4.2999999999999997E-2</v>
      </c>
    </row>
    <row r="673" spans="1:7" ht="11.25" x14ac:dyDescent="0.15">
      <c r="A673" s="9" t="s">
        <v>1587</v>
      </c>
      <c r="B673" s="8" t="s">
        <v>1586</v>
      </c>
      <c r="C673" s="8">
        <v>15</v>
      </c>
      <c r="D673" s="8">
        <v>7</v>
      </c>
      <c r="E673" s="8">
        <v>66.400000000000006</v>
      </c>
      <c r="F673" s="7">
        <v>0.46700000000000003</v>
      </c>
      <c r="G673" s="6">
        <v>6.7000000000000004E-2</v>
      </c>
    </row>
    <row r="674" spans="1:7" ht="11.25" x14ac:dyDescent="0.15">
      <c r="A674" s="9" t="s">
        <v>1585</v>
      </c>
      <c r="B674" s="8" t="s">
        <v>1584</v>
      </c>
      <c r="C674" s="8">
        <v>7</v>
      </c>
      <c r="D674" s="8">
        <v>13.14</v>
      </c>
      <c r="E674" s="8">
        <v>70.430000000000007</v>
      </c>
      <c r="F674" s="7">
        <v>0.42899999999999999</v>
      </c>
      <c r="G674" s="6">
        <v>0.57099999999999995</v>
      </c>
    </row>
    <row r="675" spans="1:7" ht="11.25" x14ac:dyDescent="0.15">
      <c r="A675" s="9" t="s">
        <v>1583</v>
      </c>
      <c r="B675" s="8" t="s">
        <v>1582</v>
      </c>
      <c r="C675" s="8">
        <v>4</v>
      </c>
      <c r="D675" s="8">
        <v>22</v>
      </c>
      <c r="E675" s="8">
        <v>71.75</v>
      </c>
      <c r="F675" s="7">
        <v>0.75</v>
      </c>
      <c r="G675" s="6">
        <v>0.25</v>
      </c>
    </row>
    <row r="676" spans="1:7" ht="22.5" x14ac:dyDescent="0.15">
      <c r="A676" s="9" t="s">
        <v>1581</v>
      </c>
      <c r="B676" s="8" t="s">
        <v>1580</v>
      </c>
      <c r="C676" s="8">
        <v>21</v>
      </c>
      <c r="D676" s="8">
        <v>0.9</v>
      </c>
      <c r="E676" s="8">
        <v>66.290000000000006</v>
      </c>
      <c r="F676" s="7">
        <v>0.57099999999999995</v>
      </c>
      <c r="G676" s="6">
        <v>4.8000000000000001E-2</v>
      </c>
    </row>
    <row r="677" spans="1:7" ht="22.5" x14ac:dyDescent="0.15">
      <c r="A677" s="9" t="s">
        <v>104</v>
      </c>
      <c r="B677" s="8" t="s">
        <v>103</v>
      </c>
      <c r="C677" s="8">
        <v>6</v>
      </c>
      <c r="D677" s="8">
        <v>5.67</v>
      </c>
      <c r="E677" s="8">
        <v>68.83</v>
      </c>
      <c r="F677" s="7">
        <v>0.83299999999999996</v>
      </c>
      <c r="G677" s="6">
        <v>0.16700000000000001</v>
      </c>
    </row>
    <row r="678" spans="1:7" ht="22.5" x14ac:dyDescent="0.15">
      <c r="A678" s="9" t="s">
        <v>1579</v>
      </c>
      <c r="B678" s="8" t="s">
        <v>1578</v>
      </c>
      <c r="C678" s="8">
        <v>16</v>
      </c>
      <c r="D678" s="8">
        <v>7.06</v>
      </c>
      <c r="E678" s="8">
        <v>74.5</v>
      </c>
      <c r="F678" s="7">
        <v>0.75</v>
      </c>
      <c r="G678" s="6">
        <v>0.125</v>
      </c>
    </row>
    <row r="679" spans="1:7" ht="22.5" x14ac:dyDescent="0.15">
      <c r="A679" s="9" t="s">
        <v>1577</v>
      </c>
      <c r="B679" s="8" t="s">
        <v>1576</v>
      </c>
      <c r="C679" s="8">
        <v>11</v>
      </c>
      <c r="D679" s="8">
        <v>16.91</v>
      </c>
      <c r="E679" s="8">
        <v>76</v>
      </c>
      <c r="F679" s="7">
        <v>0.72699999999999998</v>
      </c>
      <c r="G679" s="6">
        <v>0.36399999999999999</v>
      </c>
    </row>
    <row r="680" spans="1:7" ht="22.5" x14ac:dyDescent="0.15">
      <c r="A680" s="9" t="s">
        <v>1575</v>
      </c>
      <c r="B680" s="8" t="s">
        <v>1574</v>
      </c>
      <c r="C680" s="8">
        <v>4</v>
      </c>
      <c r="D680" s="8">
        <v>15.25</v>
      </c>
      <c r="E680" s="8">
        <v>73.25</v>
      </c>
      <c r="F680" s="7">
        <v>0.75</v>
      </c>
      <c r="G680" s="6">
        <v>0.75</v>
      </c>
    </row>
    <row r="681" spans="1:7" ht="11.25" x14ac:dyDescent="0.15">
      <c r="A681" s="9" t="s">
        <v>1573</v>
      </c>
      <c r="B681" s="8" t="s">
        <v>1572</v>
      </c>
      <c r="C681" s="8">
        <v>5</v>
      </c>
      <c r="D681" s="8">
        <v>0.8</v>
      </c>
      <c r="E681" s="8">
        <v>67.400000000000006</v>
      </c>
      <c r="F681" s="7">
        <v>0.8</v>
      </c>
      <c r="G681" s="6">
        <v>0.4</v>
      </c>
    </row>
    <row r="682" spans="1:7" ht="11.25" x14ac:dyDescent="0.15">
      <c r="A682" s="9" t="s">
        <v>102</v>
      </c>
      <c r="B682" s="8" t="s">
        <v>101</v>
      </c>
      <c r="C682" s="8">
        <v>16</v>
      </c>
      <c r="D682" s="8">
        <v>4.6900000000000004</v>
      </c>
      <c r="E682" s="8">
        <v>60.31</v>
      </c>
      <c r="F682" s="7">
        <v>0.93799999999999994</v>
      </c>
      <c r="G682" s="6">
        <v>0.125</v>
      </c>
    </row>
    <row r="683" spans="1:7" ht="11.25" x14ac:dyDescent="0.15">
      <c r="A683" s="9" t="s">
        <v>1571</v>
      </c>
      <c r="B683" s="8" t="s">
        <v>1570</v>
      </c>
      <c r="C683" s="8">
        <v>41</v>
      </c>
      <c r="D683" s="8">
        <v>9.02</v>
      </c>
      <c r="E683" s="8">
        <v>60.83</v>
      </c>
      <c r="F683" s="7">
        <v>0.65900000000000003</v>
      </c>
      <c r="G683" s="6">
        <v>2.4E-2</v>
      </c>
    </row>
    <row r="684" spans="1:7" ht="11.25" x14ac:dyDescent="0.15">
      <c r="A684" s="9" t="s">
        <v>100</v>
      </c>
      <c r="B684" s="8" t="s">
        <v>99</v>
      </c>
      <c r="C684" s="8">
        <v>21</v>
      </c>
      <c r="D684" s="8">
        <v>12.76</v>
      </c>
      <c r="E684" s="8">
        <v>59.48</v>
      </c>
      <c r="F684" s="7">
        <v>0.76200000000000001</v>
      </c>
      <c r="G684" s="6">
        <v>0.19</v>
      </c>
    </row>
    <row r="685" spans="1:7" ht="11.25" x14ac:dyDescent="0.15">
      <c r="A685" s="9" t="s">
        <v>1569</v>
      </c>
      <c r="B685" s="8" t="s">
        <v>1568</v>
      </c>
      <c r="C685" s="8">
        <v>9</v>
      </c>
      <c r="D685" s="8">
        <v>23.33</v>
      </c>
      <c r="E685" s="8">
        <v>62</v>
      </c>
      <c r="F685" s="7">
        <v>1</v>
      </c>
      <c r="G685" s="6">
        <v>0.33300000000000002</v>
      </c>
    </row>
    <row r="686" spans="1:7" ht="22.5" x14ac:dyDescent="0.15">
      <c r="A686" s="9" t="s">
        <v>3124</v>
      </c>
      <c r="B686" s="8" t="s">
        <v>3123</v>
      </c>
      <c r="C686" s="8">
        <v>3</v>
      </c>
      <c r="D686" s="8">
        <v>1</v>
      </c>
      <c r="E686" s="8">
        <v>69.67</v>
      </c>
      <c r="F686" s="7">
        <v>0.66700000000000004</v>
      </c>
      <c r="G686" s="6">
        <v>0</v>
      </c>
    </row>
    <row r="687" spans="1:7" ht="22.5" x14ac:dyDescent="0.15">
      <c r="A687" s="9" t="s">
        <v>1567</v>
      </c>
      <c r="B687" s="8" t="s">
        <v>1566</v>
      </c>
      <c r="C687" s="8">
        <v>3</v>
      </c>
      <c r="D687" s="8">
        <v>7</v>
      </c>
      <c r="E687" s="8">
        <v>69</v>
      </c>
      <c r="F687" s="7">
        <v>0.33300000000000002</v>
      </c>
      <c r="G687" s="6">
        <v>0</v>
      </c>
    </row>
    <row r="688" spans="1:7" ht="22.5" x14ac:dyDescent="0.15">
      <c r="A688" s="9" t="s">
        <v>2830</v>
      </c>
      <c r="B688" s="8" t="s">
        <v>2829</v>
      </c>
      <c r="C688" s="8">
        <v>1</v>
      </c>
      <c r="D688" s="8">
        <v>8</v>
      </c>
      <c r="E688" s="8">
        <v>67</v>
      </c>
      <c r="F688" s="7">
        <v>1</v>
      </c>
      <c r="G688" s="6">
        <v>0</v>
      </c>
    </row>
    <row r="689" spans="1:7" ht="11.25" x14ac:dyDescent="0.15">
      <c r="A689" s="9" t="s">
        <v>3122</v>
      </c>
      <c r="B689" s="8" t="s">
        <v>3121</v>
      </c>
      <c r="C689" s="8">
        <v>1</v>
      </c>
      <c r="D689" s="8">
        <v>0</v>
      </c>
      <c r="E689" s="8">
        <v>46</v>
      </c>
      <c r="F689" s="7">
        <v>1</v>
      </c>
      <c r="G689" s="6">
        <v>0</v>
      </c>
    </row>
    <row r="690" spans="1:7" ht="11.25" x14ac:dyDescent="0.15">
      <c r="A690" s="9" t="s">
        <v>3120</v>
      </c>
      <c r="B690" s="8" t="s">
        <v>3119</v>
      </c>
      <c r="C690" s="8">
        <v>1</v>
      </c>
      <c r="D690" s="8">
        <v>1</v>
      </c>
      <c r="E690" s="8">
        <v>38</v>
      </c>
      <c r="F690" s="7">
        <v>0</v>
      </c>
      <c r="G690" s="6">
        <v>0</v>
      </c>
    </row>
    <row r="691" spans="1:7" ht="11.25" x14ac:dyDescent="0.15">
      <c r="A691" s="9" t="s">
        <v>1565</v>
      </c>
      <c r="B691" s="8" t="s">
        <v>1564</v>
      </c>
      <c r="C691" s="8">
        <v>17</v>
      </c>
      <c r="D691" s="8">
        <v>1.76</v>
      </c>
      <c r="E691" s="8">
        <v>41.18</v>
      </c>
      <c r="F691" s="7">
        <v>0.58799999999999997</v>
      </c>
      <c r="G691" s="6">
        <v>0</v>
      </c>
    </row>
    <row r="692" spans="1:7" ht="11.25" x14ac:dyDescent="0.15">
      <c r="A692" s="9" t="s">
        <v>1563</v>
      </c>
      <c r="B692" s="8" t="s">
        <v>1562</v>
      </c>
      <c r="C692" s="8">
        <v>34</v>
      </c>
      <c r="D692" s="8">
        <v>6.29</v>
      </c>
      <c r="E692" s="8">
        <v>45.26</v>
      </c>
      <c r="F692" s="7">
        <v>0.61799999999999999</v>
      </c>
      <c r="G692" s="6">
        <v>0</v>
      </c>
    </row>
    <row r="693" spans="1:7" ht="11.25" x14ac:dyDescent="0.15">
      <c r="A693" s="9" t="s">
        <v>1561</v>
      </c>
      <c r="B693" s="8" t="s">
        <v>1560</v>
      </c>
      <c r="C693" s="8">
        <v>37</v>
      </c>
      <c r="D693" s="8">
        <v>7.46</v>
      </c>
      <c r="E693" s="8">
        <v>62.57</v>
      </c>
      <c r="F693" s="7">
        <v>0.51400000000000001</v>
      </c>
      <c r="G693" s="6">
        <v>2.7E-2</v>
      </c>
    </row>
    <row r="694" spans="1:7" ht="11.25" x14ac:dyDescent="0.15">
      <c r="A694" s="9" t="s">
        <v>1559</v>
      </c>
      <c r="B694" s="8" t="s">
        <v>1558</v>
      </c>
      <c r="C694" s="8">
        <v>13</v>
      </c>
      <c r="D694" s="8">
        <v>19.46</v>
      </c>
      <c r="E694" s="8">
        <v>69.849999999999994</v>
      </c>
      <c r="F694" s="7">
        <v>0.61499999999999999</v>
      </c>
      <c r="G694" s="6">
        <v>7.6999999999999999E-2</v>
      </c>
    </row>
    <row r="695" spans="1:7" ht="11.25" x14ac:dyDescent="0.15">
      <c r="A695" s="9" t="s">
        <v>1557</v>
      </c>
      <c r="B695" s="8" t="s">
        <v>1556</v>
      </c>
      <c r="C695" s="8">
        <v>4</v>
      </c>
      <c r="D695" s="8">
        <v>21.5</v>
      </c>
      <c r="E695" s="8">
        <v>74</v>
      </c>
      <c r="F695" s="7">
        <v>0.5</v>
      </c>
      <c r="G695" s="6">
        <v>0</v>
      </c>
    </row>
    <row r="696" spans="1:7" ht="22.5" x14ac:dyDescent="0.15">
      <c r="A696" s="9" t="s">
        <v>1555</v>
      </c>
      <c r="B696" s="8" t="s">
        <v>1554</v>
      </c>
      <c r="C696" s="8">
        <v>4</v>
      </c>
      <c r="D696" s="8">
        <v>0.75</v>
      </c>
      <c r="E696" s="8">
        <v>55</v>
      </c>
      <c r="F696" s="7">
        <v>0.5</v>
      </c>
      <c r="G696" s="6">
        <v>0</v>
      </c>
    </row>
    <row r="697" spans="1:7" ht="22.5" x14ac:dyDescent="0.15">
      <c r="A697" s="9" t="s">
        <v>1553</v>
      </c>
      <c r="B697" s="8" t="s">
        <v>1552</v>
      </c>
      <c r="C697" s="8">
        <v>3</v>
      </c>
      <c r="D697" s="8">
        <v>2</v>
      </c>
      <c r="E697" s="8">
        <v>65.67</v>
      </c>
      <c r="F697" s="7">
        <v>0.33300000000000002</v>
      </c>
      <c r="G697" s="6">
        <v>0</v>
      </c>
    </row>
    <row r="698" spans="1:7" ht="22.5" x14ac:dyDescent="0.15">
      <c r="A698" s="9" t="s">
        <v>1551</v>
      </c>
      <c r="B698" s="8" t="s">
        <v>1550</v>
      </c>
      <c r="C698" s="8">
        <v>1</v>
      </c>
      <c r="D698" s="8">
        <v>3</v>
      </c>
      <c r="E698" s="8">
        <v>67</v>
      </c>
      <c r="F698" s="7">
        <v>1</v>
      </c>
      <c r="G698" s="6">
        <v>0</v>
      </c>
    </row>
    <row r="699" spans="1:7" ht="22.5" x14ac:dyDescent="0.15">
      <c r="A699" s="9" t="s">
        <v>1549</v>
      </c>
      <c r="B699" s="8" t="s">
        <v>1548</v>
      </c>
      <c r="C699" s="8">
        <v>1</v>
      </c>
      <c r="D699" s="8">
        <v>14</v>
      </c>
      <c r="E699" s="8">
        <v>59</v>
      </c>
      <c r="F699" s="7">
        <v>0</v>
      </c>
      <c r="G699" s="6">
        <v>0</v>
      </c>
    </row>
    <row r="700" spans="1:7" ht="22.5" x14ac:dyDescent="0.15">
      <c r="A700" s="9" t="s">
        <v>1547</v>
      </c>
      <c r="B700" s="8" t="s">
        <v>1546</v>
      </c>
      <c r="C700" s="8">
        <v>14</v>
      </c>
      <c r="D700" s="8">
        <v>0.5</v>
      </c>
      <c r="E700" s="8">
        <v>53.36</v>
      </c>
      <c r="F700" s="7">
        <v>0.71399999999999997</v>
      </c>
      <c r="G700" s="6">
        <v>0</v>
      </c>
    </row>
    <row r="701" spans="1:7" ht="22.5" x14ac:dyDescent="0.15">
      <c r="A701" s="9" t="s">
        <v>1545</v>
      </c>
      <c r="B701" s="8" t="s">
        <v>1544</v>
      </c>
      <c r="C701" s="8">
        <v>232</v>
      </c>
      <c r="D701" s="8">
        <v>0</v>
      </c>
      <c r="E701" s="8">
        <v>67.09</v>
      </c>
      <c r="F701" s="7">
        <v>0.67200000000000004</v>
      </c>
      <c r="G701" s="6">
        <v>0</v>
      </c>
    </row>
    <row r="702" spans="1:7" ht="22.5" x14ac:dyDescent="0.15">
      <c r="A702" s="9" t="s">
        <v>1543</v>
      </c>
      <c r="B702" s="8" t="s">
        <v>1542</v>
      </c>
      <c r="C702" s="8">
        <v>36</v>
      </c>
      <c r="D702" s="8">
        <v>3.31</v>
      </c>
      <c r="E702" s="8">
        <v>65.22</v>
      </c>
      <c r="F702" s="7">
        <v>0.58299999999999996</v>
      </c>
      <c r="G702" s="6">
        <v>0</v>
      </c>
    </row>
    <row r="703" spans="1:7" ht="45" x14ac:dyDescent="0.15">
      <c r="A703" s="9" t="s">
        <v>2828</v>
      </c>
      <c r="B703" s="8" t="s">
        <v>2827</v>
      </c>
      <c r="C703" s="8">
        <v>3</v>
      </c>
      <c r="D703" s="8">
        <v>0.33</v>
      </c>
      <c r="E703" s="8">
        <v>40.33</v>
      </c>
      <c r="F703" s="7">
        <v>0.33300000000000002</v>
      </c>
      <c r="G703" s="6">
        <v>0</v>
      </c>
    </row>
    <row r="704" spans="1:7" ht="33.75" x14ac:dyDescent="0.15">
      <c r="A704" s="9" t="s">
        <v>1541</v>
      </c>
      <c r="B704" s="8" t="s">
        <v>1540</v>
      </c>
      <c r="C704" s="8">
        <v>2</v>
      </c>
      <c r="D704" s="8">
        <v>6</v>
      </c>
      <c r="E704" s="8">
        <v>24.5</v>
      </c>
      <c r="F704" s="7">
        <v>1</v>
      </c>
      <c r="G704" s="6">
        <v>0</v>
      </c>
    </row>
    <row r="705" spans="1:7" ht="33.75" x14ac:dyDescent="0.15">
      <c r="A705" s="9" t="s">
        <v>2826</v>
      </c>
      <c r="B705" s="8" t="s">
        <v>2825</v>
      </c>
      <c r="C705" s="8">
        <v>2</v>
      </c>
      <c r="D705" s="8">
        <v>13</v>
      </c>
      <c r="E705" s="8">
        <v>75</v>
      </c>
      <c r="F705" s="7">
        <v>0</v>
      </c>
      <c r="G705" s="6">
        <v>0</v>
      </c>
    </row>
    <row r="706" spans="1:7" ht="33.75" x14ac:dyDescent="0.15">
      <c r="A706" s="9" t="s">
        <v>1539</v>
      </c>
      <c r="B706" s="8" t="s">
        <v>1538</v>
      </c>
      <c r="C706" s="8">
        <v>1</v>
      </c>
      <c r="D706" s="8">
        <v>16</v>
      </c>
      <c r="E706" s="8">
        <v>55</v>
      </c>
      <c r="F706" s="7">
        <v>0</v>
      </c>
      <c r="G706" s="6">
        <v>0</v>
      </c>
    </row>
    <row r="707" spans="1:7" ht="11.25" x14ac:dyDescent="0.15">
      <c r="A707" s="9" t="s">
        <v>1535</v>
      </c>
      <c r="B707" s="8" t="s">
        <v>1534</v>
      </c>
      <c r="C707" s="8">
        <v>2</v>
      </c>
      <c r="D707" s="8">
        <v>1</v>
      </c>
      <c r="E707" s="8">
        <v>0.02</v>
      </c>
      <c r="F707" s="7">
        <v>1</v>
      </c>
      <c r="G707" s="6">
        <v>0</v>
      </c>
    </row>
    <row r="708" spans="1:7" ht="22.5" x14ac:dyDescent="0.15">
      <c r="A708" s="9" t="s">
        <v>2822</v>
      </c>
      <c r="B708" s="8" t="s">
        <v>2821</v>
      </c>
      <c r="C708" s="8">
        <v>4</v>
      </c>
      <c r="D708" s="8">
        <v>6.75</v>
      </c>
      <c r="E708" s="8">
        <v>13.25</v>
      </c>
      <c r="F708" s="7">
        <v>0.75</v>
      </c>
      <c r="G708" s="6">
        <v>0</v>
      </c>
    </row>
    <row r="709" spans="1:7" ht="22.5" x14ac:dyDescent="0.15">
      <c r="A709" s="9" t="s">
        <v>3118</v>
      </c>
      <c r="B709" s="8" t="s">
        <v>3117</v>
      </c>
      <c r="C709" s="8">
        <v>2</v>
      </c>
      <c r="D709" s="8">
        <v>5.5</v>
      </c>
      <c r="E709" s="8">
        <v>14</v>
      </c>
      <c r="F709" s="7">
        <v>1</v>
      </c>
      <c r="G709" s="6">
        <v>0</v>
      </c>
    </row>
    <row r="710" spans="1:7" ht="22.5" x14ac:dyDescent="0.15">
      <c r="A710" s="9" t="s">
        <v>3500</v>
      </c>
      <c r="B710" s="8" t="s">
        <v>3499</v>
      </c>
      <c r="C710" s="8">
        <v>1</v>
      </c>
      <c r="D710" s="8">
        <v>16</v>
      </c>
      <c r="E710" s="8">
        <v>17</v>
      </c>
      <c r="F710" s="7">
        <v>1</v>
      </c>
      <c r="G710" s="6">
        <v>0</v>
      </c>
    </row>
    <row r="711" spans="1:7" ht="33.75" x14ac:dyDescent="0.15">
      <c r="A711" s="9" t="s">
        <v>3116</v>
      </c>
      <c r="B711" s="8" t="s">
        <v>3115</v>
      </c>
      <c r="C711" s="8">
        <v>1</v>
      </c>
      <c r="D711" s="8">
        <v>14</v>
      </c>
      <c r="E711" s="8">
        <v>63</v>
      </c>
      <c r="F711" s="7">
        <v>1</v>
      </c>
      <c r="G711" s="6">
        <v>0</v>
      </c>
    </row>
    <row r="712" spans="1:7" ht="33.75" x14ac:dyDescent="0.15">
      <c r="A712" s="9" t="s">
        <v>3114</v>
      </c>
      <c r="B712" s="8" t="s">
        <v>3113</v>
      </c>
      <c r="C712" s="8">
        <v>1</v>
      </c>
      <c r="D712" s="8">
        <v>7</v>
      </c>
      <c r="E712" s="8">
        <v>84</v>
      </c>
      <c r="F712" s="7">
        <v>0</v>
      </c>
      <c r="G712" s="6">
        <v>0</v>
      </c>
    </row>
    <row r="713" spans="1:7" ht="33.75" x14ac:dyDescent="0.15">
      <c r="A713" s="9" t="s">
        <v>2820</v>
      </c>
      <c r="B713" s="8" t="s">
        <v>2819</v>
      </c>
      <c r="C713" s="8">
        <v>1</v>
      </c>
      <c r="D713" s="8">
        <v>27</v>
      </c>
      <c r="E713" s="8">
        <v>84</v>
      </c>
      <c r="F713" s="7">
        <v>1</v>
      </c>
      <c r="G713" s="6">
        <v>0</v>
      </c>
    </row>
    <row r="714" spans="1:7" ht="33.75" x14ac:dyDescent="0.15">
      <c r="A714" s="9" t="s">
        <v>1533</v>
      </c>
      <c r="B714" s="8" t="s">
        <v>1532</v>
      </c>
      <c r="C714" s="8">
        <v>1</v>
      </c>
      <c r="D714" s="8">
        <v>11</v>
      </c>
      <c r="E714" s="8">
        <v>83</v>
      </c>
      <c r="F714" s="7">
        <v>1</v>
      </c>
      <c r="G714" s="6">
        <v>0</v>
      </c>
    </row>
    <row r="715" spans="1:7" ht="11.25" x14ac:dyDescent="0.15">
      <c r="A715" s="9" t="s">
        <v>3498</v>
      </c>
      <c r="B715" s="8" t="s">
        <v>3497</v>
      </c>
      <c r="C715" s="8">
        <v>1</v>
      </c>
      <c r="D715" s="8">
        <v>0</v>
      </c>
      <c r="E715" s="8">
        <v>11</v>
      </c>
      <c r="F715" s="7">
        <v>1</v>
      </c>
      <c r="G715" s="6">
        <v>0</v>
      </c>
    </row>
    <row r="716" spans="1:7" ht="11.25" x14ac:dyDescent="0.15">
      <c r="A716" s="9" t="s">
        <v>3112</v>
      </c>
      <c r="B716" s="8" t="s">
        <v>3111</v>
      </c>
      <c r="C716" s="8">
        <v>2</v>
      </c>
      <c r="D716" s="8">
        <v>4.5</v>
      </c>
      <c r="E716" s="8">
        <v>75</v>
      </c>
      <c r="F716" s="7">
        <v>0</v>
      </c>
      <c r="G716" s="6">
        <v>0</v>
      </c>
    </row>
    <row r="717" spans="1:7" ht="45" x14ac:dyDescent="0.15">
      <c r="A717" s="9" t="s">
        <v>3222</v>
      </c>
      <c r="B717" s="8" t="s">
        <v>3221</v>
      </c>
      <c r="C717" s="8">
        <v>1</v>
      </c>
      <c r="D717" s="8">
        <v>0</v>
      </c>
      <c r="E717" s="8">
        <v>13</v>
      </c>
      <c r="F717" s="7">
        <v>0</v>
      </c>
      <c r="G717" s="6">
        <v>0</v>
      </c>
    </row>
    <row r="718" spans="1:7" ht="33.75" x14ac:dyDescent="0.15">
      <c r="A718" s="9" t="s">
        <v>1531</v>
      </c>
      <c r="B718" s="8" t="s">
        <v>1530</v>
      </c>
      <c r="C718" s="8">
        <v>13</v>
      </c>
      <c r="D718" s="8">
        <v>2.31</v>
      </c>
      <c r="E718" s="8">
        <v>39.770000000000003</v>
      </c>
      <c r="F718" s="7">
        <v>0.92300000000000004</v>
      </c>
      <c r="G718" s="6">
        <v>0</v>
      </c>
    </row>
    <row r="719" spans="1:7" ht="45" x14ac:dyDescent="0.15">
      <c r="A719" s="9" t="s">
        <v>1529</v>
      </c>
      <c r="B719" s="8" t="s">
        <v>1528</v>
      </c>
      <c r="C719" s="8">
        <v>164</v>
      </c>
      <c r="D719" s="8">
        <v>0</v>
      </c>
      <c r="E719" s="8">
        <v>37.630000000000003</v>
      </c>
      <c r="F719" s="7">
        <v>0.55500000000000005</v>
      </c>
      <c r="G719" s="6">
        <v>0</v>
      </c>
    </row>
    <row r="720" spans="1:7" ht="45" x14ac:dyDescent="0.15">
      <c r="A720" s="9" t="s">
        <v>1527</v>
      </c>
      <c r="B720" s="8" t="s">
        <v>1526</v>
      </c>
      <c r="C720" s="8">
        <v>65</v>
      </c>
      <c r="D720" s="8">
        <v>2.35</v>
      </c>
      <c r="E720" s="8">
        <v>48.12</v>
      </c>
      <c r="F720" s="7">
        <v>0.53800000000000003</v>
      </c>
      <c r="G720" s="6">
        <v>0</v>
      </c>
    </row>
    <row r="721" spans="1:7" ht="45" x14ac:dyDescent="0.15">
      <c r="A721" s="9" t="s">
        <v>2818</v>
      </c>
      <c r="B721" s="8" t="s">
        <v>2817</v>
      </c>
      <c r="C721" s="8">
        <v>1</v>
      </c>
      <c r="D721" s="8">
        <v>3</v>
      </c>
      <c r="E721" s="8">
        <v>73</v>
      </c>
      <c r="F721" s="7">
        <v>0</v>
      </c>
      <c r="G721" s="6">
        <v>0</v>
      </c>
    </row>
    <row r="722" spans="1:7" ht="45" x14ac:dyDescent="0.15">
      <c r="A722" s="9" t="s">
        <v>2816</v>
      </c>
      <c r="B722" s="8" t="s">
        <v>2815</v>
      </c>
      <c r="C722" s="8">
        <v>1</v>
      </c>
      <c r="D722" s="8">
        <v>66</v>
      </c>
      <c r="E722" s="8">
        <v>77</v>
      </c>
      <c r="F722" s="7">
        <v>0</v>
      </c>
      <c r="G722" s="6">
        <v>0</v>
      </c>
    </row>
    <row r="723" spans="1:7" ht="33.75" x14ac:dyDescent="0.15">
      <c r="A723" s="9" t="s">
        <v>3108</v>
      </c>
      <c r="B723" s="8" t="s">
        <v>3107</v>
      </c>
      <c r="C723" s="8">
        <v>1</v>
      </c>
      <c r="D723" s="8">
        <v>1</v>
      </c>
      <c r="E723" s="8">
        <v>65</v>
      </c>
      <c r="F723" s="7">
        <v>1</v>
      </c>
      <c r="G723" s="6">
        <v>0</v>
      </c>
    </row>
    <row r="724" spans="1:7" ht="33.75" x14ac:dyDescent="0.15">
      <c r="A724" s="9" t="s">
        <v>1525</v>
      </c>
      <c r="B724" s="8" t="s">
        <v>1524</v>
      </c>
      <c r="C724" s="8">
        <v>6</v>
      </c>
      <c r="D724" s="8">
        <v>3.5</v>
      </c>
      <c r="E724" s="8">
        <v>37.83</v>
      </c>
      <c r="F724" s="7">
        <v>0.83299999999999996</v>
      </c>
      <c r="G724" s="6">
        <v>0</v>
      </c>
    </row>
    <row r="725" spans="1:7" ht="33.75" x14ac:dyDescent="0.15">
      <c r="A725" s="9" t="s">
        <v>3248</v>
      </c>
      <c r="B725" s="8" t="s">
        <v>3247</v>
      </c>
      <c r="C725" s="8">
        <v>1</v>
      </c>
      <c r="D725" s="8">
        <v>3</v>
      </c>
      <c r="E725" s="8">
        <v>55</v>
      </c>
      <c r="F725" s="7">
        <v>1</v>
      </c>
      <c r="G725" s="6">
        <v>0</v>
      </c>
    </row>
    <row r="726" spans="1:7" ht="33.75" x14ac:dyDescent="0.15">
      <c r="A726" s="9" t="s">
        <v>1523</v>
      </c>
      <c r="B726" s="8" t="s">
        <v>1522</v>
      </c>
      <c r="C726" s="8">
        <v>1</v>
      </c>
      <c r="D726" s="8">
        <v>8</v>
      </c>
      <c r="E726" s="8">
        <v>74</v>
      </c>
      <c r="F726" s="7">
        <v>1</v>
      </c>
      <c r="G726" s="6">
        <v>0</v>
      </c>
    </row>
    <row r="727" spans="1:7" ht="33.75" x14ac:dyDescent="0.15">
      <c r="A727" s="9" t="s">
        <v>1521</v>
      </c>
      <c r="B727" s="8" t="s">
        <v>1520</v>
      </c>
      <c r="C727" s="8">
        <v>1</v>
      </c>
      <c r="D727" s="8">
        <v>8</v>
      </c>
      <c r="E727" s="8">
        <v>82</v>
      </c>
      <c r="F727" s="7">
        <v>0</v>
      </c>
      <c r="G727" s="6">
        <v>0</v>
      </c>
    </row>
    <row r="728" spans="1:7" ht="22.5" x14ac:dyDescent="0.15">
      <c r="A728" s="9" t="s">
        <v>1519</v>
      </c>
      <c r="B728" s="8" t="s">
        <v>1518</v>
      </c>
      <c r="C728" s="8">
        <v>10</v>
      </c>
      <c r="D728" s="8">
        <v>9.9</v>
      </c>
      <c r="E728" s="8">
        <v>61</v>
      </c>
      <c r="F728" s="7">
        <v>0.4</v>
      </c>
      <c r="G728" s="6">
        <v>0</v>
      </c>
    </row>
    <row r="729" spans="1:7" ht="22.5" x14ac:dyDescent="0.15">
      <c r="A729" s="9" t="s">
        <v>1517</v>
      </c>
      <c r="B729" s="8" t="s">
        <v>1516</v>
      </c>
      <c r="C729" s="8">
        <v>9</v>
      </c>
      <c r="D729" s="8">
        <v>11.11</v>
      </c>
      <c r="E729" s="8">
        <v>81.33</v>
      </c>
      <c r="F729" s="7">
        <v>0.33300000000000002</v>
      </c>
      <c r="G729" s="6">
        <v>0</v>
      </c>
    </row>
    <row r="730" spans="1:7" ht="22.5" x14ac:dyDescent="0.15">
      <c r="A730" s="9" t="s">
        <v>1515</v>
      </c>
      <c r="B730" s="8" t="s">
        <v>1514</v>
      </c>
      <c r="C730" s="8">
        <v>3</v>
      </c>
      <c r="D730" s="8">
        <v>20.67</v>
      </c>
      <c r="E730" s="8">
        <v>79.67</v>
      </c>
      <c r="F730" s="7">
        <v>0.66700000000000004</v>
      </c>
      <c r="G730" s="6">
        <v>0</v>
      </c>
    </row>
    <row r="731" spans="1:7" ht="22.5" x14ac:dyDescent="0.15">
      <c r="A731" s="9" t="s">
        <v>3106</v>
      </c>
      <c r="B731" s="8" t="s">
        <v>3105</v>
      </c>
      <c r="C731" s="8">
        <v>1</v>
      </c>
      <c r="D731" s="8">
        <v>11</v>
      </c>
      <c r="E731" s="8">
        <v>54</v>
      </c>
      <c r="F731" s="7">
        <v>0</v>
      </c>
      <c r="G731" s="6">
        <v>0</v>
      </c>
    </row>
    <row r="732" spans="1:7" ht="11.25" x14ac:dyDescent="0.15">
      <c r="A732" s="9" t="s">
        <v>1513</v>
      </c>
      <c r="B732" s="8" t="s">
        <v>1512</v>
      </c>
      <c r="C732" s="8">
        <v>56</v>
      </c>
      <c r="D732" s="8">
        <v>8.5399999999999991</v>
      </c>
      <c r="E732" s="8">
        <v>69.48</v>
      </c>
      <c r="F732" s="7">
        <v>0.42899999999999999</v>
      </c>
      <c r="G732" s="6">
        <v>0</v>
      </c>
    </row>
    <row r="733" spans="1:7" ht="11.25" x14ac:dyDescent="0.15">
      <c r="A733" s="9" t="s">
        <v>1511</v>
      </c>
      <c r="B733" s="8" t="s">
        <v>1510</v>
      </c>
      <c r="C733" s="8">
        <v>26</v>
      </c>
      <c r="D733" s="8">
        <v>8.4600000000000009</v>
      </c>
      <c r="E733" s="8">
        <v>79.31</v>
      </c>
      <c r="F733" s="7">
        <v>0.5</v>
      </c>
      <c r="G733" s="6">
        <v>0</v>
      </c>
    </row>
    <row r="734" spans="1:7" ht="11.25" x14ac:dyDescent="0.15">
      <c r="A734" s="9" t="s">
        <v>1509</v>
      </c>
      <c r="B734" s="8" t="s">
        <v>1508</v>
      </c>
      <c r="C734" s="8">
        <v>5</v>
      </c>
      <c r="D734" s="8">
        <v>14.6</v>
      </c>
      <c r="E734" s="8">
        <v>78.400000000000006</v>
      </c>
      <c r="F734" s="7">
        <v>0</v>
      </c>
      <c r="G734" s="6">
        <v>0</v>
      </c>
    </row>
    <row r="735" spans="1:7" ht="11.25" x14ac:dyDescent="0.15">
      <c r="A735" s="9" t="s">
        <v>1507</v>
      </c>
      <c r="B735" s="8" t="s">
        <v>1506</v>
      </c>
      <c r="C735" s="8">
        <v>1</v>
      </c>
      <c r="D735" s="8">
        <v>9</v>
      </c>
      <c r="E735" s="8">
        <v>86</v>
      </c>
      <c r="F735" s="7">
        <v>1</v>
      </c>
      <c r="G735" s="6">
        <v>0</v>
      </c>
    </row>
    <row r="736" spans="1:7" ht="11.25" x14ac:dyDescent="0.15">
      <c r="A736" s="9" t="s">
        <v>1505</v>
      </c>
      <c r="B736" s="8" t="s">
        <v>1504</v>
      </c>
      <c r="C736" s="8">
        <v>8</v>
      </c>
      <c r="D736" s="8">
        <v>6.5</v>
      </c>
      <c r="E736" s="8">
        <v>64.88</v>
      </c>
      <c r="F736" s="7">
        <v>0.25</v>
      </c>
      <c r="G736" s="6">
        <v>0</v>
      </c>
    </row>
    <row r="737" spans="1:7" ht="11.25" x14ac:dyDescent="0.15">
      <c r="A737" s="9" t="s">
        <v>1503</v>
      </c>
      <c r="B737" s="8" t="s">
        <v>1502</v>
      </c>
      <c r="C737" s="8">
        <v>6</v>
      </c>
      <c r="D737" s="8">
        <v>9.17</v>
      </c>
      <c r="E737" s="8">
        <v>81.5</v>
      </c>
      <c r="F737" s="7">
        <v>0</v>
      </c>
      <c r="G737" s="6">
        <v>0</v>
      </c>
    </row>
    <row r="738" spans="1:7" ht="11.25" x14ac:dyDescent="0.15">
      <c r="A738" s="9" t="s">
        <v>1501</v>
      </c>
      <c r="B738" s="8" t="s">
        <v>1500</v>
      </c>
      <c r="C738" s="8">
        <v>3</v>
      </c>
      <c r="D738" s="8">
        <v>12.67</v>
      </c>
      <c r="E738" s="8">
        <v>86</v>
      </c>
      <c r="F738" s="7">
        <v>0.66700000000000004</v>
      </c>
      <c r="G738" s="6">
        <v>0</v>
      </c>
    </row>
    <row r="739" spans="1:7" ht="11.25" x14ac:dyDescent="0.15">
      <c r="A739" s="9" t="s">
        <v>2814</v>
      </c>
      <c r="B739" s="8" t="s">
        <v>2813</v>
      </c>
      <c r="C739" s="8">
        <v>1</v>
      </c>
      <c r="D739" s="8">
        <v>7</v>
      </c>
      <c r="E739" s="8">
        <v>60</v>
      </c>
      <c r="F739" s="7">
        <v>1</v>
      </c>
      <c r="G739" s="6">
        <v>0</v>
      </c>
    </row>
    <row r="740" spans="1:7" ht="11.25" x14ac:dyDescent="0.15">
      <c r="A740" s="9" t="s">
        <v>3331</v>
      </c>
      <c r="B740" s="8" t="s">
        <v>3330</v>
      </c>
      <c r="C740" s="8">
        <v>77</v>
      </c>
      <c r="D740" s="8">
        <v>5.21</v>
      </c>
      <c r="E740" s="8">
        <v>48.14</v>
      </c>
      <c r="F740" s="7">
        <v>0.49399999999999999</v>
      </c>
      <c r="G740" s="6">
        <v>0</v>
      </c>
    </row>
    <row r="741" spans="1:7" ht="11.25" x14ac:dyDescent="0.15">
      <c r="A741" s="9" t="s">
        <v>3329</v>
      </c>
      <c r="B741" s="8" t="s">
        <v>3328</v>
      </c>
      <c r="C741" s="8">
        <v>30</v>
      </c>
      <c r="D741" s="8">
        <v>7.1</v>
      </c>
      <c r="E741" s="8">
        <v>67.2</v>
      </c>
      <c r="F741" s="7">
        <v>0.46700000000000003</v>
      </c>
      <c r="G741" s="6">
        <v>0</v>
      </c>
    </row>
    <row r="742" spans="1:7" ht="11.25" x14ac:dyDescent="0.15">
      <c r="A742" s="9" t="s">
        <v>3327</v>
      </c>
      <c r="B742" s="8" t="s">
        <v>3326</v>
      </c>
      <c r="C742" s="8">
        <v>12</v>
      </c>
      <c r="D742" s="8">
        <v>11.08</v>
      </c>
      <c r="E742" s="8">
        <v>77.83</v>
      </c>
      <c r="F742" s="7">
        <v>0.5</v>
      </c>
      <c r="G742" s="6">
        <v>0</v>
      </c>
    </row>
    <row r="743" spans="1:7" ht="11.25" x14ac:dyDescent="0.15">
      <c r="A743" s="9" t="s">
        <v>3325</v>
      </c>
      <c r="B743" s="8" t="s">
        <v>3324</v>
      </c>
      <c r="C743" s="8">
        <v>3</v>
      </c>
      <c r="D743" s="8">
        <v>24.33</v>
      </c>
      <c r="E743" s="8">
        <v>79</v>
      </c>
      <c r="F743" s="7">
        <v>1</v>
      </c>
      <c r="G743" s="6">
        <v>0.33300000000000002</v>
      </c>
    </row>
    <row r="744" spans="1:7" ht="11.25" x14ac:dyDescent="0.15">
      <c r="A744" s="9" t="s">
        <v>3323</v>
      </c>
      <c r="B744" s="8" t="s">
        <v>3322</v>
      </c>
      <c r="C744" s="8">
        <v>1</v>
      </c>
      <c r="D744" s="8">
        <v>13</v>
      </c>
      <c r="E744" s="8">
        <v>55</v>
      </c>
      <c r="F744" s="7">
        <v>1</v>
      </c>
      <c r="G744" s="6">
        <v>0</v>
      </c>
    </row>
    <row r="745" spans="1:7" ht="22.5" x14ac:dyDescent="0.15">
      <c r="A745" s="9" t="s">
        <v>3266</v>
      </c>
      <c r="B745" s="8" t="s">
        <v>3265</v>
      </c>
      <c r="C745" s="8">
        <v>1</v>
      </c>
      <c r="D745" s="8">
        <v>0</v>
      </c>
      <c r="E745" s="8">
        <v>88</v>
      </c>
      <c r="F745" s="7">
        <v>1</v>
      </c>
      <c r="G745" s="6">
        <v>0</v>
      </c>
    </row>
    <row r="746" spans="1:7" ht="22.5" x14ac:dyDescent="0.15">
      <c r="A746" s="9" t="s">
        <v>1499</v>
      </c>
      <c r="B746" s="8" t="s">
        <v>1498</v>
      </c>
      <c r="C746" s="8">
        <v>8</v>
      </c>
      <c r="D746" s="8">
        <v>3.5</v>
      </c>
      <c r="E746" s="8">
        <v>14.13</v>
      </c>
      <c r="F746" s="7">
        <v>0.625</v>
      </c>
      <c r="G746" s="6">
        <v>0</v>
      </c>
    </row>
    <row r="747" spans="1:7" ht="22.5" x14ac:dyDescent="0.15">
      <c r="A747" s="9" t="s">
        <v>3321</v>
      </c>
      <c r="B747" s="8" t="s">
        <v>3320</v>
      </c>
      <c r="C747" s="8">
        <v>2</v>
      </c>
      <c r="D747" s="8">
        <v>8</v>
      </c>
      <c r="E747" s="8">
        <v>11.5</v>
      </c>
      <c r="F747" s="7">
        <v>1</v>
      </c>
      <c r="G747" s="6">
        <v>0</v>
      </c>
    </row>
    <row r="748" spans="1:7" ht="22.5" x14ac:dyDescent="0.15">
      <c r="A748" s="9" t="s">
        <v>3496</v>
      </c>
      <c r="B748" s="8" t="s">
        <v>3495</v>
      </c>
      <c r="C748" s="8">
        <v>1</v>
      </c>
      <c r="D748" s="8">
        <v>7</v>
      </c>
      <c r="E748" s="8">
        <v>16</v>
      </c>
      <c r="F748" s="7">
        <v>1</v>
      </c>
      <c r="G748" s="6">
        <v>0</v>
      </c>
    </row>
    <row r="749" spans="1:7" ht="22.5" x14ac:dyDescent="0.15">
      <c r="A749" s="9" t="s">
        <v>1497</v>
      </c>
      <c r="B749" s="8" t="s">
        <v>1496</v>
      </c>
      <c r="C749" s="8">
        <v>92</v>
      </c>
      <c r="D749" s="8">
        <v>3.6</v>
      </c>
      <c r="E749" s="8">
        <v>47.65</v>
      </c>
      <c r="F749" s="7">
        <v>0.51100000000000001</v>
      </c>
      <c r="G749" s="6">
        <v>0</v>
      </c>
    </row>
    <row r="750" spans="1:7" ht="22.5" x14ac:dyDescent="0.15">
      <c r="A750" s="9" t="s">
        <v>1495</v>
      </c>
      <c r="B750" s="8" t="s">
        <v>1494</v>
      </c>
      <c r="C750" s="8">
        <v>15</v>
      </c>
      <c r="D750" s="8">
        <v>6.73</v>
      </c>
      <c r="E750" s="8">
        <v>75.069999999999993</v>
      </c>
      <c r="F750" s="7">
        <v>0.26700000000000002</v>
      </c>
      <c r="G750" s="6">
        <v>0</v>
      </c>
    </row>
    <row r="751" spans="1:7" ht="22.5" x14ac:dyDescent="0.15">
      <c r="A751" s="9" t="s">
        <v>1493</v>
      </c>
      <c r="B751" s="8" t="s">
        <v>1492</v>
      </c>
      <c r="C751" s="8">
        <v>8</v>
      </c>
      <c r="D751" s="8">
        <v>13.88</v>
      </c>
      <c r="E751" s="8">
        <v>63.38</v>
      </c>
      <c r="F751" s="7">
        <v>0.375</v>
      </c>
      <c r="G751" s="6">
        <v>0</v>
      </c>
    </row>
    <row r="752" spans="1:7" ht="22.5" x14ac:dyDescent="0.15">
      <c r="A752" s="9" t="s">
        <v>3319</v>
      </c>
      <c r="B752" s="8" t="s">
        <v>3318</v>
      </c>
      <c r="C752" s="8">
        <v>1</v>
      </c>
      <c r="D752" s="8">
        <v>27</v>
      </c>
      <c r="E752" s="8">
        <v>76</v>
      </c>
      <c r="F752" s="7">
        <v>1</v>
      </c>
      <c r="G752" s="6">
        <v>0</v>
      </c>
    </row>
    <row r="753" spans="1:7" ht="22.5" x14ac:dyDescent="0.15">
      <c r="A753" s="9" t="s">
        <v>2812</v>
      </c>
      <c r="B753" s="8" t="s">
        <v>2811</v>
      </c>
      <c r="C753" s="8">
        <v>3</v>
      </c>
      <c r="D753" s="8">
        <v>5.33</v>
      </c>
      <c r="E753" s="8">
        <v>57</v>
      </c>
      <c r="F753" s="7">
        <v>0.66700000000000004</v>
      </c>
      <c r="G753" s="6">
        <v>0</v>
      </c>
    </row>
    <row r="754" spans="1:7" ht="22.5" x14ac:dyDescent="0.15">
      <c r="A754" s="9" t="s">
        <v>2808</v>
      </c>
      <c r="B754" s="8" t="s">
        <v>2807</v>
      </c>
      <c r="C754" s="8">
        <v>18</v>
      </c>
      <c r="D754" s="8">
        <v>4.5599999999999996</v>
      </c>
      <c r="E754" s="8">
        <v>20.72</v>
      </c>
      <c r="F754" s="7">
        <v>0.94399999999999995</v>
      </c>
      <c r="G754" s="6">
        <v>0</v>
      </c>
    </row>
    <row r="755" spans="1:7" ht="22.5" x14ac:dyDescent="0.15">
      <c r="A755" s="9" t="s">
        <v>1491</v>
      </c>
      <c r="B755" s="8" t="s">
        <v>1490</v>
      </c>
      <c r="C755" s="8">
        <v>65</v>
      </c>
      <c r="D755" s="8">
        <v>3.09</v>
      </c>
      <c r="E755" s="8">
        <v>38.770000000000003</v>
      </c>
      <c r="F755" s="7">
        <v>0.46200000000000002</v>
      </c>
      <c r="G755" s="6">
        <v>0</v>
      </c>
    </row>
    <row r="756" spans="1:7" ht="22.5" x14ac:dyDescent="0.15">
      <c r="A756" s="9" t="s">
        <v>1489</v>
      </c>
      <c r="B756" s="8" t="s">
        <v>1488</v>
      </c>
      <c r="C756" s="8">
        <v>27</v>
      </c>
      <c r="D756" s="8">
        <v>5.63</v>
      </c>
      <c r="E756" s="8">
        <v>78.739999999999995</v>
      </c>
      <c r="F756" s="7">
        <v>0.25900000000000001</v>
      </c>
      <c r="G756" s="6">
        <v>0</v>
      </c>
    </row>
    <row r="757" spans="1:7" ht="22.5" x14ac:dyDescent="0.15">
      <c r="A757" s="9" t="s">
        <v>1487</v>
      </c>
      <c r="B757" s="8" t="s">
        <v>1486</v>
      </c>
      <c r="C757" s="8">
        <v>9</v>
      </c>
      <c r="D757" s="8">
        <v>7.44</v>
      </c>
      <c r="E757" s="8">
        <v>79.89</v>
      </c>
      <c r="F757" s="7">
        <v>0.44400000000000001</v>
      </c>
      <c r="G757" s="6">
        <v>0</v>
      </c>
    </row>
    <row r="758" spans="1:7" ht="22.5" x14ac:dyDescent="0.15">
      <c r="A758" s="9" t="s">
        <v>1485</v>
      </c>
      <c r="B758" s="8" t="s">
        <v>1484</v>
      </c>
      <c r="C758" s="8">
        <v>1</v>
      </c>
      <c r="D758" s="8">
        <v>6</v>
      </c>
      <c r="E758" s="8">
        <v>92</v>
      </c>
      <c r="F758" s="7">
        <v>0</v>
      </c>
      <c r="G758" s="6">
        <v>0</v>
      </c>
    </row>
    <row r="759" spans="1:7" ht="22.5" x14ac:dyDescent="0.15">
      <c r="A759" s="9" t="s">
        <v>2806</v>
      </c>
      <c r="B759" s="8" t="s">
        <v>2805</v>
      </c>
      <c r="C759" s="8">
        <v>1</v>
      </c>
      <c r="D759" s="8">
        <v>0</v>
      </c>
      <c r="E759" s="8">
        <v>17</v>
      </c>
      <c r="F759" s="7">
        <v>0</v>
      </c>
      <c r="G759" s="6">
        <v>0</v>
      </c>
    </row>
    <row r="760" spans="1:7" ht="22.5" x14ac:dyDescent="0.15">
      <c r="A760" s="9" t="s">
        <v>1483</v>
      </c>
      <c r="B760" s="8" t="s">
        <v>1482</v>
      </c>
      <c r="C760" s="8">
        <v>3</v>
      </c>
      <c r="D760" s="8">
        <v>1.67</v>
      </c>
      <c r="E760" s="8">
        <v>11.67</v>
      </c>
      <c r="F760" s="7">
        <v>1</v>
      </c>
      <c r="G760" s="6">
        <v>0</v>
      </c>
    </row>
    <row r="761" spans="1:7" ht="22.5" x14ac:dyDescent="0.15">
      <c r="A761" s="9" t="s">
        <v>1481</v>
      </c>
      <c r="B761" s="8" t="s">
        <v>1480</v>
      </c>
      <c r="C761" s="8">
        <v>21</v>
      </c>
      <c r="D761" s="8">
        <v>0</v>
      </c>
      <c r="E761" s="8">
        <v>54.71</v>
      </c>
      <c r="F761" s="7">
        <v>0.14299999999999999</v>
      </c>
      <c r="G761" s="6">
        <v>0</v>
      </c>
    </row>
    <row r="762" spans="1:7" ht="22.5" x14ac:dyDescent="0.15">
      <c r="A762" s="9" t="s">
        <v>1479</v>
      </c>
      <c r="B762" s="8" t="s">
        <v>1478</v>
      </c>
      <c r="C762" s="8">
        <v>44</v>
      </c>
      <c r="D762" s="8">
        <v>3.3</v>
      </c>
      <c r="E762" s="8">
        <v>54.41</v>
      </c>
      <c r="F762" s="7">
        <v>0.25</v>
      </c>
      <c r="G762" s="6">
        <v>0</v>
      </c>
    </row>
    <row r="763" spans="1:7" ht="22.5" x14ac:dyDescent="0.15">
      <c r="A763" s="9" t="s">
        <v>1477</v>
      </c>
      <c r="B763" s="8" t="s">
        <v>1476</v>
      </c>
      <c r="C763" s="8">
        <v>3</v>
      </c>
      <c r="D763" s="8">
        <v>5</v>
      </c>
      <c r="E763" s="8">
        <v>54.67</v>
      </c>
      <c r="F763" s="7">
        <v>0.66700000000000004</v>
      </c>
      <c r="G763" s="6">
        <v>0</v>
      </c>
    </row>
    <row r="764" spans="1:7" ht="22.5" x14ac:dyDescent="0.15">
      <c r="A764" s="9" t="s">
        <v>1475</v>
      </c>
      <c r="B764" s="8" t="s">
        <v>1474</v>
      </c>
      <c r="C764" s="8">
        <v>4</v>
      </c>
      <c r="D764" s="8">
        <v>6.75</v>
      </c>
      <c r="E764" s="8">
        <v>57</v>
      </c>
      <c r="F764" s="7">
        <v>0.5</v>
      </c>
      <c r="G764" s="6">
        <v>0</v>
      </c>
    </row>
    <row r="765" spans="1:7" ht="22.5" x14ac:dyDescent="0.15">
      <c r="A765" s="9" t="s">
        <v>3102</v>
      </c>
      <c r="B765" s="8" t="s">
        <v>3101</v>
      </c>
      <c r="C765" s="8">
        <v>1</v>
      </c>
      <c r="D765" s="8">
        <v>21</v>
      </c>
      <c r="E765" s="8">
        <v>84</v>
      </c>
      <c r="F765" s="7">
        <v>1</v>
      </c>
      <c r="G765" s="6">
        <v>0</v>
      </c>
    </row>
    <row r="766" spans="1:7" ht="22.5" x14ac:dyDescent="0.15">
      <c r="A766" s="9" t="s">
        <v>3100</v>
      </c>
      <c r="B766" s="8" t="s">
        <v>3099</v>
      </c>
      <c r="C766" s="8">
        <v>22</v>
      </c>
      <c r="D766" s="8">
        <v>0</v>
      </c>
      <c r="E766" s="8">
        <v>37.18</v>
      </c>
      <c r="F766" s="7">
        <v>0.45500000000000002</v>
      </c>
      <c r="G766" s="6">
        <v>0</v>
      </c>
    </row>
    <row r="767" spans="1:7" ht="11.25" x14ac:dyDescent="0.15">
      <c r="A767" s="9" t="s">
        <v>3098</v>
      </c>
      <c r="B767" s="8" t="s">
        <v>3097</v>
      </c>
      <c r="C767" s="8">
        <v>5</v>
      </c>
      <c r="D767" s="8">
        <v>2.6</v>
      </c>
      <c r="E767" s="8">
        <v>43</v>
      </c>
      <c r="F767" s="7">
        <v>0.8</v>
      </c>
      <c r="G767" s="6">
        <v>0</v>
      </c>
    </row>
    <row r="768" spans="1:7" ht="22.5" x14ac:dyDescent="0.15">
      <c r="A768" s="9" t="s">
        <v>1473</v>
      </c>
      <c r="B768" s="8" t="s">
        <v>1472</v>
      </c>
      <c r="C768" s="8">
        <v>7</v>
      </c>
      <c r="D768" s="8">
        <v>0</v>
      </c>
      <c r="E768" s="8">
        <v>58.71</v>
      </c>
      <c r="F768" s="7">
        <v>0.14299999999999999</v>
      </c>
      <c r="G768" s="6">
        <v>0</v>
      </c>
    </row>
    <row r="769" spans="1:7" ht="11.25" x14ac:dyDescent="0.15">
      <c r="A769" s="9" t="s">
        <v>1471</v>
      </c>
      <c r="B769" s="8" t="s">
        <v>1470</v>
      </c>
      <c r="C769" s="8">
        <v>160</v>
      </c>
      <c r="D769" s="8">
        <v>1.74</v>
      </c>
      <c r="E769" s="8">
        <v>47.88</v>
      </c>
      <c r="F769" s="7">
        <v>0.41299999999999998</v>
      </c>
      <c r="G769" s="6">
        <v>0</v>
      </c>
    </row>
    <row r="770" spans="1:7" ht="11.25" x14ac:dyDescent="0.15">
      <c r="A770" s="9" t="s">
        <v>1469</v>
      </c>
      <c r="B770" s="8" t="s">
        <v>1468</v>
      </c>
      <c r="C770" s="8">
        <v>22</v>
      </c>
      <c r="D770" s="8">
        <v>4.3600000000000003</v>
      </c>
      <c r="E770" s="8">
        <v>77.819999999999993</v>
      </c>
      <c r="F770" s="7">
        <v>9.0999999999999998E-2</v>
      </c>
      <c r="G770" s="6">
        <v>4.4999999999999998E-2</v>
      </c>
    </row>
    <row r="771" spans="1:7" ht="11.25" x14ac:dyDescent="0.15">
      <c r="A771" s="9" t="s">
        <v>1467</v>
      </c>
      <c r="B771" s="8" t="s">
        <v>1466</v>
      </c>
      <c r="C771" s="8">
        <v>3</v>
      </c>
      <c r="D771" s="8">
        <v>13</v>
      </c>
      <c r="E771" s="8">
        <v>58.67</v>
      </c>
      <c r="F771" s="7">
        <v>0.33300000000000002</v>
      </c>
      <c r="G771" s="6">
        <v>0</v>
      </c>
    </row>
    <row r="772" spans="1:7" ht="22.5" x14ac:dyDescent="0.15">
      <c r="A772" s="9" t="s">
        <v>1465</v>
      </c>
      <c r="B772" s="8" t="s">
        <v>1464</v>
      </c>
      <c r="C772" s="8">
        <v>4</v>
      </c>
      <c r="D772" s="8">
        <v>3</v>
      </c>
      <c r="E772" s="8">
        <v>62.75</v>
      </c>
      <c r="F772" s="7">
        <v>0.75</v>
      </c>
      <c r="G772" s="6">
        <v>0</v>
      </c>
    </row>
    <row r="773" spans="1:7" ht="22.5" x14ac:dyDescent="0.15">
      <c r="A773" s="9" t="s">
        <v>2804</v>
      </c>
      <c r="B773" s="8" t="s">
        <v>2803</v>
      </c>
      <c r="C773" s="8">
        <v>5</v>
      </c>
      <c r="D773" s="8">
        <v>0</v>
      </c>
      <c r="E773" s="8">
        <v>33.6</v>
      </c>
      <c r="F773" s="7">
        <v>0.8</v>
      </c>
      <c r="G773" s="6">
        <v>0</v>
      </c>
    </row>
    <row r="774" spans="1:7" ht="22.5" x14ac:dyDescent="0.15">
      <c r="A774" s="9" t="s">
        <v>1463</v>
      </c>
      <c r="B774" s="8" t="s">
        <v>1462</v>
      </c>
      <c r="C774" s="8">
        <v>24</v>
      </c>
      <c r="D774" s="8">
        <v>2.38</v>
      </c>
      <c r="E774" s="8">
        <v>44.25</v>
      </c>
      <c r="F774" s="7">
        <v>0.75</v>
      </c>
      <c r="G774" s="6">
        <v>0</v>
      </c>
    </row>
    <row r="775" spans="1:7" ht="22.5" x14ac:dyDescent="0.15">
      <c r="A775" s="9" t="s">
        <v>1461</v>
      </c>
      <c r="B775" s="8" t="s">
        <v>1460</v>
      </c>
      <c r="C775" s="8">
        <v>1</v>
      </c>
      <c r="D775" s="8">
        <v>4</v>
      </c>
      <c r="E775" s="8">
        <v>27</v>
      </c>
      <c r="F775" s="7">
        <v>0</v>
      </c>
      <c r="G775" s="6">
        <v>0</v>
      </c>
    </row>
    <row r="776" spans="1:7" ht="22.5" x14ac:dyDescent="0.15">
      <c r="A776" s="9" t="s">
        <v>1459</v>
      </c>
      <c r="B776" s="8" t="s">
        <v>1458</v>
      </c>
      <c r="C776" s="8">
        <v>3</v>
      </c>
      <c r="D776" s="8">
        <v>16.329999999999998</v>
      </c>
      <c r="E776" s="8">
        <v>58.67</v>
      </c>
      <c r="F776" s="7">
        <v>1</v>
      </c>
      <c r="G776" s="6">
        <v>0</v>
      </c>
    </row>
    <row r="777" spans="1:7" ht="22.5" x14ac:dyDescent="0.15">
      <c r="A777" s="9" t="s">
        <v>2802</v>
      </c>
      <c r="B777" s="8" t="s">
        <v>2801</v>
      </c>
      <c r="C777" s="8">
        <v>1</v>
      </c>
      <c r="D777" s="8">
        <v>17</v>
      </c>
      <c r="E777" s="8">
        <v>60</v>
      </c>
      <c r="F777" s="7">
        <v>1</v>
      </c>
      <c r="G777" s="6">
        <v>0</v>
      </c>
    </row>
    <row r="778" spans="1:7" ht="22.5" x14ac:dyDescent="0.15">
      <c r="A778" s="9" t="s">
        <v>1457</v>
      </c>
      <c r="B778" s="8" t="s">
        <v>1456</v>
      </c>
      <c r="C778" s="8">
        <v>4</v>
      </c>
      <c r="D778" s="8">
        <v>0</v>
      </c>
      <c r="E778" s="8">
        <v>28.25</v>
      </c>
      <c r="F778" s="7">
        <v>0.5</v>
      </c>
      <c r="G778" s="6">
        <v>0</v>
      </c>
    </row>
    <row r="779" spans="1:7" ht="22.5" x14ac:dyDescent="0.15">
      <c r="A779" s="9" t="s">
        <v>1455</v>
      </c>
      <c r="B779" s="8" t="s">
        <v>1454</v>
      </c>
      <c r="C779" s="8">
        <v>11</v>
      </c>
      <c r="D779" s="8">
        <v>1.82</v>
      </c>
      <c r="E779" s="8">
        <v>35.909999999999997</v>
      </c>
      <c r="F779" s="7">
        <v>0.63600000000000001</v>
      </c>
      <c r="G779" s="6">
        <v>0</v>
      </c>
    </row>
    <row r="780" spans="1:7" ht="22.5" x14ac:dyDescent="0.15">
      <c r="A780" s="9" t="s">
        <v>3094</v>
      </c>
      <c r="B780" s="8" t="s">
        <v>3093</v>
      </c>
      <c r="C780" s="8">
        <v>2</v>
      </c>
      <c r="D780" s="8">
        <v>6.5</v>
      </c>
      <c r="E780" s="8">
        <v>64</v>
      </c>
      <c r="F780" s="7">
        <v>1</v>
      </c>
      <c r="G780" s="6">
        <v>0</v>
      </c>
    </row>
    <row r="781" spans="1:7" ht="22.5" x14ac:dyDescent="0.15">
      <c r="A781" s="9" t="s">
        <v>1453</v>
      </c>
      <c r="B781" s="8" t="s">
        <v>1452</v>
      </c>
      <c r="C781" s="8">
        <v>50</v>
      </c>
      <c r="D781" s="8">
        <v>0</v>
      </c>
      <c r="E781" s="8">
        <v>52.74</v>
      </c>
      <c r="F781" s="7">
        <v>0.62</v>
      </c>
      <c r="G781" s="6">
        <v>0</v>
      </c>
    </row>
    <row r="782" spans="1:7" ht="11.25" x14ac:dyDescent="0.15">
      <c r="A782" s="9" t="s">
        <v>1451</v>
      </c>
      <c r="B782" s="8" t="s">
        <v>1450</v>
      </c>
      <c r="C782" s="8">
        <v>100</v>
      </c>
      <c r="D782" s="8">
        <v>1.54</v>
      </c>
      <c r="E782" s="8">
        <v>38.729999999999997</v>
      </c>
      <c r="F782" s="7">
        <v>0.83</v>
      </c>
      <c r="G782" s="6">
        <v>0</v>
      </c>
    </row>
    <row r="783" spans="1:7" ht="11.25" x14ac:dyDescent="0.15">
      <c r="A783" s="9" t="s">
        <v>2800</v>
      </c>
      <c r="B783" s="8" t="s">
        <v>2799</v>
      </c>
      <c r="C783" s="8">
        <v>1</v>
      </c>
      <c r="D783" s="8">
        <v>6</v>
      </c>
      <c r="E783" s="8">
        <v>41</v>
      </c>
      <c r="F783" s="7">
        <v>1</v>
      </c>
      <c r="G783" s="6">
        <v>0</v>
      </c>
    </row>
    <row r="784" spans="1:7" ht="11.25" x14ac:dyDescent="0.15">
      <c r="A784" s="9" t="s">
        <v>2798</v>
      </c>
      <c r="B784" s="8" t="s">
        <v>2797</v>
      </c>
      <c r="C784" s="8">
        <v>1</v>
      </c>
      <c r="D784" s="8">
        <v>4</v>
      </c>
      <c r="E784" s="8">
        <v>29</v>
      </c>
      <c r="F784" s="7">
        <v>1</v>
      </c>
      <c r="G784" s="6">
        <v>0</v>
      </c>
    </row>
    <row r="785" spans="1:7" ht="22.5" x14ac:dyDescent="0.15">
      <c r="A785" s="9" t="s">
        <v>1449</v>
      </c>
      <c r="B785" s="8" t="s">
        <v>1448</v>
      </c>
      <c r="C785" s="8">
        <v>77</v>
      </c>
      <c r="D785" s="8">
        <v>0</v>
      </c>
      <c r="E785" s="8">
        <v>46.62</v>
      </c>
      <c r="F785" s="7">
        <v>0.61</v>
      </c>
      <c r="G785" s="6">
        <v>0</v>
      </c>
    </row>
    <row r="786" spans="1:7" ht="11.25" x14ac:dyDescent="0.15">
      <c r="A786" s="9" t="s">
        <v>1447</v>
      </c>
      <c r="B786" s="8" t="s">
        <v>1446</v>
      </c>
      <c r="C786" s="8">
        <v>12</v>
      </c>
      <c r="D786" s="8">
        <v>1.75</v>
      </c>
      <c r="E786" s="8">
        <v>42.58</v>
      </c>
      <c r="F786" s="7">
        <v>0.66700000000000004</v>
      </c>
      <c r="G786" s="6">
        <v>0</v>
      </c>
    </row>
    <row r="787" spans="1:7" ht="22.5" x14ac:dyDescent="0.15">
      <c r="A787" s="9" t="s">
        <v>1445</v>
      </c>
      <c r="B787" s="8" t="s">
        <v>1444</v>
      </c>
      <c r="C787" s="8">
        <v>51</v>
      </c>
      <c r="D787" s="8">
        <v>0</v>
      </c>
      <c r="E787" s="8">
        <v>48.39</v>
      </c>
      <c r="F787" s="7">
        <v>0.54900000000000004</v>
      </c>
      <c r="G787" s="6">
        <v>0</v>
      </c>
    </row>
    <row r="788" spans="1:7" ht="22.5" x14ac:dyDescent="0.15">
      <c r="A788" s="9" t="s">
        <v>1443</v>
      </c>
      <c r="B788" s="8" t="s">
        <v>1442</v>
      </c>
      <c r="C788" s="8">
        <v>39</v>
      </c>
      <c r="D788" s="8">
        <v>1.67</v>
      </c>
      <c r="E788" s="8">
        <v>43.36</v>
      </c>
      <c r="F788" s="7">
        <v>0.59</v>
      </c>
      <c r="G788" s="6">
        <v>0</v>
      </c>
    </row>
    <row r="789" spans="1:7" ht="22.5" x14ac:dyDescent="0.15">
      <c r="A789" s="9" t="s">
        <v>1441</v>
      </c>
      <c r="B789" s="8" t="s">
        <v>1440</v>
      </c>
      <c r="C789" s="8">
        <v>9</v>
      </c>
      <c r="D789" s="8">
        <v>4.22</v>
      </c>
      <c r="E789" s="8">
        <v>61.11</v>
      </c>
      <c r="F789" s="7">
        <v>0.77800000000000002</v>
      </c>
      <c r="G789" s="6">
        <v>0</v>
      </c>
    </row>
    <row r="790" spans="1:7" ht="22.5" x14ac:dyDescent="0.15">
      <c r="A790" s="9" t="s">
        <v>1439</v>
      </c>
      <c r="B790" s="8" t="s">
        <v>1438</v>
      </c>
      <c r="C790" s="8">
        <v>9</v>
      </c>
      <c r="D790" s="8">
        <v>9.2200000000000006</v>
      </c>
      <c r="E790" s="8">
        <v>83.67</v>
      </c>
      <c r="F790" s="7">
        <v>0.111</v>
      </c>
      <c r="G790" s="6">
        <v>0</v>
      </c>
    </row>
    <row r="791" spans="1:7" ht="22.5" x14ac:dyDescent="0.15">
      <c r="A791" s="9" t="s">
        <v>2796</v>
      </c>
      <c r="B791" s="8" t="s">
        <v>2795</v>
      </c>
      <c r="C791" s="8">
        <v>1</v>
      </c>
      <c r="D791" s="8">
        <v>53</v>
      </c>
      <c r="E791" s="8">
        <v>71</v>
      </c>
      <c r="F791" s="7">
        <v>1</v>
      </c>
      <c r="G791" s="6">
        <v>1</v>
      </c>
    </row>
    <row r="792" spans="1:7" ht="22.5" x14ac:dyDescent="0.15">
      <c r="A792" s="9" t="s">
        <v>1437</v>
      </c>
      <c r="B792" s="8" t="s">
        <v>1436</v>
      </c>
      <c r="C792" s="8">
        <v>48</v>
      </c>
      <c r="D792" s="8">
        <v>8.2899999999999991</v>
      </c>
      <c r="E792" s="8">
        <v>83.54</v>
      </c>
      <c r="F792" s="7">
        <v>0.22900000000000001</v>
      </c>
      <c r="G792" s="6">
        <v>0</v>
      </c>
    </row>
    <row r="793" spans="1:7" ht="22.5" x14ac:dyDescent="0.15">
      <c r="A793" s="9" t="s">
        <v>1435</v>
      </c>
      <c r="B793" s="8" t="s">
        <v>1434</v>
      </c>
      <c r="C793" s="8">
        <v>30</v>
      </c>
      <c r="D793" s="8">
        <v>10.1</v>
      </c>
      <c r="E793" s="8">
        <v>82.53</v>
      </c>
      <c r="F793" s="7">
        <v>0.26700000000000002</v>
      </c>
      <c r="G793" s="6">
        <v>3.3000000000000002E-2</v>
      </c>
    </row>
    <row r="794" spans="1:7" ht="22.5" x14ac:dyDescent="0.15">
      <c r="A794" s="9" t="s">
        <v>1433</v>
      </c>
      <c r="B794" s="8" t="s">
        <v>1432</v>
      </c>
      <c r="C794" s="8">
        <v>19</v>
      </c>
      <c r="D794" s="8">
        <v>12.16</v>
      </c>
      <c r="E794" s="8">
        <v>87.21</v>
      </c>
      <c r="F794" s="7">
        <v>0.21099999999999999</v>
      </c>
      <c r="G794" s="6">
        <v>5.2999999999999999E-2</v>
      </c>
    </row>
    <row r="795" spans="1:7" ht="22.5" x14ac:dyDescent="0.15">
      <c r="A795" s="9" t="s">
        <v>1431</v>
      </c>
      <c r="B795" s="8" t="s">
        <v>1430</v>
      </c>
      <c r="C795" s="8">
        <v>8</v>
      </c>
      <c r="D795" s="8">
        <v>13.63</v>
      </c>
      <c r="E795" s="8">
        <v>83.38</v>
      </c>
      <c r="F795" s="7">
        <v>0.375</v>
      </c>
      <c r="G795" s="6">
        <v>0</v>
      </c>
    </row>
    <row r="796" spans="1:7" ht="33.75" x14ac:dyDescent="0.15">
      <c r="A796" s="9" t="s">
        <v>1429</v>
      </c>
      <c r="B796" s="8" t="s">
        <v>1428</v>
      </c>
      <c r="C796" s="8">
        <v>80</v>
      </c>
      <c r="D796" s="8">
        <v>7.86</v>
      </c>
      <c r="E796" s="8">
        <v>67</v>
      </c>
      <c r="F796" s="7">
        <v>0.51300000000000001</v>
      </c>
      <c r="G796" s="6">
        <v>0</v>
      </c>
    </row>
    <row r="797" spans="1:7" ht="33.75" x14ac:dyDescent="0.15">
      <c r="A797" s="9" t="s">
        <v>1427</v>
      </c>
      <c r="B797" s="8" t="s">
        <v>1426</v>
      </c>
      <c r="C797" s="8">
        <v>35</v>
      </c>
      <c r="D797" s="8">
        <v>9.5399999999999991</v>
      </c>
      <c r="E797" s="8">
        <v>78.34</v>
      </c>
      <c r="F797" s="7">
        <v>0.34300000000000003</v>
      </c>
      <c r="G797" s="6">
        <v>0</v>
      </c>
    </row>
    <row r="798" spans="1:7" ht="33.75" x14ac:dyDescent="0.15">
      <c r="A798" s="9" t="s">
        <v>1425</v>
      </c>
      <c r="B798" s="8" t="s">
        <v>1424</v>
      </c>
      <c r="C798" s="8">
        <v>16</v>
      </c>
      <c r="D798" s="8">
        <v>11.13</v>
      </c>
      <c r="E798" s="8">
        <v>79.13</v>
      </c>
      <c r="F798" s="7">
        <v>0.438</v>
      </c>
      <c r="G798" s="6">
        <v>0</v>
      </c>
    </row>
    <row r="799" spans="1:7" ht="33.75" x14ac:dyDescent="0.15">
      <c r="A799" s="9" t="s">
        <v>2794</v>
      </c>
      <c r="B799" s="8" t="s">
        <v>2793</v>
      </c>
      <c r="C799" s="8">
        <v>4</v>
      </c>
      <c r="D799" s="8">
        <v>13</v>
      </c>
      <c r="E799" s="8">
        <v>76</v>
      </c>
      <c r="F799" s="7">
        <v>0.5</v>
      </c>
      <c r="G799" s="6">
        <v>0</v>
      </c>
    </row>
    <row r="800" spans="1:7" ht="33.75" x14ac:dyDescent="0.15">
      <c r="A800" s="9" t="s">
        <v>1423</v>
      </c>
      <c r="B800" s="8" t="s">
        <v>1422</v>
      </c>
      <c r="C800" s="8">
        <v>84</v>
      </c>
      <c r="D800" s="8">
        <v>7.61</v>
      </c>
      <c r="E800" s="8">
        <v>78.8</v>
      </c>
      <c r="F800" s="7">
        <v>0.25</v>
      </c>
      <c r="G800" s="6">
        <v>0</v>
      </c>
    </row>
    <row r="801" spans="1:7" ht="33.75" x14ac:dyDescent="0.15">
      <c r="A801" s="9" t="s">
        <v>1421</v>
      </c>
      <c r="B801" s="8" t="s">
        <v>1420</v>
      </c>
      <c r="C801" s="8">
        <v>57</v>
      </c>
      <c r="D801" s="8">
        <v>8.9600000000000009</v>
      </c>
      <c r="E801" s="8">
        <v>81.260000000000005</v>
      </c>
      <c r="F801" s="7">
        <v>0.26300000000000001</v>
      </c>
      <c r="G801" s="6">
        <v>5.2999999999999999E-2</v>
      </c>
    </row>
    <row r="802" spans="1:7" ht="33.75" x14ac:dyDescent="0.15">
      <c r="A802" s="9" t="s">
        <v>1419</v>
      </c>
      <c r="B802" s="8" t="s">
        <v>1418</v>
      </c>
      <c r="C802" s="8">
        <v>24</v>
      </c>
      <c r="D802" s="8">
        <v>10.96</v>
      </c>
      <c r="E802" s="8">
        <v>81.25</v>
      </c>
      <c r="F802" s="7">
        <v>0.20799999999999999</v>
      </c>
      <c r="G802" s="6">
        <v>8.3000000000000004E-2</v>
      </c>
    </row>
    <row r="803" spans="1:7" ht="33.75" x14ac:dyDescent="0.15">
      <c r="A803" s="9" t="s">
        <v>1417</v>
      </c>
      <c r="B803" s="8" t="s">
        <v>1416</v>
      </c>
      <c r="C803" s="8">
        <v>5</v>
      </c>
      <c r="D803" s="8">
        <v>22.8</v>
      </c>
      <c r="E803" s="8">
        <v>85</v>
      </c>
      <c r="F803" s="7">
        <v>0.6</v>
      </c>
      <c r="G803" s="6">
        <v>0.4</v>
      </c>
    </row>
    <row r="804" spans="1:7" ht="33.75" x14ac:dyDescent="0.15">
      <c r="A804" s="9" t="s">
        <v>2792</v>
      </c>
      <c r="B804" s="8" t="s">
        <v>2791</v>
      </c>
      <c r="C804" s="8">
        <v>6</v>
      </c>
      <c r="D804" s="8">
        <v>4.33</v>
      </c>
      <c r="E804" s="8">
        <v>40.5</v>
      </c>
      <c r="F804" s="7">
        <v>0.5</v>
      </c>
      <c r="G804" s="6">
        <v>0</v>
      </c>
    </row>
    <row r="805" spans="1:7" ht="33.75" x14ac:dyDescent="0.15">
      <c r="A805" s="9" t="s">
        <v>1415</v>
      </c>
      <c r="B805" s="8" t="s">
        <v>1414</v>
      </c>
      <c r="C805" s="8">
        <v>1</v>
      </c>
      <c r="D805" s="8">
        <v>6</v>
      </c>
      <c r="E805" s="8">
        <v>79</v>
      </c>
      <c r="F805" s="7">
        <v>1</v>
      </c>
      <c r="G805" s="6">
        <v>0</v>
      </c>
    </row>
    <row r="806" spans="1:7" ht="33.75" x14ac:dyDescent="0.15">
      <c r="A806" s="9" t="s">
        <v>1413</v>
      </c>
      <c r="B806" s="8" t="s">
        <v>1412</v>
      </c>
      <c r="C806" s="8">
        <v>1</v>
      </c>
      <c r="D806" s="8">
        <v>13</v>
      </c>
      <c r="E806" s="8">
        <v>56</v>
      </c>
      <c r="F806" s="7">
        <v>0</v>
      </c>
      <c r="G806" s="6">
        <v>0</v>
      </c>
    </row>
    <row r="807" spans="1:7" ht="22.5" x14ac:dyDescent="0.15">
      <c r="A807" s="9" t="s">
        <v>3317</v>
      </c>
      <c r="B807" s="8" t="s">
        <v>3316</v>
      </c>
      <c r="C807" s="8">
        <v>1</v>
      </c>
      <c r="D807" s="8">
        <v>5</v>
      </c>
      <c r="E807" s="8">
        <v>55</v>
      </c>
      <c r="F807" s="7">
        <v>1</v>
      </c>
      <c r="G807" s="6">
        <v>0</v>
      </c>
    </row>
    <row r="808" spans="1:7" ht="22.5" x14ac:dyDescent="0.15">
      <c r="A808" s="9" t="s">
        <v>3440</v>
      </c>
      <c r="B808" s="8" t="s">
        <v>3439</v>
      </c>
      <c r="C808" s="8">
        <v>1</v>
      </c>
      <c r="D808" s="8">
        <v>5</v>
      </c>
      <c r="E808" s="8">
        <v>59</v>
      </c>
      <c r="F808" s="7">
        <v>1</v>
      </c>
      <c r="G808" s="6">
        <v>0</v>
      </c>
    </row>
    <row r="809" spans="1:7" ht="22.5" x14ac:dyDescent="0.15">
      <c r="A809" s="9" t="s">
        <v>3438</v>
      </c>
      <c r="B809" s="8" t="s">
        <v>3437</v>
      </c>
      <c r="C809" s="8">
        <v>22</v>
      </c>
      <c r="D809" s="8">
        <v>6.77</v>
      </c>
      <c r="E809" s="8">
        <v>45.36</v>
      </c>
      <c r="F809" s="7">
        <v>0.72699999999999998</v>
      </c>
      <c r="G809" s="6">
        <v>0</v>
      </c>
    </row>
    <row r="810" spans="1:7" ht="22.5" x14ac:dyDescent="0.15">
      <c r="A810" s="9" t="s">
        <v>3436</v>
      </c>
      <c r="B810" s="8" t="s">
        <v>3435</v>
      </c>
      <c r="C810" s="8">
        <v>18</v>
      </c>
      <c r="D810" s="8">
        <v>9.56</v>
      </c>
      <c r="E810" s="8">
        <v>75.56</v>
      </c>
      <c r="F810" s="7">
        <v>0.27800000000000002</v>
      </c>
      <c r="G810" s="6">
        <v>0</v>
      </c>
    </row>
    <row r="811" spans="1:7" ht="22.5" x14ac:dyDescent="0.15">
      <c r="A811" s="9" t="s">
        <v>3494</v>
      </c>
      <c r="B811" s="8" t="s">
        <v>3493</v>
      </c>
      <c r="C811" s="8">
        <v>3</v>
      </c>
      <c r="D811" s="8">
        <v>10</v>
      </c>
      <c r="E811" s="8">
        <v>60.67</v>
      </c>
      <c r="F811" s="7">
        <v>0.66700000000000004</v>
      </c>
      <c r="G811" s="6">
        <v>0</v>
      </c>
    </row>
    <row r="812" spans="1:7" ht="22.5" x14ac:dyDescent="0.15">
      <c r="A812" s="9" t="s">
        <v>1411</v>
      </c>
      <c r="B812" s="8" t="s">
        <v>1410</v>
      </c>
      <c r="C812" s="8">
        <v>10</v>
      </c>
      <c r="D812" s="8">
        <v>4.5</v>
      </c>
      <c r="E812" s="8">
        <v>28.9</v>
      </c>
      <c r="F812" s="7">
        <v>0.6</v>
      </c>
      <c r="G812" s="6">
        <v>0</v>
      </c>
    </row>
    <row r="813" spans="1:7" ht="22.5" x14ac:dyDescent="0.15">
      <c r="A813" s="9" t="s">
        <v>1409</v>
      </c>
      <c r="B813" s="8" t="s">
        <v>1408</v>
      </c>
      <c r="C813" s="8">
        <v>3</v>
      </c>
      <c r="D813" s="8">
        <v>4.67</v>
      </c>
      <c r="E813" s="8">
        <v>57.67</v>
      </c>
      <c r="F813" s="7">
        <v>0.33300000000000002</v>
      </c>
      <c r="G813" s="6">
        <v>0</v>
      </c>
    </row>
    <row r="814" spans="1:7" ht="22.5" x14ac:dyDescent="0.15">
      <c r="A814" s="9" t="s">
        <v>1407</v>
      </c>
      <c r="B814" s="8" t="s">
        <v>1406</v>
      </c>
      <c r="C814" s="8">
        <v>4</v>
      </c>
      <c r="D814" s="8">
        <v>11.25</v>
      </c>
      <c r="E814" s="8">
        <v>57.25</v>
      </c>
      <c r="F814" s="7">
        <v>0.25</v>
      </c>
      <c r="G814" s="6">
        <v>0</v>
      </c>
    </row>
    <row r="815" spans="1:7" ht="33.75" x14ac:dyDescent="0.15">
      <c r="A815" s="9" t="s">
        <v>1405</v>
      </c>
      <c r="B815" s="8" t="s">
        <v>1404</v>
      </c>
      <c r="C815" s="8">
        <v>1</v>
      </c>
      <c r="D815" s="8">
        <v>4</v>
      </c>
      <c r="E815" s="8">
        <v>60</v>
      </c>
      <c r="F815" s="7">
        <v>0</v>
      </c>
      <c r="G815" s="6">
        <v>0</v>
      </c>
    </row>
    <row r="816" spans="1:7" ht="33.75" x14ac:dyDescent="0.15">
      <c r="A816" s="9" t="s">
        <v>3315</v>
      </c>
      <c r="B816" s="8" t="s">
        <v>3314</v>
      </c>
      <c r="C816" s="8">
        <v>1</v>
      </c>
      <c r="D816" s="8">
        <v>17</v>
      </c>
      <c r="E816" s="8">
        <v>73</v>
      </c>
      <c r="F816" s="7">
        <v>0</v>
      </c>
      <c r="G816" s="6">
        <v>0</v>
      </c>
    </row>
    <row r="817" spans="1:7" ht="22.5" x14ac:dyDescent="0.15">
      <c r="A817" s="9" t="s">
        <v>2790</v>
      </c>
      <c r="B817" s="8" t="s">
        <v>2789</v>
      </c>
      <c r="C817" s="8">
        <v>4</v>
      </c>
      <c r="D817" s="8">
        <v>5.5</v>
      </c>
      <c r="E817" s="8">
        <v>50.75</v>
      </c>
      <c r="F817" s="7">
        <v>1</v>
      </c>
      <c r="G817" s="6">
        <v>0</v>
      </c>
    </row>
    <row r="818" spans="1:7" ht="11.25" x14ac:dyDescent="0.15">
      <c r="A818" s="9" t="s">
        <v>1403</v>
      </c>
      <c r="B818" s="8" t="s">
        <v>1402</v>
      </c>
      <c r="C818" s="8">
        <v>28</v>
      </c>
      <c r="D818" s="8">
        <v>2.4300000000000002</v>
      </c>
      <c r="E818" s="8">
        <v>54.36</v>
      </c>
      <c r="F818" s="7">
        <v>0.39300000000000002</v>
      </c>
      <c r="G818" s="6">
        <v>0</v>
      </c>
    </row>
    <row r="819" spans="1:7" ht="11.25" x14ac:dyDescent="0.15">
      <c r="A819" s="9" t="s">
        <v>1401</v>
      </c>
      <c r="B819" s="8" t="s">
        <v>1400</v>
      </c>
      <c r="C819" s="8">
        <v>3</v>
      </c>
      <c r="D819" s="8">
        <v>3.67</v>
      </c>
      <c r="E819" s="8">
        <v>75.33</v>
      </c>
      <c r="F819" s="7">
        <v>0</v>
      </c>
      <c r="G819" s="6">
        <v>0</v>
      </c>
    </row>
    <row r="820" spans="1:7" ht="22.5" x14ac:dyDescent="0.15">
      <c r="A820" s="9" t="s">
        <v>2786</v>
      </c>
      <c r="B820" s="8" t="s">
        <v>2785</v>
      </c>
      <c r="C820" s="8">
        <v>3</v>
      </c>
      <c r="D820" s="8">
        <v>0</v>
      </c>
      <c r="E820" s="8">
        <v>50.67</v>
      </c>
      <c r="F820" s="7">
        <v>0.33300000000000002</v>
      </c>
      <c r="G820" s="6">
        <v>0</v>
      </c>
    </row>
    <row r="821" spans="1:7" ht="11.25" x14ac:dyDescent="0.15">
      <c r="A821" s="9" t="s">
        <v>2784</v>
      </c>
      <c r="B821" s="8" t="s">
        <v>2783</v>
      </c>
      <c r="C821" s="8">
        <v>1</v>
      </c>
      <c r="D821" s="8">
        <v>1</v>
      </c>
      <c r="E821" s="8">
        <v>86</v>
      </c>
      <c r="F821" s="7">
        <v>1</v>
      </c>
      <c r="G821" s="6">
        <v>0</v>
      </c>
    </row>
    <row r="822" spans="1:7" ht="22.5" x14ac:dyDescent="0.15">
      <c r="A822" s="9" t="s">
        <v>1399</v>
      </c>
      <c r="B822" s="8" t="s">
        <v>1398</v>
      </c>
      <c r="C822" s="8">
        <v>3</v>
      </c>
      <c r="D822" s="8">
        <v>0</v>
      </c>
      <c r="E822" s="8">
        <v>55.67</v>
      </c>
      <c r="F822" s="7">
        <v>0.66700000000000004</v>
      </c>
      <c r="G822" s="6">
        <v>0</v>
      </c>
    </row>
    <row r="823" spans="1:7" ht="22.5" x14ac:dyDescent="0.15">
      <c r="A823" s="9" t="s">
        <v>1397</v>
      </c>
      <c r="B823" s="8" t="s">
        <v>1396</v>
      </c>
      <c r="C823" s="8">
        <v>1</v>
      </c>
      <c r="D823" s="8">
        <v>2</v>
      </c>
      <c r="E823" s="8">
        <v>46</v>
      </c>
      <c r="F823" s="7">
        <v>1</v>
      </c>
      <c r="G823" s="6">
        <v>0</v>
      </c>
    </row>
    <row r="824" spans="1:7" ht="22.5" x14ac:dyDescent="0.15">
      <c r="A824" s="9" t="s">
        <v>1395</v>
      </c>
      <c r="B824" s="8" t="s">
        <v>1394</v>
      </c>
      <c r="C824" s="8">
        <v>3</v>
      </c>
      <c r="D824" s="8">
        <v>3.33</v>
      </c>
      <c r="E824" s="8">
        <v>49.33</v>
      </c>
      <c r="F824" s="7">
        <v>0.66700000000000004</v>
      </c>
      <c r="G824" s="6">
        <v>0</v>
      </c>
    </row>
    <row r="825" spans="1:7" ht="22.5" x14ac:dyDescent="0.15">
      <c r="A825" s="9" t="s">
        <v>1393</v>
      </c>
      <c r="B825" s="8" t="s">
        <v>1392</v>
      </c>
      <c r="C825" s="8">
        <v>4</v>
      </c>
      <c r="D825" s="8">
        <v>15.25</v>
      </c>
      <c r="E825" s="8">
        <v>71.75</v>
      </c>
      <c r="F825" s="7">
        <v>0.5</v>
      </c>
      <c r="G825" s="6">
        <v>0</v>
      </c>
    </row>
    <row r="826" spans="1:7" ht="22.5" x14ac:dyDescent="0.15">
      <c r="A826" s="9" t="s">
        <v>1391</v>
      </c>
      <c r="B826" s="8" t="s">
        <v>1390</v>
      </c>
      <c r="C826" s="8">
        <v>20</v>
      </c>
      <c r="D826" s="8">
        <v>17.3</v>
      </c>
      <c r="E826" s="8">
        <v>67.3</v>
      </c>
      <c r="F826" s="7">
        <v>0.7</v>
      </c>
      <c r="G826" s="6">
        <v>0</v>
      </c>
    </row>
    <row r="827" spans="1:7" ht="22.5" x14ac:dyDescent="0.15">
      <c r="A827" s="9" t="s">
        <v>1389</v>
      </c>
      <c r="B827" s="8" t="s">
        <v>1388</v>
      </c>
      <c r="C827" s="8">
        <v>14</v>
      </c>
      <c r="D827" s="8">
        <v>28.14</v>
      </c>
      <c r="E827" s="8">
        <v>72.709999999999994</v>
      </c>
      <c r="F827" s="7">
        <v>0.64300000000000002</v>
      </c>
      <c r="G827" s="6">
        <v>0.14299999999999999</v>
      </c>
    </row>
    <row r="828" spans="1:7" ht="22.5" x14ac:dyDescent="0.15">
      <c r="A828" s="9" t="s">
        <v>3088</v>
      </c>
      <c r="B828" s="8" t="s">
        <v>3087</v>
      </c>
      <c r="C828" s="8">
        <v>2</v>
      </c>
      <c r="D828" s="8">
        <v>0</v>
      </c>
      <c r="E828" s="8">
        <v>47.5</v>
      </c>
      <c r="F828" s="7">
        <v>0.5</v>
      </c>
      <c r="G828" s="6">
        <v>0</v>
      </c>
    </row>
    <row r="829" spans="1:7" ht="22.5" x14ac:dyDescent="0.15">
      <c r="A829" s="9" t="s">
        <v>2782</v>
      </c>
      <c r="B829" s="8" t="s">
        <v>2781</v>
      </c>
      <c r="C829" s="8">
        <v>8</v>
      </c>
      <c r="D829" s="8">
        <v>4.13</v>
      </c>
      <c r="E829" s="8">
        <v>58</v>
      </c>
      <c r="F829" s="7">
        <v>1</v>
      </c>
      <c r="G829" s="6">
        <v>0</v>
      </c>
    </row>
    <row r="830" spans="1:7" ht="22.5" x14ac:dyDescent="0.15">
      <c r="A830" s="9" t="s">
        <v>1387</v>
      </c>
      <c r="B830" s="8" t="s">
        <v>1386</v>
      </c>
      <c r="C830" s="8">
        <v>1</v>
      </c>
      <c r="D830" s="8">
        <v>4</v>
      </c>
      <c r="E830" s="8">
        <v>87</v>
      </c>
      <c r="F830" s="7">
        <v>0</v>
      </c>
      <c r="G830" s="6">
        <v>0</v>
      </c>
    </row>
    <row r="831" spans="1:7" ht="22.5" x14ac:dyDescent="0.15">
      <c r="A831" s="9" t="s">
        <v>1385</v>
      </c>
      <c r="B831" s="8" t="s">
        <v>1384</v>
      </c>
      <c r="C831" s="8">
        <v>14</v>
      </c>
      <c r="D831" s="8">
        <v>12.64</v>
      </c>
      <c r="E831" s="8">
        <v>69.209999999999994</v>
      </c>
      <c r="F831" s="7">
        <v>0.5</v>
      </c>
      <c r="G831" s="6">
        <v>0</v>
      </c>
    </row>
    <row r="832" spans="1:7" ht="22.5" x14ac:dyDescent="0.15">
      <c r="A832" s="9" t="s">
        <v>1383</v>
      </c>
      <c r="B832" s="8" t="s">
        <v>1382</v>
      </c>
      <c r="C832" s="8">
        <v>2</v>
      </c>
      <c r="D832" s="8">
        <v>10.5</v>
      </c>
      <c r="E832" s="8">
        <v>76</v>
      </c>
      <c r="F832" s="7">
        <v>1</v>
      </c>
      <c r="G832" s="6">
        <v>0</v>
      </c>
    </row>
    <row r="833" spans="1:7" ht="45" x14ac:dyDescent="0.15">
      <c r="A833" s="9" t="s">
        <v>1381</v>
      </c>
      <c r="B833" s="8" t="s">
        <v>1380</v>
      </c>
      <c r="C833" s="8">
        <v>151</v>
      </c>
      <c r="D833" s="8">
        <v>0</v>
      </c>
      <c r="E833" s="8">
        <v>47.73</v>
      </c>
      <c r="F833" s="7">
        <v>0.42399999999999999</v>
      </c>
      <c r="G833" s="6">
        <v>0</v>
      </c>
    </row>
    <row r="834" spans="1:7" ht="22.5" x14ac:dyDescent="0.15">
      <c r="A834" s="9" t="s">
        <v>1379</v>
      </c>
      <c r="B834" s="8" t="s">
        <v>1378</v>
      </c>
      <c r="C834" s="8">
        <v>1</v>
      </c>
      <c r="D834" s="8">
        <v>11</v>
      </c>
      <c r="E834" s="8">
        <v>22</v>
      </c>
      <c r="F834" s="7">
        <v>1</v>
      </c>
      <c r="G834" s="6">
        <v>0</v>
      </c>
    </row>
    <row r="835" spans="1:7" ht="22.5" x14ac:dyDescent="0.15">
      <c r="A835" s="9" t="s">
        <v>2778</v>
      </c>
      <c r="B835" s="8" t="s">
        <v>2777</v>
      </c>
      <c r="C835" s="8">
        <v>9</v>
      </c>
      <c r="D835" s="8">
        <v>0.78</v>
      </c>
      <c r="E835" s="8">
        <v>83.44</v>
      </c>
      <c r="F835" s="7">
        <v>0.33300000000000002</v>
      </c>
      <c r="G835" s="6">
        <v>0</v>
      </c>
    </row>
    <row r="836" spans="1:7" ht="22.5" x14ac:dyDescent="0.15">
      <c r="A836" s="9" t="s">
        <v>98</v>
      </c>
      <c r="B836" s="8" t="s">
        <v>97</v>
      </c>
      <c r="C836" s="8">
        <v>17</v>
      </c>
      <c r="D836" s="8">
        <v>6.41</v>
      </c>
      <c r="E836" s="8">
        <v>64.53</v>
      </c>
      <c r="F836" s="7">
        <v>0.52900000000000003</v>
      </c>
      <c r="G836" s="6">
        <v>5.8999999999999997E-2</v>
      </c>
    </row>
    <row r="837" spans="1:7" ht="22.5" x14ac:dyDescent="0.15">
      <c r="A837" s="9" t="s">
        <v>96</v>
      </c>
      <c r="B837" s="8" t="s">
        <v>95</v>
      </c>
      <c r="C837" s="8">
        <v>11</v>
      </c>
      <c r="D837" s="8">
        <v>6.18</v>
      </c>
      <c r="E837" s="8">
        <v>74.36</v>
      </c>
      <c r="F837" s="7">
        <v>0.182</v>
      </c>
      <c r="G837" s="6">
        <v>0</v>
      </c>
    </row>
    <row r="838" spans="1:7" ht="22.5" x14ac:dyDescent="0.15">
      <c r="A838" s="9" t="s">
        <v>94</v>
      </c>
      <c r="B838" s="8" t="s">
        <v>93</v>
      </c>
      <c r="C838" s="8">
        <v>4</v>
      </c>
      <c r="D838" s="8">
        <v>9.5</v>
      </c>
      <c r="E838" s="8">
        <v>78.25</v>
      </c>
      <c r="F838" s="7">
        <v>0</v>
      </c>
      <c r="G838" s="6">
        <v>0</v>
      </c>
    </row>
    <row r="839" spans="1:7" ht="22.5" x14ac:dyDescent="0.15">
      <c r="A839" s="9" t="s">
        <v>1377</v>
      </c>
      <c r="B839" s="8" t="s">
        <v>1376</v>
      </c>
      <c r="C839" s="8">
        <v>1</v>
      </c>
      <c r="D839" s="8">
        <v>9</v>
      </c>
      <c r="E839" s="8">
        <v>100</v>
      </c>
      <c r="F839" s="7">
        <v>0</v>
      </c>
      <c r="G839" s="6">
        <v>0</v>
      </c>
    </row>
    <row r="840" spans="1:7" ht="33.75" x14ac:dyDescent="0.15">
      <c r="A840" s="9" t="s">
        <v>1375</v>
      </c>
      <c r="B840" s="8" t="s">
        <v>1374</v>
      </c>
      <c r="C840" s="8">
        <v>1</v>
      </c>
      <c r="D840" s="8">
        <v>1</v>
      </c>
      <c r="E840" s="8">
        <v>2</v>
      </c>
      <c r="F840" s="7">
        <v>1</v>
      </c>
      <c r="G840" s="6">
        <v>0</v>
      </c>
    </row>
    <row r="841" spans="1:7" ht="33.75" x14ac:dyDescent="0.15">
      <c r="A841" s="9" t="s">
        <v>1373</v>
      </c>
      <c r="B841" s="8" t="s">
        <v>1372</v>
      </c>
      <c r="C841" s="8">
        <v>1</v>
      </c>
      <c r="D841" s="8">
        <v>6</v>
      </c>
      <c r="E841" s="8">
        <v>15</v>
      </c>
      <c r="F841" s="7">
        <v>1</v>
      </c>
      <c r="G841" s="6">
        <v>0</v>
      </c>
    </row>
    <row r="842" spans="1:7" ht="33.75" x14ac:dyDescent="0.15">
      <c r="A842" s="9" t="s">
        <v>1371</v>
      </c>
      <c r="B842" s="8" t="s">
        <v>1370</v>
      </c>
      <c r="C842" s="8">
        <v>2</v>
      </c>
      <c r="D842" s="8">
        <v>5</v>
      </c>
      <c r="E842" s="8">
        <v>75.5</v>
      </c>
      <c r="F842" s="7">
        <v>0.5</v>
      </c>
      <c r="G842" s="6">
        <v>0</v>
      </c>
    </row>
    <row r="843" spans="1:7" ht="45" x14ac:dyDescent="0.15">
      <c r="A843" s="9" t="s">
        <v>1367</v>
      </c>
      <c r="B843" s="8" t="s">
        <v>1366</v>
      </c>
      <c r="C843" s="8">
        <v>5</v>
      </c>
      <c r="D843" s="8">
        <v>0.4</v>
      </c>
      <c r="E843" s="8">
        <v>15.4</v>
      </c>
      <c r="F843" s="7">
        <v>0.6</v>
      </c>
      <c r="G843" s="6">
        <v>0</v>
      </c>
    </row>
    <row r="844" spans="1:7" ht="33.75" x14ac:dyDescent="0.15">
      <c r="A844" s="9" t="s">
        <v>1365</v>
      </c>
      <c r="B844" s="8" t="s">
        <v>1364</v>
      </c>
      <c r="C844" s="8">
        <v>2</v>
      </c>
      <c r="D844" s="8">
        <v>2</v>
      </c>
      <c r="E844" s="8">
        <v>9.5</v>
      </c>
      <c r="F844" s="7">
        <v>0.5</v>
      </c>
      <c r="G844" s="6">
        <v>0</v>
      </c>
    </row>
    <row r="845" spans="1:7" ht="33.75" x14ac:dyDescent="0.15">
      <c r="A845" s="9" t="s">
        <v>1363</v>
      </c>
      <c r="B845" s="8" t="s">
        <v>1362</v>
      </c>
      <c r="C845" s="8">
        <v>1</v>
      </c>
      <c r="D845" s="8">
        <v>3</v>
      </c>
      <c r="E845" s="8">
        <v>3</v>
      </c>
      <c r="F845" s="7">
        <v>0</v>
      </c>
      <c r="G845" s="6">
        <v>0</v>
      </c>
    </row>
    <row r="846" spans="1:7" ht="45" x14ac:dyDescent="0.15">
      <c r="A846" s="9" t="s">
        <v>1361</v>
      </c>
      <c r="B846" s="8" t="s">
        <v>1360</v>
      </c>
      <c r="C846" s="8">
        <v>15</v>
      </c>
      <c r="D846" s="8">
        <v>0.93</v>
      </c>
      <c r="E846" s="8">
        <v>54.4</v>
      </c>
      <c r="F846" s="7">
        <v>0.6</v>
      </c>
      <c r="G846" s="6">
        <v>0</v>
      </c>
    </row>
    <row r="847" spans="1:7" ht="33.75" x14ac:dyDescent="0.15">
      <c r="A847" s="9" t="s">
        <v>1359</v>
      </c>
      <c r="B847" s="8" t="s">
        <v>1358</v>
      </c>
      <c r="C847" s="8">
        <v>14</v>
      </c>
      <c r="D847" s="8">
        <v>2.5</v>
      </c>
      <c r="E847" s="8">
        <v>61.5</v>
      </c>
      <c r="F847" s="7">
        <v>0.42899999999999999</v>
      </c>
      <c r="G847" s="6">
        <v>0</v>
      </c>
    </row>
    <row r="848" spans="1:7" ht="33.75" x14ac:dyDescent="0.15">
      <c r="A848" s="9" t="s">
        <v>1357</v>
      </c>
      <c r="B848" s="8" t="s">
        <v>1356</v>
      </c>
      <c r="C848" s="8">
        <v>9</v>
      </c>
      <c r="D848" s="8">
        <v>5.1100000000000003</v>
      </c>
      <c r="E848" s="8">
        <v>73.89</v>
      </c>
      <c r="F848" s="7">
        <v>0.222</v>
      </c>
      <c r="G848" s="6">
        <v>0</v>
      </c>
    </row>
    <row r="849" spans="1:7" ht="33.75" x14ac:dyDescent="0.15">
      <c r="A849" s="9" t="s">
        <v>92</v>
      </c>
      <c r="B849" s="8" t="s">
        <v>91</v>
      </c>
      <c r="C849" s="8">
        <v>4</v>
      </c>
      <c r="D849" s="8">
        <v>15.5</v>
      </c>
      <c r="E849" s="8">
        <v>76.5</v>
      </c>
      <c r="F849" s="7">
        <v>0.5</v>
      </c>
      <c r="G849" s="6">
        <v>0</v>
      </c>
    </row>
    <row r="850" spans="1:7" ht="33.75" x14ac:dyDescent="0.15">
      <c r="A850" s="9" t="s">
        <v>1355</v>
      </c>
      <c r="B850" s="8" t="s">
        <v>1354</v>
      </c>
      <c r="C850" s="8">
        <v>1</v>
      </c>
      <c r="D850" s="8">
        <v>10</v>
      </c>
      <c r="E850" s="8">
        <v>87</v>
      </c>
      <c r="F850" s="7">
        <v>0</v>
      </c>
      <c r="G850" s="6">
        <v>0</v>
      </c>
    </row>
    <row r="851" spans="1:7" ht="22.5" x14ac:dyDescent="0.15">
      <c r="A851" s="9" t="s">
        <v>1353</v>
      </c>
      <c r="B851" s="8" t="s">
        <v>1352</v>
      </c>
      <c r="C851" s="8">
        <v>2</v>
      </c>
      <c r="D851" s="8">
        <v>0</v>
      </c>
      <c r="E851" s="8">
        <v>8</v>
      </c>
      <c r="F851" s="7">
        <v>0</v>
      </c>
      <c r="G851" s="6">
        <v>0</v>
      </c>
    </row>
    <row r="852" spans="1:7" ht="11.25" x14ac:dyDescent="0.15">
      <c r="A852" s="9" t="s">
        <v>1351</v>
      </c>
      <c r="B852" s="8" t="s">
        <v>1350</v>
      </c>
      <c r="C852" s="8">
        <v>10</v>
      </c>
      <c r="D852" s="8">
        <v>3.1</v>
      </c>
      <c r="E852" s="8">
        <v>50.9</v>
      </c>
      <c r="F852" s="7">
        <v>0.8</v>
      </c>
      <c r="G852" s="6">
        <v>0</v>
      </c>
    </row>
    <row r="853" spans="1:7" ht="11.25" x14ac:dyDescent="0.15">
      <c r="A853" s="9" t="s">
        <v>1349</v>
      </c>
      <c r="B853" s="8" t="s">
        <v>1348</v>
      </c>
      <c r="C853" s="8">
        <v>4</v>
      </c>
      <c r="D853" s="8">
        <v>7.75</v>
      </c>
      <c r="E853" s="8">
        <v>76.25</v>
      </c>
      <c r="F853" s="7">
        <v>0.5</v>
      </c>
      <c r="G853" s="6">
        <v>0</v>
      </c>
    </row>
    <row r="854" spans="1:7" ht="11.25" x14ac:dyDescent="0.15">
      <c r="A854" s="9" t="s">
        <v>2776</v>
      </c>
      <c r="B854" s="8" t="s">
        <v>2775</v>
      </c>
      <c r="C854" s="8">
        <v>2</v>
      </c>
      <c r="D854" s="8">
        <v>9.5</v>
      </c>
      <c r="E854" s="8">
        <v>88</v>
      </c>
      <c r="F854" s="7">
        <v>0.5</v>
      </c>
      <c r="G854" s="6">
        <v>0</v>
      </c>
    </row>
    <row r="855" spans="1:7" ht="22.5" x14ac:dyDescent="0.15">
      <c r="A855" s="9" t="s">
        <v>1347</v>
      </c>
      <c r="B855" s="8" t="s">
        <v>1346</v>
      </c>
      <c r="C855" s="8">
        <v>1</v>
      </c>
      <c r="D855" s="8">
        <v>0</v>
      </c>
      <c r="E855" s="8">
        <v>82</v>
      </c>
      <c r="F855" s="7">
        <v>0</v>
      </c>
      <c r="G855" s="6">
        <v>0</v>
      </c>
    </row>
    <row r="856" spans="1:7" ht="22.5" x14ac:dyDescent="0.15">
      <c r="A856" s="9" t="s">
        <v>90</v>
      </c>
      <c r="B856" s="8" t="s">
        <v>89</v>
      </c>
      <c r="C856" s="8">
        <v>31</v>
      </c>
      <c r="D856" s="8">
        <v>3.68</v>
      </c>
      <c r="E856" s="8">
        <v>64.739999999999995</v>
      </c>
      <c r="F856" s="7">
        <v>0.54800000000000004</v>
      </c>
      <c r="G856" s="6">
        <v>0</v>
      </c>
    </row>
    <row r="857" spans="1:7" ht="22.5" x14ac:dyDescent="0.15">
      <c r="A857" s="9" t="s">
        <v>88</v>
      </c>
      <c r="B857" s="8" t="s">
        <v>87</v>
      </c>
      <c r="C857" s="8">
        <v>12</v>
      </c>
      <c r="D857" s="8">
        <v>7.42</v>
      </c>
      <c r="E857" s="8">
        <v>76.08</v>
      </c>
      <c r="F857" s="7">
        <v>0.58299999999999996</v>
      </c>
      <c r="G857" s="6">
        <v>0</v>
      </c>
    </row>
    <row r="858" spans="1:7" ht="22.5" x14ac:dyDescent="0.15">
      <c r="A858" s="9" t="s">
        <v>86</v>
      </c>
      <c r="B858" s="8" t="s">
        <v>85</v>
      </c>
      <c r="C858" s="8">
        <v>15</v>
      </c>
      <c r="D858" s="8">
        <v>10</v>
      </c>
      <c r="E858" s="8">
        <v>85.07</v>
      </c>
      <c r="F858" s="7">
        <v>0.4</v>
      </c>
      <c r="G858" s="6">
        <v>0</v>
      </c>
    </row>
    <row r="859" spans="1:7" ht="22.5" x14ac:dyDescent="0.15">
      <c r="A859" s="9" t="s">
        <v>1345</v>
      </c>
      <c r="B859" s="8" t="s">
        <v>1344</v>
      </c>
      <c r="C859" s="8">
        <v>2</v>
      </c>
      <c r="D859" s="8">
        <v>10.5</v>
      </c>
      <c r="E859" s="8">
        <v>92</v>
      </c>
      <c r="F859" s="7">
        <v>0</v>
      </c>
      <c r="G859" s="6">
        <v>0</v>
      </c>
    </row>
    <row r="860" spans="1:7" ht="22.5" x14ac:dyDescent="0.15">
      <c r="A860" s="9" t="s">
        <v>1343</v>
      </c>
      <c r="B860" s="8" t="s">
        <v>1342</v>
      </c>
      <c r="C860" s="8">
        <v>3</v>
      </c>
      <c r="D860" s="8">
        <v>0</v>
      </c>
      <c r="E860" s="8">
        <v>75</v>
      </c>
      <c r="F860" s="7">
        <v>0.33300000000000002</v>
      </c>
      <c r="G860" s="6">
        <v>0</v>
      </c>
    </row>
    <row r="861" spans="1:7" ht="11.25" x14ac:dyDescent="0.15">
      <c r="A861" s="9" t="s">
        <v>1341</v>
      </c>
      <c r="B861" s="8" t="s">
        <v>1340</v>
      </c>
      <c r="C861" s="8">
        <v>13</v>
      </c>
      <c r="D861" s="8">
        <v>3.46</v>
      </c>
      <c r="E861" s="8">
        <v>50.46</v>
      </c>
      <c r="F861" s="7">
        <v>0.61499999999999999</v>
      </c>
      <c r="G861" s="6">
        <v>0</v>
      </c>
    </row>
    <row r="862" spans="1:7" ht="11.25" x14ac:dyDescent="0.15">
      <c r="A862" s="9" t="s">
        <v>1339</v>
      </c>
      <c r="B862" s="8" t="s">
        <v>1338</v>
      </c>
      <c r="C862" s="8">
        <v>17</v>
      </c>
      <c r="D862" s="8">
        <v>8.5299999999999994</v>
      </c>
      <c r="E862" s="8">
        <v>70.760000000000005</v>
      </c>
      <c r="F862" s="7">
        <v>0.52900000000000003</v>
      </c>
      <c r="G862" s="6">
        <v>0</v>
      </c>
    </row>
    <row r="863" spans="1:7" ht="11.25" x14ac:dyDescent="0.15">
      <c r="A863" s="9" t="s">
        <v>1337</v>
      </c>
      <c r="B863" s="8" t="s">
        <v>1336</v>
      </c>
      <c r="C863" s="8">
        <v>9</v>
      </c>
      <c r="D863" s="8">
        <v>12.11</v>
      </c>
      <c r="E863" s="8">
        <v>80</v>
      </c>
      <c r="F863" s="7">
        <v>0.66700000000000004</v>
      </c>
      <c r="G863" s="6">
        <v>0.222</v>
      </c>
    </row>
    <row r="864" spans="1:7" ht="22.5" x14ac:dyDescent="0.15">
      <c r="A864" s="9" t="s">
        <v>1335</v>
      </c>
      <c r="B864" s="8" t="s">
        <v>1334</v>
      </c>
      <c r="C864" s="8">
        <v>2</v>
      </c>
      <c r="D864" s="8">
        <v>0</v>
      </c>
      <c r="E864" s="8">
        <v>26</v>
      </c>
      <c r="F864" s="7">
        <v>0.5</v>
      </c>
      <c r="G864" s="6">
        <v>0</v>
      </c>
    </row>
    <row r="865" spans="1:7" ht="11.25" x14ac:dyDescent="0.15">
      <c r="A865" s="9" t="s">
        <v>1333</v>
      </c>
      <c r="B865" s="8" t="s">
        <v>1332</v>
      </c>
      <c r="C865" s="8">
        <v>20</v>
      </c>
      <c r="D865" s="8">
        <v>2.4500000000000002</v>
      </c>
      <c r="E865" s="8">
        <v>30.45</v>
      </c>
      <c r="F865" s="7">
        <v>0.65</v>
      </c>
      <c r="G865" s="6">
        <v>0</v>
      </c>
    </row>
    <row r="866" spans="1:7" ht="11.25" x14ac:dyDescent="0.15">
      <c r="A866" s="9" t="s">
        <v>1331</v>
      </c>
      <c r="B866" s="8" t="s">
        <v>1330</v>
      </c>
      <c r="C866" s="8">
        <v>3</v>
      </c>
      <c r="D866" s="8">
        <v>5.33</v>
      </c>
      <c r="E866" s="8">
        <v>36</v>
      </c>
      <c r="F866" s="7">
        <v>1</v>
      </c>
      <c r="G866" s="6">
        <v>0</v>
      </c>
    </row>
    <row r="867" spans="1:7" ht="11.25" x14ac:dyDescent="0.15">
      <c r="A867" s="9" t="s">
        <v>1329</v>
      </c>
      <c r="B867" s="8" t="s">
        <v>1328</v>
      </c>
      <c r="C867" s="8">
        <v>9</v>
      </c>
      <c r="D867" s="8">
        <v>6.78</v>
      </c>
      <c r="E867" s="8">
        <v>66.78</v>
      </c>
      <c r="F867" s="7">
        <v>0.66700000000000004</v>
      </c>
      <c r="G867" s="6">
        <v>0</v>
      </c>
    </row>
    <row r="868" spans="1:7" ht="33.75" x14ac:dyDescent="0.15">
      <c r="A868" s="9" t="s">
        <v>1327</v>
      </c>
      <c r="B868" s="8" t="s">
        <v>1326</v>
      </c>
      <c r="C868" s="8">
        <v>7</v>
      </c>
      <c r="D868" s="8">
        <v>1</v>
      </c>
      <c r="E868" s="8">
        <v>79.290000000000006</v>
      </c>
      <c r="F868" s="7">
        <v>0.42899999999999999</v>
      </c>
      <c r="G868" s="6">
        <v>0</v>
      </c>
    </row>
    <row r="869" spans="1:7" ht="33.75" x14ac:dyDescent="0.15">
      <c r="A869" s="9" t="s">
        <v>1325</v>
      </c>
      <c r="B869" s="8" t="s">
        <v>1324</v>
      </c>
      <c r="C869" s="8">
        <v>10</v>
      </c>
      <c r="D869" s="8">
        <v>3.8</v>
      </c>
      <c r="E869" s="8">
        <v>82.3</v>
      </c>
      <c r="F869" s="7">
        <v>0.5</v>
      </c>
      <c r="G869" s="6">
        <v>0</v>
      </c>
    </row>
    <row r="870" spans="1:7" ht="33.75" x14ac:dyDescent="0.15">
      <c r="A870" s="9" t="s">
        <v>1323</v>
      </c>
      <c r="B870" s="8" t="s">
        <v>1322</v>
      </c>
      <c r="C870" s="8">
        <v>3</v>
      </c>
      <c r="D870" s="8">
        <v>5.67</v>
      </c>
      <c r="E870" s="8">
        <v>88</v>
      </c>
      <c r="F870" s="7">
        <v>0.33300000000000002</v>
      </c>
      <c r="G870" s="6">
        <v>0</v>
      </c>
    </row>
    <row r="871" spans="1:7" ht="33.75" x14ac:dyDescent="0.15">
      <c r="A871" s="9" t="s">
        <v>3084</v>
      </c>
      <c r="B871" s="8" t="s">
        <v>3083</v>
      </c>
      <c r="C871" s="8">
        <v>2</v>
      </c>
      <c r="D871" s="8">
        <v>7.5</v>
      </c>
      <c r="E871" s="8">
        <v>79</v>
      </c>
      <c r="F871" s="7">
        <v>0</v>
      </c>
      <c r="G871" s="6">
        <v>0.5</v>
      </c>
    </row>
    <row r="872" spans="1:7" ht="33.75" x14ac:dyDescent="0.15">
      <c r="A872" s="9" t="s">
        <v>1321</v>
      </c>
      <c r="B872" s="8" t="s">
        <v>1320</v>
      </c>
      <c r="C872" s="8">
        <v>69</v>
      </c>
      <c r="D872" s="8">
        <v>0.72</v>
      </c>
      <c r="E872" s="8">
        <v>57.95</v>
      </c>
      <c r="F872" s="7">
        <v>0.60899999999999999</v>
      </c>
      <c r="G872" s="6">
        <v>1.4E-2</v>
      </c>
    </row>
    <row r="873" spans="1:7" ht="33.75" x14ac:dyDescent="0.15">
      <c r="A873" s="9" t="s">
        <v>1319</v>
      </c>
      <c r="B873" s="8" t="s">
        <v>1318</v>
      </c>
      <c r="C873" s="8">
        <v>29</v>
      </c>
      <c r="D873" s="8">
        <v>3.17</v>
      </c>
      <c r="E873" s="8">
        <v>61.38</v>
      </c>
      <c r="F873" s="7">
        <v>0.65500000000000003</v>
      </c>
      <c r="G873" s="6">
        <v>0</v>
      </c>
    </row>
    <row r="874" spans="1:7" ht="33.75" x14ac:dyDescent="0.15">
      <c r="A874" s="9" t="s">
        <v>1317</v>
      </c>
      <c r="B874" s="8" t="s">
        <v>1316</v>
      </c>
      <c r="C874" s="8">
        <v>38</v>
      </c>
      <c r="D874" s="8">
        <v>5.89</v>
      </c>
      <c r="E874" s="8">
        <v>77.97</v>
      </c>
      <c r="F874" s="7">
        <v>0.42099999999999999</v>
      </c>
      <c r="G874" s="6">
        <v>0</v>
      </c>
    </row>
    <row r="875" spans="1:7" ht="33.75" x14ac:dyDescent="0.15">
      <c r="A875" s="9" t="s">
        <v>1315</v>
      </c>
      <c r="B875" s="8" t="s">
        <v>1314</v>
      </c>
      <c r="C875" s="8">
        <v>44</v>
      </c>
      <c r="D875" s="8">
        <v>11.84</v>
      </c>
      <c r="E875" s="8">
        <v>81.39</v>
      </c>
      <c r="F875" s="7">
        <v>0.36399999999999999</v>
      </c>
      <c r="G875" s="6">
        <v>9.0999999999999998E-2</v>
      </c>
    </row>
    <row r="876" spans="1:7" ht="33.75" x14ac:dyDescent="0.15">
      <c r="A876" s="9" t="s">
        <v>1313</v>
      </c>
      <c r="B876" s="8" t="s">
        <v>1312</v>
      </c>
      <c r="C876" s="8">
        <v>7</v>
      </c>
      <c r="D876" s="8">
        <v>13</v>
      </c>
      <c r="E876" s="8">
        <v>82</v>
      </c>
      <c r="F876" s="7">
        <v>0.71399999999999997</v>
      </c>
      <c r="G876" s="6">
        <v>0.14299999999999999</v>
      </c>
    </row>
    <row r="877" spans="1:7" ht="33.75" x14ac:dyDescent="0.15">
      <c r="A877" s="9" t="s">
        <v>1311</v>
      </c>
      <c r="B877" s="8" t="s">
        <v>1310</v>
      </c>
      <c r="C877" s="8">
        <v>20</v>
      </c>
      <c r="D877" s="8">
        <v>1.05</v>
      </c>
      <c r="E877" s="8">
        <v>7.75</v>
      </c>
      <c r="F877" s="7">
        <v>0.5</v>
      </c>
      <c r="G877" s="6">
        <v>0</v>
      </c>
    </row>
    <row r="878" spans="1:7" ht="33.75" x14ac:dyDescent="0.15">
      <c r="A878" s="9" t="s">
        <v>1309</v>
      </c>
      <c r="B878" s="8" t="s">
        <v>1308</v>
      </c>
      <c r="C878" s="8">
        <v>12</v>
      </c>
      <c r="D878" s="8">
        <v>1.17</v>
      </c>
      <c r="E878" s="8">
        <v>58.17</v>
      </c>
      <c r="F878" s="7">
        <v>0.66700000000000004</v>
      </c>
      <c r="G878" s="6">
        <v>0</v>
      </c>
    </row>
    <row r="879" spans="1:7" ht="33.75" x14ac:dyDescent="0.15">
      <c r="A879" s="9" t="s">
        <v>84</v>
      </c>
      <c r="B879" s="8" t="s">
        <v>83</v>
      </c>
      <c r="C879" s="8">
        <v>1</v>
      </c>
      <c r="D879" s="8">
        <v>4</v>
      </c>
      <c r="E879" s="8">
        <v>77</v>
      </c>
      <c r="F879" s="7">
        <v>0</v>
      </c>
      <c r="G879" s="6">
        <v>0</v>
      </c>
    </row>
    <row r="880" spans="1:7" ht="33.75" x14ac:dyDescent="0.15">
      <c r="A880" s="9" t="s">
        <v>1305</v>
      </c>
      <c r="B880" s="8" t="s">
        <v>1304</v>
      </c>
      <c r="C880" s="8">
        <v>1</v>
      </c>
      <c r="D880" s="8">
        <v>8</v>
      </c>
      <c r="E880" s="8">
        <v>91</v>
      </c>
      <c r="F880" s="7">
        <v>0</v>
      </c>
      <c r="G880" s="6">
        <v>0</v>
      </c>
    </row>
    <row r="881" spans="1:7" ht="22.5" x14ac:dyDescent="0.15">
      <c r="A881" s="9" t="s">
        <v>1303</v>
      </c>
      <c r="B881" s="8" t="s">
        <v>1302</v>
      </c>
      <c r="C881" s="8">
        <v>23</v>
      </c>
      <c r="D881" s="8">
        <v>1</v>
      </c>
      <c r="E881" s="8">
        <v>24.91</v>
      </c>
      <c r="F881" s="7">
        <v>0.78300000000000003</v>
      </c>
      <c r="G881" s="6">
        <v>0</v>
      </c>
    </row>
    <row r="882" spans="1:7" ht="22.5" x14ac:dyDescent="0.15">
      <c r="A882" s="9" t="s">
        <v>1299</v>
      </c>
      <c r="B882" s="8" t="s">
        <v>1298</v>
      </c>
      <c r="C882" s="8">
        <v>9</v>
      </c>
      <c r="D882" s="8">
        <v>1.1100000000000001</v>
      </c>
      <c r="E882" s="8">
        <v>38</v>
      </c>
      <c r="F882" s="7">
        <v>0.66700000000000004</v>
      </c>
      <c r="G882" s="6">
        <v>0</v>
      </c>
    </row>
    <row r="883" spans="1:7" ht="22.5" x14ac:dyDescent="0.15">
      <c r="A883" s="9" t="s">
        <v>1297</v>
      </c>
      <c r="B883" s="8" t="s">
        <v>1296</v>
      </c>
      <c r="C883" s="8">
        <v>1</v>
      </c>
      <c r="D883" s="8">
        <v>2</v>
      </c>
      <c r="E883" s="8">
        <v>94</v>
      </c>
      <c r="F883" s="7">
        <v>1</v>
      </c>
      <c r="G883" s="6">
        <v>0</v>
      </c>
    </row>
    <row r="884" spans="1:7" ht="33.75" x14ac:dyDescent="0.15">
      <c r="A884" s="9" t="s">
        <v>1295</v>
      </c>
      <c r="B884" s="8" t="s">
        <v>1294</v>
      </c>
      <c r="C884" s="8">
        <v>4</v>
      </c>
      <c r="D884" s="8">
        <v>0.75</v>
      </c>
      <c r="E884" s="8">
        <v>66.5</v>
      </c>
      <c r="F884" s="7">
        <v>0.5</v>
      </c>
      <c r="G884" s="6">
        <v>0</v>
      </c>
    </row>
    <row r="885" spans="1:7" ht="33.75" x14ac:dyDescent="0.15">
      <c r="A885" s="9" t="s">
        <v>82</v>
      </c>
      <c r="B885" s="8" t="s">
        <v>81</v>
      </c>
      <c r="C885" s="8">
        <v>15</v>
      </c>
      <c r="D885" s="8">
        <v>6.07</v>
      </c>
      <c r="E885" s="8">
        <v>78.27</v>
      </c>
      <c r="F885" s="7">
        <v>0.33300000000000002</v>
      </c>
      <c r="G885" s="6">
        <v>0</v>
      </c>
    </row>
    <row r="886" spans="1:7" ht="33.75" x14ac:dyDescent="0.15">
      <c r="A886" s="9" t="s">
        <v>1293</v>
      </c>
      <c r="B886" s="8" t="s">
        <v>1292</v>
      </c>
      <c r="C886" s="8">
        <v>19</v>
      </c>
      <c r="D886" s="8">
        <v>10.79</v>
      </c>
      <c r="E886" s="8">
        <v>73.58</v>
      </c>
      <c r="F886" s="7">
        <v>0.47399999999999998</v>
      </c>
      <c r="G886" s="6">
        <v>0</v>
      </c>
    </row>
    <row r="887" spans="1:7" ht="33.75" x14ac:dyDescent="0.15">
      <c r="A887" s="9" t="s">
        <v>80</v>
      </c>
      <c r="B887" s="8" t="s">
        <v>79</v>
      </c>
      <c r="C887" s="8">
        <v>13</v>
      </c>
      <c r="D887" s="8">
        <v>12</v>
      </c>
      <c r="E887" s="8">
        <v>79</v>
      </c>
      <c r="F887" s="7">
        <v>0.46200000000000002</v>
      </c>
      <c r="G887" s="6">
        <v>0</v>
      </c>
    </row>
    <row r="888" spans="1:7" ht="11.25" x14ac:dyDescent="0.15">
      <c r="A888" s="9" t="s">
        <v>1291</v>
      </c>
      <c r="B888" s="8" t="s">
        <v>1290</v>
      </c>
      <c r="C888" s="8">
        <v>28</v>
      </c>
      <c r="D888" s="8">
        <v>3.21</v>
      </c>
      <c r="E888" s="8">
        <v>52.11</v>
      </c>
      <c r="F888" s="7">
        <v>0.60699999999999998</v>
      </c>
      <c r="G888" s="6">
        <v>0</v>
      </c>
    </row>
    <row r="889" spans="1:7" ht="11.25" x14ac:dyDescent="0.15">
      <c r="A889" s="9" t="s">
        <v>1289</v>
      </c>
      <c r="B889" s="8" t="s">
        <v>1288</v>
      </c>
      <c r="C889" s="8">
        <v>21</v>
      </c>
      <c r="D889" s="8">
        <v>7.62</v>
      </c>
      <c r="E889" s="8">
        <v>74.569999999999993</v>
      </c>
      <c r="F889" s="7">
        <v>0.28599999999999998</v>
      </c>
      <c r="G889" s="6">
        <v>0</v>
      </c>
    </row>
    <row r="890" spans="1:7" ht="11.25" x14ac:dyDescent="0.15">
      <c r="A890" s="9" t="s">
        <v>78</v>
      </c>
      <c r="B890" s="8" t="s">
        <v>77</v>
      </c>
      <c r="C890" s="8">
        <v>27</v>
      </c>
      <c r="D890" s="8">
        <v>9.85</v>
      </c>
      <c r="E890" s="8">
        <v>86.67</v>
      </c>
      <c r="F890" s="7">
        <v>0.222</v>
      </c>
      <c r="G890" s="6">
        <v>3.6999999999999998E-2</v>
      </c>
    </row>
    <row r="891" spans="1:7" ht="11.25" x14ac:dyDescent="0.15">
      <c r="A891" s="9" t="s">
        <v>1287</v>
      </c>
      <c r="B891" s="8" t="s">
        <v>1286</v>
      </c>
      <c r="C891" s="8">
        <v>6</v>
      </c>
      <c r="D891" s="8">
        <v>8.67</v>
      </c>
      <c r="E891" s="8">
        <v>80.17</v>
      </c>
      <c r="F891" s="7">
        <v>0.16700000000000001</v>
      </c>
      <c r="G891" s="6">
        <v>0.5</v>
      </c>
    </row>
    <row r="892" spans="1:7" ht="22.5" x14ac:dyDescent="0.15">
      <c r="A892" s="9" t="s">
        <v>1285</v>
      </c>
      <c r="B892" s="8" t="s">
        <v>1284</v>
      </c>
      <c r="C892" s="8">
        <v>6</v>
      </c>
      <c r="D892" s="8">
        <v>0.17</v>
      </c>
      <c r="E892" s="8">
        <v>47</v>
      </c>
      <c r="F892" s="7">
        <v>0.66700000000000004</v>
      </c>
      <c r="G892" s="6">
        <v>0</v>
      </c>
    </row>
    <row r="893" spans="1:7" ht="22.5" x14ac:dyDescent="0.15">
      <c r="A893" s="9" t="s">
        <v>1283</v>
      </c>
      <c r="B893" s="8" t="s">
        <v>1282</v>
      </c>
      <c r="C893" s="8">
        <v>29</v>
      </c>
      <c r="D893" s="8">
        <v>5.59</v>
      </c>
      <c r="E893" s="8">
        <v>47.48</v>
      </c>
      <c r="F893" s="7">
        <v>0.48299999999999998</v>
      </c>
      <c r="G893" s="6">
        <v>0</v>
      </c>
    </row>
    <row r="894" spans="1:7" ht="22.5" x14ac:dyDescent="0.15">
      <c r="A894" s="9" t="s">
        <v>1281</v>
      </c>
      <c r="B894" s="8" t="s">
        <v>1280</v>
      </c>
      <c r="C894" s="8">
        <v>1</v>
      </c>
      <c r="D894" s="8">
        <v>5</v>
      </c>
      <c r="E894" s="8">
        <v>35</v>
      </c>
      <c r="F894" s="7">
        <v>1</v>
      </c>
      <c r="G894" s="6">
        <v>0</v>
      </c>
    </row>
    <row r="895" spans="1:7" ht="22.5" x14ac:dyDescent="0.15">
      <c r="A895" s="9" t="s">
        <v>1279</v>
      </c>
      <c r="B895" s="8" t="s">
        <v>1278</v>
      </c>
      <c r="C895" s="8">
        <v>3</v>
      </c>
      <c r="D895" s="8">
        <v>6</v>
      </c>
      <c r="E895" s="8">
        <v>80.33</v>
      </c>
      <c r="F895" s="7">
        <v>0.33300000000000002</v>
      </c>
      <c r="G895" s="6">
        <v>0</v>
      </c>
    </row>
    <row r="896" spans="1:7" ht="11.25" x14ac:dyDescent="0.15">
      <c r="A896" s="9" t="s">
        <v>1277</v>
      </c>
      <c r="B896" s="8" t="s">
        <v>1276</v>
      </c>
      <c r="C896" s="8">
        <v>11</v>
      </c>
      <c r="D896" s="8">
        <v>0.73</v>
      </c>
      <c r="E896" s="8">
        <v>55.09</v>
      </c>
      <c r="F896" s="7">
        <v>0.27300000000000002</v>
      </c>
      <c r="G896" s="6">
        <v>0</v>
      </c>
    </row>
    <row r="897" spans="1:7" ht="11.25" x14ac:dyDescent="0.15">
      <c r="A897" s="9" t="s">
        <v>1275</v>
      </c>
      <c r="B897" s="8" t="s">
        <v>1274</v>
      </c>
      <c r="C897" s="8">
        <v>16</v>
      </c>
      <c r="D897" s="8">
        <v>4.38</v>
      </c>
      <c r="E897" s="8">
        <v>47.56</v>
      </c>
      <c r="F897" s="7">
        <v>0.375</v>
      </c>
      <c r="G897" s="6">
        <v>0</v>
      </c>
    </row>
    <row r="898" spans="1:7" ht="11.25" x14ac:dyDescent="0.15">
      <c r="A898" s="9" t="s">
        <v>1273</v>
      </c>
      <c r="B898" s="8" t="s">
        <v>1272</v>
      </c>
      <c r="C898" s="8">
        <v>4</v>
      </c>
      <c r="D898" s="8">
        <v>7.75</v>
      </c>
      <c r="E898" s="8">
        <v>83.75</v>
      </c>
      <c r="F898" s="7">
        <v>0.5</v>
      </c>
      <c r="G898" s="6">
        <v>0</v>
      </c>
    </row>
    <row r="899" spans="1:7" ht="11.25" x14ac:dyDescent="0.15">
      <c r="A899" s="9" t="s">
        <v>76</v>
      </c>
      <c r="B899" s="8" t="s">
        <v>75</v>
      </c>
      <c r="C899" s="8">
        <v>3</v>
      </c>
      <c r="D899" s="8">
        <v>7</v>
      </c>
      <c r="E899" s="8">
        <v>84.67</v>
      </c>
      <c r="F899" s="7">
        <v>0</v>
      </c>
      <c r="G899" s="6">
        <v>0</v>
      </c>
    </row>
    <row r="900" spans="1:7" ht="22.5" x14ac:dyDescent="0.15">
      <c r="A900" s="9" t="s">
        <v>1271</v>
      </c>
      <c r="B900" s="8" t="s">
        <v>1270</v>
      </c>
      <c r="C900" s="8">
        <v>27</v>
      </c>
      <c r="D900" s="8">
        <v>0.59</v>
      </c>
      <c r="E900" s="8">
        <v>59.96</v>
      </c>
      <c r="F900" s="7">
        <v>0.51900000000000002</v>
      </c>
      <c r="G900" s="6">
        <v>0</v>
      </c>
    </row>
    <row r="901" spans="1:7" ht="22.5" x14ac:dyDescent="0.15">
      <c r="A901" s="9" t="s">
        <v>1269</v>
      </c>
      <c r="B901" s="8" t="s">
        <v>1268</v>
      </c>
      <c r="C901" s="8">
        <v>30</v>
      </c>
      <c r="D901" s="8">
        <v>2.83</v>
      </c>
      <c r="E901" s="8">
        <v>50.97</v>
      </c>
      <c r="F901" s="7">
        <v>0.36699999999999999</v>
      </c>
      <c r="G901" s="6">
        <v>0</v>
      </c>
    </row>
    <row r="902" spans="1:7" ht="22.5" x14ac:dyDescent="0.15">
      <c r="A902" s="9" t="s">
        <v>74</v>
      </c>
      <c r="B902" s="8" t="s">
        <v>73</v>
      </c>
      <c r="C902" s="8">
        <v>11</v>
      </c>
      <c r="D902" s="8">
        <v>5.18</v>
      </c>
      <c r="E902" s="8">
        <v>65.73</v>
      </c>
      <c r="F902" s="7">
        <v>0.45500000000000002</v>
      </c>
      <c r="G902" s="6">
        <v>0</v>
      </c>
    </row>
    <row r="903" spans="1:7" ht="22.5" x14ac:dyDescent="0.15">
      <c r="A903" s="9" t="s">
        <v>1267</v>
      </c>
      <c r="B903" s="8" t="s">
        <v>1266</v>
      </c>
      <c r="C903" s="8">
        <v>17</v>
      </c>
      <c r="D903" s="8">
        <v>11.41</v>
      </c>
      <c r="E903" s="8">
        <v>82.47</v>
      </c>
      <c r="F903" s="7">
        <v>0.11799999999999999</v>
      </c>
      <c r="G903" s="6">
        <v>0</v>
      </c>
    </row>
    <row r="904" spans="1:7" ht="22.5" x14ac:dyDescent="0.15">
      <c r="A904" s="9" t="s">
        <v>1265</v>
      </c>
      <c r="B904" s="8" t="s">
        <v>1264</v>
      </c>
      <c r="C904" s="8">
        <v>4</v>
      </c>
      <c r="D904" s="8">
        <v>15.5</v>
      </c>
      <c r="E904" s="8">
        <v>83</v>
      </c>
      <c r="F904" s="7">
        <v>0.25</v>
      </c>
      <c r="G904" s="6">
        <v>0.25</v>
      </c>
    </row>
    <row r="905" spans="1:7" ht="22.5" x14ac:dyDescent="0.15">
      <c r="A905" s="9" t="s">
        <v>2772</v>
      </c>
      <c r="B905" s="8" t="s">
        <v>2771</v>
      </c>
      <c r="C905" s="8">
        <v>2</v>
      </c>
      <c r="D905" s="8">
        <v>1</v>
      </c>
      <c r="E905" s="8">
        <v>22</v>
      </c>
      <c r="F905" s="7">
        <v>0</v>
      </c>
      <c r="G905" s="6">
        <v>0</v>
      </c>
    </row>
    <row r="906" spans="1:7" ht="33.75" x14ac:dyDescent="0.15">
      <c r="A906" s="9" t="s">
        <v>1259</v>
      </c>
      <c r="B906" s="8" t="s">
        <v>1258</v>
      </c>
      <c r="C906" s="8">
        <v>2</v>
      </c>
      <c r="D906" s="8">
        <v>0.5</v>
      </c>
      <c r="E906" s="8">
        <v>53.5</v>
      </c>
      <c r="F906" s="7">
        <v>0.5</v>
      </c>
      <c r="G906" s="6">
        <v>0</v>
      </c>
    </row>
    <row r="907" spans="1:7" ht="22.5" x14ac:dyDescent="0.15">
      <c r="A907" s="9" t="s">
        <v>1257</v>
      </c>
      <c r="B907" s="8" t="s">
        <v>1256</v>
      </c>
      <c r="C907" s="8">
        <v>8</v>
      </c>
      <c r="D907" s="8">
        <v>6.75</v>
      </c>
      <c r="E907" s="8">
        <v>17.61</v>
      </c>
      <c r="F907" s="7">
        <v>0.25</v>
      </c>
      <c r="G907" s="6">
        <v>0</v>
      </c>
    </row>
    <row r="908" spans="1:7" ht="22.5" x14ac:dyDescent="0.15">
      <c r="A908" s="9" t="s">
        <v>1255</v>
      </c>
      <c r="B908" s="8" t="s">
        <v>1254</v>
      </c>
      <c r="C908" s="8">
        <v>1</v>
      </c>
      <c r="D908" s="8">
        <v>9</v>
      </c>
      <c r="E908" s="8">
        <v>75</v>
      </c>
      <c r="F908" s="7">
        <v>0</v>
      </c>
      <c r="G908" s="6">
        <v>0</v>
      </c>
    </row>
    <row r="909" spans="1:7" ht="22.5" x14ac:dyDescent="0.15">
      <c r="A909" s="9" t="s">
        <v>1253</v>
      </c>
      <c r="B909" s="8" t="s">
        <v>1252</v>
      </c>
      <c r="C909" s="8">
        <v>3</v>
      </c>
      <c r="D909" s="8">
        <v>9</v>
      </c>
      <c r="E909" s="8">
        <v>72.67</v>
      </c>
      <c r="F909" s="7">
        <v>0.66700000000000004</v>
      </c>
      <c r="G909" s="6">
        <v>0</v>
      </c>
    </row>
    <row r="910" spans="1:7" ht="22.5" x14ac:dyDescent="0.15">
      <c r="A910" s="9" t="s">
        <v>1251</v>
      </c>
      <c r="B910" s="8" t="s">
        <v>1250</v>
      </c>
      <c r="C910" s="8">
        <v>10</v>
      </c>
      <c r="D910" s="8">
        <v>23.6</v>
      </c>
      <c r="E910" s="8">
        <v>80.7</v>
      </c>
      <c r="F910" s="7">
        <v>0.7</v>
      </c>
      <c r="G910" s="6">
        <v>0.1</v>
      </c>
    </row>
    <row r="911" spans="1:7" ht="22.5" x14ac:dyDescent="0.15">
      <c r="A911" s="9" t="s">
        <v>1249</v>
      </c>
      <c r="B911" s="8" t="s">
        <v>1248</v>
      </c>
      <c r="C911" s="8">
        <v>2</v>
      </c>
      <c r="D911" s="8">
        <v>0</v>
      </c>
      <c r="E911" s="8">
        <v>51</v>
      </c>
      <c r="F911" s="7">
        <v>0</v>
      </c>
      <c r="G911" s="6">
        <v>0</v>
      </c>
    </row>
    <row r="912" spans="1:7" ht="11.25" x14ac:dyDescent="0.15">
      <c r="A912" s="9" t="s">
        <v>1247</v>
      </c>
      <c r="B912" s="8" t="s">
        <v>1246</v>
      </c>
      <c r="C912" s="8">
        <v>2</v>
      </c>
      <c r="D912" s="8">
        <v>2.5</v>
      </c>
      <c r="E912" s="8">
        <v>63</v>
      </c>
      <c r="F912" s="7">
        <v>1</v>
      </c>
      <c r="G912" s="6">
        <v>0</v>
      </c>
    </row>
    <row r="913" spans="1:7" ht="11.25" x14ac:dyDescent="0.15">
      <c r="A913" s="9" t="s">
        <v>1245</v>
      </c>
      <c r="B913" s="8" t="s">
        <v>1244</v>
      </c>
      <c r="C913" s="8">
        <v>2</v>
      </c>
      <c r="D913" s="8">
        <v>3</v>
      </c>
      <c r="E913" s="8">
        <v>61</v>
      </c>
      <c r="F913" s="7">
        <v>1</v>
      </c>
      <c r="G913" s="6">
        <v>0</v>
      </c>
    </row>
    <row r="914" spans="1:7" ht="11.25" x14ac:dyDescent="0.15">
      <c r="A914" s="9" t="s">
        <v>1243</v>
      </c>
      <c r="B914" s="8" t="s">
        <v>1242</v>
      </c>
      <c r="C914" s="8">
        <v>2</v>
      </c>
      <c r="D914" s="8">
        <v>7</v>
      </c>
      <c r="E914" s="8">
        <v>78.5</v>
      </c>
      <c r="F914" s="7">
        <v>0.5</v>
      </c>
      <c r="G914" s="6">
        <v>0</v>
      </c>
    </row>
    <row r="915" spans="1:7" ht="11.25" x14ac:dyDescent="0.15">
      <c r="A915" s="9" t="s">
        <v>1241</v>
      </c>
      <c r="B915" s="8" t="s">
        <v>1240</v>
      </c>
      <c r="C915" s="8">
        <v>1</v>
      </c>
      <c r="D915" s="8">
        <v>24</v>
      </c>
      <c r="E915" s="8">
        <v>80</v>
      </c>
      <c r="F915" s="7">
        <v>1</v>
      </c>
      <c r="G915" s="6">
        <v>0</v>
      </c>
    </row>
    <row r="916" spans="1:7" ht="22.5" x14ac:dyDescent="0.15">
      <c r="A916" s="9" t="s">
        <v>3278</v>
      </c>
      <c r="B916" s="8" t="s">
        <v>3277</v>
      </c>
      <c r="C916" s="8">
        <v>2</v>
      </c>
      <c r="D916" s="8">
        <v>0</v>
      </c>
      <c r="E916" s="8">
        <v>78</v>
      </c>
      <c r="F916" s="7">
        <v>0</v>
      </c>
      <c r="G916" s="6">
        <v>0</v>
      </c>
    </row>
    <row r="917" spans="1:7" ht="22.5" x14ac:dyDescent="0.15">
      <c r="A917" s="9" t="s">
        <v>1239</v>
      </c>
      <c r="B917" s="8" t="s">
        <v>1238</v>
      </c>
      <c r="C917" s="8">
        <v>4</v>
      </c>
      <c r="D917" s="8">
        <v>1.75</v>
      </c>
      <c r="E917" s="8">
        <v>67.75</v>
      </c>
      <c r="F917" s="7">
        <v>0</v>
      </c>
      <c r="G917" s="6">
        <v>0</v>
      </c>
    </row>
    <row r="918" spans="1:7" ht="11.25" x14ac:dyDescent="0.15">
      <c r="A918" s="9" t="s">
        <v>3082</v>
      </c>
      <c r="B918" s="8" t="s">
        <v>3081</v>
      </c>
      <c r="C918" s="8">
        <v>1</v>
      </c>
      <c r="D918" s="8">
        <v>11</v>
      </c>
      <c r="E918" s="8">
        <v>78</v>
      </c>
      <c r="F918" s="7">
        <v>0</v>
      </c>
      <c r="G918" s="6">
        <v>0</v>
      </c>
    </row>
    <row r="919" spans="1:7" ht="22.5" x14ac:dyDescent="0.15">
      <c r="A919" s="9" t="s">
        <v>1237</v>
      </c>
      <c r="B919" s="8" t="s">
        <v>1236</v>
      </c>
      <c r="C919" s="8">
        <v>28</v>
      </c>
      <c r="D919" s="8">
        <v>0.46</v>
      </c>
      <c r="E919" s="8">
        <v>61.04</v>
      </c>
      <c r="F919" s="7">
        <v>0.28599999999999998</v>
      </c>
      <c r="G919" s="6">
        <v>0</v>
      </c>
    </row>
    <row r="920" spans="1:7" ht="22.5" x14ac:dyDescent="0.15">
      <c r="A920" s="9" t="s">
        <v>1235</v>
      </c>
      <c r="B920" s="8" t="s">
        <v>1234</v>
      </c>
      <c r="C920" s="8">
        <v>5</v>
      </c>
      <c r="D920" s="8">
        <v>0</v>
      </c>
      <c r="E920" s="8">
        <v>61.6</v>
      </c>
      <c r="F920" s="7">
        <v>0.2</v>
      </c>
      <c r="G920" s="6">
        <v>0</v>
      </c>
    </row>
    <row r="921" spans="1:7" ht="22.5" x14ac:dyDescent="0.15">
      <c r="A921" s="9" t="s">
        <v>1233</v>
      </c>
      <c r="B921" s="8" t="s">
        <v>1232</v>
      </c>
      <c r="C921" s="8">
        <v>61</v>
      </c>
      <c r="D921" s="8">
        <v>4.13</v>
      </c>
      <c r="E921" s="8">
        <v>58.97</v>
      </c>
      <c r="F921" s="7">
        <v>0.49199999999999999</v>
      </c>
      <c r="G921" s="6">
        <v>0</v>
      </c>
    </row>
    <row r="922" spans="1:7" ht="22.5" x14ac:dyDescent="0.15">
      <c r="A922" s="9" t="s">
        <v>1231</v>
      </c>
      <c r="B922" s="8" t="s">
        <v>1230</v>
      </c>
      <c r="C922" s="8">
        <v>31</v>
      </c>
      <c r="D922" s="8">
        <v>0.65</v>
      </c>
      <c r="E922" s="8">
        <v>62</v>
      </c>
      <c r="F922" s="7">
        <v>0.38700000000000001</v>
      </c>
      <c r="G922" s="6">
        <v>0</v>
      </c>
    </row>
    <row r="923" spans="1:7" ht="22.5" x14ac:dyDescent="0.15">
      <c r="A923" s="9" t="s">
        <v>72</v>
      </c>
      <c r="B923" s="8" t="s">
        <v>71</v>
      </c>
      <c r="C923" s="8">
        <v>15</v>
      </c>
      <c r="D923" s="8">
        <v>2.4700000000000002</v>
      </c>
      <c r="E923" s="8">
        <v>77.47</v>
      </c>
      <c r="F923" s="7">
        <v>0.13300000000000001</v>
      </c>
      <c r="G923" s="6">
        <v>0</v>
      </c>
    </row>
    <row r="924" spans="1:7" ht="22.5" x14ac:dyDescent="0.15">
      <c r="A924" s="9" t="s">
        <v>70</v>
      </c>
      <c r="B924" s="8" t="s">
        <v>69</v>
      </c>
      <c r="C924" s="8">
        <v>2</v>
      </c>
      <c r="D924" s="8">
        <v>6.5</v>
      </c>
      <c r="E924" s="8">
        <v>91</v>
      </c>
      <c r="F924" s="7">
        <v>0</v>
      </c>
      <c r="G924" s="6">
        <v>0.5</v>
      </c>
    </row>
    <row r="925" spans="1:7" ht="22.5" x14ac:dyDescent="0.15">
      <c r="A925" s="9" t="s">
        <v>68</v>
      </c>
      <c r="B925" s="8" t="s">
        <v>67</v>
      </c>
      <c r="C925" s="8">
        <v>4</v>
      </c>
      <c r="D925" s="8">
        <v>7.5</v>
      </c>
      <c r="E925" s="8">
        <v>89</v>
      </c>
      <c r="F925" s="7">
        <v>0</v>
      </c>
      <c r="G925" s="6">
        <v>0</v>
      </c>
    </row>
    <row r="926" spans="1:7" ht="22.5" x14ac:dyDescent="0.15">
      <c r="A926" s="9" t="s">
        <v>1229</v>
      </c>
      <c r="B926" s="8" t="s">
        <v>1228</v>
      </c>
      <c r="C926" s="8">
        <v>31</v>
      </c>
      <c r="D926" s="8">
        <v>0.52</v>
      </c>
      <c r="E926" s="8">
        <v>29.9</v>
      </c>
      <c r="F926" s="7">
        <v>0.67700000000000005</v>
      </c>
      <c r="G926" s="6">
        <v>0</v>
      </c>
    </row>
    <row r="927" spans="1:7" ht="11.25" x14ac:dyDescent="0.15">
      <c r="A927" s="9" t="s">
        <v>1227</v>
      </c>
      <c r="B927" s="8" t="s">
        <v>1226</v>
      </c>
      <c r="C927" s="8">
        <v>5</v>
      </c>
      <c r="D927" s="8">
        <v>2.8</v>
      </c>
      <c r="E927" s="8">
        <v>35</v>
      </c>
      <c r="F927" s="7">
        <v>0.4</v>
      </c>
      <c r="G927" s="6">
        <v>0</v>
      </c>
    </row>
    <row r="928" spans="1:7" ht="11.25" x14ac:dyDescent="0.15">
      <c r="A928" s="9" t="s">
        <v>2768</v>
      </c>
      <c r="B928" s="8" t="s">
        <v>2767</v>
      </c>
      <c r="C928" s="8">
        <v>2</v>
      </c>
      <c r="D928" s="8">
        <v>12</v>
      </c>
      <c r="E928" s="8">
        <v>72.5</v>
      </c>
      <c r="F928" s="7">
        <v>0</v>
      </c>
      <c r="G928" s="6">
        <v>0</v>
      </c>
    </row>
    <row r="929" spans="1:7" ht="22.5" x14ac:dyDescent="0.15">
      <c r="A929" s="9" t="s">
        <v>1225</v>
      </c>
      <c r="B929" s="8" t="s">
        <v>1224</v>
      </c>
      <c r="C929" s="8">
        <v>2</v>
      </c>
      <c r="D929" s="8">
        <v>7</v>
      </c>
      <c r="E929" s="8">
        <v>61.5</v>
      </c>
      <c r="F929" s="7">
        <v>0</v>
      </c>
      <c r="G929" s="6">
        <v>0</v>
      </c>
    </row>
    <row r="930" spans="1:7" ht="33.75" x14ac:dyDescent="0.15">
      <c r="A930" s="9" t="s">
        <v>1221</v>
      </c>
      <c r="B930" s="8" t="s">
        <v>1220</v>
      </c>
      <c r="C930" s="8">
        <v>5</v>
      </c>
      <c r="D930" s="8">
        <v>0</v>
      </c>
      <c r="E930" s="8">
        <v>62.6</v>
      </c>
      <c r="F930" s="7">
        <v>0.8</v>
      </c>
      <c r="G930" s="6">
        <v>0</v>
      </c>
    </row>
    <row r="931" spans="1:7" ht="33.75" x14ac:dyDescent="0.15">
      <c r="A931" s="9" t="s">
        <v>1219</v>
      </c>
      <c r="B931" s="8" t="s">
        <v>1218</v>
      </c>
      <c r="C931" s="8">
        <v>12</v>
      </c>
      <c r="D931" s="8">
        <v>2.58</v>
      </c>
      <c r="E931" s="8">
        <v>52.17</v>
      </c>
      <c r="F931" s="7">
        <v>0.66700000000000004</v>
      </c>
      <c r="G931" s="6">
        <v>0</v>
      </c>
    </row>
    <row r="932" spans="1:7" ht="33.75" x14ac:dyDescent="0.15">
      <c r="A932" s="9" t="s">
        <v>1217</v>
      </c>
      <c r="B932" s="8" t="s">
        <v>1216</v>
      </c>
      <c r="C932" s="8">
        <v>1</v>
      </c>
      <c r="D932" s="8">
        <v>7</v>
      </c>
      <c r="E932" s="8">
        <v>91</v>
      </c>
      <c r="F932" s="7">
        <v>0</v>
      </c>
      <c r="G932" s="6">
        <v>0</v>
      </c>
    </row>
    <row r="933" spans="1:7" ht="33.75" x14ac:dyDescent="0.15">
      <c r="A933" s="9" t="s">
        <v>1215</v>
      </c>
      <c r="B933" s="8" t="s">
        <v>1214</v>
      </c>
      <c r="C933" s="8">
        <v>2</v>
      </c>
      <c r="D933" s="8">
        <v>24</v>
      </c>
      <c r="E933" s="8">
        <v>65</v>
      </c>
      <c r="F933" s="7">
        <v>0.5</v>
      </c>
      <c r="G933" s="6">
        <v>0</v>
      </c>
    </row>
    <row r="934" spans="1:7" ht="22.5" x14ac:dyDescent="0.15">
      <c r="A934" s="9" t="s">
        <v>1213</v>
      </c>
      <c r="B934" s="8" t="s">
        <v>1212</v>
      </c>
      <c r="C934" s="8">
        <v>38</v>
      </c>
      <c r="D934" s="8">
        <v>4.76</v>
      </c>
      <c r="E934" s="8">
        <v>62.68</v>
      </c>
      <c r="F934" s="7">
        <v>2.5999999999999999E-2</v>
      </c>
      <c r="G934" s="6">
        <v>0</v>
      </c>
    </row>
    <row r="935" spans="1:7" ht="22.5" x14ac:dyDescent="0.15">
      <c r="A935" s="9" t="s">
        <v>1211</v>
      </c>
      <c r="B935" s="8" t="s">
        <v>1210</v>
      </c>
      <c r="C935" s="8">
        <v>16</v>
      </c>
      <c r="D935" s="8">
        <v>6.75</v>
      </c>
      <c r="E935" s="8">
        <v>72.25</v>
      </c>
      <c r="F935" s="7">
        <v>0</v>
      </c>
      <c r="G935" s="6">
        <v>0</v>
      </c>
    </row>
    <row r="936" spans="1:7" ht="22.5" x14ac:dyDescent="0.15">
      <c r="A936" s="9" t="s">
        <v>2766</v>
      </c>
      <c r="B936" s="8" t="s">
        <v>2765</v>
      </c>
      <c r="C936" s="8">
        <v>2</v>
      </c>
      <c r="D936" s="8">
        <v>9.5</v>
      </c>
      <c r="E936" s="8">
        <v>64.5</v>
      </c>
      <c r="F936" s="7">
        <v>0</v>
      </c>
      <c r="G936" s="6">
        <v>0</v>
      </c>
    </row>
    <row r="937" spans="1:7" ht="22.5" x14ac:dyDescent="0.15">
      <c r="A937" s="9" t="s">
        <v>1209</v>
      </c>
      <c r="B937" s="8" t="s">
        <v>1208</v>
      </c>
      <c r="C937" s="8">
        <v>4</v>
      </c>
      <c r="D937" s="8">
        <v>0</v>
      </c>
      <c r="E937" s="8">
        <v>54.25</v>
      </c>
      <c r="F937" s="7">
        <v>0</v>
      </c>
      <c r="G937" s="6">
        <v>0</v>
      </c>
    </row>
    <row r="938" spans="1:7" ht="22.5" x14ac:dyDescent="0.15">
      <c r="A938" s="9" t="s">
        <v>2764</v>
      </c>
      <c r="B938" s="8" t="s">
        <v>2763</v>
      </c>
      <c r="C938" s="8">
        <v>61</v>
      </c>
      <c r="D938" s="8">
        <v>1.38</v>
      </c>
      <c r="E938" s="8">
        <v>60.18</v>
      </c>
      <c r="F938" s="7">
        <v>0</v>
      </c>
      <c r="G938" s="6">
        <v>0</v>
      </c>
    </row>
    <row r="939" spans="1:7" ht="22.5" x14ac:dyDescent="0.15">
      <c r="A939" s="9" t="s">
        <v>2762</v>
      </c>
      <c r="B939" s="8" t="s">
        <v>2761</v>
      </c>
      <c r="C939" s="8">
        <v>5</v>
      </c>
      <c r="D939" s="8">
        <v>3.8</v>
      </c>
      <c r="E939" s="8">
        <v>74.599999999999994</v>
      </c>
      <c r="F939" s="7">
        <v>0</v>
      </c>
      <c r="G939" s="6">
        <v>0</v>
      </c>
    </row>
    <row r="940" spans="1:7" ht="22.5" x14ac:dyDescent="0.15">
      <c r="A940" s="9" t="s">
        <v>2760</v>
      </c>
      <c r="B940" s="8" t="s">
        <v>2759</v>
      </c>
      <c r="C940" s="8">
        <v>1</v>
      </c>
      <c r="D940" s="8">
        <v>8</v>
      </c>
      <c r="E940" s="8">
        <v>48</v>
      </c>
      <c r="F940" s="7">
        <v>0</v>
      </c>
      <c r="G940" s="6">
        <v>0</v>
      </c>
    </row>
    <row r="941" spans="1:7" ht="45" x14ac:dyDescent="0.15">
      <c r="A941" s="9" t="s">
        <v>2758</v>
      </c>
      <c r="B941" s="8" t="s">
        <v>2757</v>
      </c>
      <c r="C941" s="8">
        <v>7</v>
      </c>
      <c r="D941" s="8">
        <v>0.14000000000000001</v>
      </c>
      <c r="E941" s="8">
        <v>57</v>
      </c>
      <c r="F941" s="7">
        <v>0.14299999999999999</v>
      </c>
      <c r="G941" s="6">
        <v>0</v>
      </c>
    </row>
    <row r="942" spans="1:7" ht="45" x14ac:dyDescent="0.15">
      <c r="A942" s="9" t="s">
        <v>2756</v>
      </c>
      <c r="B942" s="8" t="s">
        <v>2755</v>
      </c>
      <c r="C942" s="8">
        <v>4</v>
      </c>
      <c r="D942" s="8">
        <v>2.5</v>
      </c>
      <c r="E942" s="8">
        <v>50.5</v>
      </c>
      <c r="F942" s="7">
        <v>0.25</v>
      </c>
      <c r="G942" s="6">
        <v>0</v>
      </c>
    </row>
    <row r="943" spans="1:7" ht="33.75" x14ac:dyDescent="0.15">
      <c r="A943" s="9" t="s">
        <v>2754</v>
      </c>
      <c r="B943" s="8" t="s">
        <v>2753</v>
      </c>
      <c r="C943" s="8">
        <v>15</v>
      </c>
      <c r="D943" s="8">
        <v>0</v>
      </c>
      <c r="E943" s="8">
        <v>44.27</v>
      </c>
      <c r="F943" s="7">
        <v>0</v>
      </c>
      <c r="G943" s="6">
        <v>0</v>
      </c>
    </row>
    <row r="944" spans="1:7" ht="22.5" x14ac:dyDescent="0.15">
      <c r="A944" s="9" t="s">
        <v>2752</v>
      </c>
      <c r="B944" s="8" t="s">
        <v>2751</v>
      </c>
      <c r="C944" s="8">
        <v>2</v>
      </c>
      <c r="D944" s="8">
        <v>1.5</v>
      </c>
      <c r="E944" s="8">
        <v>76</v>
      </c>
      <c r="F944" s="7">
        <v>0</v>
      </c>
      <c r="G944" s="6">
        <v>0</v>
      </c>
    </row>
    <row r="945" spans="1:7" ht="22.5" x14ac:dyDescent="0.15">
      <c r="A945" s="9" t="s">
        <v>1207</v>
      </c>
      <c r="B945" s="8" t="s">
        <v>1206</v>
      </c>
      <c r="C945" s="8">
        <v>2</v>
      </c>
      <c r="D945" s="8">
        <v>0</v>
      </c>
      <c r="E945" s="8">
        <v>27.5</v>
      </c>
      <c r="F945" s="7">
        <v>1</v>
      </c>
      <c r="G945" s="6">
        <v>0</v>
      </c>
    </row>
    <row r="946" spans="1:7" ht="22.5" x14ac:dyDescent="0.15">
      <c r="A946" s="9" t="s">
        <v>1205</v>
      </c>
      <c r="B946" s="8" t="s">
        <v>1204</v>
      </c>
      <c r="C946" s="8">
        <v>82</v>
      </c>
      <c r="D946" s="8">
        <v>1.43</v>
      </c>
      <c r="E946" s="8">
        <v>24.8</v>
      </c>
      <c r="F946" s="7">
        <v>0.70699999999999996</v>
      </c>
      <c r="G946" s="6">
        <v>0</v>
      </c>
    </row>
    <row r="947" spans="1:7" ht="22.5" x14ac:dyDescent="0.15">
      <c r="A947" s="9" t="s">
        <v>3080</v>
      </c>
      <c r="B947" s="8" t="s">
        <v>3079</v>
      </c>
      <c r="C947" s="8">
        <v>1</v>
      </c>
      <c r="D947" s="8">
        <v>4</v>
      </c>
      <c r="E947" s="8">
        <v>76</v>
      </c>
      <c r="F947" s="7">
        <v>0</v>
      </c>
      <c r="G947" s="6">
        <v>0</v>
      </c>
    </row>
    <row r="948" spans="1:7" ht="22.5" x14ac:dyDescent="0.15">
      <c r="A948" s="9" t="s">
        <v>3556</v>
      </c>
      <c r="B948" s="8" t="s">
        <v>3555</v>
      </c>
      <c r="C948" s="8">
        <v>1</v>
      </c>
      <c r="D948" s="8">
        <v>19</v>
      </c>
      <c r="E948" s="8">
        <v>48</v>
      </c>
      <c r="F948" s="7">
        <v>1</v>
      </c>
      <c r="G948" s="6">
        <v>0</v>
      </c>
    </row>
    <row r="949" spans="1:7" ht="22.5" x14ac:dyDescent="0.15">
      <c r="A949" s="9" t="s">
        <v>2750</v>
      </c>
      <c r="B949" s="8" t="s">
        <v>2749</v>
      </c>
      <c r="C949" s="8">
        <v>2</v>
      </c>
      <c r="D949" s="8">
        <v>0</v>
      </c>
      <c r="E949" s="8">
        <v>79</v>
      </c>
      <c r="F949" s="7">
        <v>1</v>
      </c>
      <c r="G949" s="6">
        <v>0</v>
      </c>
    </row>
    <row r="950" spans="1:7" ht="22.5" x14ac:dyDescent="0.15">
      <c r="A950" s="9" t="s">
        <v>1203</v>
      </c>
      <c r="B950" s="8" t="s">
        <v>1202</v>
      </c>
      <c r="C950" s="8">
        <v>2</v>
      </c>
      <c r="D950" s="8">
        <v>3.5</v>
      </c>
      <c r="E950" s="8">
        <v>84.5</v>
      </c>
      <c r="F950" s="7">
        <v>1</v>
      </c>
      <c r="G950" s="6">
        <v>0</v>
      </c>
    </row>
    <row r="951" spans="1:7" ht="22.5" x14ac:dyDescent="0.15">
      <c r="A951" s="9" t="s">
        <v>1201</v>
      </c>
      <c r="B951" s="8" t="s">
        <v>1200</v>
      </c>
      <c r="C951" s="8">
        <v>41</v>
      </c>
      <c r="D951" s="8">
        <v>0</v>
      </c>
      <c r="E951" s="8">
        <v>50.83</v>
      </c>
      <c r="F951" s="7">
        <v>0.53700000000000003</v>
      </c>
      <c r="G951" s="6">
        <v>0</v>
      </c>
    </row>
    <row r="952" spans="1:7" ht="22.5" x14ac:dyDescent="0.15">
      <c r="A952" s="9" t="s">
        <v>1199</v>
      </c>
      <c r="B952" s="8" t="s">
        <v>1198</v>
      </c>
      <c r="C952" s="8">
        <v>54</v>
      </c>
      <c r="D952" s="8">
        <v>2.2400000000000002</v>
      </c>
      <c r="E952" s="8">
        <v>42.69</v>
      </c>
      <c r="F952" s="7">
        <v>0.59299999999999997</v>
      </c>
      <c r="G952" s="6">
        <v>0</v>
      </c>
    </row>
    <row r="953" spans="1:7" ht="22.5" x14ac:dyDescent="0.15">
      <c r="A953" s="9" t="s">
        <v>1197</v>
      </c>
      <c r="B953" s="8" t="s">
        <v>1196</v>
      </c>
      <c r="C953" s="8">
        <v>10</v>
      </c>
      <c r="D953" s="8">
        <v>7.5</v>
      </c>
      <c r="E953" s="8">
        <v>49.8</v>
      </c>
      <c r="F953" s="7">
        <v>0.5</v>
      </c>
      <c r="G953" s="6">
        <v>0</v>
      </c>
    </row>
    <row r="954" spans="1:7" ht="22.5" x14ac:dyDescent="0.15">
      <c r="A954" s="9" t="s">
        <v>1195</v>
      </c>
      <c r="B954" s="8" t="s">
        <v>1194</v>
      </c>
      <c r="C954" s="8">
        <v>7</v>
      </c>
      <c r="D954" s="8">
        <v>9.86</v>
      </c>
      <c r="E954" s="8">
        <v>70.14</v>
      </c>
      <c r="F954" s="7">
        <v>0.42899999999999999</v>
      </c>
      <c r="G954" s="6">
        <v>0.14299999999999999</v>
      </c>
    </row>
    <row r="955" spans="1:7" ht="22.5" x14ac:dyDescent="0.15">
      <c r="A955" s="9" t="s">
        <v>1193</v>
      </c>
      <c r="B955" s="8" t="s">
        <v>1192</v>
      </c>
      <c r="C955" s="8">
        <v>8</v>
      </c>
      <c r="D955" s="8">
        <v>28.63</v>
      </c>
      <c r="E955" s="8">
        <v>65.63</v>
      </c>
      <c r="F955" s="7">
        <v>0.875</v>
      </c>
      <c r="G955" s="6">
        <v>0.25</v>
      </c>
    </row>
    <row r="956" spans="1:7" ht="33.75" x14ac:dyDescent="0.15">
      <c r="A956" s="9" t="s">
        <v>1191</v>
      </c>
      <c r="B956" s="8" t="s">
        <v>1190</v>
      </c>
      <c r="C956" s="8">
        <v>14</v>
      </c>
      <c r="D956" s="8">
        <v>0</v>
      </c>
      <c r="E956" s="8">
        <v>42.57</v>
      </c>
      <c r="F956" s="7">
        <v>0.57099999999999995</v>
      </c>
      <c r="G956" s="6">
        <v>0</v>
      </c>
    </row>
    <row r="957" spans="1:7" ht="22.5" x14ac:dyDescent="0.15">
      <c r="A957" s="9" t="s">
        <v>1189</v>
      </c>
      <c r="B957" s="8" t="s">
        <v>1188</v>
      </c>
      <c r="C957" s="8">
        <v>9</v>
      </c>
      <c r="D957" s="8">
        <v>1.22</v>
      </c>
      <c r="E957" s="8">
        <v>45.67</v>
      </c>
      <c r="F957" s="7">
        <v>0.66700000000000004</v>
      </c>
      <c r="G957" s="6">
        <v>0</v>
      </c>
    </row>
    <row r="958" spans="1:7" ht="22.5" x14ac:dyDescent="0.15">
      <c r="A958" s="9" t="s">
        <v>3569</v>
      </c>
      <c r="B958" s="8" t="s">
        <v>3568</v>
      </c>
      <c r="C958" s="8">
        <v>1</v>
      </c>
      <c r="D958" s="8">
        <v>7</v>
      </c>
      <c r="E958" s="8">
        <v>57</v>
      </c>
      <c r="F958" s="7">
        <v>1</v>
      </c>
      <c r="G958" s="6">
        <v>0</v>
      </c>
    </row>
    <row r="959" spans="1:7" ht="22.5" x14ac:dyDescent="0.15">
      <c r="A959" s="9" t="s">
        <v>1187</v>
      </c>
      <c r="B959" s="8" t="s">
        <v>1186</v>
      </c>
      <c r="C959" s="8">
        <v>6</v>
      </c>
      <c r="D959" s="8">
        <v>0</v>
      </c>
      <c r="E959" s="8">
        <v>41.33</v>
      </c>
      <c r="F959" s="7">
        <v>0.83299999999999996</v>
      </c>
      <c r="G959" s="6">
        <v>0</v>
      </c>
    </row>
    <row r="960" spans="1:7" ht="22.5" x14ac:dyDescent="0.15">
      <c r="A960" s="9" t="s">
        <v>3076</v>
      </c>
      <c r="B960" s="8" t="s">
        <v>3075</v>
      </c>
      <c r="C960" s="8">
        <v>11</v>
      </c>
      <c r="D960" s="8">
        <v>1.27</v>
      </c>
      <c r="E960" s="8">
        <v>54.55</v>
      </c>
      <c r="F960" s="7">
        <v>0.63600000000000001</v>
      </c>
      <c r="G960" s="6">
        <v>0</v>
      </c>
    </row>
    <row r="961" spans="1:7" ht="33.75" x14ac:dyDescent="0.15">
      <c r="A961" s="9" t="s">
        <v>2748</v>
      </c>
      <c r="B961" s="8" t="s">
        <v>2747</v>
      </c>
      <c r="C961" s="8">
        <v>3</v>
      </c>
      <c r="D961" s="8">
        <v>3</v>
      </c>
      <c r="E961" s="8">
        <v>47.33</v>
      </c>
      <c r="F961" s="7">
        <v>0.33300000000000002</v>
      </c>
      <c r="G961" s="6">
        <v>0</v>
      </c>
    </row>
    <row r="962" spans="1:7" ht="33.75" x14ac:dyDescent="0.15">
      <c r="A962" s="9" t="s">
        <v>3264</v>
      </c>
      <c r="B962" s="8" t="s">
        <v>3263</v>
      </c>
      <c r="C962" s="8">
        <v>1</v>
      </c>
      <c r="D962" s="8">
        <v>9</v>
      </c>
      <c r="E962" s="8">
        <v>62</v>
      </c>
      <c r="F962" s="7">
        <v>1</v>
      </c>
      <c r="G962" s="6">
        <v>0</v>
      </c>
    </row>
    <row r="963" spans="1:7" ht="33.75" x14ac:dyDescent="0.15">
      <c r="A963" s="9" t="s">
        <v>3424</v>
      </c>
      <c r="B963" s="8" t="s">
        <v>3423</v>
      </c>
      <c r="C963" s="8">
        <v>1</v>
      </c>
      <c r="D963" s="8">
        <v>4</v>
      </c>
      <c r="E963" s="8">
        <v>58</v>
      </c>
      <c r="F963" s="7">
        <v>0</v>
      </c>
      <c r="G963" s="6">
        <v>0</v>
      </c>
    </row>
    <row r="964" spans="1:7" ht="33.75" x14ac:dyDescent="0.15">
      <c r="A964" s="9" t="s">
        <v>2746</v>
      </c>
      <c r="B964" s="8" t="s">
        <v>2745</v>
      </c>
      <c r="C964" s="8">
        <v>1</v>
      </c>
      <c r="D964" s="8">
        <v>0</v>
      </c>
      <c r="E964" s="8">
        <v>68</v>
      </c>
      <c r="F964" s="7">
        <v>0</v>
      </c>
      <c r="G964" s="6">
        <v>0</v>
      </c>
    </row>
    <row r="965" spans="1:7" ht="33.75" x14ac:dyDescent="0.15">
      <c r="A965" s="9" t="s">
        <v>2744</v>
      </c>
      <c r="B965" s="8" t="s">
        <v>2743</v>
      </c>
      <c r="C965" s="8">
        <v>2</v>
      </c>
      <c r="D965" s="8">
        <v>1.5</v>
      </c>
      <c r="E965" s="8">
        <v>58</v>
      </c>
      <c r="F965" s="7">
        <v>1</v>
      </c>
      <c r="G965" s="6">
        <v>0</v>
      </c>
    </row>
    <row r="966" spans="1:7" ht="33.75" x14ac:dyDescent="0.15">
      <c r="A966" s="9" t="s">
        <v>1185</v>
      </c>
      <c r="B966" s="8" t="s">
        <v>1184</v>
      </c>
      <c r="C966" s="8">
        <v>6</v>
      </c>
      <c r="D966" s="8">
        <v>6.33</v>
      </c>
      <c r="E966" s="8">
        <v>71.33</v>
      </c>
      <c r="F966" s="7">
        <v>0.66700000000000004</v>
      </c>
      <c r="G966" s="6">
        <v>0</v>
      </c>
    </row>
    <row r="967" spans="1:7" ht="33.75" x14ac:dyDescent="0.15">
      <c r="A967" s="9" t="s">
        <v>1183</v>
      </c>
      <c r="B967" s="8" t="s">
        <v>1182</v>
      </c>
      <c r="C967" s="8">
        <v>3</v>
      </c>
      <c r="D967" s="8">
        <v>18.670000000000002</v>
      </c>
      <c r="E967" s="8">
        <v>79.67</v>
      </c>
      <c r="F967" s="7">
        <v>0.33300000000000002</v>
      </c>
      <c r="G967" s="6">
        <v>0</v>
      </c>
    </row>
    <row r="968" spans="1:7" ht="33.75" x14ac:dyDescent="0.15">
      <c r="A968" s="9" t="s">
        <v>1181</v>
      </c>
      <c r="B968" s="8" t="s">
        <v>1180</v>
      </c>
      <c r="C968" s="8">
        <v>2</v>
      </c>
      <c r="D968" s="8">
        <v>16</v>
      </c>
      <c r="E968" s="8">
        <v>73.5</v>
      </c>
      <c r="F968" s="7">
        <v>1</v>
      </c>
      <c r="G968" s="6">
        <v>0.5</v>
      </c>
    </row>
    <row r="969" spans="1:7" ht="45" x14ac:dyDescent="0.15">
      <c r="A969" s="9" t="s">
        <v>1179</v>
      </c>
      <c r="B969" s="8" t="s">
        <v>1178</v>
      </c>
      <c r="C969" s="8">
        <v>56</v>
      </c>
      <c r="D969" s="8">
        <v>0</v>
      </c>
      <c r="E969" s="8">
        <v>34.950000000000003</v>
      </c>
      <c r="F969" s="7">
        <v>0.53600000000000003</v>
      </c>
      <c r="G969" s="6">
        <v>0</v>
      </c>
    </row>
    <row r="970" spans="1:7" ht="33.75" x14ac:dyDescent="0.15">
      <c r="A970" s="9" t="s">
        <v>1177</v>
      </c>
      <c r="B970" s="8" t="s">
        <v>1176</v>
      </c>
      <c r="C970" s="8">
        <v>54</v>
      </c>
      <c r="D970" s="8">
        <v>0</v>
      </c>
      <c r="E970" s="8">
        <v>4.3</v>
      </c>
      <c r="F970" s="7">
        <v>0.61099999999999999</v>
      </c>
      <c r="G970" s="6">
        <v>0</v>
      </c>
    </row>
    <row r="971" spans="1:7" ht="33.75" x14ac:dyDescent="0.15">
      <c r="A971" s="9" t="s">
        <v>1175</v>
      </c>
      <c r="B971" s="8" t="s">
        <v>1174</v>
      </c>
      <c r="C971" s="8">
        <v>45</v>
      </c>
      <c r="D971" s="8">
        <v>1.49</v>
      </c>
      <c r="E971" s="8">
        <v>6.69</v>
      </c>
      <c r="F971" s="7">
        <v>0.57799999999999996</v>
      </c>
      <c r="G971" s="6">
        <v>0</v>
      </c>
    </row>
    <row r="972" spans="1:7" ht="33.75" x14ac:dyDescent="0.15">
      <c r="A972" s="9" t="s">
        <v>1173</v>
      </c>
      <c r="B972" s="8" t="s">
        <v>1172</v>
      </c>
      <c r="C972" s="8">
        <v>2</v>
      </c>
      <c r="D972" s="8">
        <v>3.5</v>
      </c>
      <c r="E972" s="8">
        <v>2.5</v>
      </c>
      <c r="F972" s="7">
        <v>1</v>
      </c>
      <c r="G972" s="6">
        <v>0</v>
      </c>
    </row>
    <row r="973" spans="1:7" ht="33.75" x14ac:dyDescent="0.15">
      <c r="A973" s="9" t="s">
        <v>1171</v>
      </c>
      <c r="B973" s="8" t="s">
        <v>1170</v>
      </c>
      <c r="C973" s="8">
        <v>78</v>
      </c>
      <c r="D973" s="8">
        <v>0</v>
      </c>
      <c r="E973" s="8">
        <v>57.35</v>
      </c>
      <c r="F973" s="7">
        <v>0.56399999999999995</v>
      </c>
      <c r="G973" s="6">
        <v>1.2999999999999999E-2</v>
      </c>
    </row>
    <row r="974" spans="1:7" ht="33.75" x14ac:dyDescent="0.15">
      <c r="A974" s="9" t="s">
        <v>1169</v>
      </c>
      <c r="B974" s="8" t="s">
        <v>1168</v>
      </c>
      <c r="C974" s="8">
        <v>195</v>
      </c>
      <c r="D974" s="8">
        <v>1.49</v>
      </c>
      <c r="E974" s="8">
        <v>59.77</v>
      </c>
      <c r="F974" s="7">
        <v>0.61499999999999999</v>
      </c>
      <c r="G974" s="6">
        <v>0</v>
      </c>
    </row>
    <row r="975" spans="1:7" ht="33.75" x14ac:dyDescent="0.15">
      <c r="A975" s="9" t="s">
        <v>66</v>
      </c>
      <c r="B975" s="8" t="s">
        <v>65</v>
      </c>
      <c r="C975" s="8">
        <v>36</v>
      </c>
      <c r="D975" s="8">
        <v>7.06</v>
      </c>
      <c r="E975" s="8">
        <v>76.83</v>
      </c>
      <c r="F975" s="7">
        <v>0.41699999999999998</v>
      </c>
      <c r="G975" s="6">
        <v>2.8000000000000001E-2</v>
      </c>
    </row>
    <row r="976" spans="1:7" ht="33.75" x14ac:dyDescent="0.15">
      <c r="A976" s="9" t="s">
        <v>1167</v>
      </c>
      <c r="B976" s="8" t="s">
        <v>1166</v>
      </c>
      <c r="C976" s="8">
        <v>17</v>
      </c>
      <c r="D976" s="8">
        <v>11.24</v>
      </c>
      <c r="E976" s="8">
        <v>85.88</v>
      </c>
      <c r="F976" s="7">
        <v>0.41199999999999998</v>
      </c>
      <c r="G976" s="6">
        <v>5.8999999999999997E-2</v>
      </c>
    </row>
    <row r="977" spans="1:7" ht="33.75" x14ac:dyDescent="0.15">
      <c r="A977" s="9" t="s">
        <v>1165</v>
      </c>
      <c r="B977" s="8" t="s">
        <v>1164</v>
      </c>
      <c r="C977" s="8">
        <v>4</v>
      </c>
      <c r="D977" s="8">
        <v>11</v>
      </c>
      <c r="E977" s="8">
        <v>86.25</v>
      </c>
      <c r="F977" s="7">
        <v>0.75</v>
      </c>
      <c r="G977" s="6">
        <v>0</v>
      </c>
    </row>
    <row r="978" spans="1:7" ht="33.75" x14ac:dyDescent="0.15">
      <c r="A978" s="9" t="s">
        <v>1163</v>
      </c>
      <c r="B978" s="8" t="s">
        <v>1162</v>
      </c>
      <c r="C978" s="8">
        <v>7</v>
      </c>
      <c r="D978" s="8">
        <v>0.86</v>
      </c>
      <c r="E978" s="8">
        <v>8.2899999999999991</v>
      </c>
      <c r="F978" s="7">
        <v>0.57099999999999995</v>
      </c>
      <c r="G978" s="6">
        <v>0</v>
      </c>
    </row>
    <row r="979" spans="1:7" ht="33.75" x14ac:dyDescent="0.15">
      <c r="A979" s="9" t="s">
        <v>1161</v>
      </c>
      <c r="B979" s="8" t="s">
        <v>1160</v>
      </c>
      <c r="C979" s="8">
        <v>23</v>
      </c>
      <c r="D979" s="8">
        <v>2.91</v>
      </c>
      <c r="E979" s="8">
        <v>5.45</v>
      </c>
      <c r="F979" s="7">
        <v>0.69599999999999995</v>
      </c>
      <c r="G979" s="6">
        <v>0</v>
      </c>
    </row>
    <row r="980" spans="1:7" ht="33.75" x14ac:dyDescent="0.15">
      <c r="A980" s="9" t="s">
        <v>1159</v>
      </c>
      <c r="B980" s="8" t="s">
        <v>1158</v>
      </c>
      <c r="C980" s="8">
        <v>5</v>
      </c>
      <c r="D980" s="8">
        <v>4</v>
      </c>
      <c r="E980" s="8">
        <v>3.96</v>
      </c>
      <c r="F980" s="7">
        <v>0.4</v>
      </c>
      <c r="G980" s="6">
        <v>0</v>
      </c>
    </row>
    <row r="981" spans="1:7" ht="33.75" x14ac:dyDescent="0.15">
      <c r="A981" s="9" t="s">
        <v>1157</v>
      </c>
      <c r="B981" s="8" t="s">
        <v>1156</v>
      </c>
      <c r="C981" s="8">
        <v>4</v>
      </c>
      <c r="D981" s="8">
        <v>9.5</v>
      </c>
      <c r="E981" s="8">
        <v>5.5</v>
      </c>
      <c r="F981" s="7">
        <v>0.25</v>
      </c>
      <c r="G981" s="6">
        <v>0</v>
      </c>
    </row>
    <row r="982" spans="1:7" ht="33.75" x14ac:dyDescent="0.15">
      <c r="A982" s="9" t="s">
        <v>1155</v>
      </c>
      <c r="B982" s="8" t="s">
        <v>1154</v>
      </c>
      <c r="C982" s="8">
        <v>1</v>
      </c>
      <c r="D982" s="8">
        <v>7</v>
      </c>
      <c r="E982" s="8">
        <v>1</v>
      </c>
      <c r="F982" s="7">
        <v>0</v>
      </c>
      <c r="G982" s="6">
        <v>0</v>
      </c>
    </row>
    <row r="983" spans="1:7" ht="33.75" x14ac:dyDescent="0.15">
      <c r="A983" s="9" t="s">
        <v>1153</v>
      </c>
      <c r="B983" s="8" t="s">
        <v>1152</v>
      </c>
      <c r="C983" s="8">
        <v>35</v>
      </c>
      <c r="D983" s="8">
        <v>0.89</v>
      </c>
      <c r="E983" s="8">
        <v>56.77</v>
      </c>
      <c r="F983" s="7">
        <v>0.6</v>
      </c>
      <c r="G983" s="6">
        <v>0</v>
      </c>
    </row>
    <row r="984" spans="1:7" ht="33.75" x14ac:dyDescent="0.15">
      <c r="A984" s="9" t="s">
        <v>1151</v>
      </c>
      <c r="B984" s="8" t="s">
        <v>1150</v>
      </c>
      <c r="C984" s="8">
        <v>44</v>
      </c>
      <c r="D984" s="8">
        <v>3.93</v>
      </c>
      <c r="E984" s="8">
        <v>54.07</v>
      </c>
      <c r="F984" s="7">
        <v>0.52300000000000002</v>
      </c>
      <c r="G984" s="6">
        <v>0</v>
      </c>
    </row>
    <row r="985" spans="1:7" ht="33.75" x14ac:dyDescent="0.15">
      <c r="A985" s="9" t="s">
        <v>64</v>
      </c>
      <c r="B985" s="8" t="s">
        <v>63</v>
      </c>
      <c r="C985" s="8">
        <v>30</v>
      </c>
      <c r="D985" s="8">
        <v>5.63</v>
      </c>
      <c r="E985" s="8">
        <v>63.5</v>
      </c>
      <c r="F985" s="7">
        <v>0.63300000000000001</v>
      </c>
      <c r="G985" s="6">
        <v>0</v>
      </c>
    </row>
    <row r="986" spans="1:7" ht="33.75" x14ac:dyDescent="0.15">
      <c r="A986" s="9" t="s">
        <v>62</v>
      </c>
      <c r="B986" s="8" t="s">
        <v>61</v>
      </c>
      <c r="C986" s="8">
        <v>52</v>
      </c>
      <c r="D986" s="8">
        <v>9.7100000000000009</v>
      </c>
      <c r="E986" s="8">
        <v>78.38</v>
      </c>
      <c r="F986" s="7">
        <v>0.40400000000000003</v>
      </c>
      <c r="G986" s="6">
        <v>0</v>
      </c>
    </row>
    <row r="987" spans="1:7" ht="33.75" x14ac:dyDescent="0.15">
      <c r="A987" s="9" t="s">
        <v>1149</v>
      </c>
      <c r="B987" s="8" t="s">
        <v>1148</v>
      </c>
      <c r="C987" s="8">
        <v>21</v>
      </c>
      <c r="D987" s="8">
        <v>18.760000000000002</v>
      </c>
      <c r="E987" s="8">
        <v>73.81</v>
      </c>
      <c r="F987" s="7">
        <v>0.33300000000000002</v>
      </c>
      <c r="G987" s="6">
        <v>4.8000000000000001E-2</v>
      </c>
    </row>
    <row r="988" spans="1:7" ht="11.25" x14ac:dyDescent="0.15">
      <c r="A988" s="9" t="s">
        <v>2742</v>
      </c>
      <c r="B988" s="8" t="s">
        <v>2741</v>
      </c>
      <c r="C988" s="8">
        <v>6</v>
      </c>
      <c r="D988" s="8">
        <v>0</v>
      </c>
      <c r="E988" s="8">
        <v>71.67</v>
      </c>
      <c r="F988" s="7">
        <v>0.33300000000000002</v>
      </c>
      <c r="G988" s="6">
        <v>0</v>
      </c>
    </row>
    <row r="989" spans="1:7" ht="11.25" x14ac:dyDescent="0.15">
      <c r="A989" s="9" t="s">
        <v>60</v>
      </c>
      <c r="B989" s="8" t="s">
        <v>59</v>
      </c>
      <c r="C989" s="8">
        <v>6</v>
      </c>
      <c r="D989" s="8">
        <v>1.33</v>
      </c>
      <c r="E989" s="8">
        <v>79.17</v>
      </c>
      <c r="F989" s="7">
        <v>0.5</v>
      </c>
      <c r="G989" s="6">
        <v>0.16700000000000001</v>
      </c>
    </row>
    <row r="990" spans="1:7" ht="11.25" x14ac:dyDescent="0.15">
      <c r="A990" s="9" t="s">
        <v>58</v>
      </c>
      <c r="B990" s="8" t="s">
        <v>57</v>
      </c>
      <c r="C990" s="8">
        <v>21</v>
      </c>
      <c r="D990" s="8">
        <v>7.86</v>
      </c>
      <c r="E990" s="8">
        <v>69.239999999999995</v>
      </c>
      <c r="F990" s="7">
        <v>0.71399999999999997</v>
      </c>
      <c r="G990" s="6">
        <v>4.8000000000000001E-2</v>
      </c>
    </row>
    <row r="991" spans="1:7" ht="11.25" x14ac:dyDescent="0.15">
      <c r="A991" s="9" t="s">
        <v>56</v>
      </c>
      <c r="B991" s="8" t="s">
        <v>55</v>
      </c>
      <c r="C991" s="8">
        <v>23</v>
      </c>
      <c r="D991" s="8">
        <v>10.83</v>
      </c>
      <c r="E991" s="8">
        <v>76.569999999999993</v>
      </c>
      <c r="F991" s="7">
        <v>0.56499999999999995</v>
      </c>
      <c r="G991" s="6">
        <v>8.6999999999999994E-2</v>
      </c>
    </row>
    <row r="992" spans="1:7" ht="11.25" x14ac:dyDescent="0.15">
      <c r="A992" s="9" t="s">
        <v>1147</v>
      </c>
      <c r="B992" s="8" t="s">
        <v>1146</v>
      </c>
      <c r="C992" s="8">
        <v>16</v>
      </c>
      <c r="D992" s="8">
        <v>18</v>
      </c>
      <c r="E992" s="8">
        <v>70.19</v>
      </c>
      <c r="F992" s="7">
        <v>0.625</v>
      </c>
      <c r="G992" s="6">
        <v>6.3E-2</v>
      </c>
    </row>
    <row r="993" spans="1:7" ht="22.5" x14ac:dyDescent="0.15">
      <c r="A993" s="9" t="s">
        <v>1145</v>
      </c>
      <c r="B993" s="8" t="s">
        <v>1144</v>
      </c>
      <c r="C993" s="8">
        <v>24</v>
      </c>
      <c r="D993" s="8">
        <v>0</v>
      </c>
      <c r="E993" s="8">
        <v>38.71</v>
      </c>
      <c r="F993" s="7">
        <v>0.375</v>
      </c>
      <c r="G993" s="6">
        <v>0</v>
      </c>
    </row>
    <row r="994" spans="1:7" ht="22.5" x14ac:dyDescent="0.15">
      <c r="A994" s="9" t="s">
        <v>1143</v>
      </c>
      <c r="B994" s="8" t="s">
        <v>1142</v>
      </c>
      <c r="C994" s="8">
        <v>40</v>
      </c>
      <c r="D994" s="8">
        <v>1.7</v>
      </c>
      <c r="E994" s="8">
        <v>37.33</v>
      </c>
      <c r="F994" s="7">
        <v>0.47499999999999998</v>
      </c>
      <c r="G994" s="6">
        <v>0</v>
      </c>
    </row>
    <row r="995" spans="1:7" ht="22.5" x14ac:dyDescent="0.15">
      <c r="A995" s="9" t="s">
        <v>1141</v>
      </c>
      <c r="B995" s="8" t="s">
        <v>1140</v>
      </c>
      <c r="C995" s="8">
        <v>13</v>
      </c>
      <c r="D995" s="8">
        <v>5.08</v>
      </c>
      <c r="E995" s="8">
        <v>67.62</v>
      </c>
      <c r="F995" s="7">
        <v>0.53800000000000003</v>
      </c>
      <c r="G995" s="6">
        <v>0</v>
      </c>
    </row>
    <row r="996" spans="1:7" ht="22.5" x14ac:dyDescent="0.15">
      <c r="A996" s="9" t="s">
        <v>54</v>
      </c>
      <c r="B996" s="8" t="s">
        <v>53</v>
      </c>
      <c r="C996" s="8">
        <v>10</v>
      </c>
      <c r="D996" s="8">
        <v>6.9</v>
      </c>
      <c r="E996" s="8">
        <v>70.900000000000006</v>
      </c>
      <c r="F996" s="7">
        <v>0.3</v>
      </c>
      <c r="G996" s="6">
        <v>0</v>
      </c>
    </row>
    <row r="997" spans="1:7" ht="22.5" x14ac:dyDescent="0.15">
      <c r="A997" s="9" t="s">
        <v>1139</v>
      </c>
      <c r="B997" s="8" t="s">
        <v>1138</v>
      </c>
      <c r="C997" s="8">
        <v>4</v>
      </c>
      <c r="D997" s="8">
        <v>13.25</v>
      </c>
      <c r="E997" s="8">
        <v>66</v>
      </c>
      <c r="F997" s="7">
        <v>0.5</v>
      </c>
      <c r="G997" s="6">
        <v>0</v>
      </c>
    </row>
    <row r="998" spans="1:7" ht="22.5" x14ac:dyDescent="0.15">
      <c r="A998" s="9" t="s">
        <v>1137</v>
      </c>
      <c r="B998" s="8" t="s">
        <v>1136</v>
      </c>
      <c r="C998" s="8">
        <v>9</v>
      </c>
      <c r="D998" s="8">
        <v>0.22</v>
      </c>
      <c r="E998" s="8">
        <v>71.78</v>
      </c>
      <c r="F998" s="7">
        <v>0.33300000000000002</v>
      </c>
      <c r="G998" s="6">
        <v>0</v>
      </c>
    </row>
    <row r="999" spans="1:7" ht="22.5" x14ac:dyDescent="0.15">
      <c r="A999" s="9" t="s">
        <v>1135</v>
      </c>
      <c r="B999" s="8" t="s">
        <v>1134</v>
      </c>
      <c r="C999" s="8">
        <v>7</v>
      </c>
      <c r="D999" s="8">
        <v>3.43</v>
      </c>
      <c r="E999" s="8">
        <v>17.88</v>
      </c>
      <c r="F999" s="7">
        <v>0.71399999999999997</v>
      </c>
      <c r="G999" s="6">
        <v>0</v>
      </c>
    </row>
    <row r="1000" spans="1:7" ht="22.5" x14ac:dyDescent="0.15">
      <c r="A1000" s="9" t="s">
        <v>1133</v>
      </c>
      <c r="B1000" s="8" t="s">
        <v>1132</v>
      </c>
      <c r="C1000" s="8">
        <v>4</v>
      </c>
      <c r="D1000" s="8">
        <v>9.75</v>
      </c>
      <c r="E1000" s="8">
        <v>54.56</v>
      </c>
      <c r="F1000" s="7">
        <v>0</v>
      </c>
      <c r="G1000" s="6">
        <v>0</v>
      </c>
    </row>
    <row r="1001" spans="1:7" ht="22.5" x14ac:dyDescent="0.15">
      <c r="A1001" s="9" t="s">
        <v>1131</v>
      </c>
      <c r="B1001" s="8" t="s">
        <v>1130</v>
      </c>
      <c r="C1001" s="8">
        <v>9</v>
      </c>
      <c r="D1001" s="8">
        <v>9.2200000000000006</v>
      </c>
      <c r="E1001" s="8">
        <v>82.67</v>
      </c>
      <c r="F1001" s="7">
        <v>0.33300000000000002</v>
      </c>
      <c r="G1001" s="6">
        <v>0</v>
      </c>
    </row>
    <row r="1002" spans="1:7" ht="22.5" x14ac:dyDescent="0.15">
      <c r="A1002" s="9" t="s">
        <v>2740</v>
      </c>
      <c r="B1002" s="8" t="s">
        <v>2739</v>
      </c>
      <c r="C1002" s="8">
        <v>1</v>
      </c>
      <c r="D1002" s="8">
        <v>8</v>
      </c>
      <c r="E1002" s="8">
        <v>52</v>
      </c>
      <c r="F1002" s="7">
        <v>1</v>
      </c>
      <c r="G1002" s="6">
        <v>0</v>
      </c>
    </row>
    <row r="1003" spans="1:7" ht="22.5" x14ac:dyDescent="0.15">
      <c r="A1003" s="9" t="s">
        <v>1129</v>
      </c>
      <c r="B1003" s="8" t="s">
        <v>1128</v>
      </c>
      <c r="C1003" s="8">
        <v>3</v>
      </c>
      <c r="D1003" s="8">
        <v>1</v>
      </c>
      <c r="E1003" s="8">
        <v>39.33</v>
      </c>
      <c r="F1003" s="7">
        <v>0</v>
      </c>
      <c r="G1003" s="6">
        <v>0</v>
      </c>
    </row>
    <row r="1004" spans="1:7" ht="22.5" x14ac:dyDescent="0.15">
      <c r="A1004" s="9" t="s">
        <v>1127</v>
      </c>
      <c r="B1004" s="8" t="s">
        <v>1126</v>
      </c>
      <c r="C1004" s="8">
        <v>7</v>
      </c>
      <c r="D1004" s="8">
        <v>2.57</v>
      </c>
      <c r="E1004" s="8">
        <v>54.86</v>
      </c>
      <c r="F1004" s="7">
        <v>0</v>
      </c>
      <c r="G1004" s="6">
        <v>0</v>
      </c>
    </row>
    <row r="1005" spans="1:7" ht="22.5" x14ac:dyDescent="0.15">
      <c r="A1005" s="9" t="s">
        <v>3074</v>
      </c>
      <c r="B1005" s="8" t="s">
        <v>3073</v>
      </c>
      <c r="C1005" s="8">
        <v>1</v>
      </c>
      <c r="D1005" s="8">
        <v>3</v>
      </c>
      <c r="E1005" s="8">
        <v>56</v>
      </c>
      <c r="F1005" s="7">
        <v>0</v>
      </c>
      <c r="G1005" s="6">
        <v>0</v>
      </c>
    </row>
    <row r="1006" spans="1:7" ht="22.5" x14ac:dyDescent="0.15">
      <c r="A1006" s="9" t="s">
        <v>3313</v>
      </c>
      <c r="B1006" s="8" t="s">
        <v>3312</v>
      </c>
      <c r="C1006" s="8">
        <v>1</v>
      </c>
      <c r="D1006" s="8">
        <v>5</v>
      </c>
      <c r="E1006" s="8">
        <v>57</v>
      </c>
      <c r="F1006" s="7">
        <v>0</v>
      </c>
      <c r="G1006" s="6">
        <v>0</v>
      </c>
    </row>
    <row r="1007" spans="1:7" ht="22.5" x14ac:dyDescent="0.15">
      <c r="A1007" s="9" t="s">
        <v>3311</v>
      </c>
      <c r="B1007" s="8" t="s">
        <v>3310</v>
      </c>
      <c r="C1007" s="8">
        <v>2</v>
      </c>
      <c r="D1007" s="8">
        <v>0</v>
      </c>
      <c r="E1007" s="8">
        <v>63</v>
      </c>
      <c r="F1007" s="7">
        <v>0</v>
      </c>
      <c r="G1007" s="6">
        <v>0.5</v>
      </c>
    </row>
    <row r="1008" spans="1:7" ht="11.25" x14ac:dyDescent="0.15">
      <c r="A1008" s="9" t="s">
        <v>1125</v>
      </c>
      <c r="B1008" s="8" t="s">
        <v>1124</v>
      </c>
      <c r="C1008" s="8">
        <v>4</v>
      </c>
      <c r="D1008" s="8">
        <v>1.5</v>
      </c>
      <c r="E1008" s="8">
        <v>53.5</v>
      </c>
      <c r="F1008" s="7">
        <v>0</v>
      </c>
      <c r="G1008" s="6">
        <v>0.25</v>
      </c>
    </row>
    <row r="1009" spans="1:7" ht="11.25" x14ac:dyDescent="0.15">
      <c r="A1009" s="9" t="s">
        <v>1123</v>
      </c>
      <c r="B1009" s="8" t="s">
        <v>1122</v>
      </c>
      <c r="C1009" s="8">
        <v>2</v>
      </c>
      <c r="D1009" s="8">
        <v>4.5</v>
      </c>
      <c r="E1009" s="8">
        <v>56.5</v>
      </c>
      <c r="F1009" s="7">
        <v>0</v>
      </c>
      <c r="G1009" s="6">
        <v>0.5</v>
      </c>
    </row>
    <row r="1010" spans="1:7" ht="11.25" x14ac:dyDescent="0.15">
      <c r="A1010" s="9" t="s">
        <v>52</v>
      </c>
      <c r="B1010" s="8" t="s">
        <v>51</v>
      </c>
      <c r="C1010" s="8">
        <v>6</v>
      </c>
      <c r="D1010" s="8">
        <v>10.33</v>
      </c>
      <c r="E1010" s="8">
        <v>72.17</v>
      </c>
      <c r="F1010" s="7">
        <v>0</v>
      </c>
      <c r="G1010" s="6">
        <v>0.33300000000000002</v>
      </c>
    </row>
    <row r="1011" spans="1:7" ht="11.25" x14ac:dyDescent="0.15">
      <c r="A1011" s="9" t="s">
        <v>3218</v>
      </c>
      <c r="B1011" s="8" t="s">
        <v>3217</v>
      </c>
      <c r="C1011" s="8">
        <v>3</v>
      </c>
      <c r="D1011" s="8">
        <v>0</v>
      </c>
      <c r="E1011" s="8">
        <v>81.67</v>
      </c>
      <c r="F1011" s="7">
        <v>0.66700000000000004</v>
      </c>
      <c r="G1011" s="6">
        <v>0</v>
      </c>
    </row>
    <row r="1012" spans="1:7" ht="11.25" x14ac:dyDescent="0.15">
      <c r="A1012" s="9" t="s">
        <v>2738</v>
      </c>
      <c r="B1012" s="8" t="s">
        <v>2737</v>
      </c>
      <c r="C1012" s="8">
        <v>3</v>
      </c>
      <c r="D1012" s="8">
        <v>3</v>
      </c>
      <c r="E1012" s="8">
        <v>76.33</v>
      </c>
      <c r="F1012" s="7">
        <v>0.66700000000000004</v>
      </c>
      <c r="G1012" s="6">
        <v>0</v>
      </c>
    </row>
    <row r="1013" spans="1:7" ht="22.5" x14ac:dyDescent="0.15">
      <c r="A1013" s="9" t="s">
        <v>2734</v>
      </c>
      <c r="B1013" s="8" t="s">
        <v>2733</v>
      </c>
      <c r="C1013" s="8">
        <v>51</v>
      </c>
      <c r="D1013" s="8">
        <v>0</v>
      </c>
      <c r="E1013" s="8">
        <v>66.98</v>
      </c>
      <c r="F1013" s="7">
        <v>0.314</v>
      </c>
      <c r="G1013" s="6">
        <v>0</v>
      </c>
    </row>
    <row r="1014" spans="1:7" ht="22.5" x14ac:dyDescent="0.15">
      <c r="A1014" s="9" t="s">
        <v>2732</v>
      </c>
      <c r="B1014" s="8" t="s">
        <v>2731</v>
      </c>
      <c r="C1014" s="8">
        <v>1</v>
      </c>
      <c r="D1014" s="8">
        <v>0</v>
      </c>
      <c r="E1014" s="8">
        <v>28</v>
      </c>
      <c r="F1014" s="7">
        <v>0</v>
      </c>
      <c r="G1014" s="6">
        <v>0</v>
      </c>
    </row>
    <row r="1015" spans="1:7" ht="33.75" x14ac:dyDescent="0.15">
      <c r="A1015" s="9" t="s">
        <v>1121</v>
      </c>
      <c r="B1015" s="8" t="s">
        <v>1120</v>
      </c>
      <c r="C1015" s="8">
        <v>21</v>
      </c>
      <c r="D1015" s="8">
        <v>0</v>
      </c>
      <c r="E1015" s="8">
        <v>40.479999999999997</v>
      </c>
      <c r="F1015" s="7">
        <v>0.23799999999999999</v>
      </c>
      <c r="G1015" s="6">
        <v>0</v>
      </c>
    </row>
    <row r="1016" spans="1:7" ht="22.5" x14ac:dyDescent="0.15">
      <c r="A1016" s="9" t="s">
        <v>1119</v>
      </c>
      <c r="B1016" s="8" t="s">
        <v>1118</v>
      </c>
      <c r="C1016" s="8">
        <v>10</v>
      </c>
      <c r="D1016" s="8">
        <v>2.7</v>
      </c>
      <c r="E1016" s="8">
        <v>50.6</v>
      </c>
      <c r="F1016" s="7">
        <v>0.5</v>
      </c>
      <c r="G1016" s="6">
        <v>0</v>
      </c>
    </row>
    <row r="1017" spans="1:7" ht="22.5" x14ac:dyDescent="0.15">
      <c r="A1017" s="9" t="s">
        <v>3070</v>
      </c>
      <c r="B1017" s="8" t="s">
        <v>3069</v>
      </c>
      <c r="C1017" s="8">
        <v>1</v>
      </c>
      <c r="D1017" s="8">
        <v>3</v>
      </c>
      <c r="E1017" s="8">
        <v>63</v>
      </c>
      <c r="F1017" s="7">
        <v>0</v>
      </c>
      <c r="G1017" s="6">
        <v>0</v>
      </c>
    </row>
    <row r="1018" spans="1:7" ht="22.5" x14ac:dyDescent="0.15">
      <c r="A1018" s="9" t="s">
        <v>1117</v>
      </c>
      <c r="B1018" s="8" t="s">
        <v>1116</v>
      </c>
      <c r="C1018" s="8">
        <v>32</v>
      </c>
      <c r="D1018" s="8">
        <v>1.81</v>
      </c>
      <c r="E1018" s="8">
        <v>65.03</v>
      </c>
      <c r="F1018" s="7">
        <v>0.34399999999999997</v>
      </c>
      <c r="G1018" s="6">
        <v>0</v>
      </c>
    </row>
    <row r="1019" spans="1:7" ht="22.5" x14ac:dyDescent="0.15">
      <c r="A1019" s="9" t="s">
        <v>3214</v>
      </c>
      <c r="B1019" s="8" t="s">
        <v>3213</v>
      </c>
      <c r="C1019" s="8">
        <v>2</v>
      </c>
      <c r="D1019" s="8">
        <v>3.5</v>
      </c>
      <c r="E1019" s="8">
        <v>60.5</v>
      </c>
      <c r="F1019" s="7">
        <v>1</v>
      </c>
      <c r="G1019" s="6">
        <v>0</v>
      </c>
    </row>
    <row r="1020" spans="1:7" ht="33.75" x14ac:dyDescent="0.15">
      <c r="A1020" s="9" t="s">
        <v>1115</v>
      </c>
      <c r="B1020" s="8" t="s">
        <v>1114</v>
      </c>
      <c r="C1020" s="8">
        <v>2</v>
      </c>
      <c r="D1020" s="8">
        <v>7</v>
      </c>
      <c r="E1020" s="8">
        <v>61.5</v>
      </c>
      <c r="F1020" s="7">
        <v>0.5</v>
      </c>
      <c r="G1020" s="6">
        <v>0</v>
      </c>
    </row>
    <row r="1021" spans="1:7" ht="33.75" x14ac:dyDescent="0.15">
      <c r="A1021" s="9" t="s">
        <v>3309</v>
      </c>
      <c r="B1021" s="8" t="s">
        <v>3308</v>
      </c>
      <c r="C1021" s="8">
        <v>1</v>
      </c>
      <c r="D1021" s="8">
        <v>3</v>
      </c>
      <c r="E1021" s="8">
        <v>71</v>
      </c>
      <c r="F1021" s="7">
        <v>1</v>
      </c>
      <c r="G1021" s="6">
        <v>0</v>
      </c>
    </row>
    <row r="1022" spans="1:7" ht="33.75" x14ac:dyDescent="0.15">
      <c r="A1022" s="9" t="s">
        <v>2730</v>
      </c>
      <c r="B1022" s="8" t="s">
        <v>2729</v>
      </c>
      <c r="C1022" s="8">
        <v>1</v>
      </c>
      <c r="D1022" s="8">
        <v>5</v>
      </c>
      <c r="E1022" s="8">
        <v>88</v>
      </c>
      <c r="F1022" s="7">
        <v>0</v>
      </c>
      <c r="G1022" s="6">
        <v>0</v>
      </c>
    </row>
    <row r="1023" spans="1:7" ht="33.75" x14ac:dyDescent="0.15">
      <c r="A1023" s="9" t="s">
        <v>3068</v>
      </c>
      <c r="B1023" s="8" t="s">
        <v>3067</v>
      </c>
      <c r="C1023" s="8">
        <v>2</v>
      </c>
      <c r="D1023" s="8">
        <v>30</v>
      </c>
      <c r="E1023" s="8">
        <v>45.5</v>
      </c>
      <c r="F1023" s="7">
        <v>1</v>
      </c>
      <c r="G1023" s="6">
        <v>0</v>
      </c>
    </row>
    <row r="1024" spans="1:7" ht="22.5" x14ac:dyDescent="0.15">
      <c r="A1024" s="9" t="s">
        <v>1111</v>
      </c>
      <c r="B1024" s="8" t="s">
        <v>1110</v>
      </c>
      <c r="C1024" s="8">
        <v>83</v>
      </c>
      <c r="D1024" s="8">
        <v>1.54</v>
      </c>
      <c r="E1024" s="8">
        <v>54.42</v>
      </c>
      <c r="F1024" s="7">
        <v>0.193</v>
      </c>
      <c r="G1024" s="6">
        <v>0</v>
      </c>
    </row>
    <row r="1025" spans="1:7" ht="22.5" x14ac:dyDescent="0.15">
      <c r="A1025" s="9" t="s">
        <v>2726</v>
      </c>
      <c r="B1025" s="8" t="s">
        <v>2725</v>
      </c>
      <c r="C1025" s="8">
        <v>1</v>
      </c>
      <c r="D1025" s="8">
        <v>3</v>
      </c>
      <c r="E1025" s="8">
        <v>59</v>
      </c>
      <c r="F1025" s="7">
        <v>0</v>
      </c>
      <c r="G1025" s="6">
        <v>0</v>
      </c>
    </row>
    <row r="1026" spans="1:7" ht="22.5" x14ac:dyDescent="0.15">
      <c r="A1026" s="9" t="s">
        <v>3540</v>
      </c>
      <c r="B1026" s="8" t="s">
        <v>3539</v>
      </c>
      <c r="C1026" s="8">
        <v>2</v>
      </c>
      <c r="D1026" s="8">
        <v>37</v>
      </c>
      <c r="E1026" s="8">
        <v>76</v>
      </c>
      <c r="F1026" s="7">
        <v>0.5</v>
      </c>
      <c r="G1026" s="6">
        <v>0</v>
      </c>
    </row>
    <row r="1027" spans="1:7" ht="22.5" x14ac:dyDescent="0.15">
      <c r="A1027" s="9" t="s">
        <v>1109</v>
      </c>
      <c r="B1027" s="8" t="s">
        <v>1108</v>
      </c>
      <c r="C1027" s="8">
        <v>166</v>
      </c>
      <c r="D1027" s="8">
        <v>1.52</v>
      </c>
      <c r="E1027" s="8">
        <v>55.84</v>
      </c>
      <c r="F1027" s="7">
        <v>0.20499999999999999</v>
      </c>
      <c r="G1027" s="6">
        <v>0</v>
      </c>
    </row>
    <row r="1028" spans="1:7" ht="22.5" x14ac:dyDescent="0.15">
      <c r="A1028" s="9" t="s">
        <v>1107</v>
      </c>
      <c r="B1028" s="8" t="s">
        <v>1106</v>
      </c>
      <c r="C1028" s="8">
        <v>4</v>
      </c>
      <c r="D1028" s="8">
        <v>3.75</v>
      </c>
      <c r="E1028" s="8">
        <v>79.75</v>
      </c>
      <c r="F1028" s="7">
        <v>0.25</v>
      </c>
      <c r="G1028" s="6">
        <v>0</v>
      </c>
    </row>
    <row r="1029" spans="1:7" ht="22.5" x14ac:dyDescent="0.15">
      <c r="A1029" s="9" t="s">
        <v>1105</v>
      </c>
      <c r="B1029" s="8" t="s">
        <v>1104</v>
      </c>
      <c r="C1029" s="8">
        <v>3</v>
      </c>
      <c r="D1029" s="8">
        <v>6.67</v>
      </c>
      <c r="E1029" s="8">
        <v>81.67</v>
      </c>
      <c r="F1029" s="7">
        <v>0.33300000000000002</v>
      </c>
      <c r="G1029" s="6">
        <v>0</v>
      </c>
    </row>
    <row r="1030" spans="1:7" ht="22.5" x14ac:dyDescent="0.15">
      <c r="A1030" s="9" t="s">
        <v>2724</v>
      </c>
      <c r="B1030" s="8" t="s">
        <v>2723</v>
      </c>
      <c r="C1030" s="8">
        <v>15</v>
      </c>
      <c r="D1030" s="8">
        <v>0.53</v>
      </c>
      <c r="E1030" s="8">
        <v>65.13</v>
      </c>
      <c r="F1030" s="7">
        <v>0.93300000000000005</v>
      </c>
      <c r="G1030" s="6">
        <v>0</v>
      </c>
    </row>
    <row r="1031" spans="1:7" ht="11.25" x14ac:dyDescent="0.15">
      <c r="A1031" s="9" t="s">
        <v>1103</v>
      </c>
      <c r="B1031" s="8" t="s">
        <v>1102</v>
      </c>
      <c r="C1031" s="8">
        <v>154</v>
      </c>
      <c r="D1031" s="8">
        <v>4.42</v>
      </c>
      <c r="E1031" s="8">
        <v>59.92</v>
      </c>
      <c r="F1031" s="7">
        <v>0.66900000000000004</v>
      </c>
      <c r="G1031" s="6">
        <v>0</v>
      </c>
    </row>
    <row r="1032" spans="1:7" ht="11.25" x14ac:dyDescent="0.15">
      <c r="A1032" s="9" t="s">
        <v>1101</v>
      </c>
      <c r="B1032" s="8" t="s">
        <v>1100</v>
      </c>
      <c r="C1032" s="8">
        <v>82</v>
      </c>
      <c r="D1032" s="8">
        <v>5.61</v>
      </c>
      <c r="E1032" s="8">
        <v>64.61</v>
      </c>
      <c r="F1032" s="7">
        <v>0.47599999999999998</v>
      </c>
      <c r="G1032" s="6">
        <v>0</v>
      </c>
    </row>
    <row r="1033" spans="1:7" ht="11.25" x14ac:dyDescent="0.15">
      <c r="A1033" s="9" t="s">
        <v>50</v>
      </c>
      <c r="B1033" s="8" t="s">
        <v>49</v>
      </c>
      <c r="C1033" s="8">
        <v>47</v>
      </c>
      <c r="D1033" s="8">
        <v>9.15</v>
      </c>
      <c r="E1033" s="8">
        <v>77.53</v>
      </c>
      <c r="F1033" s="7">
        <v>0.42599999999999999</v>
      </c>
      <c r="G1033" s="6">
        <v>2.1000000000000001E-2</v>
      </c>
    </row>
    <row r="1034" spans="1:7" ht="11.25" x14ac:dyDescent="0.15">
      <c r="A1034" s="9" t="s">
        <v>1099</v>
      </c>
      <c r="B1034" s="8" t="s">
        <v>1098</v>
      </c>
      <c r="C1034" s="8">
        <v>5</v>
      </c>
      <c r="D1034" s="8">
        <v>14.2</v>
      </c>
      <c r="E1034" s="8">
        <v>72.599999999999994</v>
      </c>
      <c r="F1034" s="7">
        <v>0.8</v>
      </c>
      <c r="G1034" s="6">
        <v>0</v>
      </c>
    </row>
    <row r="1035" spans="1:7" ht="22.5" x14ac:dyDescent="0.15">
      <c r="A1035" s="9" t="s">
        <v>1097</v>
      </c>
      <c r="B1035" s="8" t="s">
        <v>1096</v>
      </c>
      <c r="C1035" s="8">
        <v>7</v>
      </c>
      <c r="D1035" s="8">
        <v>0.56999999999999995</v>
      </c>
      <c r="E1035" s="8">
        <v>19.57</v>
      </c>
      <c r="F1035" s="7">
        <v>0.57099999999999995</v>
      </c>
      <c r="G1035" s="6">
        <v>0</v>
      </c>
    </row>
    <row r="1036" spans="1:7" ht="11.25" x14ac:dyDescent="0.15">
      <c r="A1036" s="9" t="s">
        <v>1095</v>
      </c>
      <c r="B1036" s="8" t="s">
        <v>1094</v>
      </c>
      <c r="C1036" s="8">
        <v>22</v>
      </c>
      <c r="D1036" s="8">
        <v>5.36</v>
      </c>
      <c r="E1036" s="8">
        <v>18.32</v>
      </c>
      <c r="F1036" s="7">
        <v>0.59099999999999997</v>
      </c>
      <c r="G1036" s="6">
        <v>0</v>
      </c>
    </row>
    <row r="1037" spans="1:7" ht="11.25" x14ac:dyDescent="0.15">
      <c r="A1037" s="9" t="s">
        <v>1093</v>
      </c>
      <c r="B1037" s="8" t="s">
        <v>1092</v>
      </c>
      <c r="C1037" s="8">
        <v>3</v>
      </c>
      <c r="D1037" s="8">
        <v>5</v>
      </c>
      <c r="E1037" s="8">
        <v>26</v>
      </c>
      <c r="F1037" s="7">
        <v>1</v>
      </c>
      <c r="G1037" s="6">
        <v>0</v>
      </c>
    </row>
    <row r="1038" spans="1:7" ht="11.25" x14ac:dyDescent="0.15">
      <c r="A1038" s="9" t="s">
        <v>1091</v>
      </c>
      <c r="B1038" s="8" t="s">
        <v>1090</v>
      </c>
      <c r="C1038" s="8">
        <v>1</v>
      </c>
      <c r="D1038" s="8">
        <v>14</v>
      </c>
      <c r="E1038" s="8">
        <v>26</v>
      </c>
      <c r="F1038" s="7">
        <v>1</v>
      </c>
      <c r="G1038" s="6">
        <v>0</v>
      </c>
    </row>
    <row r="1039" spans="1:7" ht="22.5" x14ac:dyDescent="0.15">
      <c r="A1039" s="9" t="s">
        <v>1089</v>
      </c>
      <c r="B1039" s="8" t="s">
        <v>1088</v>
      </c>
      <c r="C1039" s="8">
        <v>26</v>
      </c>
      <c r="D1039" s="8">
        <v>0.42</v>
      </c>
      <c r="E1039" s="8">
        <v>38.770000000000003</v>
      </c>
      <c r="F1039" s="7">
        <v>0.308</v>
      </c>
      <c r="G1039" s="6">
        <v>0</v>
      </c>
    </row>
    <row r="1040" spans="1:7" ht="11.25" x14ac:dyDescent="0.15">
      <c r="A1040" s="9" t="s">
        <v>1087</v>
      </c>
      <c r="B1040" s="8" t="s">
        <v>1086</v>
      </c>
      <c r="C1040" s="8">
        <v>18</v>
      </c>
      <c r="D1040" s="8">
        <v>2.39</v>
      </c>
      <c r="E1040" s="8">
        <v>56.17</v>
      </c>
      <c r="F1040" s="7">
        <v>0.222</v>
      </c>
      <c r="G1040" s="6">
        <v>0</v>
      </c>
    </row>
    <row r="1041" spans="1:7" ht="11.25" x14ac:dyDescent="0.15">
      <c r="A1041" s="9" t="s">
        <v>1085</v>
      </c>
      <c r="B1041" s="8" t="s">
        <v>1084</v>
      </c>
      <c r="C1041" s="8">
        <v>10</v>
      </c>
      <c r="D1041" s="8">
        <v>8.1999999999999993</v>
      </c>
      <c r="E1041" s="8">
        <v>62.6</v>
      </c>
      <c r="F1041" s="7">
        <v>0.6</v>
      </c>
      <c r="G1041" s="6">
        <v>0</v>
      </c>
    </row>
    <row r="1042" spans="1:7" ht="11.25" x14ac:dyDescent="0.15">
      <c r="A1042" s="9" t="s">
        <v>1083</v>
      </c>
      <c r="B1042" s="8" t="s">
        <v>1082</v>
      </c>
      <c r="C1042" s="8">
        <v>7</v>
      </c>
      <c r="D1042" s="8">
        <v>11.14</v>
      </c>
      <c r="E1042" s="8">
        <v>67.569999999999993</v>
      </c>
      <c r="F1042" s="7">
        <v>0.14299999999999999</v>
      </c>
      <c r="G1042" s="6">
        <v>0.14299999999999999</v>
      </c>
    </row>
    <row r="1043" spans="1:7" ht="22.5" x14ac:dyDescent="0.15">
      <c r="A1043" s="9" t="s">
        <v>1081</v>
      </c>
      <c r="B1043" s="8" t="s">
        <v>1080</v>
      </c>
      <c r="C1043" s="8">
        <v>3</v>
      </c>
      <c r="D1043" s="8">
        <v>1</v>
      </c>
      <c r="E1043" s="8">
        <v>64</v>
      </c>
      <c r="F1043" s="7">
        <v>0.66700000000000004</v>
      </c>
      <c r="G1043" s="6">
        <v>0.33300000000000002</v>
      </c>
    </row>
    <row r="1044" spans="1:7" ht="11.25" x14ac:dyDescent="0.15">
      <c r="A1044" s="9" t="s">
        <v>1079</v>
      </c>
      <c r="B1044" s="8" t="s">
        <v>1078</v>
      </c>
      <c r="C1044" s="8">
        <v>12</v>
      </c>
      <c r="D1044" s="8">
        <v>5.08</v>
      </c>
      <c r="E1044" s="8">
        <v>33.33</v>
      </c>
      <c r="F1044" s="7">
        <v>0.58299999999999996</v>
      </c>
      <c r="G1044" s="6">
        <v>0</v>
      </c>
    </row>
    <row r="1045" spans="1:7" ht="11.25" x14ac:dyDescent="0.15">
      <c r="A1045" s="9" t="s">
        <v>1077</v>
      </c>
      <c r="B1045" s="8" t="s">
        <v>1076</v>
      </c>
      <c r="C1045" s="8">
        <v>13</v>
      </c>
      <c r="D1045" s="8">
        <v>9.3800000000000008</v>
      </c>
      <c r="E1045" s="8">
        <v>36.54</v>
      </c>
      <c r="F1045" s="7">
        <v>0.61499999999999999</v>
      </c>
      <c r="G1045" s="6">
        <v>0</v>
      </c>
    </row>
    <row r="1046" spans="1:7" ht="11.25" x14ac:dyDescent="0.15">
      <c r="A1046" s="9" t="s">
        <v>1075</v>
      </c>
      <c r="B1046" s="8" t="s">
        <v>1074</v>
      </c>
      <c r="C1046" s="8">
        <v>6</v>
      </c>
      <c r="D1046" s="8">
        <v>12.5</v>
      </c>
      <c r="E1046" s="8">
        <v>65.5</v>
      </c>
      <c r="F1046" s="7">
        <v>0.33300000000000002</v>
      </c>
      <c r="G1046" s="6">
        <v>0</v>
      </c>
    </row>
    <row r="1047" spans="1:7" ht="11.25" x14ac:dyDescent="0.15">
      <c r="A1047" s="9" t="s">
        <v>1073</v>
      </c>
      <c r="B1047" s="8" t="s">
        <v>1072</v>
      </c>
      <c r="C1047" s="8">
        <v>1</v>
      </c>
      <c r="D1047" s="8">
        <v>10</v>
      </c>
      <c r="E1047" s="8">
        <v>17</v>
      </c>
      <c r="F1047" s="7">
        <v>1</v>
      </c>
      <c r="G1047" s="6">
        <v>0</v>
      </c>
    </row>
    <row r="1048" spans="1:7" ht="11.25" x14ac:dyDescent="0.15">
      <c r="A1048" s="9" t="s">
        <v>1071</v>
      </c>
      <c r="B1048" s="8" t="s">
        <v>1070</v>
      </c>
      <c r="C1048" s="8">
        <v>1</v>
      </c>
      <c r="D1048" s="8">
        <v>0</v>
      </c>
      <c r="E1048" s="8">
        <v>47</v>
      </c>
      <c r="F1048" s="7">
        <v>0</v>
      </c>
      <c r="G1048" s="6">
        <v>0</v>
      </c>
    </row>
    <row r="1049" spans="1:7" ht="11.25" x14ac:dyDescent="0.15">
      <c r="A1049" s="9" t="s">
        <v>1069</v>
      </c>
      <c r="B1049" s="8" t="s">
        <v>1068</v>
      </c>
      <c r="C1049" s="8">
        <v>1</v>
      </c>
      <c r="D1049" s="8">
        <v>13</v>
      </c>
      <c r="E1049" s="8">
        <v>78</v>
      </c>
      <c r="F1049" s="7">
        <v>1</v>
      </c>
      <c r="G1049" s="6">
        <v>0</v>
      </c>
    </row>
    <row r="1050" spans="1:7" ht="22.5" x14ac:dyDescent="0.15">
      <c r="A1050" s="9" t="s">
        <v>3490</v>
      </c>
      <c r="B1050" s="8" t="s">
        <v>3489</v>
      </c>
      <c r="C1050" s="8">
        <v>1</v>
      </c>
      <c r="D1050" s="8">
        <v>1</v>
      </c>
      <c r="E1050" s="8">
        <v>51</v>
      </c>
      <c r="F1050" s="7">
        <v>0</v>
      </c>
      <c r="G1050" s="6">
        <v>0</v>
      </c>
    </row>
    <row r="1051" spans="1:7" ht="22.5" x14ac:dyDescent="0.15">
      <c r="A1051" s="9" t="s">
        <v>3488</v>
      </c>
      <c r="B1051" s="8" t="s">
        <v>3487</v>
      </c>
      <c r="C1051" s="8">
        <v>1</v>
      </c>
      <c r="D1051" s="8">
        <v>4</v>
      </c>
      <c r="E1051" s="8">
        <v>13</v>
      </c>
      <c r="F1051" s="7">
        <v>0</v>
      </c>
      <c r="G1051" s="6">
        <v>0</v>
      </c>
    </row>
    <row r="1052" spans="1:7" ht="22.5" x14ac:dyDescent="0.15">
      <c r="A1052" s="9" t="s">
        <v>48</v>
      </c>
      <c r="B1052" s="8" t="s">
        <v>47</v>
      </c>
      <c r="C1052" s="8">
        <v>2</v>
      </c>
      <c r="D1052" s="8">
        <v>0</v>
      </c>
      <c r="E1052" s="8">
        <v>54.5</v>
      </c>
      <c r="F1052" s="7">
        <v>0.5</v>
      </c>
      <c r="G1052" s="6">
        <v>0</v>
      </c>
    </row>
    <row r="1053" spans="1:7" ht="22.5" x14ac:dyDescent="0.15">
      <c r="A1053" s="9" t="s">
        <v>2722</v>
      </c>
      <c r="B1053" s="8" t="s">
        <v>2721</v>
      </c>
      <c r="C1053" s="8">
        <v>3</v>
      </c>
      <c r="D1053" s="8">
        <v>4</v>
      </c>
      <c r="E1053" s="8">
        <v>50.33</v>
      </c>
      <c r="F1053" s="7">
        <v>0.66700000000000004</v>
      </c>
      <c r="G1053" s="6">
        <v>0</v>
      </c>
    </row>
    <row r="1054" spans="1:7" ht="22.5" x14ac:dyDescent="0.15">
      <c r="A1054" s="9" t="s">
        <v>1067</v>
      </c>
      <c r="B1054" s="8" t="s">
        <v>1066</v>
      </c>
      <c r="C1054" s="8">
        <v>1</v>
      </c>
      <c r="D1054" s="8">
        <v>8</v>
      </c>
      <c r="E1054" s="8">
        <v>53</v>
      </c>
      <c r="F1054" s="7">
        <v>1</v>
      </c>
      <c r="G1054" s="6">
        <v>0</v>
      </c>
    </row>
    <row r="1055" spans="1:7" ht="22.5" x14ac:dyDescent="0.15">
      <c r="A1055" s="9" t="s">
        <v>3066</v>
      </c>
      <c r="B1055" s="8" t="s">
        <v>3065</v>
      </c>
      <c r="C1055" s="8">
        <v>2</v>
      </c>
      <c r="D1055" s="8">
        <v>0</v>
      </c>
      <c r="E1055" s="8">
        <v>67</v>
      </c>
      <c r="F1055" s="7">
        <v>0.5</v>
      </c>
      <c r="G1055" s="6">
        <v>0</v>
      </c>
    </row>
    <row r="1056" spans="1:7" ht="11.25" x14ac:dyDescent="0.15">
      <c r="A1056" s="9" t="s">
        <v>1065</v>
      </c>
      <c r="B1056" s="8" t="s">
        <v>1064</v>
      </c>
      <c r="C1056" s="8">
        <v>6</v>
      </c>
      <c r="D1056" s="8">
        <v>2.83</v>
      </c>
      <c r="E1056" s="8">
        <v>59.17</v>
      </c>
      <c r="F1056" s="7">
        <v>0.5</v>
      </c>
      <c r="G1056" s="6">
        <v>0</v>
      </c>
    </row>
    <row r="1057" spans="1:7" ht="33.75" x14ac:dyDescent="0.15">
      <c r="A1057" s="9" t="s">
        <v>1063</v>
      </c>
      <c r="B1057" s="8" t="s">
        <v>1062</v>
      </c>
      <c r="C1057" s="8">
        <v>126</v>
      </c>
      <c r="D1057" s="8">
        <v>0.06</v>
      </c>
      <c r="E1057" s="8">
        <v>50.61</v>
      </c>
      <c r="F1057" s="7">
        <v>0.55600000000000005</v>
      </c>
      <c r="G1057" s="6">
        <v>0</v>
      </c>
    </row>
    <row r="1058" spans="1:7" ht="22.5" x14ac:dyDescent="0.15">
      <c r="A1058" s="9" t="s">
        <v>1061</v>
      </c>
      <c r="B1058" s="8" t="s">
        <v>1060</v>
      </c>
      <c r="C1058" s="8">
        <v>21</v>
      </c>
      <c r="D1058" s="8">
        <v>2.95</v>
      </c>
      <c r="E1058" s="8">
        <v>53.52</v>
      </c>
      <c r="F1058" s="7">
        <v>0.14299999999999999</v>
      </c>
      <c r="G1058" s="6">
        <v>0</v>
      </c>
    </row>
    <row r="1059" spans="1:7" ht="22.5" x14ac:dyDescent="0.15">
      <c r="A1059" s="9" t="s">
        <v>1059</v>
      </c>
      <c r="B1059" s="8" t="s">
        <v>1058</v>
      </c>
      <c r="C1059" s="8">
        <v>26</v>
      </c>
      <c r="D1059" s="8">
        <v>0</v>
      </c>
      <c r="E1059" s="8">
        <v>6.51</v>
      </c>
      <c r="F1059" s="7">
        <v>0.46200000000000002</v>
      </c>
      <c r="G1059" s="6">
        <v>0</v>
      </c>
    </row>
    <row r="1060" spans="1:7" ht="22.5" x14ac:dyDescent="0.15">
      <c r="A1060" s="9" t="s">
        <v>1057</v>
      </c>
      <c r="B1060" s="8" t="s">
        <v>1056</v>
      </c>
      <c r="C1060" s="8">
        <v>8</v>
      </c>
      <c r="D1060" s="8">
        <v>4</v>
      </c>
      <c r="E1060" s="8">
        <v>23.74</v>
      </c>
      <c r="F1060" s="7">
        <v>0.5</v>
      </c>
      <c r="G1060" s="6">
        <v>0</v>
      </c>
    </row>
    <row r="1061" spans="1:7" ht="22.5" x14ac:dyDescent="0.15">
      <c r="A1061" s="9" t="s">
        <v>1055</v>
      </c>
      <c r="B1061" s="8" t="s">
        <v>1054</v>
      </c>
      <c r="C1061" s="8">
        <v>9</v>
      </c>
      <c r="D1061" s="8">
        <v>0.67</v>
      </c>
      <c r="E1061" s="8">
        <v>5.05</v>
      </c>
      <c r="F1061" s="7">
        <v>0.66700000000000004</v>
      </c>
      <c r="G1061" s="6">
        <v>0</v>
      </c>
    </row>
    <row r="1062" spans="1:7" ht="22.5" x14ac:dyDescent="0.15">
      <c r="A1062" s="9" t="s">
        <v>1053</v>
      </c>
      <c r="B1062" s="8" t="s">
        <v>1052</v>
      </c>
      <c r="C1062" s="8">
        <v>11</v>
      </c>
      <c r="D1062" s="8">
        <v>2.64</v>
      </c>
      <c r="E1062" s="8">
        <v>1.08</v>
      </c>
      <c r="F1062" s="7">
        <v>0.81799999999999995</v>
      </c>
      <c r="G1062" s="6">
        <v>0</v>
      </c>
    </row>
    <row r="1063" spans="1:7" ht="22.5" x14ac:dyDescent="0.15">
      <c r="A1063" s="9" t="s">
        <v>1051</v>
      </c>
      <c r="B1063" s="8" t="s">
        <v>1050</v>
      </c>
      <c r="C1063" s="8">
        <v>1</v>
      </c>
      <c r="D1063" s="8">
        <v>5</v>
      </c>
      <c r="E1063" s="8">
        <v>0.36</v>
      </c>
      <c r="F1063" s="7">
        <v>1</v>
      </c>
      <c r="G1063" s="6">
        <v>0</v>
      </c>
    </row>
    <row r="1064" spans="1:7" ht="22.5" x14ac:dyDescent="0.15">
      <c r="A1064" s="9" t="s">
        <v>1049</v>
      </c>
      <c r="B1064" s="8" t="s">
        <v>1048</v>
      </c>
      <c r="C1064" s="8">
        <v>41</v>
      </c>
      <c r="D1064" s="8">
        <v>0.56000000000000005</v>
      </c>
      <c r="E1064" s="8">
        <v>68.22</v>
      </c>
      <c r="F1064" s="7">
        <v>0.46300000000000002</v>
      </c>
      <c r="G1064" s="6">
        <v>0.14599999999999999</v>
      </c>
    </row>
    <row r="1065" spans="1:7" ht="22.5" x14ac:dyDescent="0.15">
      <c r="A1065" s="9" t="s">
        <v>1047</v>
      </c>
      <c r="B1065" s="8" t="s">
        <v>1046</v>
      </c>
      <c r="C1065" s="8">
        <v>27</v>
      </c>
      <c r="D1065" s="8">
        <v>2.44</v>
      </c>
      <c r="E1065" s="8">
        <v>65</v>
      </c>
      <c r="F1065" s="7">
        <v>0.37</v>
      </c>
      <c r="G1065" s="6">
        <v>7.3999999999999996E-2</v>
      </c>
    </row>
    <row r="1066" spans="1:7" ht="22.5" x14ac:dyDescent="0.15">
      <c r="A1066" s="9" t="s">
        <v>1045</v>
      </c>
      <c r="B1066" s="8" t="s">
        <v>1044</v>
      </c>
      <c r="C1066" s="8">
        <v>29</v>
      </c>
      <c r="D1066" s="8">
        <v>5.97</v>
      </c>
      <c r="E1066" s="8">
        <v>61.66</v>
      </c>
      <c r="F1066" s="7">
        <v>0.41399999999999998</v>
      </c>
      <c r="G1066" s="6">
        <v>0</v>
      </c>
    </row>
    <row r="1067" spans="1:7" ht="22.5" x14ac:dyDescent="0.15">
      <c r="A1067" s="9" t="s">
        <v>1043</v>
      </c>
      <c r="B1067" s="8" t="s">
        <v>1042</v>
      </c>
      <c r="C1067" s="8">
        <v>69</v>
      </c>
      <c r="D1067" s="8">
        <v>10.029999999999999</v>
      </c>
      <c r="E1067" s="8">
        <v>81.739999999999995</v>
      </c>
      <c r="F1067" s="7">
        <v>0.39100000000000001</v>
      </c>
      <c r="G1067" s="6">
        <v>4.2999999999999997E-2</v>
      </c>
    </row>
    <row r="1068" spans="1:7" ht="22.5" x14ac:dyDescent="0.15">
      <c r="A1068" s="9" t="s">
        <v>1041</v>
      </c>
      <c r="B1068" s="8" t="s">
        <v>1040</v>
      </c>
      <c r="C1068" s="8">
        <v>12</v>
      </c>
      <c r="D1068" s="8">
        <v>17</v>
      </c>
      <c r="E1068" s="8">
        <v>78.33</v>
      </c>
      <c r="F1068" s="7">
        <v>0.66700000000000004</v>
      </c>
      <c r="G1068" s="6">
        <v>0.25</v>
      </c>
    </row>
    <row r="1069" spans="1:7" ht="22.5" x14ac:dyDescent="0.15">
      <c r="A1069" s="9" t="s">
        <v>1039</v>
      </c>
      <c r="B1069" s="8" t="s">
        <v>1038</v>
      </c>
      <c r="C1069" s="8">
        <v>1</v>
      </c>
      <c r="D1069" s="8">
        <v>1</v>
      </c>
      <c r="E1069" s="8">
        <v>0.84</v>
      </c>
      <c r="F1069" s="7">
        <v>1</v>
      </c>
      <c r="G1069" s="6">
        <v>0</v>
      </c>
    </row>
    <row r="1070" spans="1:7" ht="22.5" x14ac:dyDescent="0.15">
      <c r="A1070" s="9" t="s">
        <v>1037</v>
      </c>
      <c r="B1070" s="8" t="s">
        <v>1036</v>
      </c>
      <c r="C1070" s="8">
        <v>1</v>
      </c>
      <c r="D1070" s="8">
        <v>3</v>
      </c>
      <c r="E1070" s="8">
        <v>0.15</v>
      </c>
      <c r="F1070" s="7">
        <v>0</v>
      </c>
      <c r="G1070" s="6">
        <v>0</v>
      </c>
    </row>
    <row r="1071" spans="1:7" ht="22.5" x14ac:dyDescent="0.15">
      <c r="A1071" s="9" t="s">
        <v>3486</v>
      </c>
      <c r="B1071" s="8" t="s">
        <v>3485</v>
      </c>
      <c r="C1071" s="8">
        <v>1</v>
      </c>
      <c r="D1071" s="8">
        <v>11</v>
      </c>
      <c r="E1071" s="8">
        <v>0.1</v>
      </c>
      <c r="F1071" s="7">
        <v>1</v>
      </c>
      <c r="G1071" s="6">
        <v>0</v>
      </c>
    </row>
    <row r="1072" spans="1:7" ht="22.5" x14ac:dyDescent="0.15">
      <c r="A1072" s="9" t="s">
        <v>1035</v>
      </c>
      <c r="B1072" s="8" t="s">
        <v>1034</v>
      </c>
      <c r="C1072" s="8">
        <v>1</v>
      </c>
      <c r="D1072" s="8">
        <v>51</v>
      </c>
      <c r="E1072" s="8">
        <v>16</v>
      </c>
      <c r="F1072" s="7">
        <v>0</v>
      </c>
      <c r="G1072" s="6">
        <v>0</v>
      </c>
    </row>
    <row r="1073" spans="1:7" ht="22.5" x14ac:dyDescent="0.15">
      <c r="A1073" s="9" t="s">
        <v>1033</v>
      </c>
      <c r="B1073" s="8" t="s">
        <v>1032</v>
      </c>
      <c r="C1073" s="8">
        <v>14</v>
      </c>
      <c r="D1073" s="8">
        <v>0.64</v>
      </c>
      <c r="E1073" s="8">
        <v>58.36</v>
      </c>
      <c r="F1073" s="7">
        <v>0.35699999999999998</v>
      </c>
      <c r="G1073" s="6">
        <v>0</v>
      </c>
    </row>
    <row r="1074" spans="1:7" ht="22.5" x14ac:dyDescent="0.15">
      <c r="A1074" s="9" t="s">
        <v>1031</v>
      </c>
      <c r="B1074" s="8" t="s">
        <v>1030</v>
      </c>
      <c r="C1074" s="8">
        <v>5</v>
      </c>
      <c r="D1074" s="8">
        <v>2.4</v>
      </c>
      <c r="E1074" s="8">
        <v>62.6</v>
      </c>
      <c r="F1074" s="7">
        <v>0.6</v>
      </c>
      <c r="G1074" s="6">
        <v>0</v>
      </c>
    </row>
    <row r="1075" spans="1:7" ht="22.5" x14ac:dyDescent="0.15">
      <c r="A1075" s="9" t="s">
        <v>46</v>
      </c>
      <c r="B1075" s="8" t="s">
        <v>45</v>
      </c>
      <c r="C1075" s="8">
        <v>21</v>
      </c>
      <c r="D1075" s="8">
        <v>8.48</v>
      </c>
      <c r="E1075" s="8">
        <v>69.48</v>
      </c>
      <c r="F1075" s="7">
        <v>0.52400000000000002</v>
      </c>
      <c r="G1075" s="6">
        <v>0</v>
      </c>
    </row>
    <row r="1076" spans="1:7" ht="22.5" x14ac:dyDescent="0.15">
      <c r="A1076" s="9" t="s">
        <v>44</v>
      </c>
      <c r="B1076" s="8" t="s">
        <v>43</v>
      </c>
      <c r="C1076" s="8">
        <v>8</v>
      </c>
      <c r="D1076" s="8">
        <v>13.63</v>
      </c>
      <c r="E1076" s="8">
        <v>79.5</v>
      </c>
      <c r="F1076" s="7">
        <v>0.5</v>
      </c>
      <c r="G1076" s="6">
        <v>0</v>
      </c>
    </row>
    <row r="1077" spans="1:7" ht="22.5" x14ac:dyDescent="0.15">
      <c r="A1077" s="9" t="s">
        <v>1029</v>
      </c>
      <c r="B1077" s="8" t="s">
        <v>1028</v>
      </c>
      <c r="C1077" s="8">
        <v>6</v>
      </c>
      <c r="D1077" s="8">
        <v>29.67</v>
      </c>
      <c r="E1077" s="8">
        <v>70.5</v>
      </c>
      <c r="F1077" s="7">
        <v>0</v>
      </c>
      <c r="G1077" s="6">
        <v>0</v>
      </c>
    </row>
    <row r="1078" spans="1:7" ht="22.5" x14ac:dyDescent="0.15">
      <c r="A1078" s="9" t="s">
        <v>1027</v>
      </c>
      <c r="B1078" s="8" t="s">
        <v>1026</v>
      </c>
      <c r="C1078" s="8">
        <v>1</v>
      </c>
      <c r="D1078" s="8">
        <v>2</v>
      </c>
      <c r="E1078" s="8">
        <v>0.13</v>
      </c>
      <c r="F1078" s="7">
        <v>1</v>
      </c>
      <c r="G1078" s="6">
        <v>0</v>
      </c>
    </row>
    <row r="1079" spans="1:7" ht="22.5" x14ac:dyDescent="0.15">
      <c r="A1079" s="9" t="s">
        <v>3307</v>
      </c>
      <c r="B1079" s="8" t="s">
        <v>3306</v>
      </c>
      <c r="C1079" s="8">
        <v>2</v>
      </c>
      <c r="D1079" s="8">
        <v>32.5</v>
      </c>
      <c r="E1079" s="8">
        <v>0.3</v>
      </c>
      <c r="F1079" s="7">
        <v>0</v>
      </c>
      <c r="G1079" s="6">
        <v>0</v>
      </c>
    </row>
    <row r="1080" spans="1:7" ht="22.5" x14ac:dyDescent="0.15">
      <c r="A1080" s="9" t="s">
        <v>2720</v>
      </c>
      <c r="B1080" s="8" t="s">
        <v>2719</v>
      </c>
      <c r="C1080" s="8">
        <v>1</v>
      </c>
      <c r="D1080" s="8">
        <v>12</v>
      </c>
      <c r="E1080" s="8">
        <v>0.09</v>
      </c>
      <c r="F1080" s="7">
        <v>1</v>
      </c>
      <c r="G1080" s="6">
        <v>0</v>
      </c>
    </row>
    <row r="1081" spans="1:7" ht="22.5" x14ac:dyDescent="0.15">
      <c r="A1081" s="9" t="s">
        <v>1025</v>
      </c>
      <c r="B1081" s="8" t="s">
        <v>1024</v>
      </c>
      <c r="C1081" s="8">
        <v>14</v>
      </c>
      <c r="D1081" s="8">
        <v>2.4300000000000002</v>
      </c>
      <c r="E1081" s="8">
        <v>0.05</v>
      </c>
      <c r="F1081" s="7">
        <v>0.71399999999999997</v>
      </c>
      <c r="G1081" s="6">
        <v>0</v>
      </c>
    </row>
    <row r="1082" spans="1:7" ht="22.5" x14ac:dyDescent="0.15">
      <c r="A1082" s="9" t="s">
        <v>1023</v>
      </c>
      <c r="B1082" s="8" t="s">
        <v>1022</v>
      </c>
      <c r="C1082" s="8">
        <v>2</v>
      </c>
      <c r="D1082" s="8">
        <v>4</v>
      </c>
      <c r="E1082" s="8">
        <v>0.06</v>
      </c>
      <c r="F1082" s="7">
        <v>0</v>
      </c>
      <c r="G1082" s="6">
        <v>0</v>
      </c>
    </row>
    <row r="1083" spans="1:7" ht="33.75" x14ac:dyDescent="0.15">
      <c r="A1083" s="9" t="s">
        <v>1021</v>
      </c>
      <c r="B1083" s="8" t="s">
        <v>1020</v>
      </c>
      <c r="C1083" s="8">
        <v>24</v>
      </c>
      <c r="D1083" s="8">
        <v>7.92</v>
      </c>
      <c r="E1083" s="8">
        <v>62.79</v>
      </c>
      <c r="F1083" s="7">
        <v>0.66700000000000004</v>
      </c>
      <c r="G1083" s="6">
        <v>0</v>
      </c>
    </row>
    <row r="1084" spans="1:7" ht="33.75" x14ac:dyDescent="0.15">
      <c r="A1084" s="9" t="s">
        <v>1019</v>
      </c>
      <c r="B1084" s="8" t="s">
        <v>1018</v>
      </c>
      <c r="C1084" s="8">
        <v>15</v>
      </c>
      <c r="D1084" s="8">
        <v>13.4</v>
      </c>
      <c r="E1084" s="8">
        <v>74.13</v>
      </c>
      <c r="F1084" s="7">
        <v>0.8</v>
      </c>
      <c r="G1084" s="6">
        <v>0</v>
      </c>
    </row>
    <row r="1085" spans="1:7" ht="33.75" x14ac:dyDescent="0.15">
      <c r="A1085" s="9" t="s">
        <v>1017</v>
      </c>
      <c r="B1085" s="8" t="s">
        <v>1016</v>
      </c>
      <c r="C1085" s="8">
        <v>8</v>
      </c>
      <c r="D1085" s="8">
        <v>11.13</v>
      </c>
      <c r="E1085" s="8">
        <v>76.63</v>
      </c>
      <c r="F1085" s="7">
        <v>0.625</v>
      </c>
      <c r="G1085" s="6">
        <v>0</v>
      </c>
    </row>
    <row r="1086" spans="1:7" ht="33.75" x14ac:dyDescent="0.15">
      <c r="A1086" s="9" t="s">
        <v>1015</v>
      </c>
      <c r="B1086" s="8" t="s">
        <v>1014</v>
      </c>
      <c r="C1086" s="8">
        <v>4</v>
      </c>
      <c r="D1086" s="8">
        <v>46.25</v>
      </c>
      <c r="E1086" s="8">
        <v>72.5</v>
      </c>
      <c r="F1086" s="7">
        <v>1</v>
      </c>
      <c r="G1086" s="6">
        <v>0</v>
      </c>
    </row>
    <row r="1087" spans="1:7" ht="33.75" x14ac:dyDescent="0.15">
      <c r="A1087" s="9" t="s">
        <v>1013</v>
      </c>
      <c r="B1087" s="8" t="s">
        <v>1012</v>
      </c>
      <c r="C1087" s="8">
        <v>15</v>
      </c>
      <c r="D1087" s="8">
        <v>6.73</v>
      </c>
      <c r="E1087" s="8">
        <v>54.93</v>
      </c>
      <c r="F1087" s="7">
        <v>0.4</v>
      </c>
      <c r="G1087" s="6">
        <v>0</v>
      </c>
    </row>
    <row r="1088" spans="1:7" ht="33.75" x14ac:dyDescent="0.15">
      <c r="A1088" s="9" t="s">
        <v>1011</v>
      </c>
      <c r="B1088" s="8" t="s">
        <v>1010</v>
      </c>
      <c r="C1088" s="8">
        <v>5</v>
      </c>
      <c r="D1088" s="8">
        <v>7.2</v>
      </c>
      <c r="E1088" s="8">
        <v>58.8</v>
      </c>
      <c r="F1088" s="7">
        <v>0.6</v>
      </c>
      <c r="G1088" s="6">
        <v>0</v>
      </c>
    </row>
    <row r="1089" spans="1:7" ht="33.75" x14ac:dyDescent="0.15">
      <c r="A1089" s="9" t="s">
        <v>1009</v>
      </c>
      <c r="B1089" s="8" t="s">
        <v>1008</v>
      </c>
      <c r="C1089" s="8">
        <v>6</v>
      </c>
      <c r="D1089" s="8">
        <v>9.83</v>
      </c>
      <c r="E1089" s="8">
        <v>50.83</v>
      </c>
      <c r="F1089" s="7">
        <v>0.5</v>
      </c>
      <c r="G1089" s="6">
        <v>0</v>
      </c>
    </row>
    <row r="1090" spans="1:7" ht="33.75" x14ac:dyDescent="0.15">
      <c r="A1090" s="9" t="s">
        <v>3060</v>
      </c>
      <c r="B1090" s="8" t="s">
        <v>3059</v>
      </c>
      <c r="C1090" s="8">
        <v>2</v>
      </c>
      <c r="D1090" s="8">
        <v>7.5</v>
      </c>
      <c r="E1090" s="8">
        <v>42.5</v>
      </c>
      <c r="F1090" s="7">
        <v>1</v>
      </c>
      <c r="G1090" s="6">
        <v>0</v>
      </c>
    </row>
    <row r="1091" spans="1:7" ht="33.75" x14ac:dyDescent="0.15">
      <c r="A1091" s="9" t="s">
        <v>3058</v>
      </c>
      <c r="B1091" s="8" t="s">
        <v>3057</v>
      </c>
      <c r="C1091" s="8">
        <v>3</v>
      </c>
      <c r="D1091" s="8">
        <v>2.67</v>
      </c>
      <c r="E1091" s="8">
        <v>69.67</v>
      </c>
      <c r="F1091" s="7">
        <v>1</v>
      </c>
      <c r="G1091" s="6">
        <v>0</v>
      </c>
    </row>
    <row r="1092" spans="1:7" ht="33.75" x14ac:dyDescent="0.15">
      <c r="A1092" s="9" t="s">
        <v>3056</v>
      </c>
      <c r="B1092" s="8" t="s">
        <v>3055</v>
      </c>
      <c r="C1092" s="8">
        <v>2</v>
      </c>
      <c r="D1092" s="8">
        <v>8</v>
      </c>
      <c r="E1092" s="8">
        <v>55</v>
      </c>
      <c r="F1092" s="7">
        <v>1</v>
      </c>
      <c r="G1092" s="6">
        <v>0</v>
      </c>
    </row>
    <row r="1093" spans="1:7" ht="33.75" x14ac:dyDescent="0.15">
      <c r="A1093" s="9" t="s">
        <v>3054</v>
      </c>
      <c r="B1093" s="8" t="s">
        <v>3053</v>
      </c>
      <c r="C1093" s="8">
        <v>1</v>
      </c>
      <c r="D1093" s="8">
        <v>18</v>
      </c>
      <c r="E1093" s="8">
        <v>70</v>
      </c>
      <c r="F1093" s="7">
        <v>1</v>
      </c>
      <c r="G1093" s="6">
        <v>0</v>
      </c>
    </row>
    <row r="1094" spans="1:7" ht="22.5" x14ac:dyDescent="0.15">
      <c r="A1094" s="9" t="s">
        <v>3418</v>
      </c>
      <c r="B1094" s="8" t="s">
        <v>3417</v>
      </c>
      <c r="C1094" s="8">
        <v>1</v>
      </c>
      <c r="D1094" s="8">
        <v>1</v>
      </c>
      <c r="E1094" s="8">
        <v>14</v>
      </c>
      <c r="F1094" s="7">
        <v>1</v>
      </c>
      <c r="G1094" s="6">
        <v>0</v>
      </c>
    </row>
    <row r="1095" spans="1:7" ht="22.5" x14ac:dyDescent="0.15">
      <c r="A1095" s="9" t="s">
        <v>1007</v>
      </c>
      <c r="B1095" s="8" t="s">
        <v>1006</v>
      </c>
      <c r="C1095" s="8">
        <v>5</v>
      </c>
      <c r="D1095" s="8">
        <v>1.6</v>
      </c>
      <c r="E1095" s="8">
        <v>72.400000000000006</v>
      </c>
      <c r="F1095" s="7">
        <v>0.2</v>
      </c>
      <c r="G1095" s="6">
        <v>0</v>
      </c>
    </row>
    <row r="1096" spans="1:7" ht="22.5" x14ac:dyDescent="0.15">
      <c r="A1096" s="9" t="s">
        <v>2716</v>
      </c>
      <c r="B1096" s="8" t="s">
        <v>2715</v>
      </c>
      <c r="C1096" s="8">
        <v>11</v>
      </c>
      <c r="D1096" s="8">
        <v>0.36</v>
      </c>
      <c r="E1096" s="8">
        <v>59.82</v>
      </c>
      <c r="F1096" s="7">
        <v>0.45500000000000002</v>
      </c>
      <c r="G1096" s="6">
        <v>0</v>
      </c>
    </row>
    <row r="1097" spans="1:7" ht="22.5" x14ac:dyDescent="0.15">
      <c r="A1097" s="9" t="s">
        <v>2714</v>
      </c>
      <c r="B1097" s="8" t="s">
        <v>2713</v>
      </c>
      <c r="C1097" s="8">
        <v>4</v>
      </c>
      <c r="D1097" s="8">
        <v>2</v>
      </c>
      <c r="E1097" s="8">
        <v>53.5</v>
      </c>
      <c r="F1097" s="7">
        <v>0</v>
      </c>
      <c r="G1097" s="6">
        <v>0</v>
      </c>
    </row>
    <row r="1098" spans="1:7" ht="22.5" x14ac:dyDescent="0.15">
      <c r="A1098" s="9" t="s">
        <v>2712</v>
      </c>
      <c r="B1098" s="8" t="s">
        <v>2711</v>
      </c>
      <c r="C1098" s="8">
        <v>1</v>
      </c>
      <c r="D1098" s="8">
        <v>23</v>
      </c>
      <c r="E1098" s="8">
        <v>76</v>
      </c>
      <c r="F1098" s="7">
        <v>1</v>
      </c>
      <c r="G1098" s="6">
        <v>0</v>
      </c>
    </row>
    <row r="1099" spans="1:7" ht="22.5" x14ac:dyDescent="0.15">
      <c r="A1099" s="9" t="s">
        <v>3052</v>
      </c>
      <c r="B1099" s="8" t="s">
        <v>3051</v>
      </c>
      <c r="C1099" s="8">
        <v>1</v>
      </c>
      <c r="D1099" s="8">
        <v>24</v>
      </c>
      <c r="E1099" s="8">
        <v>66</v>
      </c>
      <c r="F1099" s="7">
        <v>1</v>
      </c>
      <c r="G1099" s="6">
        <v>0</v>
      </c>
    </row>
    <row r="1100" spans="1:7" ht="33.75" x14ac:dyDescent="0.15">
      <c r="A1100" s="9" t="s">
        <v>1005</v>
      </c>
      <c r="B1100" s="8" t="s">
        <v>1004</v>
      </c>
      <c r="C1100" s="8">
        <v>1</v>
      </c>
      <c r="D1100" s="8">
        <v>0</v>
      </c>
      <c r="E1100" s="8">
        <v>61</v>
      </c>
      <c r="F1100" s="7">
        <v>0</v>
      </c>
      <c r="G1100" s="6">
        <v>0</v>
      </c>
    </row>
    <row r="1101" spans="1:7" ht="33.75" x14ac:dyDescent="0.15">
      <c r="A1101" s="9" t="s">
        <v>1003</v>
      </c>
      <c r="B1101" s="8" t="s">
        <v>1002</v>
      </c>
      <c r="C1101" s="8">
        <v>57</v>
      </c>
      <c r="D1101" s="8">
        <v>2.2799999999999998</v>
      </c>
      <c r="E1101" s="8">
        <v>68.42</v>
      </c>
      <c r="F1101" s="7">
        <v>0.71899999999999997</v>
      </c>
      <c r="G1101" s="6">
        <v>0</v>
      </c>
    </row>
    <row r="1102" spans="1:7" ht="33.75" x14ac:dyDescent="0.15">
      <c r="A1102" s="9" t="s">
        <v>1001</v>
      </c>
      <c r="B1102" s="8" t="s">
        <v>1000</v>
      </c>
      <c r="C1102" s="8">
        <v>8</v>
      </c>
      <c r="D1102" s="8">
        <v>5.13</v>
      </c>
      <c r="E1102" s="8">
        <v>68.88</v>
      </c>
      <c r="F1102" s="7">
        <v>0.5</v>
      </c>
      <c r="G1102" s="6">
        <v>0</v>
      </c>
    </row>
    <row r="1103" spans="1:7" ht="33.75" x14ac:dyDescent="0.15">
      <c r="A1103" s="9" t="s">
        <v>3366</v>
      </c>
      <c r="B1103" s="8" t="s">
        <v>3365</v>
      </c>
      <c r="C1103" s="8">
        <v>2</v>
      </c>
      <c r="D1103" s="8">
        <v>21.5</v>
      </c>
      <c r="E1103" s="8">
        <v>64.5</v>
      </c>
      <c r="F1103" s="7">
        <v>1</v>
      </c>
      <c r="G1103" s="6">
        <v>0</v>
      </c>
    </row>
    <row r="1104" spans="1:7" ht="33.75" x14ac:dyDescent="0.15">
      <c r="A1104" s="9" t="s">
        <v>3363</v>
      </c>
      <c r="B1104" s="8" t="s">
        <v>3362</v>
      </c>
      <c r="C1104" s="8">
        <v>1</v>
      </c>
      <c r="D1104" s="8">
        <v>0</v>
      </c>
      <c r="E1104" s="8">
        <v>62</v>
      </c>
      <c r="F1104" s="7">
        <v>0</v>
      </c>
      <c r="G1104" s="6">
        <v>0</v>
      </c>
    </row>
    <row r="1105" spans="1:7" ht="33.75" x14ac:dyDescent="0.15">
      <c r="A1105" s="9" t="s">
        <v>2708</v>
      </c>
      <c r="B1105" s="8" t="s">
        <v>2707</v>
      </c>
      <c r="C1105" s="8">
        <v>3</v>
      </c>
      <c r="D1105" s="8">
        <v>1.67</v>
      </c>
      <c r="E1105" s="8">
        <v>71.67</v>
      </c>
      <c r="F1105" s="7">
        <v>1</v>
      </c>
      <c r="G1105" s="6">
        <v>0</v>
      </c>
    </row>
    <row r="1106" spans="1:7" ht="33.75" x14ac:dyDescent="0.15">
      <c r="A1106" s="9" t="s">
        <v>999</v>
      </c>
      <c r="B1106" s="8" t="s">
        <v>998</v>
      </c>
      <c r="C1106" s="8">
        <v>11</v>
      </c>
      <c r="D1106" s="8">
        <v>0</v>
      </c>
      <c r="E1106" s="8">
        <v>48.45</v>
      </c>
      <c r="F1106" s="7">
        <v>0.54500000000000004</v>
      </c>
      <c r="G1106" s="6">
        <v>0</v>
      </c>
    </row>
    <row r="1107" spans="1:7" ht="33.75" x14ac:dyDescent="0.15">
      <c r="A1107" s="9" t="s">
        <v>997</v>
      </c>
      <c r="B1107" s="8" t="s">
        <v>996</v>
      </c>
      <c r="C1107" s="8">
        <v>109</v>
      </c>
      <c r="D1107" s="8">
        <v>2.25</v>
      </c>
      <c r="E1107" s="8">
        <v>51.96</v>
      </c>
      <c r="F1107" s="7">
        <v>0.63300000000000001</v>
      </c>
      <c r="G1107" s="6">
        <v>0</v>
      </c>
    </row>
    <row r="1108" spans="1:7" ht="33.75" x14ac:dyDescent="0.15">
      <c r="A1108" s="9" t="s">
        <v>995</v>
      </c>
      <c r="B1108" s="8" t="s">
        <v>994</v>
      </c>
      <c r="C1108" s="8">
        <v>23</v>
      </c>
      <c r="D1108" s="8">
        <v>4.22</v>
      </c>
      <c r="E1108" s="8">
        <v>63.7</v>
      </c>
      <c r="F1108" s="7">
        <v>0.47799999999999998</v>
      </c>
      <c r="G1108" s="6">
        <v>0</v>
      </c>
    </row>
    <row r="1109" spans="1:7" ht="33.75" x14ac:dyDescent="0.15">
      <c r="A1109" s="9" t="s">
        <v>993</v>
      </c>
      <c r="B1109" s="8" t="s">
        <v>992</v>
      </c>
      <c r="C1109" s="8">
        <v>5</v>
      </c>
      <c r="D1109" s="8">
        <v>5.8</v>
      </c>
      <c r="E1109" s="8">
        <v>59.6</v>
      </c>
      <c r="F1109" s="7">
        <v>0.2</v>
      </c>
      <c r="G1109" s="6">
        <v>0</v>
      </c>
    </row>
    <row r="1110" spans="1:7" ht="33.75" x14ac:dyDescent="0.15">
      <c r="A1110" s="9" t="s">
        <v>991</v>
      </c>
      <c r="B1110" s="8" t="s">
        <v>990</v>
      </c>
      <c r="C1110" s="8">
        <v>3</v>
      </c>
      <c r="D1110" s="8">
        <v>8.33</v>
      </c>
      <c r="E1110" s="8">
        <v>84.33</v>
      </c>
      <c r="F1110" s="7">
        <v>0.33300000000000002</v>
      </c>
      <c r="G1110" s="6">
        <v>0</v>
      </c>
    </row>
    <row r="1111" spans="1:7" ht="22.5" x14ac:dyDescent="0.15">
      <c r="A1111" s="9" t="s">
        <v>3050</v>
      </c>
      <c r="B1111" s="8" t="s">
        <v>3049</v>
      </c>
      <c r="C1111" s="8">
        <v>10</v>
      </c>
      <c r="D1111" s="8">
        <v>0</v>
      </c>
      <c r="E1111" s="8">
        <v>45.3</v>
      </c>
      <c r="F1111" s="7">
        <v>0.7</v>
      </c>
      <c r="G1111" s="6">
        <v>0</v>
      </c>
    </row>
    <row r="1112" spans="1:7" ht="22.5" x14ac:dyDescent="0.15">
      <c r="A1112" s="9" t="s">
        <v>3048</v>
      </c>
      <c r="B1112" s="8" t="s">
        <v>3047</v>
      </c>
      <c r="C1112" s="8">
        <v>1</v>
      </c>
      <c r="D1112" s="8">
        <v>2</v>
      </c>
      <c r="E1112" s="8">
        <v>55</v>
      </c>
      <c r="F1112" s="7">
        <v>0</v>
      </c>
      <c r="G1112" s="6">
        <v>0</v>
      </c>
    </row>
    <row r="1113" spans="1:7" ht="33.75" x14ac:dyDescent="0.15">
      <c r="A1113" s="9" t="s">
        <v>989</v>
      </c>
      <c r="B1113" s="8" t="s">
        <v>988</v>
      </c>
      <c r="C1113" s="8">
        <v>39</v>
      </c>
      <c r="D1113" s="8">
        <v>0</v>
      </c>
      <c r="E1113" s="8">
        <v>68.180000000000007</v>
      </c>
      <c r="F1113" s="7">
        <v>0.51300000000000001</v>
      </c>
      <c r="G1113" s="6">
        <v>0</v>
      </c>
    </row>
    <row r="1114" spans="1:7" ht="33.75" x14ac:dyDescent="0.15">
      <c r="A1114" s="9" t="s">
        <v>987</v>
      </c>
      <c r="B1114" s="8" t="s">
        <v>986</v>
      </c>
      <c r="C1114" s="8">
        <v>88</v>
      </c>
      <c r="D1114" s="8">
        <v>3.02</v>
      </c>
      <c r="E1114" s="8">
        <v>65.44</v>
      </c>
      <c r="F1114" s="7">
        <v>0.69299999999999995</v>
      </c>
      <c r="G1114" s="6">
        <v>0</v>
      </c>
    </row>
    <row r="1115" spans="1:7" ht="33.75" x14ac:dyDescent="0.15">
      <c r="A1115" s="9" t="s">
        <v>985</v>
      </c>
      <c r="B1115" s="8" t="s">
        <v>984</v>
      </c>
      <c r="C1115" s="8">
        <v>52</v>
      </c>
      <c r="D1115" s="8">
        <v>6.38</v>
      </c>
      <c r="E1115" s="8">
        <v>74.56</v>
      </c>
      <c r="F1115" s="7">
        <v>0.71199999999999997</v>
      </c>
      <c r="G1115" s="6">
        <v>0</v>
      </c>
    </row>
    <row r="1116" spans="1:7" ht="33.75" x14ac:dyDescent="0.15">
      <c r="A1116" s="9" t="s">
        <v>983</v>
      </c>
      <c r="B1116" s="8" t="s">
        <v>982</v>
      </c>
      <c r="C1116" s="8">
        <v>37</v>
      </c>
      <c r="D1116" s="8">
        <v>6.89</v>
      </c>
      <c r="E1116" s="8">
        <v>67</v>
      </c>
      <c r="F1116" s="7">
        <v>0.59499999999999997</v>
      </c>
      <c r="G1116" s="6">
        <v>2.7E-2</v>
      </c>
    </row>
    <row r="1117" spans="1:7" ht="33.75" x14ac:dyDescent="0.15">
      <c r="A1117" s="9" t="s">
        <v>981</v>
      </c>
      <c r="B1117" s="8" t="s">
        <v>980</v>
      </c>
      <c r="C1117" s="8">
        <v>11</v>
      </c>
      <c r="D1117" s="8">
        <v>18.73</v>
      </c>
      <c r="E1117" s="8">
        <v>84.73</v>
      </c>
      <c r="F1117" s="7">
        <v>0.63600000000000001</v>
      </c>
      <c r="G1117" s="6">
        <v>0</v>
      </c>
    </row>
    <row r="1118" spans="1:7" ht="11.25" x14ac:dyDescent="0.15">
      <c r="A1118" s="9" t="s">
        <v>979</v>
      </c>
      <c r="B1118" s="8" t="s">
        <v>978</v>
      </c>
      <c r="C1118" s="8">
        <v>13</v>
      </c>
      <c r="D1118" s="8">
        <v>2.62</v>
      </c>
      <c r="E1118" s="8">
        <v>57.85</v>
      </c>
      <c r="F1118" s="7">
        <v>0.38500000000000001</v>
      </c>
      <c r="G1118" s="6">
        <v>0</v>
      </c>
    </row>
    <row r="1119" spans="1:7" ht="11.25" x14ac:dyDescent="0.15">
      <c r="A1119" s="9" t="s">
        <v>977</v>
      </c>
      <c r="B1119" s="8" t="s">
        <v>976</v>
      </c>
      <c r="C1119" s="8">
        <v>8</v>
      </c>
      <c r="D1119" s="8">
        <v>9.1300000000000008</v>
      </c>
      <c r="E1119" s="8">
        <v>67.88</v>
      </c>
      <c r="F1119" s="7">
        <v>0.25</v>
      </c>
      <c r="G1119" s="6">
        <v>0</v>
      </c>
    </row>
    <row r="1120" spans="1:7" ht="11.25" x14ac:dyDescent="0.15">
      <c r="A1120" s="9" t="s">
        <v>2706</v>
      </c>
      <c r="B1120" s="8" t="s">
        <v>2705</v>
      </c>
      <c r="C1120" s="8">
        <v>6</v>
      </c>
      <c r="D1120" s="8">
        <v>21</v>
      </c>
      <c r="E1120" s="8">
        <v>68.17</v>
      </c>
      <c r="F1120" s="7">
        <v>0.66700000000000004</v>
      </c>
      <c r="G1120" s="6">
        <v>0.33300000000000002</v>
      </c>
    </row>
    <row r="1121" spans="1:7" ht="11.25" x14ac:dyDescent="0.15">
      <c r="A1121" s="9" t="s">
        <v>975</v>
      </c>
      <c r="B1121" s="8" t="s">
        <v>974</v>
      </c>
      <c r="C1121" s="8">
        <v>5</v>
      </c>
      <c r="D1121" s="8">
        <v>25</v>
      </c>
      <c r="E1121" s="8">
        <v>64.2</v>
      </c>
      <c r="F1121" s="7">
        <v>0.2</v>
      </c>
      <c r="G1121" s="6">
        <v>0</v>
      </c>
    </row>
    <row r="1122" spans="1:7" ht="33.75" x14ac:dyDescent="0.15">
      <c r="A1122" s="9" t="s">
        <v>973</v>
      </c>
      <c r="B1122" s="8" t="s">
        <v>972</v>
      </c>
      <c r="C1122" s="8">
        <v>6</v>
      </c>
      <c r="D1122" s="8">
        <v>0.5</v>
      </c>
      <c r="E1122" s="8">
        <v>46</v>
      </c>
      <c r="F1122" s="7">
        <v>0.83299999999999996</v>
      </c>
      <c r="G1122" s="6">
        <v>0</v>
      </c>
    </row>
    <row r="1123" spans="1:7" ht="45" x14ac:dyDescent="0.15">
      <c r="A1123" s="9" t="s">
        <v>971</v>
      </c>
      <c r="B1123" s="8" t="s">
        <v>970</v>
      </c>
      <c r="C1123" s="8">
        <v>2</v>
      </c>
      <c r="D1123" s="8">
        <v>0.5</v>
      </c>
      <c r="E1123" s="8">
        <v>59.5</v>
      </c>
      <c r="F1123" s="7">
        <v>0.5</v>
      </c>
      <c r="G1123" s="6">
        <v>0</v>
      </c>
    </row>
    <row r="1124" spans="1:7" ht="33.75" x14ac:dyDescent="0.15">
      <c r="A1124" s="9" t="s">
        <v>3046</v>
      </c>
      <c r="B1124" s="8" t="s">
        <v>3045</v>
      </c>
      <c r="C1124" s="8">
        <v>6</v>
      </c>
      <c r="D1124" s="8">
        <v>0.67</v>
      </c>
      <c r="E1124" s="8">
        <v>56.5</v>
      </c>
      <c r="F1124" s="7">
        <v>0.33300000000000002</v>
      </c>
      <c r="G1124" s="6">
        <v>0</v>
      </c>
    </row>
    <row r="1125" spans="1:7" ht="45" x14ac:dyDescent="0.15">
      <c r="A1125" s="9" t="s">
        <v>969</v>
      </c>
      <c r="B1125" s="8" t="s">
        <v>968</v>
      </c>
      <c r="C1125" s="8">
        <v>6</v>
      </c>
      <c r="D1125" s="8">
        <v>0.67</v>
      </c>
      <c r="E1125" s="8">
        <v>73.5</v>
      </c>
      <c r="F1125" s="7">
        <v>1</v>
      </c>
      <c r="G1125" s="6">
        <v>0.16700000000000001</v>
      </c>
    </row>
    <row r="1126" spans="1:7" ht="33.75" x14ac:dyDescent="0.15">
      <c r="A1126" s="9" t="s">
        <v>967</v>
      </c>
      <c r="B1126" s="8" t="s">
        <v>966</v>
      </c>
      <c r="C1126" s="8">
        <v>2</v>
      </c>
      <c r="D1126" s="8">
        <v>1</v>
      </c>
      <c r="E1126" s="8">
        <v>73.5</v>
      </c>
      <c r="F1126" s="7">
        <v>1</v>
      </c>
      <c r="G1126" s="6">
        <v>0</v>
      </c>
    </row>
    <row r="1127" spans="1:7" ht="22.5" x14ac:dyDescent="0.15">
      <c r="A1127" s="9" t="s">
        <v>965</v>
      </c>
      <c r="B1127" s="8" t="s">
        <v>964</v>
      </c>
      <c r="C1127" s="8">
        <v>60</v>
      </c>
      <c r="D1127" s="8">
        <v>0</v>
      </c>
      <c r="E1127" s="8">
        <v>55.83</v>
      </c>
      <c r="F1127" s="7">
        <v>0.65</v>
      </c>
      <c r="G1127" s="6">
        <v>0</v>
      </c>
    </row>
    <row r="1128" spans="1:7" ht="11.25" x14ac:dyDescent="0.15">
      <c r="A1128" s="9" t="s">
        <v>963</v>
      </c>
      <c r="B1128" s="8" t="s">
        <v>962</v>
      </c>
      <c r="C1128" s="8">
        <v>92</v>
      </c>
      <c r="D1128" s="8">
        <v>0.65</v>
      </c>
      <c r="E1128" s="8">
        <v>44.89</v>
      </c>
      <c r="F1128" s="7">
        <v>0.69599999999999995</v>
      </c>
      <c r="G1128" s="6">
        <v>0</v>
      </c>
    </row>
    <row r="1129" spans="1:7" ht="11.25" x14ac:dyDescent="0.15">
      <c r="A1129" s="9" t="s">
        <v>961</v>
      </c>
      <c r="B1129" s="8" t="s">
        <v>960</v>
      </c>
      <c r="C1129" s="8">
        <v>23</v>
      </c>
      <c r="D1129" s="8">
        <v>2.13</v>
      </c>
      <c r="E1129" s="8">
        <v>39.479999999999997</v>
      </c>
      <c r="F1129" s="7">
        <v>0.56499999999999995</v>
      </c>
      <c r="G1129" s="6">
        <v>0</v>
      </c>
    </row>
    <row r="1130" spans="1:7" ht="11.25" x14ac:dyDescent="0.15">
      <c r="A1130" s="9" t="s">
        <v>959</v>
      </c>
      <c r="B1130" s="8" t="s">
        <v>958</v>
      </c>
      <c r="C1130" s="8">
        <v>3</v>
      </c>
      <c r="D1130" s="8">
        <v>3.33</v>
      </c>
      <c r="E1130" s="8">
        <v>68</v>
      </c>
      <c r="F1130" s="7">
        <v>0.66700000000000004</v>
      </c>
      <c r="G1130" s="6">
        <v>0</v>
      </c>
    </row>
    <row r="1131" spans="1:7" ht="11.25" x14ac:dyDescent="0.15">
      <c r="A1131" s="9" t="s">
        <v>957</v>
      </c>
      <c r="B1131" s="8" t="s">
        <v>956</v>
      </c>
      <c r="C1131" s="8">
        <v>1</v>
      </c>
      <c r="D1131" s="8">
        <v>26</v>
      </c>
      <c r="E1131" s="8">
        <v>78</v>
      </c>
      <c r="F1131" s="7">
        <v>0</v>
      </c>
      <c r="G1131" s="6">
        <v>0</v>
      </c>
    </row>
    <row r="1132" spans="1:7" ht="22.5" x14ac:dyDescent="0.15">
      <c r="A1132" s="9" t="s">
        <v>955</v>
      </c>
      <c r="B1132" s="8" t="s">
        <v>954</v>
      </c>
      <c r="C1132" s="8">
        <v>4</v>
      </c>
      <c r="D1132" s="8">
        <v>0</v>
      </c>
      <c r="E1132" s="8">
        <v>7.75</v>
      </c>
      <c r="F1132" s="7">
        <v>0.25</v>
      </c>
      <c r="G1132" s="6">
        <v>0</v>
      </c>
    </row>
    <row r="1133" spans="1:7" ht="22.5" x14ac:dyDescent="0.15">
      <c r="A1133" s="9" t="s">
        <v>953</v>
      </c>
      <c r="B1133" s="8" t="s">
        <v>952</v>
      </c>
      <c r="C1133" s="8">
        <v>70</v>
      </c>
      <c r="D1133" s="8">
        <v>3.21</v>
      </c>
      <c r="E1133" s="8">
        <v>3.44</v>
      </c>
      <c r="F1133" s="7">
        <v>0.24299999999999999</v>
      </c>
      <c r="G1133" s="6">
        <v>0</v>
      </c>
    </row>
    <row r="1134" spans="1:7" ht="22.5" x14ac:dyDescent="0.15">
      <c r="A1134" s="9" t="s">
        <v>951</v>
      </c>
      <c r="B1134" s="8" t="s">
        <v>950</v>
      </c>
      <c r="C1134" s="8">
        <v>11</v>
      </c>
      <c r="D1134" s="8">
        <v>4.7300000000000004</v>
      </c>
      <c r="E1134" s="8">
        <v>2.06</v>
      </c>
      <c r="F1134" s="7">
        <v>0.72699999999999998</v>
      </c>
      <c r="G1134" s="6">
        <v>0</v>
      </c>
    </row>
    <row r="1135" spans="1:7" ht="22.5" x14ac:dyDescent="0.15">
      <c r="A1135" s="9" t="s">
        <v>948</v>
      </c>
      <c r="B1135" s="8" t="s">
        <v>947</v>
      </c>
      <c r="C1135" s="8">
        <v>14</v>
      </c>
      <c r="D1135" s="8">
        <v>0</v>
      </c>
      <c r="E1135" s="8">
        <v>58.07</v>
      </c>
      <c r="F1135" s="7">
        <v>7.0999999999999994E-2</v>
      </c>
      <c r="G1135" s="6">
        <v>0</v>
      </c>
    </row>
    <row r="1136" spans="1:7" ht="22.5" x14ac:dyDescent="0.15">
      <c r="A1136" s="9" t="s">
        <v>946</v>
      </c>
      <c r="B1136" s="8" t="s">
        <v>945</v>
      </c>
      <c r="C1136" s="8">
        <v>106</v>
      </c>
      <c r="D1136" s="8">
        <v>2.33</v>
      </c>
      <c r="E1136" s="8">
        <v>58.25</v>
      </c>
      <c r="F1136" s="7">
        <v>0.28299999999999997</v>
      </c>
      <c r="G1136" s="6">
        <v>1.9E-2</v>
      </c>
    </row>
    <row r="1137" spans="1:7" ht="22.5" x14ac:dyDescent="0.15">
      <c r="A1137" s="9" t="s">
        <v>42</v>
      </c>
      <c r="B1137" s="8" t="s">
        <v>41</v>
      </c>
      <c r="C1137" s="8">
        <v>62</v>
      </c>
      <c r="D1137" s="8">
        <v>4.9800000000000004</v>
      </c>
      <c r="E1137" s="8">
        <v>70.239999999999995</v>
      </c>
      <c r="F1137" s="7">
        <v>0.41899999999999998</v>
      </c>
      <c r="G1137" s="6">
        <v>0</v>
      </c>
    </row>
    <row r="1138" spans="1:7" ht="22.5" x14ac:dyDescent="0.15">
      <c r="A1138" s="9" t="s">
        <v>944</v>
      </c>
      <c r="B1138" s="8" t="s">
        <v>943</v>
      </c>
      <c r="C1138" s="8">
        <v>64</v>
      </c>
      <c r="D1138" s="8">
        <v>7.72</v>
      </c>
      <c r="E1138" s="8">
        <v>79.2</v>
      </c>
      <c r="F1138" s="7">
        <v>0.23400000000000001</v>
      </c>
      <c r="G1138" s="6">
        <v>3.1E-2</v>
      </c>
    </row>
    <row r="1139" spans="1:7" ht="22.5" x14ac:dyDescent="0.15">
      <c r="A1139" s="9" t="s">
        <v>942</v>
      </c>
      <c r="B1139" s="8" t="s">
        <v>941</v>
      </c>
      <c r="C1139" s="8">
        <v>83</v>
      </c>
      <c r="D1139" s="8">
        <v>12.04</v>
      </c>
      <c r="E1139" s="8">
        <v>85.76</v>
      </c>
      <c r="F1139" s="7">
        <v>0.32500000000000001</v>
      </c>
      <c r="G1139" s="6">
        <v>0.06</v>
      </c>
    </row>
    <row r="1140" spans="1:7" ht="22.5" x14ac:dyDescent="0.15">
      <c r="A1140" s="9" t="s">
        <v>940</v>
      </c>
      <c r="B1140" s="8" t="s">
        <v>939</v>
      </c>
      <c r="C1140" s="8">
        <v>11</v>
      </c>
      <c r="D1140" s="8">
        <v>0.73</v>
      </c>
      <c r="E1140" s="8">
        <v>66.819999999999993</v>
      </c>
      <c r="F1140" s="7">
        <v>0.54500000000000004</v>
      </c>
      <c r="G1140" s="6">
        <v>9.0999999999999998E-2</v>
      </c>
    </row>
    <row r="1141" spans="1:7" ht="11.25" x14ac:dyDescent="0.15">
      <c r="A1141" s="9" t="s">
        <v>938</v>
      </c>
      <c r="B1141" s="8" t="s">
        <v>937</v>
      </c>
      <c r="C1141" s="8">
        <v>7</v>
      </c>
      <c r="D1141" s="8">
        <v>2.86</v>
      </c>
      <c r="E1141" s="8">
        <v>62.29</v>
      </c>
      <c r="F1141" s="7">
        <v>0.85699999999999998</v>
      </c>
      <c r="G1141" s="6">
        <v>0.14299999999999999</v>
      </c>
    </row>
    <row r="1142" spans="1:7" ht="11.25" x14ac:dyDescent="0.15">
      <c r="A1142" s="9" t="s">
        <v>40</v>
      </c>
      <c r="B1142" s="8" t="s">
        <v>39</v>
      </c>
      <c r="C1142" s="8">
        <v>23</v>
      </c>
      <c r="D1142" s="8">
        <v>6.7</v>
      </c>
      <c r="E1142" s="8">
        <v>71.430000000000007</v>
      </c>
      <c r="F1142" s="7">
        <v>0.60899999999999999</v>
      </c>
      <c r="G1142" s="6">
        <v>0</v>
      </c>
    </row>
    <row r="1143" spans="1:7" ht="11.25" x14ac:dyDescent="0.15">
      <c r="A1143" s="9" t="s">
        <v>936</v>
      </c>
      <c r="B1143" s="8" t="s">
        <v>935</v>
      </c>
      <c r="C1143" s="8">
        <v>8</v>
      </c>
      <c r="D1143" s="8">
        <v>11.25</v>
      </c>
      <c r="E1143" s="8">
        <v>77.25</v>
      </c>
      <c r="F1143" s="7">
        <v>0.75</v>
      </c>
      <c r="G1143" s="6">
        <v>0.125</v>
      </c>
    </row>
    <row r="1144" spans="1:7" ht="22.5" x14ac:dyDescent="0.15">
      <c r="A1144" s="9" t="s">
        <v>2704</v>
      </c>
      <c r="B1144" s="8" t="s">
        <v>2703</v>
      </c>
      <c r="C1144" s="8">
        <v>6</v>
      </c>
      <c r="D1144" s="8">
        <v>0.83</v>
      </c>
      <c r="E1144" s="8">
        <v>68.83</v>
      </c>
      <c r="F1144" s="7">
        <v>0.83299999999999996</v>
      </c>
      <c r="G1144" s="6">
        <v>0.33300000000000002</v>
      </c>
    </row>
    <row r="1145" spans="1:7" ht="22.5" x14ac:dyDescent="0.15">
      <c r="A1145" s="9" t="s">
        <v>934</v>
      </c>
      <c r="B1145" s="8" t="s">
        <v>933</v>
      </c>
      <c r="C1145" s="8">
        <v>3</v>
      </c>
      <c r="D1145" s="8">
        <v>2.67</v>
      </c>
      <c r="E1145" s="8">
        <v>79.33</v>
      </c>
      <c r="F1145" s="7">
        <v>1</v>
      </c>
      <c r="G1145" s="6">
        <v>0.33300000000000002</v>
      </c>
    </row>
    <row r="1146" spans="1:7" ht="22.5" x14ac:dyDescent="0.15">
      <c r="A1146" s="9" t="s">
        <v>932</v>
      </c>
      <c r="B1146" s="8" t="s">
        <v>931</v>
      </c>
      <c r="C1146" s="8">
        <v>3</v>
      </c>
      <c r="D1146" s="8">
        <v>7.33</v>
      </c>
      <c r="E1146" s="8">
        <v>89.67</v>
      </c>
      <c r="F1146" s="7">
        <v>0.66700000000000004</v>
      </c>
      <c r="G1146" s="6">
        <v>0</v>
      </c>
    </row>
    <row r="1147" spans="1:7" ht="22.5" x14ac:dyDescent="0.15">
      <c r="A1147" s="9" t="s">
        <v>38</v>
      </c>
      <c r="B1147" s="8" t="s">
        <v>37</v>
      </c>
      <c r="C1147" s="8">
        <v>4</v>
      </c>
      <c r="D1147" s="8">
        <v>7.75</v>
      </c>
      <c r="E1147" s="8">
        <v>71.75</v>
      </c>
      <c r="F1147" s="7">
        <v>0.75</v>
      </c>
      <c r="G1147" s="6">
        <v>0</v>
      </c>
    </row>
    <row r="1148" spans="1:7" ht="22.5" x14ac:dyDescent="0.15">
      <c r="A1148" s="9" t="s">
        <v>2702</v>
      </c>
      <c r="B1148" s="8" t="s">
        <v>2701</v>
      </c>
      <c r="C1148" s="8">
        <v>1</v>
      </c>
      <c r="D1148" s="8">
        <v>11</v>
      </c>
      <c r="E1148" s="8">
        <v>85</v>
      </c>
      <c r="F1148" s="7">
        <v>0</v>
      </c>
      <c r="G1148" s="6">
        <v>0</v>
      </c>
    </row>
    <row r="1149" spans="1:7" ht="33.75" x14ac:dyDescent="0.15">
      <c r="A1149" s="9" t="s">
        <v>930</v>
      </c>
      <c r="B1149" s="8" t="s">
        <v>929</v>
      </c>
      <c r="C1149" s="8">
        <v>1</v>
      </c>
      <c r="D1149" s="8">
        <v>0</v>
      </c>
      <c r="E1149" s="8">
        <v>2</v>
      </c>
      <c r="F1149" s="7">
        <v>0</v>
      </c>
      <c r="G1149" s="6">
        <v>0</v>
      </c>
    </row>
    <row r="1150" spans="1:7" ht="22.5" x14ac:dyDescent="0.15">
      <c r="A1150" s="9" t="s">
        <v>928</v>
      </c>
      <c r="B1150" s="8" t="s">
        <v>927</v>
      </c>
      <c r="C1150" s="8">
        <v>7</v>
      </c>
      <c r="D1150" s="8">
        <v>2.86</v>
      </c>
      <c r="E1150" s="8">
        <v>9.11</v>
      </c>
      <c r="F1150" s="7">
        <v>0.85699999999999998</v>
      </c>
      <c r="G1150" s="6">
        <v>0</v>
      </c>
    </row>
    <row r="1151" spans="1:7" ht="11.25" x14ac:dyDescent="0.15">
      <c r="A1151" s="9" t="s">
        <v>3043</v>
      </c>
      <c r="B1151" s="8" t="s">
        <v>3042</v>
      </c>
      <c r="C1151" s="8">
        <v>7</v>
      </c>
      <c r="D1151" s="8">
        <v>2.57</v>
      </c>
      <c r="E1151" s="8">
        <v>67</v>
      </c>
      <c r="F1151" s="7">
        <v>1</v>
      </c>
      <c r="G1151" s="6">
        <v>0</v>
      </c>
    </row>
    <row r="1152" spans="1:7" ht="11.25" x14ac:dyDescent="0.15">
      <c r="A1152" s="9" t="s">
        <v>926</v>
      </c>
      <c r="B1152" s="8" t="s">
        <v>925</v>
      </c>
      <c r="C1152" s="8">
        <v>5</v>
      </c>
      <c r="D1152" s="8">
        <v>5.2</v>
      </c>
      <c r="E1152" s="8">
        <v>67.400000000000006</v>
      </c>
      <c r="F1152" s="7">
        <v>1</v>
      </c>
      <c r="G1152" s="6">
        <v>0</v>
      </c>
    </row>
    <row r="1153" spans="1:7" ht="11.25" x14ac:dyDescent="0.15">
      <c r="A1153" s="9" t="s">
        <v>3361</v>
      </c>
      <c r="B1153" s="8" t="s">
        <v>3360</v>
      </c>
      <c r="C1153" s="8">
        <v>1</v>
      </c>
      <c r="D1153" s="8">
        <v>17</v>
      </c>
      <c r="E1153" s="8">
        <v>91</v>
      </c>
      <c r="F1153" s="7">
        <v>1</v>
      </c>
      <c r="G1153" s="6">
        <v>0</v>
      </c>
    </row>
    <row r="1154" spans="1:7" ht="33.75" x14ac:dyDescent="0.15">
      <c r="A1154" s="9" t="s">
        <v>924</v>
      </c>
      <c r="B1154" s="8" t="s">
        <v>923</v>
      </c>
      <c r="C1154" s="8">
        <v>1</v>
      </c>
      <c r="D1154" s="8">
        <v>2</v>
      </c>
      <c r="E1154" s="8">
        <v>12</v>
      </c>
      <c r="F1154" s="7">
        <v>1</v>
      </c>
      <c r="G1154" s="6">
        <v>0</v>
      </c>
    </row>
    <row r="1155" spans="1:7" ht="33.75" x14ac:dyDescent="0.15">
      <c r="A1155" s="9" t="s">
        <v>922</v>
      </c>
      <c r="B1155" s="8" t="s">
        <v>921</v>
      </c>
      <c r="C1155" s="8">
        <v>43</v>
      </c>
      <c r="D1155" s="8">
        <v>0.79</v>
      </c>
      <c r="E1155" s="8">
        <v>72.67</v>
      </c>
      <c r="F1155" s="7">
        <v>0.72099999999999997</v>
      </c>
      <c r="G1155" s="6">
        <v>0</v>
      </c>
    </row>
    <row r="1156" spans="1:7" ht="33.75" x14ac:dyDescent="0.15">
      <c r="A1156" s="9" t="s">
        <v>920</v>
      </c>
      <c r="B1156" s="8" t="s">
        <v>919</v>
      </c>
      <c r="C1156" s="8">
        <v>28</v>
      </c>
      <c r="D1156" s="8">
        <v>2.71</v>
      </c>
      <c r="E1156" s="8">
        <v>73.11</v>
      </c>
      <c r="F1156" s="7">
        <v>0.78600000000000003</v>
      </c>
      <c r="G1156" s="6">
        <v>0</v>
      </c>
    </row>
    <row r="1157" spans="1:7" ht="33.75" x14ac:dyDescent="0.15">
      <c r="A1157" s="9" t="s">
        <v>918</v>
      </c>
      <c r="B1157" s="8" t="s">
        <v>917</v>
      </c>
      <c r="C1157" s="8">
        <v>29</v>
      </c>
      <c r="D1157" s="8">
        <v>6.66</v>
      </c>
      <c r="E1157" s="8">
        <v>73.41</v>
      </c>
      <c r="F1157" s="7">
        <v>0.89700000000000002</v>
      </c>
      <c r="G1157" s="6">
        <v>0</v>
      </c>
    </row>
    <row r="1158" spans="1:7" ht="33.75" x14ac:dyDescent="0.15">
      <c r="A1158" s="9" t="s">
        <v>916</v>
      </c>
      <c r="B1158" s="8" t="s">
        <v>915</v>
      </c>
      <c r="C1158" s="8">
        <v>20</v>
      </c>
      <c r="D1158" s="8">
        <v>7.65</v>
      </c>
      <c r="E1158" s="8">
        <v>84.65</v>
      </c>
      <c r="F1158" s="7">
        <v>0.75</v>
      </c>
      <c r="G1158" s="6">
        <v>0</v>
      </c>
    </row>
    <row r="1159" spans="1:7" ht="33.75" x14ac:dyDescent="0.15">
      <c r="A1159" s="9" t="s">
        <v>914</v>
      </c>
      <c r="B1159" s="8" t="s">
        <v>913</v>
      </c>
      <c r="C1159" s="8">
        <v>8</v>
      </c>
      <c r="D1159" s="8">
        <v>11.38</v>
      </c>
      <c r="E1159" s="8">
        <v>85.38</v>
      </c>
      <c r="F1159" s="7">
        <v>0.625</v>
      </c>
      <c r="G1159" s="6">
        <v>0.125</v>
      </c>
    </row>
    <row r="1160" spans="1:7" ht="33.75" x14ac:dyDescent="0.15">
      <c r="A1160" s="9" t="s">
        <v>912</v>
      </c>
      <c r="B1160" s="8" t="s">
        <v>911</v>
      </c>
      <c r="C1160" s="8">
        <v>9</v>
      </c>
      <c r="D1160" s="8">
        <v>2.33</v>
      </c>
      <c r="E1160" s="8">
        <v>59.78</v>
      </c>
      <c r="F1160" s="7">
        <v>0.66700000000000004</v>
      </c>
      <c r="G1160" s="6">
        <v>0</v>
      </c>
    </row>
    <row r="1161" spans="1:7" ht="33.75" x14ac:dyDescent="0.15">
      <c r="A1161" s="9" t="s">
        <v>910</v>
      </c>
      <c r="B1161" s="8" t="s">
        <v>909</v>
      </c>
      <c r="C1161" s="8">
        <v>3</v>
      </c>
      <c r="D1161" s="8">
        <v>6.33</v>
      </c>
      <c r="E1161" s="8">
        <v>54.67</v>
      </c>
      <c r="F1161" s="7">
        <v>0.33300000000000002</v>
      </c>
      <c r="G1161" s="6">
        <v>0</v>
      </c>
    </row>
    <row r="1162" spans="1:7" ht="33.75" x14ac:dyDescent="0.15">
      <c r="A1162" s="9" t="s">
        <v>908</v>
      </c>
      <c r="B1162" s="8" t="s">
        <v>907</v>
      </c>
      <c r="C1162" s="8">
        <v>3</v>
      </c>
      <c r="D1162" s="8">
        <v>10.33</v>
      </c>
      <c r="E1162" s="8">
        <v>62.33</v>
      </c>
      <c r="F1162" s="7">
        <v>0.33300000000000002</v>
      </c>
      <c r="G1162" s="6">
        <v>0</v>
      </c>
    </row>
    <row r="1163" spans="1:7" ht="33.75" x14ac:dyDescent="0.15">
      <c r="A1163" s="9" t="s">
        <v>906</v>
      </c>
      <c r="B1163" s="8" t="s">
        <v>905</v>
      </c>
      <c r="C1163" s="8">
        <v>1</v>
      </c>
      <c r="D1163" s="8">
        <v>9</v>
      </c>
      <c r="E1163" s="8">
        <v>90</v>
      </c>
      <c r="F1163" s="7">
        <v>0</v>
      </c>
      <c r="G1163" s="6">
        <v>0</v>
      </c>
    </row>
    <row r="1164" spans="1:7" ht="45" x14ac:dyDescent="0.15">
      <c r="A1164" s="9" t="s">
        <v>2700</v>
      </c>
      <c r="B1164" s="8" t="s">
        <v>2699</v>
      </c>
      <c r="C1164" s="8">
        <v>9</v>
      </c>
      <c r="D1164" s="8">
        <v>0</v>
      </c>
      <c r="E1164" s="8">
        <v>67.67</v>
      </c>
      <c r="F1164" s="7">
        <v>0.66700000000000004</v>
      </c>
      <c r="G1164" s="6">
        <v>0.111</v>
      </c>
    </row>
    <row r="1165" spans="1:7" ht="33.75" x14ac:dyDescent="0.15">
      <c r="A1165" s="9" t="s">
        <v>904</v>
      </c>
      <c r="B1165" s="8" t="s">
        <v>903</v>
      </c>
      <c r="C1165" s="8">
        <v>46</v>
      </c>
      <c r="D1165" s="8">
        <v>1.67</v>
      </c>
      <c r="E1165" s="8">
        <v>66.849999999999994</v>
      </c>
      <c r="F1165" s="7">
        <v>0.76100000000000001</v>
      </c>
      <c r="G1165" s="6">
        <v>0</v>
      </c>
    </row>
    <row r="1166" spans="1:7" ht="33.75" x14ac:dyDescent="0.15">
      <c r="A1166" s="9" t="s">
        <v>36</v>
      </c>
      <c r="B1166" s="8" t="s">
        <v>35</v>
      </c>
      <c r="C1166" s="8">
        <v>15</v>
      </c>
      <c r="D1166" s="8">
        <v>8.8699999999999992</v>
      </c>
      <c r="E1166" s="8">
        <v>78.47</v>
      </c>
      <c r="F1166" s="7">
        <v>0.8</v>
      </c>
      <c r="G1166" s="6">
        <v>6.7000000000000004E-2</v>
      </c>
    </row>
    <row r="1167" spans="1:7" ht="33.75" x14ac:dyDescent="0.15">
      <c r="A1167" s="9" t="s">
        <v>902</v>
      </c>
      <c r="B1167" s="8" t="s">
        <v>901</v>
      </c>
      <c r="C1167" s="8">
        <v>12</v>
      </c>
      <c r="D1167" s="8">
        <v>9.33</v>
      </c>
      <c r="E1167" s="8">
        <v>73.08</v>
      </c>
      <c r="F1167" s="7">
        <v>0.66700000000000004</v>
      </c>
      <c r="G1167" s="6">
        <v>0</v>
      </c>
    </row>
    <row r="1168" spans="1:7" ht="33.75" x14ac:dyDescent="0.15">
      <c r="A1168" s="9" t="s">
        <v>900</v>
      </c>
      <c r="B1168" s="8" t="s">
        <v>899</v>
      </c>
      <c r="C1168" s="8">
        <v>5</v>
      </c>
      <c r="D1168" s="8">
        <v>26.2</v>
      </c>
      <c r="E1168" s="8">
        <v>72</v>
      </c>
      <c r="F1168" s="7">
        <v>0.8</v>
      </c>
      <c r="G1168" s="6">
        <v>0</v>
      </c>
    </row>
    <row r="1169" spans="1:7" ht="11.25" x14ac:dyDescent="0.15">
      <c r="A1169" s="9" t="s">
        <v>2698</v>
      </c>
      <c r="B1169" s="8" t="s">
        <v>2697</v>
      </c>
      <c r="C1169" s="8">
        <v>1</v>
      </c>
      <c r="D1169" s="8">
        <v>2</v>
      </c>
      <c r="E1169" s="8">
        <v>61</v>
      </c>
      <c r="F1169" s="7">
        <v>1</v>
      </c>
      <c r="G1169" s="6">
        <v>0</v>
      </c>
    </row>
    <row r="1170" spans="1:7" ht="22.5" x14ac:dyDescent="0.15">
      <c r="A1170" s="9" t="s">
        <v>898</v>
      </c>
      <c r="B1170" s="8" t="s">
        <v>897</v>
      </c>
      <c r="C1170" s="8">
        <v>15</v>
      </c>
      <c r="D1170" s="8">
        <v>0.13</v>
      </c>
      <c r="E1170" s="8">
        <v>60.2</v>
      </c>
      <c r="F1170" s="7">
        <v>0.46700000000000003</v>
      </c>
      <c r="G1170" s="6">
        <v>0</v>
      </c>
    </row>
    <row r="1171" spans="1:7" ht="22.5" x14ac:dyDescent="0.15">
      <c r="A1171" s="9" t="s">
        <v>896</v>
      </c>
      <c r="B1171" s="8" t="s">
        <v>895</v>
      </c>
      <c r="C1171" s="8">
        <v>45</v>
      </c>
      <c r="D1171" s="8">
        <v>0</v>
      </c>
      <c r="E1171" s="8">
        <v>68.42</v>
      </c>
      <c r="F1171" s="7">
        <v>0.8</v>
      </c>
      <c r="G1171" s="6">
        <v>2.1999999999999999E-2</v>
      </c>
    </row>
    <row r="1172" spans="1:7" ht="22.5" x14ac:dyDescent="0.15">
      <c r="A1172" s="9" t="s">
        <v>894</v>
      </c>
      <c r="B1172" s="8" t="s">
        <v>893</v>
      </c>
      <c r="C1172" s="8">
        <v>78</v>
      </c>
      <c r="D1172" s="8">
        <v>3.79</v>
      </c>
      <c r="E1172" s="8">
        <v>68.03</v>
      </c>
      <c r="F1172" s="7">
        <v>0.65400000000000003</v>
      </c>
      <c r="G1172" s="6">
        <v>0</v>
      </c>
    </row>
    <row r="1173" spans="1:7" ht="33.75" x14ac:dyDescent="0.15">
      <c r="A1173" s="9" t="s">
        <v>3041</v>
      </c>
      <c r="B1173" s="8" t="s">
        <v>3040</v>
      </c>
      <c r="C1173" s="8">
        <v>4</v>
      </c>
      <c r="D1173" s="8">
        <v>3</v>
      </c>
      <c r="E1173" s="8">
        <v>0.05</v>
      </c>
      <c r="F1173" s="7">
        <v>1</v>
      </c>
      <c r="G1173" s="6">
        <v>0</v>
      </c>
    </row>
    <row r="1174" spans="1:7" ht="11.25" x14ac:dyDescent="0.15">
      <c r="A1174" s="9" t="s">
        <v>2696</v>
      </c>
      <c r="B1174" s="8" t="s">
        <v>2695</v>
      </c>
      <c r="C1174" s="8">
        <v>6</v>
      </c>
      <c r="D1174" s="8">
        <v>0</v>
      </c>
      <c r="E1174" s="8">
        <v>39.67</v>
      </c>
      <c r="F1174" s="7">
        <v>1</v>
      </c>
      <c r="G1174" s="6">
        <v>0</v>
      </c>
    </row>
    <row r="1175" spans="1:7" ht="11.25" x14ac:dyDescent="0.15">
      <c r="A1175" s="9" t="s">
        <v>3208</v>
      </c>
      <c r="B1175" s="8" t="s">
        <v>3207</v>
      </c>
      <c r="C1175" s="8">
        <v>5</v>
      </c>
      <c r="D1175" s="8">
        <v>2</v>
      </c>
      <c r="E1175" s="8">
        <v>64</v>
      </c>
      <c r="F1175" s="7">
        <v>1</v>
      </c>
      <c r="G1175" s="6">
        <v>0</v>
      </c>
    </row>
    <row r="1176" spans="1:7" ht="11.25" x14ac:dyDescent="0.15">
      <c r="A1176" s="9" t="s">
        <v>3244</v>
      </c>
      <c r="B1176" s="8" t="s">
        <v>3243</v>
      </c>
      <c r="C1176" s="8">
        <v>1</v>
      </c>
      <c r="D1176" s="8">
        <v>31</v>
      </c>
      <c r="E1176" s="8">
        <v>90</v>
      </c>
      <c r="F1176" s="7">
        <v>1</v>
      </c>
      <c r="G1176" s="6">
        <v>1</v>
      </c>
    </row>
    <row r="1177" spans="1:7" ht="22.5" x14ac:dyDescent="0.15">
      <c r="A1177" s="9" t="s">
        <v>3242</v>
      </c>
      <c r="B1177" s="8" t="s">
        <v>3241</v>
      </c>
      <c r="C1177" s="8">
        <v>2</v>
      </c>
      <c r="D1177" s="8">
        <v>0</v>
      </c>
      <c r="E1177" s="8">
        <v>60.5</v>
      </c>
      <c r="F1177" s="7">
        <v>1</v>
      </c>
      <c r="G1177" s="6">
        <v>0</v>
      </c>
    </row>
    <row r="1178" spans="1:7" ht="11.25" x14ac:dyDescent="0.15">
      <c r="A1178" s="9" t="s">
        <v>892</v>
      </c>
      <c r="B1178" s="8" t="s">
        <v>891</v>
      </c>
      <c r="C1178" s="8">
        <v>49</v>
      </c>
      <c r="D1178" s="8">
        <v>3.27</v>
      </c>
      <c r="E1178" s="8">
        <v>69.099999999999994</v>
      </c>
      <c r="F1178" s="7">
        <v>1</v>
      </c>
      <c r="G1178" s="6">
        <v>0</v>
      </c>
    </row>
    <row r="1179" spans="1:7" ht="11.25" x14ac:dyDescent="0.15">
      <c r="A1179" s="9" t="s">
        <v>890</v>
      </c>
      <c r="B1179" s="8" t="s">
        <v>889</v>
      </c>
      <c r="C1179" s="8">
        <v>29</v>
      </c>
      <c r="D1179" s="8">
        <v>5.24</v>
      </c>
      <c r="E1179" s="8">
        <v>77.52</v>
      </c>
      <c r="F1179" s="7">
        <v>1</v>
      </c>
      <c r="G1179" s="6">
        <v>0</v>
      </c>
    </row>
    <row r="1180" spans="1:7" ht="11.25" x14ac:dyDescent="0.15">
      <c r="A1180" s="9" t="s">
        <v>888</v>
      </c>
      <c r="B1180" s="8" t="s">
        <v>887</v>
      </c>
      <c r="C1180" s="8">
        <v>14</v>
      </c>
      <c r="D1180" s="8">
        <v>7.57</v>
      </c>
      <c r="E1180" s="8">
        <v>82.21</v>
      </c>
      <c r="F1180" s="7">
        <v>1</v>
      </c>
      <c r="G1180" s="6">
        <v>0</v>
      </c>
    </row>
    <row r="1181" spans="1:7" ht="11.25" x14ac:dyDescent="0.15">
      <c r="A1181" s="9" t="s">
        <v>886</v>
      </c>
      <c r="B1181" s="8" t="s">
        <v>885</v>
      </c>
      <c r="C1181" s="8">
        <v>3</v>
      </c>
      <c r="D1181" s="8">
        <v>14</v>
      </c>
      <c r="E1181" s="8">
        <v>80.67</v>
      </c>
      <c r="F1181" s="7">
        <v>1</v>
      </c>
      <c r="G1181" s="6">
        <v>0</v>
      </c>
    </row>
    <row r="1182" spans="1:7" ht="22.5" x14ac:dyDescent="0.15">
      <c r="A1182" s="9" t="s">
        <v>884</v>
      </c>
      <c r="B1182" s="8" t="s">
        <v>883</v>
      </c>
      <c r="C1182" s="8">
        <v>8</v>
      </c>
      <c r="D1182" s="8">
        <v>0.25</v>
      </c>
      <c r="E1182" s="8">
        <v>40</v>
      </c>
      <c r="F1182" s="7">
        <v>1</v>
      </c>
      <c r="G1182" s="6">
        <v>0</v>
      </c>
    </row>
    <row r="1183" spans="1:7" ht="22.5" x14ac:dyDescent="0.15">
      <c r="A1183" s="9" t="s">
        <v>3357</v>
      </c>
      <c r="B1183" s="8" t="s">
        <v>3356</v>
      </c>
      <c r="C1183" s="8">
        <v>1</v>
      </c>
      <c r="D1183" s="8">
        <v>8</v>
      </c>
      <c r="E1183" s="8">
        <v>50</v>
      </c>
      <c r="F1183" s="7">
        <v>1</v>
      </c>
      <c r="G1183" s="6">
        <v>0</v>
      </c>
    </row>
    <row r="1184" spans="1:7" ht="22.5" x14ac:dyDescent="0.15">
      <c r="A1184" s="9" t="s">
        <v>3567</v>
      </c>
      <c r="B1184" s="8" t="s">
        <v>3566</v>
      </c>
      <c r="C1184" s="8">
        <v>1</v>
      </c>
      <c r="D1184" s="8">
        <v>21</v>
      </c>
      <c r="E1184" s="8">
        <v>95</v>
      </c>
      <c r="F1184" s="7">
        <v>1</v>
      </c>
      <c r="G1184" s="6">
        <v>0</v>
      </c>
    </row>
    <row r="1185" spans="1:7" ht="33.75" x14ac:dyDescent="0.15">
      <c r="A1185" s="9" t="s">
        <v>882</v>
      </c>
      <c r="B1185" s="8" t="s">
        <v>881</v>
      </c>
      <c r="C1185" s="8">
        <v>31</v>
      </c>
      <c r="D1185" s="8">
        <v>0</v>
      </c>
      <c r="E1185" s="8">
        <v>7.29</v>
      </c>
      <c r="F1185" s="7">
        <v>1</v>
      </c>
      <c r="G1185" s="6">
        <v>0</v>
      </c>
    </row>
    <row r="1186" spans="1:7" ht="33.75" x14ac:dyDescent="0.15">
      <c r="A1186" s="9" t="s">
        <v>880</v>
      </c>
      <c r="B1186" s="8" t="s">
        <v>879</v>
      </c>
      <c r="C1186" s="8">
        <v>3</v>
      </c>
      <c r="D1186" s="8">
        <v>1</v>
      </c>
      <c r="E1186" s="8">
        <v>12.33</v>
      </c>
      <c r="F1186" s="7">
        <v>1</v>
      </c>
      <c r="G1186" s="6">
        <v>0</v>
      </c>
    </row>
    <row r="1187" spans="1:7" ht="33.75" x14ac:dyDescent="0.15">
      <c r="A1187" s="9" t="s">
        <v>878</v>
      </c>
      <c r="B1187" s="8" t="s">
        <v>877</v>
      </c>
      <c r="C1187" s="8">
        <v>24</v>
      </c>
      <c r="D1187" s="8">
        <v>0</v>
      </c>
      <c r="E1187" s="8">
        <v>47.13</v>
      </c>
      <c r="F1187" s="7">
        <v>1</v>
      </c>
      <c r="G1187" s="6">
        <v>0</v>
      </c>
    </row>
    <row r="1188" spans="1:7" ht="33.75" x14ac:dyDescent="0.15">
      <c r="A1188" s="9" t="s">
        <v>876</v>
      </c>
      <c r="B1188" s="8" t="s">
        <v>875</v>
      </c>
      <c r="C1188" s="8">
        <v>19</v>
      </c>
      <c r="D1188" s="8">
        <v>1.53</v>
      </c>
      <c r="E1188" s="8">
        <v>46.74</v>
      </c>
      <c r="F1188" s="7">
        <v>1</v>
      </c>
      <c r="G1188" s="6">
        <v>0</v>
      </c>
    </row>
    <row r="1189" spans="1:7" ht="33.75" x14ac:dyDescent="0.15">
      <c r="A1189" s="9" t="s">
        <v>874</v>
      </c>
      <c r="B1189" s="8" t="s">
        <v>873</v>
      </c>
      <c r="C1189" s="8">
        <v>1</v>
      </c>
      <c r="D1189" s="8">
        <v>9</v>
      </c>
      <c r="E1189" s="8">
        <v>87</v>
      </c>
      <c r="F1189" s="7">
        <v>1</v>
      </c>
      <c r="G1189" s="6">
        <v>0</v>
      </c>
    </row>
    <row r="1190" spans="1:7" ht="11.25" x14ac:dyDescent="0.15">
      <c r="A1190" s="9" t="s">
        <v>872</v>
      </c>
      <c r="B1190" s="8" t="s">
        <v>871</v>
      </c>
      <c r="C1190" s="8">
        <v>89</v>
      </c>
      <c r="D1190" s="8">
        <v>0</v>
      </c>
      <c r="E1190" s="8">
        <v>19.8</v>
      </c>
      <c r="F1190" s="7">
        <v>1</v>
      </c>
      <c r="G1190" s="6">
        <v>0</v>
      </c>
    </row>
    <row r="1191" spans="1:7" ht="11.25" x14ac:dyDescent="0.15">
      <c r="A1191" s="9" t="s">
        <v>870</v>
      </c>
      <c r="B1191" s="8" t="s">
        <v>869</v>
      </c>
      <c r="C1191" s="8">
        <v>6</v>
      </c>
      <c r="D1191" s="8">
        <v>1.5</v>
      </c>
      <c r="E1191" s="8">
        <v>63.17</v>
      </c>
      <c r="F1191" s="7">
        <v>1</v>
      </c>
      <c r="G1191" s="6">
        <v>0</v>
      </c>
    </row>
    <row r="1192" spans="1:7" ht="11.25" x14ac:dyDescent="0.15">
      <c r="A1192" s="9" t="s">
        <v>3536</v>
      </c>
      <c r="B1192" s="8" t="s">
        <v>3535</v>
      </c>
      <c r="C1192" s="8">
        <v>1</v>
      </c>
      <c r="D1192" s="8">
        <v>4</v>
      </c>
      <c r="E1192" s="8">
        <v>93</v>
      </c>
      <c r="F1192" s="7">
        <v>1</v>
      </c>
      <c r="G1192" s="6">
        <v>0</v>
      </c>
    </row>
    <row r="1193" spans="1:7" ht="11.25" x14ac:dyDescent="0.15">
      <c r="A1193" s="9" t="s">
        <v>3534</v>
      </c>
      <c r="B1193" s="8" t="s">
        <v>3533</v>
      </c>
      <c r="C1193" s="8">
        <v>1</v>
      </c>
      <c r="D1193" s="8">
        <v>14</v>
      </c>
      <c r="E1193" s="8">
        <v>92</v>
      </c>
      <c r="F1193" s="7">
        <v>1</v>
      </c>
      <c r="G1193" s="6">
        <v>0</v>
      </c>
    </row>
    <row r="1194" spans="1:7" ht="33.75" x14ac:dyDescent="0.15">
      <c r="A1194" s="9" t="s">
        <v>3037</v>
      </c>
      <c r="B1194" s="8" t="s">
        <v>3036</v>
      </c>
      <c r="C1194" s="8">
        <v>1</v>
      </c>
      <c r="D1194" s="8">
        <v>2</v>
      </c>
      <c r="E1194" s="8">
        <v>66</v>
      </c>
      <c r="F1194" s="7">
        <v>1</v>
      </c>
      <c r="G1194" s="6">
        <v>0</v>
      </c>
    </row>
    <row r="1195" spans="1:7" ht="33.75" x14ac:dyDescent="0.15">
      <c r="A1195" s="9" t="s">
        <v>868</v>
      </c>
      <c r="B1195" s="8" t="s">
        <v>867</v>
      </c>
      <c r="C1195" s="8">
        <v>3</v>
      </c>
      <c r="D1195" s="8">
        <v>2.33</v>
      </c>
      <c r="E1195" s="8">
        <v>61</v>
      </c>
      <c r="F1195" s="7">
        <v>1</v>
      </c>
      <c r="G1195" s="6">
        <v>0</v>
      </c>
    </row>
    <row r="1196" spans="1:7" ht="33.75" x14ac:dyDescent="0.15">
      <c r="A1196" s="9" t="s">
        <v>3565</v>
      </c>
      <c r="B1196" s="8" t="s">
        <v>3564</v>
      </c>
      <c r="C1196" s="8">
        <v>1</v>
      </c>
      <c r="D1196" s="8">
        <v>39</v>
      </c>
      <c r="E1196" s="8">
        <v>64</v>
      </c>
      <c r="F1196" s="7">
        <v>1</v>
      </c>
      <c r="G1196" s="6">
        <v>0</v>
      </c>
    </row>
    <row r="1197" spans="1:7" ht="22.5" x14ac:dyDescent="0.15">
      <c r="A1197" s="9" t="s">
        <v>866</v>
      </c>
      <c r="B1197" s="8" t="s">
        <v>865</v>
      </c>
      <c r="C1197" s="8">
        <v>18</v>
      </c>
      <c r="D1197" s="8">
        <v>7.5</v>
      </c>
      <c r="E1197" s="8">
        <v>63.33</v>
      </c>
      <c r="F1197" s="7">
        <v>1</v>
      </c>
      <c r="G1197" s="6">
        <v>0</v>
      </c>
    </row>
    <row r="1198" spans="1:7" ht="22.5" x14ac:dyDescent="0.15">
      <c r="A1198" s="9" t="s">
        <v>864</v>
      </c>
      <c r="B1198" s="8" t="s">
        <v>863</v>
      </c>
      <c r="C1198" s="8">
        <v>7</v>
      </c>
      <c r="D1198" s="8">
        <v>8.2899999999999991</v>
      </c>
      <c r="E1198" s="8">
        <v>61.86</v>
      </c>
      <c r="F1198" s="7">
        <v>1</v>
      </c>
      <c r="G1198" s="6">
        <v>0</v>
      </c>
    </row>
    <row r="1199" spans="1:7" ht="22.5" x14ac:dyDescent="0.15">
      <c r="A1199" s="9" t="s">
        <v>3240</v>
      </c>
      <c r="B1199" s="8" t="s">
        <v>3239</v>
      </c>
      <c r="C1199" s="8">
        <v>2</v>
      </c>
      <c r="D1199" s="8">
        <v>10.5</v>
      </c>
      <c r="E1199" s="8">
        <v>86</v>
      </c>
      <c r="F1199" s="7">
        <v>1</v>
      </c>
      <c r="G1199" s="6">
        <v>0</v>
      </c>
    </row>
    <row r="1200" spans="1:7" ht="33.75" x14ac:dyDescent="0.15">
      <c r="A1200" s="9" t="s">
        <v>3035</v>
      </c>
      <c r="B1200" s="8" t="s">
        <v>3034</v>
      </c>
      <c r="C1200" s="8">
        <v>7</v>
      </c>
      <c r="D1200" s="8">
        <v>6.43</v>
      </c>
      <c r="E1200" s="8">
        <v>67</v>
      </c>
      <c r="F1200" s="7">
        <v>1</v>
      </c>
      <c r="G1200" s="6">
        <v>0</v>
      </c>
    </row>
    <row r="1201" spans="1:7" ht="33.75" x14ac:dyDescent="0.15">
      <c r="A1201" s="9" t="s">
        <v>860</v>
      </c>
      <c r="B1201" s="8" t="s">
        <v>859</v>
      </c>
      <c r="C1201" s="8">
        <v>9</v>
      </c>
      <c r="D1201" s="8">
        <v>8.44</v>
      </c>
      <c r="E1201" s="8">
        <v>78.33</v>
      </c>
      <c r="F1201" s="7">
        <v>1</v>
      </c>
      <c r="G1201" s="6">
        <v>0</v>
      </c>
    </row>
    <row r="1202" spans="1:7" ht="33.75" x14ac:dyDescent="0.15">
      <c r="A1202" s="9" t="s">
        <v>3033</v>
      </c>
      <c r="B1202" s="8" t="s">
        <v>3032</v>
      </c>
      <c r="C1202" s="8">
        <v>3</v>
      </c>
      <c r="D1202" s="8">
        <v>9.67</v>
      </c>
      <c r="E1202" s="8">
        <v>82.33</v>
      </c>
      <c r="F1202" s="7">
        <v>1</v>
      </c>
      <c r="G1202" s="6">
        <v>0</v>
      </c>
    </row>
    <row r="1203" spans="1:7" ht="11.25" x14ac:dyDescent="0.15">
      <c r="A1203" s="9" t="s">
        <v>3029</v>
      </c>
      <c r="B1203" s="8" t="s">
        <v>3028</v>
      </c>
      <c r="C1203" s="8">
        <v>6</v>
      </c>
      <c r="D1203" s="8">
        <v>0</v>
      </c>
      <c r="E1203" s="8">
        <v>43.33</v>
      </c>
      <c r="F1203" s="7">
        <v>1</v>
      </c>
      <c r="G1203" s="6">
        <v>0</v>
      </c>
    </row>
    <row r="1204" spans="1:7" ht="22.5" x14ac:dyDescent="0.15">
      <c r="A1204" s="9" t="s">
        <v>858</v>
      </c>
      <c r="B1204" s="8" t="s">
        <v>857</v>
      </c>
      <c r="C1204" s="8">
        <v>4</v>
      </c>
      <c r="D1204" s="8">
        <v>0</v>
      </c>
      <c r="E1204" s="8">
        <v>47</v>
      </c>
      <c r="F1204" s="7">
        <v>1</v>
      </c>
      <c r="G1204" s="6">
        <v>0</v>
      </c>
    </row>
    <row r="1205" spans="1:7" ht="22.5" x14ac:dyDescent="0.15">
      <c r="A1205" s="9" t="s">
        <v>34</v>
      </c>
      <c r="B1205" s="8" t="s">
        <v>33</v>
      </c>
      <c r="C1205" s="8">
        <v>1</v>
      </c>
      <c r="D1205" s="8">
        <v>1</v>
      </c>
      <c r="E1205" s="8">
        <v>80</v>
      </c>
      <c r="F1205" s="7">
        <v>1</v>
      </c>
      <c r="G1205" s="6">
        <v>1</v>
      </c>
    </row>
    <row r="1206" spans="1:7" ht="22.5" x14ac:dyDescent="0.15">
      <c r="A1206" s="9" t="s">
        <v>32</v>
      </c>
      <c r="B1206" s="8" t="s">
        <v>31</v>
      </c>
      <c r="C1206" s="8">
        <v>4</v>
      </c>
      <c r="D1206" s="8">
        <v>7.5</v>
      </c>
      <c r="E1206" s="8">
        <v>76.75</v>
      </c>
      <c r="F1206" s="7">
        <v>1</v>
      </c>
      <c r="G1206" s="6">
        <v>0.25</v>
      </c>
    </row>
    <row r="1207" spans="1:7" ht="22.5" x14ac:dyDescent="0.15">
      <c r="A1207" s="9" t="s">
        <v>3025</v>
      </c>
      <c r="B1207" s="8" t="s">
        <v>3024</v>
      </c>
      <c r="C1207" s="8">
        <v>4</v>
      </c>
      <c r="D1207" s="8">
        <v>10.75</v>
      </c>
      <c r="E1207" s="8">
        <v>85.5</v>
      </c>
      <c r="F1207" s="7">
        <v>1</v>
      </c>
      <c r="G1207" s="6">
        <v>0.25</v>
      </c>
    </row>
    <row r="1208" spans="1:7" ht="11.25" x14ac:dyDescent="0.15">
      <c r="A1208" s="9" t="s">
        <v>3023</v>
      </c>
      <c r="B1208" s="8" t="s">
        <v>3022</v>
      </c>
      <c r="C1208" s="8">
        <v>1</v>
      </c>
      <c r="D1208" s="8">
        <v>7</v>
      </c>
      <c r="E1208" s="8">
        <v>69</v>
      </c>
      <c r="F1208" s="7">
        <v>1</v>
      </c>
      <c r="G1208" s="6">
        <v>0</v>
      </c>
    </row>
    <row r="1209" spans="1:7" ht="11.25" x14ac:dyDescent="0.15">
      <c r="A1209" s="9" t="s">
        <v>854</v>
      </c>
      <c r="B1209" s="8" t="s">
        <v>853</v>
      </c>
      <c r="C1209" s="8">
        <v>1</v>
      </c>
      <c r="D1209" s="8">
        <v>4</v>
      </c>
      <c r="E1209" s="8">
        <v>69</v>
      </c>
      <c r="F1209" s="7">
        <v>1</v>
      </c>
      <c r="G1209" s="6">
        <v>0</v>
      </c>
    </row>
    <row r="1210" spans="1:7" ht="22.5" x14ac:dyDescent="0.15">
      <c r="A1210" s="9" t="s">
        <v>852</v>
      </c>
      <c r="B1210" s="8" t="s">
        <v>851</v>
      </c>
      <c r="C1210" s="8">
        <v>3</v>
      </c>
      <c r="D1210" s="8">
        <v>0</v>
      </c>
      <c r="E1210" s="8">
        <v>31.33</v>
      </c>
      <c r="F1210" s="7">
        <v>1</v>
      </c>
      <c r="G1210" s="6">
        <v>0</v>
      </c>
    </row>
    <row r="1211" spans="1:7" ht="22.5" x14ac:dyDescent="0.15">
      <c r="A1211" s="9" t="s">
        <v>850</v>
      </c>
      <c r="B1211" s="8" t="s">
        <v>849</v>
      </c>
      <c r="C1211" s="8">
        <v>5</v>
      </c>
      <c r="D1211" s="8">
        <v>1</v>
      </c>
      <c r="E1211" s="8">
        <v>35.200000000000003</v>
      </c>
      <c r="F1211" s="7">
        <v>1</v>
      </c>
      <c r="G1211" s="6">
        <v>0</v>
      </c>
    </row>
    <row r="1212" spans="1:7" ht="22.5" x14ac:dyDescent="0.15">
      <c r="A1212" s="9" t="s">
        <v>848</v>
      </c>
      <c r="B1212" s="8" t="s">
        <v>847</v>
      </c>
      <c r="C1212" s="8">
        <v>1</v>
      </c>
      <c r="D1212" s="8">
        <v>4</v>
      </c>
      <c r="E1212" s="8">
        <v>79</v>
      </c>
      <c r="F1212" s="7">
        <v>1</v>
      </c>
      <c r="G1212" s="6">
        <v>0</v>
      </c>
    </row>
    <row r="1213" spans="1:7" ht="22.5" x14ac:dyDescent="0.15">
      <c r="A1213" s="9" t="s">
        <v>842</v>
      </c>
      <c r="B1213" s="8" t="s">
        <v>841</v>
      </c>
      <c r="C1213" s="8">
        <v>7</v>
      </c>
      <c r="D1213" s="8">
        <v>0.86</v>
      </c>
      <c r="E1213" s="8">
        <v>68.86</v>
      </c>
      <c r="F1213" s="7">
        <v>1</v>
      </c>
      <c r="G1213" s="6">
        <v>0</v>
      </c>
    </row>
    <row r="1214" spans="1:7" ht="11.25" x14ac:dyDescent="0.15">
      <c r="A1214" s="9" t="s">
        <v>840</v>
      </c>
      <c r="B1214" s="8" t="s">
        <v>839</v>
      </c>
      <c r="C1214" s="8">
        <v>29</v>
      </c>
      <c r="D1214" s="8">
        <v>2.97</v>
      </c>
      <c r="E1214" s="8">
        <v>51.66</v>
      </c>
      <c r="F1214" s="7">
        <v>1</v>
      </c>
      <c r="G1214" s="6">
        <v>0</v>
      </c>
    </row>
    <row r="1215" spans="1:7" ht="11.25" x14ac:dyDescent="0.15">
      <c r="A1215" s="9" t="s">
        <v>838</v>
      </c>
      <c r="B1215" s="8" t="s">
        <v>837</v>
      </c>
      <c r="C1215" s="8">
        <v>10</v>
      </c>
      <c r="D1215" s="8">
        <v>4.4000000000000004</v>
      </c>
      <c r="E1215" s="8">
        <v>71.7</v>
      </c>
      <c r="F1215" s="7">
        <v>1</v>
      </c>
      <c r="G1215" s="6">
        <v>0</v>
      </c>
    </row>
    <row r="1216" spans="1:7" ht="11.25" x14ac:dyDescent="0.15">
      <c r="A1216" s="9" t="s">
        <v>836</v>
      </c>
      <c r="B1216" s="8" t="s">
        <v>835</v>
      </c>
      <c r="C1216" s="8">
        <v>9</v>
      </c>
      <c r="D1216" s="8">
        <v>6.67</v>
      </c>
      <c r="E1216" s="8">
        <v>77.11</v>
      </c>
      <c r="F1216" s="7">
        <v>1</v>
      </c>
      <c r="G1216" s="6">
        <v>0</v>
      </c>
    </row>
    <row r="1217" spans="1:7" ht="11.25" x14ac:dyDescent="0.15">
      <c r="A1217" s="9" t="s">
        <v>834</v>
      </c>
      <c r="B1217" s="8" t="s">
        <v>833</v>
      </c>
      <c r="C1217" s="8">
        <v>13</v>
      </c>
      <c r="D1217" s="8">
        <v>8.5399999999999991</v>
      </c>
      <c r="E1217" s="8">
        <v>85</v>
      </c>
      <c r="F1217" s="7">
        <v>1</v>
      </c>
      <c r="G1217" s="6">
        <v>0</v>
      </c>
    </row>
    <row r="1218" spans="1:7" ht="33.75" x14ac:dyDescent="0.15">
      <c r="A1218" s="9" t="s">
        <v>832</v>
      </c>
      <c r="B1218" s="8" t="s">
        <v>831</v>
      </c>
      <c r="C1218" s="8">
        <v>1</v>
      </c>
      <c r="D1218" s="8">
        <v>0</v>
      </c>
      <c r="E1218" s="8">
        <v>40</v>
      </c>
      <c r="F1218" s="7">
        <v>1</v>
      </c>
      <c r="G1218" s="6">
        <v>0</v>
      </c>
    </row>
    <row r="1219" spans="1:7" ht="22.5" x14ac:dyDescent="0.15">
      <c r="A1219" s="9" t="s">
        <v>830</v>
      </c>
      <c r="B1219" s="8" t="s">
        <v>829</v>
      </c>
      <c r="C1219" s="8">
        <v>3</v>
      </c>
      <c r="D1219" s="8">
        <v>2.33</v>
      </c>
      <c r="E1219" s="8">
        <v>60.33</v>
      </c>
      <c r="F1219" s="7">
        <v>1</v>
      </c>
      <c r="G1219" s="6">
        <v>0</v>
      </c>
    </row>
    <row r="1220" spans="1:7" ht="22.5" x14ac:dyDescent="0.15">
      <c r="A1220" s="9" t="s">
        <v>3274</v>
      </c>
      <c r="B1220" s="8" t="s">
        <v>3273</v>
      </c>
      <c r="C1220" s="8">
        <v>1</v>
      </c>
      <c r="D1220" s="8">
        <v>3</v>
      </c>
      <c r="E1220" s="8">
        <v>1</v>
      </c>
      <c r="F1220" s="7">
        <v>1</v>
      </c>
      <c r="G1220" s="6">
        <v>0</v>
      </c>
    </row>
    <row r="1221" spans="1:7" ht="11.25" x14ac:dyDescent="0.15">
      <c r="A1221" s="9" t="s">
        <v>828</v>
      </c>
      <c r="B1221" s="8" t="s">
        <v>827</v>
      </c>
      <c r="C1221" s="8">
        <v>75</v>
      </c>
      <c r="D1221" s="8">
        <v>3.69</v>
      </c>
      <c r="E1221" s="8">
        <v>52.36</v>
      </c>
      <c r="F1221" s="7">
        <v>0</v>
      </c>
      <c r="G1221" s="6">
        <v>0</v>
      </c>
    </row>
    <row r="1222" spans="1:7" ht="11.25" x14ac:dyDescent="0.15">
      <c r="A1222" s="9" t="s">
        <v>826</v>
      </c>
      <c r="B1222" s="8" t="s">
        <v>825</v>
      </c>
      <c r="C1222" s="8">
        <v>15</v>
      </c>
      <c r="D1222" s="8">
        <v>5.73</v>
      </c>
      <c r="E1222" s="8">
        <v>67.27</v>
      </c>
      <c r="F1222" s="7">
        <v>0</v>
      </c>
      <c r="G1222" s="6">
        <v>0</v>
      </c>
    </row>
    <row r="1223" spans="1:7" ht="11.25" x14ac:dyDescent="0.15">
      <c r="A1223" s="9" t="s">
        <v>824</v>
      </c>
      <c r="B1223" s="8" t="s">
        <v>823</v>
      </c>
      <c r="C1223" s="8">
        <v>3</v>
      </c>
      <c r="D1223" s="8">
        <v>8.67</v>
      </c>
      <c r="E1223" s="8">
        <v>77</v>
      </c>
      <c r="F1223" s="7">
        <v>0</v>
      </c>
      <c r="G1223" s="6">
        <v>0</v>
      </c>
    </row>
    <row r="1224" spans="1:7" ht="11.25" x14ac:dyDescent="0.15">
      <c r="A1224" s="9" t="s">
        <v>3484</v>
      </c>
      <c r="B1224" s="8" t="s">
        <v>3483</v>
      </c>
      <c r="C1224" s="8">
        <v>1</v>
      </c>
      <c r="D1224" s="8">
        <v>8</v>
      </c>
      <c r="E1224" s="8">
        <v>48</v>
      </c>
      <c r="F1224" s="7">
        <v>0</v>
      </c>
      <c r="G1224" s="6">
        <v>0</v>
      </c>
    </row>
    <row r="1225" spans="1:7" ht="22.5" x14ac:dyDescent="0.15">
      <c r="A1225" s="9" t="s">
        <v>822</v>
      </c>
      <c r="B1225" s="8" t="s">
        <v>821</v>
      </c>
      <c r="C1225" s="8">
        <v>2</v>
      </c>
      <c r="D1225" s="8">
        <v>0</v>
      </c>
      <c r="E1225" s="8">
        <v>60.5</v>
      </c>
      <c r="F1225" s="7">
        <v>0</v>
      </c>
      <c r="G1225" s="6">
        <v>0</v>
      </c>
    </row>
    <row r="1226" spans="1:7" ht="22.5" x14ac:dyDescent="0.15">
      <c r="A1226" s="9" t="s">
        <v>820</v>
      </c>
      <c r="B1226" s="8" t="s">
        <v>819</v>
      </c>
      <c r="C1226" s="8">
        <v>22</v>
      </c>
      <c r="D1226" s="8">
        <v>3.41</v>
      </c>
      <c r="E1226" s="8">
        <v>65</v>
      </c>
      <c r="F1226" s="7">
        <v>0</v>
      </c>
      <c r="G1226" s="6">
        <v>0</v>
      </c>
    </row>
    <row r="1227" spans="1:7" ht="22.5" x14ac:dyDescent="0.15">
      <c r="A1227" s="9" t="s">
        <v>818</v>
      </c>
      <c r="B1227" s="8" t="s">
        <v>817</v>
      </c>
      <c r="C1227" s="8">
        <v>4</v>
      </c>
      <c r="D1227" s="8">
        <v>4.25</v>
      </c>
      <c r="E1227" s="8">
        <v>65.5</v>
      </c>
      <c r="F1227" s="7">
        <v>0</v>
      </c>
      <c r="G1227" s="6">
        <v>0</v>
      </c>
    </row>
    <row r="1228" spans="1:7" ht="22.5" x14ac:dyDescent="0.15">
      <c r="A1228" s="9" t="s">
        <v>2694</v>
      </c>
      <c r="B1228" s="8" t="s">
        <v>2693</v>
      </c>
      <c r="C1228" s="8">
        <v>1</v>
      </c>
      <c r="D1228" s="8">
        <v>5</v>
      </c>
      <c r="E1228" s="8">
        <v>44</v>
      </c>
      <c r="F1228" s="7">
        <v>0</v>
      </c>
      <c r="G1228" s="6">
        <v>0</v>
      </c>
    </row>
    <row r="1229" spans="1:7" ht="22.5" x14ac:dyDescent="0.15">
      <c r="A1229" s="9" t="s">
        <v>816</v>
      </c>
      <c r="B1229" s="8" t="s">
        <v>815</v>
      </c>
      <c r="C1229" s="8">
        <v>8</v>
      </c>
      <c r="D1229" s="8">
        <v>1.1299999999999999</v>
      </c>
      <c r="E1229" s="8">
        <v>53.63</v>
      </c>
      <c r="F1229" s="7">
        <v>0</v>
      </c>
      <c r="G1229" s="6">
        <v>0</v>
      </c>
    </row>
    <row r="1230" spans="1:7" ht="22.5" x14ac:dyDescent="0.15">
      <c r="A1230" s="9" t="s">
        <v>814</v>
      </c>
      <c r="B1230" s="8" t="s">
        <v>813</v>
      </c>
      <c r="C1230" s="8">
        <v>1</v>
      </c>
      <c r="D1230" s="8">
        <v>6</v>
      </c>
      <c r="E1230" s="8">
        <v>64</v>
      </c>
      <c r="F1230" s="7">
        <v>0</v>
      </c>
      <c r="G1230" s="6">
        <v>0</v>
      </c>
    </row>
    <row r="1231" spans="1:7" ht="22.5" x14ac:dyDescent="0.15">
      <c r="A1231" s="9" t="s">
        <v>3408</v>
      </c>
      <c r="B1231" s="8" t="s">
        <v>3407</v>
      </c>
      <c r="C1231" s="8">
        <v>2</v>
      </c>
      <c r="D1231" s="8">
        <v>19.5</v>
      </c>
      <c r="E1231" s="8">
        <v>72.5</v>
      </c>
      <c r="F1231" s="7">
        <v>0</v>
      </c>
      <c r="G1231" s="6">
        <v>0</v>
      </c>
    </row>
    <row r="1232" spans="1:7" ht="11.25" x14ac:dyDescent="0.15">
      <c r="A1232" s="9" t="s">
        <v>3019</v>
      </c>
      <c r="B1232" s="8" t="s">
        <v>3018</v>
      </c>
      <c r="C1232" s="8">
        <v>2</v>
      </c>
      <c r="D1232" s="8">
        <v>0</v>
      </c>
      <c r="E1232" s="8">
        <v>45</v>
      </c>
      <c r="F1232" s="7">
        <v>0</v>
      </c>
      <c r="G1232" s="6">
        <v>0</v>
      </c>
    </row>
    <row r="1233" spans="1:7" ht="11.25" x14ac:dyDescent="0.15">
      <c r="A1233" s="9" t="s">
        <v>812</v>
      </c>
      <c r="B1233" s="8" t="s">
        <v>811</v>
      </c>
      <c r="C1233" s="8">
        <v>3</v>
      </c>
      <c r="D1233" s="8">
        <v>3</v>
      </c>
      <c r="E1233" s="8">
        <v>53</v>
      </c>
      <c r="F1233" s="7">
        <v>0</v>
      </c>
      <c r="G1233" s="6">
        <v>0</v>
      </c>
    </row>
    <row r="1234" spans="1:7" ht="11.25" x14ac:dyDescent="0.15">
      <c r="A1234" s="9" t="s">
        <v>810</v>
      </c>
      <c r="B1234" s="8" t="s">
        <v>809</v>
      </c>
      <c r="C1234" s="8">
        <v>1</v>
      </c>
      <c r="D1234" s="8">
        <v>6</v>
      </c>
      <c r="E1234" s="8">
        <v>39</v>
      </c>
      <c r="F1234" s="7">
        <v>0</v>
      </c>
      <c r="G1234" s="6">
        <v>0</v>
      </c>
    </row>
    <row r="1235" spans="1:7" ht="45" x14ac:dyDescent="0.15">
      <c r="A1235" s="9" t="s">
        <v>3017</v>
      </c>
      <c r="B1235" s="8" t="s">
        <v>3016</v>
      </c>
      <c r="C1235" s="8">
        <v>31</v>
      </c>
      <c r="D1235" s="8">
        <v>0</v>
      </c>
      <c r="E1235" s="8">
        <v>43.1</v>
      </c>
      <c r="F1235" s="7">
        <v>0</v>
      </c>
      <c r="G1235" s="6">
        <v>0</v>
      </c>
    </row>
    <row r="1236" spans="1:7" ht="33.75" x14ac:dyDescent="0.15">
      <c r="A1236" s="9" t="s">
        <v>808</v>
      </c>
      <c r="B1236" s="8" t="s">
        <v>807</v>
      </c>
      <c r="C1236" s="8">
        <v>38</v>
      </c>
      <c r="D1236" s="8">
        <v>2.1800000000000002</v>
      </c>
      <c r="E1236" s="8">
        <v>39.340000000000003</v>
      </c>
      <c r="F1236" s="7">
        <v>0</v>
      </c>
      <c r="G1236" s="6">
        <v>0</v>
      </c>
    </row>
    <row r="1237" spans="1:7" ht="33.75" x14ac:dyDescent="0.15">
      <c r="A1237" s="9" t="s">
        <v>806</v>
      </c>
      <c r="B1237" s="8" t="s">
        <v>805</v>
      </c>
      <c r="C1237" s="8">
        <v>5</v>
      </c>
      <c r="D1237" s="8">
        <v>3.8</v>
      </c>
      <c r="E1237" s="8">
        <v>67</v>
      </c>
      <c r="F1237" s="7">
        <v>0</v>
      </c>
      <c r="G1237" s="6">
        <v>0</v>
      </c>
    </row>
    <row r="1238" spans="1:7" ht="33.75" x14ac:dyDescent="0.15">
      <c r="A1238" s="9" t="s">
        <v>2692</v>
      </c>
      <c r="B1238" s="8" t="s">
        <v>2691</v>
      </c>
      <c r="C1238" s="8">
        <v>2</v>
      </c>
      <c r="D1238" s="8">
        <v>11</v>
      </c>
      <c r="E1238" s="8">
        <v>27</v>
      </c>
      <c r="F1238" s="7">
        <v>0</v>
      </c>
      <c r="G1238" s="6">
        <v>0</v>
      </c>
    </row>
    <row r="1239" spans="1:7" ht="22.5" x14ac:dyDescent="0.15">
      <c r="A1239" s="9" t="s">
        <v>804</v>
      </c>
      <c r="B1239" s="8" t="s">
        <v>803</v>
      </c>
      <c r="C1239" s="8">
        <v>19</v>
      </c>
      <c r="D1239" s="8">
        <v>0</v>
      </c>
      <c r="E1239" s="8">
        <v>41.89</v>
      </c>
      <c r="F1239" s="7">
        <v>0</v>
      </c>
      <c r="G1239" s="6">
        <v>0</v>
      </c>
    </row>
    <row r="1240" spans="1:7" ht="22.5" x14ac:dyDescent="0.15">
      <c r="A1240" s="9" t="s">
        <v>802</v>
      </c>
      <c r="B1240" s="8" t="s">
        <v>801</v>
      </c>
      <c r="C1240" s="8">
        <v>27</v>
      </c>
      <c r="D1240" s="8">
        <v>1.3</v>
      </c>
      <c r="E1240" s="8">
        <v>34</v>
      </c>
      <c r="F1240" s="7">
        <v>0</v>
      </c>
      <c r="G1240" s="6">
        <v>0</v>
      </c>
    </row>
    <row r="1241" spans="1:7" ht="22.5" x14ac:dyDescent="0.15">
      <c r="A1241" s="9" t="s">
        <v>800</v>
      </c>
      <c r="B1241" s="8" t="s">
        <v>799</v>
      </c>
      <c r="C1241" s="8">
        <v>1</v>
      </c>
      <c r="D1241" s="8">
        <v>5</v>
      </c>
      <c r="E1241" s="8">
        <v>94</v>
      </c>
      <c r="F1241" s="7">
        <v>0</v>
      </c>
      <c r="G1241" s="6">
        <v>0</v>
      </c>
    </row>
    <row r="1242" spans="1:7" ht="22.5" x14ac:dyDescent="0.15">
      <c r="A1242" s="9" t="s">
        <v>2690</v>
      </c>
      <c r="B1242" s="8" t="s">
        <v>2689</v>
      </c>
      <c r="C1242" s="8">
        <v>2</v>
      </c>
      <c r="D1242" s="8">
        <v>6.5</v>
      </c>
      <c r="E1242" s="8">
        <v>65</v>
      </c>
      <c r="F1242" s="7">
        <v>0</v>
      </c>
      <c r="G1242" s="6">
        <v>0</v>
      </c>
    </row>
    <row r="1243" spans="1:7" ht="22.5" x14ac:dyDescent="0.15">
      <c r="A1243" s="9" t="s">
        <v>798</v>
      </c>
      <c r="B1243" s="8" t="s">
        <v>797</v>
      </c>
      <c r="C1243" s="8">
        <v>3</v>
      </c>
      <c r="D1243" s="8">
        <v>0</v>
      </c>
      <c r="E1243" s="8">
        <v>26.67</v>
      </c>
      <c r="F1243" s="7">
        <v>0</v>
      </c>
      <c r="G1243" s="6">
        <v>0</v>
      </c>
    </row>
    <row r="1244" spans="1:7" ht="22.5" x14ac:dyDescent="0.15">
      <c r="A1244" s="9" t="s">
        <v>2688</v>
      </c>
      <c r="B1244" s="8" t="s">
        <v>2687</v>
      </c>
      <c r="C1244" s="8">
        <v>3</v>
      </c>
      <c r="D1244" s="8">
        <v>3</v>
      </c>
      <c r="E1244" s="8">
        <v>38.67</v>
      </c>
      <c r="F1244" s="7">
        <v>0</v>
      </c>
      <c r="G1244" s="6">
        <v>0</v>
      </c>
    </row>
    <row r="1245" spans="1:7" ht="22.5" x14ac:dyDescent="0.15">
      <c r="A1245" s="9" t="s">
        <v>2686</v>
      </c>
      <c r="B1245" s="8" t="s">
        <v>2685</v>
      </c>
      <c r="C1245" s="8">
        <v>2</v>
      </c>
      <c r="D1245" s="8">
        <v>4.5</v>
      </c>
      <c r="E1245" s="8">
        <v>56.5</v>
      </c>
      <c r="F1245" s="7">
        <v>0</v>
      </c>
      <c r="G1245" s="6">
        <v>0</v>
      </c>
    </row>
    <row r="1246" spans="1:7" ht="22.5" x14ac:dyDescent="0.15">
      <c r="A1246" s="9" t="s">
        <v>796</v>
      </c>
      <c r="B1246" s="8" t="s">
        <v>795</v>
      </c>
      <c r="C1246" s="8">
        <v>1</v>
      </c>
      <c r="D1246" s="8">
        <v>11</v>
      </c>
      <c r="E1246" s="8">
        <v>69</v>
      </c>
      <c r="F1246" s="7">
        <v>0</v>
      </c>
      <c r="G1246" s="6">
        <v>0</v>
      </c>
    </row>
    <row r="1247" spans="1:7" ht="22.5" x14ac:dyDescent="0.15">
      <c r="A1247" s="9" t="s">
        <v>3422</v>
      </c>
      <c r="B1247" s="8" t="s">
        <v>3421</v>
      </c>
      <c r="C1247" s="8">
        <v>1</v>
      </c>
      <c r="D1247" s="8">
        <v>5</v>
      </c>
      <c r="E1247" s="8">
        <v>79</v>
      </c>
      <c r="F1247" s="7">
        <v>0</v>
      </c>
      <c r="G1247" s="6">
        <v>0</v>
      </c>
    </row>
    <row r="1248" spans="1:7" ht="22.5" x14ac:dyDescent="0.15">
      <c r="A1248" s="9" t="s">
        <v>794</v>
      </c>
      <c r="B1248" s="8" t="s">
        <v>793</v>
      </c>
      <c r="C1248" s="8">
        <v>45</v>
      </c>
      <c r="D1248" s="8">
        <v>0.04</v>
      </c>
      <c r="E1248" s="8">
        <v>39.42</v>
      </c>
      <c r="F1248" s="7">
        <v>0</v>
      </c>
      <c r="G1248" s="6">
        <v>0</v>
      </c>
    </row>
    <row r="1249" spans="1:7" ht="22.5" x14ac:dyDescent="0.15">
      <c r="A1249" s="9" t="s">
        <v>792</v>
      </c>
      <c r="B1249" s="8" t="s">
        <v>791</v>
      </c>
      <c r="C1249" s="8">
        <v>2</v>
      </c>
      <c r="D1249" s="8">
        <v>2</v>
      </c>
      <c r="E1249" s="8">
        <v>35.5</v>
      </c>
      <c r="F1249" s="7">
        <v>0</v>
      </c>
      <c r="G1249" s="6">
        <v>0</v>
      </c>
    </row>
    <row r="1250" spans="1:7" ht="22.5" x14ac:dyDescent="0.15">
      <c r="A1250" s="9" t="s">
        <v>790</v>
      </c>
      <c r="B1250" s="8" t="s">
        <v>789</v>
      </c>
      <c r="C1250" s="8">
        <v>45</v>
      </c>
      <c r="D1250" s="8">
        <v>0</v>
      </c>
      <c r="E1250" s="8">
        <v>39.58</v>
      </c>
      <c r="F1250" s="7">
        <v>0</v>
      </c>
      <c r="G1250" s="6">
        <v>0</v>
      </c>
    </row>
    <row r="1251" spans="1:7" ht="22.5" x14ac:dyDescent="0.15">
      <c r="A1251" s="9" t="s">
        <v>788</v>
      </c>
      <c r="B1251" s="8" t="s">
        <v>787</v>
      </c>
      <c r="C1251" s="8">
        <v>2</v>
      </c>
      <c r="D1251" s="8">
        <v>1</v>
      </c>
      <c r="E1251" s="8">
        <v>47</v>
      </c>
      <c r="F1251" s="7">
        <v>0</v>
      </c>
      <c r="G1251" s="6">
        <v>0</v>
      </c>
    </row>
    <row r="1252" spans="1:7" ht="22.5" x14ac:dyDescent="0.15">
      <c r="A1252" s="9" t="s">
        <v>784</v>
      </c>
      <c r="B1252" s="8" t="s">
        <v>783</v>
      </c>
      <c r="C1252" s="8">
        <v>32</v>
      </c>
      <c r="D1252" s="8">
        <v>0</v>
      </c>
      <c r="E1252" s="8">
        <v>42.22</v>
      </c>
      <c r="F1252" s="7">
        <v>0</v>
      </c>
      <c r="G1252" s="6">
        <v>0</v>
      </c>
    </row>
    <row r="1253" spans="1:7" ht="22.5" x14ac:dyDescent="0.15">
      <c r="A1253" s="9" t="s">
        <v>782</v>
      </c>
      <c r="B1253" s="8" t="s">
        <v>781</v>
      </c>
      <c r="C1253" s="8">
        <v>1</v>
      </c>
      <c r="D1253" s="8">
        <v>1</v>
      </c>
      <c r="E1253" s="8">
        <v>31</v>
      </c>
      <c r="F1253" s="7">
        <v>0</v>
      </c>
      <c r="G1253" s="6">
        <v>0</v>
      </c>
    </row>
    <row r="1254" spans="1:7" ht="22.5" x14ac:dyDescent="0.15">
      <c r="A1254" s="9" t="s">
        <v>780</v>
      </c>
      <c r="B1254" s="8" t="s">
        <v>779</v>
      </c>
      <c r="C1254" s="8">
        <v>2</v>
      </c>
      <c r="D1254" s="8">
        <v>0.5</v>
      </c>
      <c r="E1254" s="8">
        <v>32</v>
      </c>
      <c r="F1254" s="7">
        <v>0</v>
      </c>
      <c r="G1254" s="6">
        <v>0</v>
      </c>
    </row>
    <row r="1255" spans="1:7" ht="22.5" x14ac:dyDescent="0.15">
      <c r="A1255" s="9" t="s">
        <v>778</v>
      </c>
      <c r="B1255" s="8" t="s">
        <v>777</v>
      </c>
      <c r="C1255" s="8">
        <v>1</v>
      </c>
      <c r="D1255" s="8">
        <v>3</v>
      </c>
      <c r="E1255" s="8">
        <v>14</v>
      </c>
      <c r="F1255" s="7">
        <v>0</v>
      </c>
      <c r="G1255" s="6">
        <v>0</v>
      </c>
    </row>
    <row r="1256" spans="1:7" ht="22.5" x14ac:dyDescent="0.15">
      <c r="A1256" s="9" t="s">
        <v>2684</v>
      </c>
      <c r="B1256" s="8" t="s">
        <v>2683</v>
      </c>
      <c r="C1256" s="8">
        <v>1</v>
      </c>
      <c r="D1256" s="8">
        <v>23</v>
      </c>
      <c r="E1256" s="8">
        <v>31</v>
      </c>
      <c r="F1256" s="7">
        <v>0</v>
      </c>
      <c r="G1256" s="6">
        <v>0</v>
      </c>
    </row>
    <row r="1257" spans="1:7" ht="33.75" x14ac:dyDescent="0.15">
      <c r="A1257" s="9" t="s">
        <v>776</v>
      </c>
      <c r="B1257" s="8" t="s">
        <v>775</v>
      </c>
      <c r="C1257" s="8">
        <v>3</v>
      </c>
      <c r="D1257" s="8">
        <v>7.33</v>
      </c>
      <c r="E1257" s="8">
        <v>56.67</v>
      </c>
      <c r="F1257" s="7">
        <v>0</v>
      </c>
      <c r="G1257" s="6">
        <v>0</v>
      </c>
    </row>
    <row r="1258" spans="1:7" ht="33.75" x14ac:dyDescent="0.15">
      <c r="A1258" s="9" t="s">
        <v>774</v>
      </c>
      <c r="B1258" s="8" t="s">
        <v>773</v>
      </c>
      <c r="C1258" s="8">
        <v>7</v>
      </c>
      <c r="D1258" s="8">
        <v>4.8600000000000003</v>
      </c>
      <c r="E1258" s="8">
        <v>76.569999999999993</v>
      </c>
      <c r="F1258" s="7">
        <v>0</v>
      </c>
      <c r="G1258" s="6">
        <v>0</v>
      </c>
    </row>
    <row r="1259" spans="1:7" ht="33.75" x14ac:dyDescent="0.15">
      <c r="A1259" s="9" t="s">
        <v>772</v>
      </c>
      <c r="B1259" s="8" t="s">
        <v>771</v>
      </c>
      <c r="C1259" s="8">
        <v>2</v>
      </c>
      <c r="D1259" s="8">
        <v>20</v>
      </c>
      <c r="E1259" s="8">
        <v>75.5</v>
      </c>
      <c r="F1259" s="7">
        <v>0</v>
      </c>
      <c r="G1259" s="6">
        <v>0</v>
      </c>
    </row>
    <row r="1260" spans="1:7" ht="33.75" x14ac:dyDescent="0.15">
      <c r="A1260" s="9" t="s">
        <v>770</v>
      </c>
      <c r="B1260" s="8" t="s">
        <v>769</v>
      </c>
      <c r="C1260" s="8">
        <v>10</v>
      </c>
      <c r="D1260" s="8">
        <v>4.3</v>
      </c>
      <c r="E1260" s="8">
        <v>56.2</v>
      </c>
      <c r="F1260" s="7">
        <v>0</v>
      </c>
      <c r="G1260" s="6">
        <v>0</v>
      </c>
    </row>
    <row r="1261" spans="1:7" ht="33.75" x14ac:dyDescent="0.15">
      <c r="A1261" s="9" t="s">
        <v>768</v>
      </c>
      <c r="B1261" s="8" t="s">
        <v>767</v>
      </c>
      <c r="C1261" s="8">
        <v>1</v>
      </c>
      <c r="D1261" s="8">
        <v>6</v>
      </c>
      <c r="E1261" s="8">
        <v>73</v>
      </c>
      <c r="F1261" s="7">
        <v>0</v>
      </c>
      <c r="G1261" s="6">
        <v>0</v>
      </c>
    </row>
    <row r="1262" spans="1:7" ht="33.75" x14ac:dyDescent="0.15">
      <c r="A1262" s="9" t="s">
        <v>3532</v>
      </c>
      <c r="B1262" s="8" t="s">
        <v>3531</v>
      </c>
      <c r="C1262" s="8">
        <v>1</v>
      </c>
      <c r="D1262" s="8">
        <v>37</v>
      </c>
      <c r="E1262" s="8">
        <v>56</v>
      </c>
      <c r="F1262" s="7">
        <v>0</v>
      </c>
      <c r="G1262" s="6">
        <v>0</v>
      </c>
    </row>
    <row r="1263" spans="1:7" ht="11.25" x14ac:dyDescent="0.15">
      <c r="A1263" s="9" t="s">
        <v>766</v>
      </c>
      <c r="B1263" s="8" t="s">
        <v>765</v>
      </c>
      <c r="C1263" s="8">
        <v>34</v>
      </c>
      <c r="D1263" s="8">
        <v>0.62</v>
      </c>
      <c r="E1263" s="8">
        <v>53.47</v>
      </c>
      <c r="F1263" s="7">
        <v>0</v>
      </c>
      <c r="G1263" s="6">
        <v>0</v>
      </c>
    </row>
    <row r="1264" spans="1:7" ht="11.25" x14ac:dyDescent="0.15">
      <c r="A1264" s="9" t="s">
        <v>764</v>
      </c>
      <c r="B1264" s="8" t="s">
        <v>763</v>
      </c>
      <c r="C1264" s="8">
        <v>2</v>
      </c>
      <c r="D1264" s="8">
        <v>3</v>
      </c>
      <c r="E1264" s="8">
        <v>65.5</v>
      </c>
      <c r="F1264" s="7">
        <v>0</v>
      </c>
      <c r="G1264" s="6">
        <v>0</v>
      </c>
    </row>
    <row r="1265" spans="1:7" ht="11.25" x14ac:dyDescent="0.15">
      <c r="A1265" s="9" t="s">
        <v>762</v>
      </c>
      <c r="B1265" s="8" t="s">
        <v>761</v>
      </c>
      <c r="C1265" s="8">
        <v>7</v>
      </c>
      <c r="D1265" s="8">
        <v>3.14</v>
      </c>
      <c r="E1265" s="8">
        <v>38.57</v>
      </c>
      <c r="F1265" s="7">
        <v>0</v>
      </c>
      <c r="G1265" s="6">
        <v>0</v>
      </c>
    </row>
    <row r="1266" spans="1:7" ht="33.75" x14ac:dyDescent="0.15">
      <c r="A1266" s="9" t="s">
        <v>756</v>
      </c>
      <c r="B1266" s="8" t="s">
        <v>755</v>
      </c>
      <c r="C1266" s="8">
        <v>134</v>
      </c>
      <c r="D1266" s="8">
        <v>0.04</v>
      </c>
      <c r="E1266" s="8">
        <v>50.24</v>
      </c>
      <c r="F1266" s="7">
        <v>0</v>
      </c>
      <c r="G1266" s="6">
        <v>0</v>
      </c>
    </row>
    <row r="1267" spans="1:7" ht="45" x14ac:dyDescent="0.15">
      <c r="A1267" s="9" t="s">
        <v>3206</v>
      </c>
      <c r="B1267" s="8" t="s">
        <v>3205</v>
      </c>
      <c r="C1267" s="8">
        <v>8</v>
      </c>
      <c r="D1267" s="8">
        <v>0.13</v>
      </c>
      <c r="E1267" s="8">
        <v>45.13</v>
      </c>
      <c r="F1267" s="7">
        <v>0</v>
      </c>
      <c r="G1267" s="6">
        <v>0</v>
      </c>
    </row>
    <row r="1268" spans="1:7" ht="33.75" x14ac:dyDescent="0.15">
      <c r="A1268" s="9" t="s">
        <v>754</v>
      </c>
      <c r="B1268" s="8" t="s">
        <v>753</v>
      </c>
      <c r="C1268" s="8">
        <v>37</v>
      </c>
      <c r="D1268" s="8">
        <v>0.08</v>
      </c>
      <c r="E1268" s="8">
        <v>48.89</v>
      </c>
      <c r="F1268" s="7">
        <v>0</v>
      </c>
      <c r="G1268" s="6">
        <v>0</v>
      </c>
    </row>
    <row r="1269" spans="1:7" ht="33.75" x14ac:dyDescent="0.15">
      <c r="A1269" s="9" t="s">
        <v>3204</v>
      </c>
      <c r="B1269" s="8" t="s">
        <v>3203</v>
      </c>
      <c r="C1269" s="8">
        <v>1</v>
      </c>
      <c r="D1269" s="8">
        <v>1</v>
      </c>
      <c r="E1269" s="8">
        <v>64</v>
      </c>
      <c r="F1269" s="7">
        <v>0</v>
      </c>
      <c r="G1269" s="6">
        <v>0</v>
      </c>
    </row>
    <row r="1270" spans="1:7" ht="33.75" x14ac:dyDescent="0.15">
      <c r="A1270" s="9" t="s">
        <v>752</v>
      </c>
      <c r="B1270" s="8" t="s">
        <v>751</v>
      </c>
      <c r="C1270" s="8">
        <v>7</v>
      </c>
      <c r="D1270" s="8">
        <v>0</v>
      </c>
      <c r="E1270" s="8">
        <v>41.71</v>
      </c>
      <c r="F1270" s="7">
        <v>0</v>
      </c>
      <c r="G1270" s="6">
        <v>0</v>
      </c>
    </row>
    <row r="1271" spans="1:7" ht="22.5" x14ac:dyDescent="0.15">
      <c r="A1271" s="9" t="s">
        <v>2680</v>
      </c>
      <c r="B1271" s="8" t="s">
        <v>2679</v>
      </c>
      <c r="C1271" s="8">
        <v>2</v>
      </c>
      <c r="D1271" s="8">
        <v>0.5</v>
      </c>
      <c r="E1271" s="8">
        <v>65</v>
      </c>
      <c r="F1271" s="7">
        <v>0</v>
      </c>
      <c r="G1271" s="6">
        <v>1</v>
      </c>
    </row>
    <row r="1272" spans="1:7" ht="22.5" x14ac:dyDescent="0.15">
      <c r="A1272" s="9" t="s">
        <v>748</v>
      </c>
      <c r="B1272" s="8" t="s">
        <v>747</v>
      </c>
      <c r="C1272" s="8">
        <v>2</v>
      </c>
      <c r="D1272" s="8">
        <v>14</v>
      </c>
      <c r="E1272" s="8">
        <v>55.5</v>
      </c>
      <c r="F1272" s="7">
        <v>0</v>
      </c>
      <c r="G1272" s="6">
        <v>0.5</v>
      </c>
    </row>
    <row r="1273" spans="1:7" ht="22.5" x14ac:dyDescent="0.15">
      <c r="A1273" s="9" t="s">
        <v>746</v>
      </c>
      <c r="B1273" s="8" t="s">
        <v>745</v>
      </c>
      <c r="C1273" s="8">
        <v>22</v>
      </c>
      <c r="D1273" s="8">
        <v>0.73</v>
      </c>
      <c r="E1273" s="8">
        <v>38.64</v>
      </c>
      <c r="F1273" s="7">
        <v>0</v>
      </c>
      <c r="G1273" s="6">
        <v>0</v>
      </c>
    </row>
    <row r="1274" spans="1:7" ht="22.5" x14ac:dyDescent="0.15">
      <c r="A1274" s="9" t="s">
        <v>744</v>
      </c>
      <c r="B1274" s="8" t="s">
        <v>743</v>
      </c>
      <c r="C1274" s="8">
        <v>14</v>
      </c>
      <c r="D1274" s="8">
        <v>2.5</v>
      </c>
      <c r="E1274" s="8">
        <v>38.86</v>
      </c>
      <c r="F1274" s="7">
        <v>0</v>
      </c>
      <c r="G1274" s="6">
        <v>0</v>
      </c>
    </row>
    <row r="1275" spans="1:7" ht="22.5" x14ac:dyDescent="0.15">
      <c r="A1275" s="9" t="s">
        <v>742</v>
      </c>
      <c r="B1275" s="8" t="s">
        <v>741</v>
      </c>
      <c r="C1275" s="8">
        <v>2</v>
      </c>
      <c r="D1275" s="8">
        <v>7</v>
      </c>
      <c r="E1275" s="8">
        <v>51</v>
      </c>
      <c r="F1275" s="7">
        <v>0</v>
      </c>
      <c r="G1275" s="6">
        <v>0</v>
      </c>
    </row>
    <row r="1276" spans="1:7" ht="22.5" x14ac:dyDescent="0.15">
      <c r="A1276" s="9" t="s">
        <v>740</v>
      </c>
      <c r="B1276" s="8" t="s">
        <v>739</v>
      </c>
      <c r="C1276" s="8">
        <v>1</v>
      </c>
      <c r="D1276" s="8">
        <v>13</v>
      </c>
      <c r="E1276" s="8">
        <v>83</v>
      </c>
      <c r="F1276" s="7">
        <v>0</v>
      </c>
      <c r="G1276" s="6">
        <v>0</v>
      </c>
    </row>
    <row r="1277" spans="1:7" ht="22.5" x14ac:dyDescent="0.15">
      <c r="A1277" s="9" t="s">
        <v>738</v>
      </c>
      <c r="B1277" s="8" t="s">
        <v>737</v>
      </c>
      <c r="C1277" s="8">
        <v>5</v>
      </c>
      <c r="D1277" s="8">
        <v>2.8</v>
      </c>
      <c r="E1277" s="8">
        <v>36.799999999999997</v>
      </c>
      <c r="F1277" s="7">
        <v>0</v>
      </c>
      <c r="G1277" s="6">
        <v>0</v>
      </c>
    </row>
    <row r="1278" spans="1:7" ht="22.5" x14ac:dyDescent="0.15">
      <c r="A1278" s="9" t="s">
        <v>3305</v>
      </c>
      <c r="B1278" s="8" t="s">
        <v>3304</v>
      </c>
      <c r="C1278" s="8">
        <v>1</v>
      </c>
      <c r="D1278" s="8">
        <v>3</v>
      </c>
      <c r="E1278" s="8">
        <v>35</v>
      </c>
      <c r="F1278" s="7">
        <v>0</v>
      </c>
      <c r="G1278" s="6">
        <v>0</v>
      </c>
    </row>
    <row r="1279" spans="1:7" ht="22.5" x14ac:dyDescent="0.15">
      <c r="A1279" s="9" t="s">
        <v>2678</v>
      </c>
      <c r="B1279" s="8" t="s">
        <v>2677</v>
      </c>
      <c r="C1279" s="8">
        <v>1</v>
      </c>
      <c r="D1279" s="8">
        <v>6</v>
      </c>
      <c r="E1279" s="8">
        <v>41</v>
      </c>
      <c r="F1279" s="7">
        <v>0</v>
      </c>
      <c r="G1279" s="6">
        <v>0</v>
      </c>
    </row>
    <row r="1280" spans="1:7" ht="22.5" x14ac:dyDescent="0.15">
      <c r="A1280" s="9" t="s">
        <v>736</v>
      </c>
      <c r="B1280" s="8" t="s">
        <v>735</v>
      </c>
      <c r="C1280" s="8">
        <v>5</v>
      </c>
      <c r="D1280" s="8">
        <v>1</v>
      </c>
      <c r="E1280" s="8">
        <v>35</v>
      </c>
      <c r="F1280" s="7">
        <v>0</v>
      </c>
      <c r="G1280" s="6">
        <v>0</v>
      </c>
    </row>
    <row r="1281" spans="1:7" ht="22.5" x14ac:dyDescent="0.15">
      <c r="A1281" s="9" t="s">
        <v>2676</v>
      </c>
      <c r="B1281" s="8" t="s">
        <v>2675</v>
      </c>
      <c r="C1281" s="8">
        <v>1</v>
      </c>
      <c r="D1281" s="8">
        <v>4</v>
      </c>
      <c r="E1281" s="8">
        <v>35</v>
      </c>
      <c r="F1281" s="7">
        <v>0</v>
      </c>
      <c r="G1281" s="6">
        <v>0</v>
      </c>
    </row>
    <row r="1282" spans="1:7" ht="22.5" x14ac:dyDescent="0.15">
      <c r="A1282" s="9" t="s">
        <v>2674</v>
      </c>
      <c r="B1282" s="8" t="s">
        <v>2673</v>
      </c>
      <c r="C1282" s="8">
        <v>1</v>
      </c>
      <c r="D1282" s="8">
        <v>11</v>
      </c>
      <c r="E1282" s="8">
        <v>47</v>
      </c>
      <c r="F1282" s="7">
        <v>0</v>
      </c>
      <c r="G1282" s="6">
        <v>0</v>
      </c>
    </row>
    <row r="1283" spans="1:7" ht="22.5" x14ac:dyDescent="0.15">
      <c r="A1283" s="9" t="s">
        <v>732</v>
      </c>
      <c r="B1283" s="8" t="s">
        <v>731</v>
      </c>
      <c r="C1283" s="8">
        <v>1</v>
      </c>
      <c r="D1283" s="8">
        <v>14</v>
      </c>
      <c r="E1283" s="8">
        <v>90</v>
      </c>
      <c r="F1283" s="7">
        <v>0</v>
      </c>
      <c r="G1283" s="6">
        <v>0</v>
      </c>
    </row>
    <row r="1284" spans="1:7" ht="22.5" x14ac:dyDescent="0.15">
      <c r="A1284" s="9" t="s">
        <v>730</v>
      </c>
      <c r="B1284" s="8" t="s">
        <v>729</v>
      </c>
      <c r="C1284" s="8">
        <v>7</v>
      </c>
      <c r="D1284" s="8">
        <v>2.29</v>
      </c>
      <c r="E1284" s="8">
        <v>55.43</v>
      </c>
      <c r="F1284" s="7">
        <v>0</v>
      </c>
      <c r="G1284" s="6">
        <v>0</v>
      </c>
    </row>
    <row r="1285" spans="1:7" ht="22.5" x14ac:dyDescent="0.15">
      <c r="A1285" s="9" t="s">
        <v>2672</v>
      </c>
      <c r="B1285" s="8" t="s">
        <v>2671</v>
      </c>
      <c r="C1285" s="8">
        <v>1</v>
      </c>
      <c r="D1285" s="8">
        <v>3</v>
      </c>
      <c r="E1285" s="8">
        <v>85</v>
      </c>
      <c r="F1285" s="7">
        <v>0</v>
      </c>
      <c r="G1285" s="6">
        <v>0</v>
      </c>
    </row>
    <row r="1286" spans="1:7" ht="22.5" x14ac:dyDescent="0.15">
      <c r="A1286" s="9" t="s">
        <v>728</v>
      </c>
      <c r="B1286" s="8" t="s">
        <v>727</v>
      </c>
      <c r="C1286" s="8">
        <v>2</v>
      </c>
      <c r="D1286" s="8">
        <v>0.5</v>
      </c>
      <c r="E1286" s="8">
        <v>34</v>
      </c>
      <c r="F1286" s="7">
        <v>0</v>
      </c>
      <c r="G1286" s="6">
        <v>0</v>
      </c>
    </row>
    <row r="1287" spans="1:7" ht="33.75" x14ac:dyDescent="0.15">
      <c r="A1287" s="9" t="s">
        <v>726</v>
      </c>
      <c r="B1287" s="8" t="s">
        <v>725</v>
      </c>
      <c r="C1287" s="8">
        <v>1</v>
      </c>
      <c r="D1287" s="8">
        <v>1</v>
      </c>
      <c r="E1287" s="8">
        <v>20</v>
      </c>
      <c r="F1287" s="7">
        <v>0</v>
      </c>
      <c r="G1287" s="6">
        <v>0</v>
      </c>
    </row>
    <row r="1288" spans="1:7" ht="22.5" x14ac:dyDescent="0.15">
      <c r="A1288" s="9" t="s">
        <v>724</v>
      </c>
      <c r="B1288" s="8" t="s">
        <v>723</v>
      </c>
      <c r="C1288" s="8">
        <v>2</v>
      </c>
      <c r="D1288" s="8">
        <v>3</v>
      </c>
      <c r="E1288" s="8">
        <v>33</v>
      </c>
      <c r="F1288" s="7">
        <v>0</v>
      </c>
      <c r="G1288" s="6">
        <v>0</v>
      </c>
    </row>
    <row r="1289" spans="1:7" ht="22.5" x14ac:dyDescent="0.15">
      <c r="A1289" s="9" t="s">
        <v>722</v>
      </c>
      <c r="B1289" s="8" t="s">
        <v>721</v>
      </c>
      <c r="C1289" s="8">
        <v>69</v>
      </c>
      <c r="D1289" s="8">
        <v>0</v>
      </c>
      <c r="E1289" s="8">
        <v>30.94</v>
      </c>
      <c r="F1289" s="7">
        <v>0</v>
      </c>
      <c r="G1289" s="6">
        <v>0</v>
      </c>
    </row>
    <row r="1290" spans="1:7" ht="22.5" x14ac:dyDescent="0.15">
      <c r="A1290" s="9" t="s">
        <v>720</v>
      </c>
      <c r="B1290" s="8" t="s">
        <v>719</v>
      </c>
      <c r="C1290" s="8">
        <v>32</v>
      </c>
      <c r="D1290" s="8">
        <v>1.31</v>
      </c>
      <c r="E1290" s="8">
        <v>29.94</v>
      </c>
      <c r="F1290" s="7">
        <v>0</v>
      </c>
      <c r="G1290" s="6">
        <v>0</v>
      </c>
    </row>
    <row r="1291" spans="1:7" ht="22.5" x14ac:dyDescent="0.15">
      <c r="A1291" s="9" t="s">
        <v>718</v>
      </c>
      <c r="B1291" s="8" t="s">
        <v>717</v>
      </c>
      <c r="C1291" s="8">
        <v>3</v>
      </c>
      <c r="D1291" s="8">
        <v>6.67</v>
      </c>
      <c r="E1291" s="8">
        <v>33.67</v>
      </c>
      <c r="F1291" s="7">
        <v>0</v>
      </c>
      <c r="G1291" s="6">
        <v>0</v>
      </c>
    </row>
    <row r="1292" spans="1:7" ht="22.5" x14ac:dyDescent="0.15">
      <c r="A1292" s="9" t="s">
        <v>716</v>
      </c>
      <c r="B1292" s="8" t="s">
        <v>715</v>
      </c>
      <c r="C1292" s="8">
        <v>5</v>
      </c>
      <c r="D1292" s="8">
        <v>5.8</v>
      </c>
      <c r="E1292" s="8">
        <v>32.4</v>
      </c>
      <c r="F1292" s="7">
        <v>0</v>
      </c>
      <c r="G1292" s="6">
        <v>0</v>
      </c>
    </row>
    <row r="1293" spans="1:7" ht="22.5" x14ac:dyDescent="0.15">
      <c r="A1293" s="9" t="s">
        <v>714</v>
      </c>
      <c r="B1293" s="8" t="s">
        <v>713</v>
      </c>
      <c r="C1293" s="8">
        <v>3</v>
      </c>
      <c r="D1293" s="8">
        <v>11.67</v>
      </c>
      <c r="E1293" s="8">
        <v>25.67</v>
      </c>
      <c r="F1293" s="7">
        <v>0</v>
      </c>
      <c r="G1293" s="6">
        <v>0</v>
      </c>
    </row>
    <row r="1294" spans="1:7" ht="22.5" x14ac:dyDescent="0.15">
      <c r="A1294" s="9" t="s">
        <v>3303</v>
      </c>
      <c r="B1294" s="8" t="s">
        <v>3302</v>
      </c>
      <c r="C1294" s="8">
        <v>1</v>
      </c>
      <c r="D1294" s="8">
        <v>14</v>
      </c>
      <c r="E1294" s="8">
        <v>37</v>
      </c>
      <c r="F1294" s="7">
        <v>0</v>
      </c>
      <c r="G1294" s="6">
        <v>0</v>
      </c>
    </row>
    <row r="1295" spans="1:7" ht="22.5" x14ac:dyDescent="0.15">
      <c r="A1295" s="9" t="s">
        <v>712</v>
      </c>
      <c r="B1295" s="8" t="s">
        <v>711</v>
      </c>
      <c r="C1295" s="8">
        <v>203</v>
      </c>
      <c r="D1295" s="8">
        <v>5.73</v>
      </c>
      <c r="E1295" s="8">
        <v>29.79</v>
      </c>
      <c r="F1295" s="7">
        <v>0</v>
      </c>
      <c r="G1295" s="6">
        <v>0</v>
      </c>
    </row>
    <row r="1296" spans="1:7" ht="22.5" x14ac:dyDescent="0.15">
      <c r="A1296" s="9" t="s">
        <v>710</v>
      </c>
      <c r="B1296" s="8" t="s">
        <v>709</v>
      </c>
      <c r="C1296" s="8">
        <v>11</v>
      </c>
      <c r="D1296" s="8">
        <v>6.27</v>
      </c>
      <c r="E1296" s="8">
        <v>27.64</v>
      </c>
      <c r="F1296" s="7">
        <v>0</v>
      </c>
      <c r="G1296" s="6">
        <v>0</v>
      </c>
    </row>
    <row r="1297" spans="1:7" ht="22.5" x14ac:dyDescent="0.15">
      <c r="A1297" s="9" t="s">
        <v>708</v>
      </c>
      <c r="B1297" s="8" t="s">
        <v>707</v>
      </c>
      <c r="C1297" s="8">
        <v>17</v>
      </c>
      <c r="D1297" s="8">
        <v>8.4700000000000006</v>
      </c>
      <c r="E1297" s="8">
        <v>30.18</v>
      </c>
      <c r="F1297" s="7">
        <v>0</v>
      </c>
      <c r="G1297" s="6">
        <v>0</v>
      </c>
    </row>
    <row r="1298" spans="1:7" ht="22.5" x14ac:dyDescent="0.15">
      <c r="A1298" s="9" t="s">
        <v>3011</v>
      </c>
      <c r="B1298" s="8" t="s">
        <v>3010</v>
      </c>
      <c r="C1298" s="8">
        <v>1</v>
      </c>
      <c r="D1298" s="8">
        <v>5</v>
      </c>
      <c r="E1298" s="8">
        <v>36</v>
      </c>
      <c r="F1298" s="7">
        <v>0</v>
      </c>
      <c r="G1298" s="6">
        <v>0</v>
      </c>
    </row>
    <row r="1299" spans="1:7" ht="22.5" x14ac:dyDescent="0.15">
      <c r="A1299" s="9" t="s">
        <v>706</v>
      </c>
      <c r="B1299" s="8" t="s">
        <v>705</v>
      </c>
      <c r="C1299" s="8">
        <v>21</v>
      </c>
      <c r="D1299" s="8">
        <v>1.71</v>
      </c>
      <c r="E1299" s="8">
        <v>27.76</v>
      </c>
      <c r="F1299" s="7">
        <v>0</v>
      </c>
      <c r="G1299" s="6">
        <v>0</v>
      </c>
    </row>
    <row r="1300" spans="1:7" ht="22.5" x14ac:dyDescent="0.15">
      <c r="A1300" s="9" t="s">
        <v>704</v>
      </c>
      <c r="B1300" s="8" t="s">
        <v>703</v>
      </c>
      <c r="C1300" s="8">
        <v>2</v>
      </c>
      <c r="D1300" s="8">
        <v>3</v>
      </c>
      <c r="E1300" s="8">
        <v>26.5</v>
      </c>
      <c r="F1300" s="7">
        <v>0</v>
      </c>
      <c r="G1300" s="6">
        <v>0</v>
      </c>
    </row>
    <row r="1301" spans="1:7" ht="22.5" x14ac:dyDescent="0.15">
      <c r="A1301" s="9" t="s">
        <v>3482</v>
      </c>
      <c r="B1301" s="8" t="s">
        <v>3481</v>
      </c>
      <c r="C1301" s="8">
        <v>1</v>
      </c>
      <c r="D1301" s="8">
        <v>0</v>
      </c>
      <c r="E1301" s="8">
        <v>39</v>
      </c>
      <c r="F1301" s="7">
        <v>0</v>
      </c>
      <c r="G1301" s="6">
        <v>0</v>
      </c>
    </row>
    <row r="1302" spans="1:7" ht="22.5" x14ac:dyDescent="0.15">
      <c r="A1302" s="9" t="s">
        <v>702</v>
      </c>
      <c r="B1302" s="8" t="s">
        <v>701</v>
      </c>
      <c r="C1302" s="8">
        <v>6</v>
      </c>
      <c r="D1302" s="8">
        <v>0.33</v>
      </c>
      <c r="E1302" s="8">
        <v>25.83</v>
      </c>
      <c r="F1302" s="7">
        <v>0</v>
      </c>
      <c r="G1302" s="6">
        <v>0</v>
      </c>
    </row>
    <row r="1303" spans="1:7" ht="33.75" x14ac:dyDescent="0.15">
      <c r="A1303" s="9" t="s">
        <v>700</v>
      </c>
      <c r="B1303" s="8" t="s">
        <v>699</v>
      </c>
      <c r="C1303" s="8">
        <v>10</v>
      </c>
      <c r="D1303" s="8">
        <v>4.2</v>
      </c>
      <c r="E1303" s="8">
        <v>30</v>
      </c>
      <c r="F1303" s="7">
        <v>0</v>
      </c>
      <c r="G1303" s="6">
        <v>0</v>
      </c>
    </row>
    <row r="1304" spans="1:7" ht="22.5" x14ac:dyDescent="0.15">
      <c r="A1304" s="9" t="s">
        <v>3009</v>
      </c>
      <c r="B1304" s="8" t="s">
        <v>3008</v>
      </c>
      <c r="C1304" s="8">
        <v>1</v>
      </c>
      <c r="D1304" s="8">
        <v>30</v>
      </c>
      <c r="E1304" s="8">
        <v>25</v>
      </c>
      <c r="F1304" s="7">
        <v>0</v>
      </c>
      <c r="G1304" s="6">
        <v>0</v>
      </c>
    </row>
    <row r="1305" spans="1:7" ht="22.5" x14ac:dyDescent="0.15">
      <c r="A1305" s="9" t="s">
        <v>698</v>
      </c>
      <c r="B1305" s="8" t="s">
        <v>697</v>
      </c>
      <c r="C1305" s="8">
        <v>41</v>
      </c>
      <c r="D1305" s="8">
        <v>0</v>
      </c>
      <c r="E1305" s="8">
        <v>28.05</v>
      </c>
      <c r="F1305" s="7">
        <v>0</v>
      </c>
      <c r="G1305" s="6">
        <v>0</v>
      </c>
    </row>
    <row r="1306" spans="1:7" ht="33.75" x14ac:dyDescent="0.15">
      <c r="A1306" s="9" t="s">
        <v>696</v>
      </c>
      <c r="B1306" s="8" t="s">
        <v>695</v>
      </c>
      <c r="C1306" s="8">
        <v>105</v>
      </c>
      <c r="D1306" s="8">
        <v>2.17</v>
      </c>
      <c r="E1306" s="8">
        <v>28.24</v>
      </c>
      <c r="F1306" s="7">
        <v>0</v>
      </c>
      <c r="G1306" s="6">
        <v>0</v>
      </c>
    </row>
    <row r="1307" spans="1:7" ht="33.75" x14ac:dyDescent="0.15">
      <c r="A1307" s="9" t="s">
        <v>694</v>
      </c>
      <c r="B1307" s="8" t="s">
        <v>693</v>
      </c>
      <c r="C1307" s="8">
        <v>16</v>
      </c>
      <c r="D1307" s="8">
        <v>4.75</v>
      </c>
      <c r="E1307" s="8">
        <v>30</v>
      </c>
      <c r="F1307" s="7">
        <v>0</v>
      </c>
      <c r="G1307" s="6">
        <v>0</v>
      </c>
    </row>
    <row r="1308" spans="1:7" ht="22.5" x14ac:dyDescent="0.15">
      <c r="A1308" s="9" t="s">
        <v>690</v>
      </c>
      <c r="B1308" s="8" t="s">
        <v>689</v>
      </c>
      <c r="C1308" s="8">
        <v>28</v>
      </c>
      <c r="D1308" s="8">
        <v>0.54</v>
      </c>
      <c r="E1308" s="8">
        <v>27.82</v>
      </c>
      <c r="F1308" s="7">
        <v>0</v>
      </c>
      <c r="G1308" s="6">
        <v>0</v>
      </c>
    </row>
    <row r="1309" spans="1:7" ht="22.5" x14ac:dyDescent="0.15">
      <c r="A1309" s="9" t="s">
        <v>688</v>
      </c>
      <c r="B1309" s="8" t="s">
        <v>687</v>
      </c>
      <c r="C1309" s="8">
        <v>3</v>
      </c>
      <c r="D1309" s="8">
        <v>4.67</v>
      </c>
      <c r="E1309" s="8">
        <v>27.67</v>
      </c>
      <c r="F1309" s="7">
        <v>0</v>
      </c>
      <c r="G1309" s="6">
        <v>0</v>
      </c>
    </row>
    <row r="1310" spans="1:7" ht="11.25" x14ac:dyDescent="0.15">
      <c r="A1310" s="9" t="s">
        <v>686</v>
      </c>
      <c r="B1310" s="8" t="s">
        <v>685</v>
      </c>
      <c r="C1310" s="8">
        <v>1</v>
      </c>
      <c r="D1310" s="8">
        <v>0</v>
      </c>
      <c r="E1310" s="8">
        <v>31</v>
      </c>
      <c r="F1310" s="7">
        <v>0</v>
      </c>
      <c r="G1310" s="6">
        <v>0</v>
      </c>
    </row>
    <row r="1311" spans="1:7" ht="22.5" x14ac:dyDescent="0.15">
      <c r="A1311" s="9" t="s">
        <v>684</v>
      </c>
      <c r="B1311" s="8" t="s">
        <v>683</v>
      </c>
      <c r="C1311" s="8">
        <v>449</v>
      </c>
      <c r="D1311" s="8">
        <v>0.03</v>
      </c>
      <c r="E1311" s="8">
        <v>27.92</v>
      </c>
      <c r="F1311" s="7">
        <v>0</v>
      </c>
      <c r="G1311" s="6">
        <v>0</v>
      </c>
    </row>
    <row r="1312" spans="1:7" ht="11.25" x14ac:dyDescent="0.15">
      <c r="A1312" s="9" t="s">
        <v>682</v>
      </c>
      <c r="B1312" s="8" t="s">
        <v>681</v>
      </c>
      <c r="C1312" s="8">
        <v>13</v>
      </c>
      <c r="D1312" s="8">
        <v>4.38</v>
      </c>
      <c r="E1312" s="8">
        <v>31.23</v>
      </c>
      <c r="F1312" s="7">
        <v>0</v>
      </c>
      <c r="G1312" s="6">
        <v>0</v>
      </c>
    </row>
    <row r="1313" spans="1:7" ht="22.5" x14ac:dyDescent="0.15">
      <c r="A1313" s="9" t="s">
        <v>680</v>
      </c>
      <c r="B1313" s="8" t="s">
        <v>679</v>
      </c>
      <c r="C1313" s="8">
        <v>3</v>
      </c>
      <c r="D1313" s="8">
        <v>0.67</v>
      </c>
      <c r="E1313" s="8">
        <v>29.67</v>
      </c>
      <c r="F1313" s="7">
        <v>0</v>
      </c>
      <c r="G1313" s="6">
        <v>0.33300000000000002</v>
      </c>
    </row>
    <row r="1314" spans="1:7" ht="33.75" x14ac:dyDescent="0.15">
      <c r="A1314" s="9" t="s">
        <v>678</v>
      </c>
      <c r="B1314" s="8" t="s">
        <v>677</v>
      </c>
      <c r="C1314" s="8">
        <v>4</v>
      </c>
      <c r="D1314" s="8">
        <v>2.25</v>
      </c>
      <c r="E1314" s="8">
        <v>35.25</v>
      </c>
      <c r="F1314" s="7">
        <v>0</v>
      </c>
      <c r="G1314" s="6">
        <v>0</v>
      </c>
    </row>
    <row r="1315" spans="1:7" ht="33.75" x14ac:dyDescent="0.15">
      <c r="A1315" s="9" t="s">
        <v>676</v>
      </c>
      <c r="B1315" s="8" t="s">
        <v>675</v>
      </c>
      <c r="C1315" s="8">
        <v>6</v>
      </c>
      <c r="D1315" s="8">
        <v>7.33</v>
      </c>
      <c r="E1315" s="8">
        <v>27.33</v>
      </c>
      <c r="F1315" s="7">
        <v>0</v>
      </c>
      <c r="G1315" s="6">
        <v>0</v>
      </c>
    </row>
    <row r="1316" spans="1:7" ht="22.5" x14ac:dyDescent="0.15">
      <c r="A1316" s="9" t="s">
        <v>2666</v>
      </c>
      <c r="B1316" s="8" t="s">
        <v>2665</v>
      </c>
      <c r="C1316" s="8">
        <v>2</v>
      </c>
      <c r="D1316" s="8">
        <v>10.5</v>
      </c>
      <c r="E1316" s="8">
        <v>31</v>
      </c>
      <c r="F1316" s="7">
        <v>0</v>
      </c>
      <c r="G1316" s="6">
        <v>0</v>
      </c>
    </row>
    <row r="1317" spans="1:7" ht="33.75" x14ac:dyDescent="0.15">
      <c r="A1317" s="9" t="s">
        <v>674</v>
      </c>
      <c r="B1317" s="8" t="s">
        <v>673</v>
      </c>
      <c r="C1317" s="8">
        <v>5</v>
      </c>
      <c r="D1317" s="8">
        <v>4.4000000000000004</v>
      </c>
      <c r="E1317" s="8">
        <v>33.200000000000003</v>
      </c>
      <c r="F1317" s="7">
        <v>0</v>
      </c>
      <c r="G1317" s="6">
        <v>0</v>
      </c>
    </row>
    <row r="1318" spans="1:7" ht="22.5" x14ac:dyDescent="0.15">
      <c r="A1318" s="9" t="s">
        <v>670</v>
      </c>
      <c r="B1318" s="8" t="s">
        <v>669</v>
      </c>
      <c r="C1318" s="8">
        <v>2</v>
      </c>
      <c r="D1318" s="8">
        <v>1</v>
      </c>
      <c r="E1318" s="8">
        <v>25.5</v>
      </c>
      <c r="F1318" s="7">
        <v>0</v>
      </c>
      <c r="G1318" s="6">
        <v>0</v>
      </c>
    </row>
    <row r="1319" spans="1:7" ht="33.75" x14ac:dyDescent="0.15">
      <c r="A1319" s="9" t="s">
        <v>668</v>
      </c>
      <c r="B1319" s="8" t="s">
        <v>667</v>
      </c>
      <c r="C1319" s="8">
        <v>502</v>
      </c>
      <c r="D1319" s="8">
        <v>4.62</v>
      </c>
      <c r="E1319" s="8">
        <v>27.21</v>
      </c>
      <c r="F1319" s="7">
        <v>0</v>
      </c>
      <c r="G1319" s="6">
        <v>0</v>
      </c>
    </row>
    <row r="1320" spans="1:7" ht="33.75" x14ac:dyDescent="0.15">
      <c r="A1320" s="9" t="s">
        <v>666</v>
      </c>
      <c r="B1320" s="8" t="s">
        <v>665</v>
      </c>
      <c r="C1320" s="8">
        <v>23</v>
      </c>
      <c r="D1320" s="8">
        <v>5.83</v>
      </c>
      <c r="E1320" s="8">
        <v>27.83</v>
      </c>
      <c r="F1320" s="7">
        <v>0</v>
      </c>
      <c r="G1320" s="6">
        <v>0</v>
      </c>
    </row>
    <row r="1321" spans="1:7" ht="33.75" x14ac:dyDescent="0.15">
      <c r="A1321" s="9" t="s">
        <v>664</v>
      </c>
      <c r="B1321" s="8" t="s">
        <v>663</v>
      </c>
      <c r="C1321" s="8">
        <v>20</v>
      </c>
      <c r="D1321" s="8">
        <v>8.25</v>
      </c>
      <c r="E1321" s="8">
        <v>27.3</v>
      </c>
      <c r="F1321" s="7">
        <v>0</v>
      </c>
      <c r="G1321" s="6">
        <v>0</v>
      </c>
    </row>
    <row r="1322" spans="1:7" ht="33.75" x14ac:dyDescent="0.15">
      <c r="A1322" s="9" t="s">
        <v>2664</v>
      </c>
      <c r="B1322" s="8" t="s">
        <v>2663</v>
      </c>
      <c r="C1322" s="8">
        <v>1</v>
      </c>
      <c r="D1322" s="8">
        <v>7</v>
      </c>
      <c r="E1322" s="8">
        <v>34</v>
      </c>
      <c r="F1322" s="7">
        <v>0</v>
      </c>
      <c r="G1322" s="6">
        <v>0</v>
      </c>
    </row>
    <row r="1323" spans="1:7" ht="22.5" x14ac:dyDescent="0.15">
      <c r="A1323" s="9" t="s">
        <v>662</v>
      </c>
      <c r="B1323" s="8" t="s">
        <v>661</v>
      </c>
      <c r="C1323" s="8">
        <v>10</v>
      </c>
      <c r="D1323" s="8">
        <v>0.8</v>
      </c>
      <c r="E1323" s="8">
        <v>30.2</v>
      </c>
      <c r="F1323" s="7">
        <v>0</v>
      </c>
      <c r="G1323" s="6">
        <v>0</v>
      </c>
    </row>
    <row r="1324" spans="1:7" ht="33.75" x14ac:dyDescent="0.15">
      <c r="A1324" s="9" t="s">
        <v>660</v>
      </c>
      <c r="B1324" s="8" t="s">
        <v>659</v>
      </c>
      <c r="C1324" s="8">
        <v>702</v>
      </c>
      <c r="D1324" s="8">
        <v>3.77</v>
      </c>
      <c r="E1324" s="8">
        <v>30.84</v>
      </c>
      <c r="F1324" s="7">
        <v>0</v>
      </c>
      <c r="G1324" s="6">
        <v>0</v>
      </c>
    </row>
    <row r="1325" spans="1:7" ht="33.75" x14ac:dyDescent="0.15">
      <c r="A1325" s="9" t="s">
        <v>658</v>
      </c>
      <c r="B1325" s="8" t="s">
        <v>657</v>
      </c>
      <c r="C1325" s="8">
        <v>22</v>
      </c>
      <c r="D1325" s="8">
        <v>4.7699999999999996</v>
      </c>
      <c r="E1325" s="8">
        <v>28.23</v>
      </c>
      <c r="F1325" s="7">
        <v>0</v>
      </c>
      <c r="G1325" s="6">
        <v>0</v>
      </c>
    </row>
    <row r="1326" spans="1:7" ht="33.75" x14ac:dyDescent="0.15">
      <c r="A1326" s="9" t="s">
        <v>656</v>
      </c>
      <c r="B1326" s="8" t="s">
        <v>655</v>
      </c>
      <c r="C1326" s="8">
        <v>20</v>
      </c>
      <c r="D1326" s="8">
        <v>5.75</v>
      </c>
      <c r="E1326" s="8">
        <v>29.75</v>
      </c>
      <c r="F1326" s="7">
        <v>0</v>
      </c>
      <c r="G1326" s="6">
        <v>0</v>
      </c>
    </row>
    <row r="1327" spans="1:7" ht="33.75" x14ac:dyDescent="0.15">
      <c r="A1327" s="9" t="s">
        <v>654</v>
      </c>
      <c r="B1327" s="8" t="s">
        <v>653</v>
      </c>
      <c r="C1327" s="8">
        <v>2</v>
      </c>
      <c r="D1327" s="8">
        <v>16</v>
      </c>
      <c r="E1327" s="8">
        <v>30.5</v>
      </c>
      <c r="F1327" s="7">
        <v>0</v>
      </c>
      <c r="G1327" s="6">
        <v>0</v>
      </c>
    </row>
    <row r="1328" spans="1:7" ht="22.5" x14ac:dyDescent="0.15">
      <c r="A1328" s="9" t="s">
        <v>652</v>
      </c>
      <c r="B1328" s="8" t="s">
        <v>651</v>
      </c>
      <c r="C1328" s="8">
        <v>5</v>
      </c>
      <c r="D1328" s="8">
        <v>1</v>
      </c>
      <c r="E1328" s="8">
        <v>29.2</v>
      </c>
      <c r="F1328" s="7">
        <v>0</v>
      </c>
      <c r="G1328" s="6">
        <v>0</v>
      </c>
    </row>
    <row r="1329" spans="1:7" ht="22.5" x14ac:dyDescent="0.15">
      <c r="A1329" s="9" t="s">
        <v>650</v>
      </c>
      <c r="B1329" s="8" t="s">
        <v>649</v>
      </c>
      <c r="C1329" s="8">
        <v>62</v>
      </c>
      <c r="D1329" s="8">
        <v>0.47</v>
      </c>
      <c r="E1329" s="8">
        <v>27.35</v>
      </c>
      <c r="F1329" s="7">
        <v>0</v>
      </c>
      <c r="G1329" s="6">
        <v>0</v>
      </c>
    </row>
    <row r="1330" spans="1:7" ht="22.5" x14ac:dyDescent="0.15">
      <c r="A1330" s="9" t="s">
        <v>648</v>
      </c>
      <c r="B1330" s="8" t="s">
        <v>647</v>
      </c>
      <c r="C1330" s="8">
        <v>44</v>
      </c>
      <c r="D1330" s="8">
        <v>4.95</v>
      </c>
      <c r="E1330" s="8">
        <v>27.27</v>
      </c>
      <c r="F1330" s="7">
        <v>0</v>
      </c>
      <c r="G1330" s="6">
        <v>0</v>
      </c>
    </row>
    <row r="1331" spans="1:7" ht="22.5" x14ac:dyDescent="0.15">
      <c r="A1331" s="9" t="s">
        <v>646</v>
      </c>
      <c r="B1331" s="8" t="s">
        <v>645</v>
      </c>
      <c r="C1331" s="8">
        <v>23</v>
      </c>
      <c r="D1331" s="8">
        <v>0.52</v>
      </c>
      <c r="E1331" s="8">
        <v>0</v>
      </c>
      <c r="F1331" s="7">
        <v>0.47799999999999998</v>
      </c>
      <c r="G1331" s="6">
        <v>0</v>
      </c>
    </row>
    <row r="1332" spans="1:7" ht="11.25" x14ac:dyDescent="0.15">
      <c r="A1332" s="9" t="s">
        <v>3272</v>
      </c>
      <c r="B1332" s="8" t="s">
        <v>3271</v>
      </c>
      <c r="C1332" s="8">
        <v>5</v>
      </c>
      <c r="D1332" s="8">
        <v>0</v>
      </c>
      <c r="E1332" s="8">
        <v>0</v>
      </c>
      <c r="F1332" s="7">
        <v>0</v>
      </c>
      <c r="G1332" s="6">
        <v>1</v>
      </c>
    </row>
    <row r="1333" spans="1:7" ht="33.75" x14ac:dyDescent="0.15">
      <c r="A1333" s="9" t="s">
        <v>644</v>
      </c>
      <c r="B1333" s="8" t="s">
        <v>643</v>
      </c>
      <c r="C1333" s="8">
        <v>1168</v>
      </c>
      <c r="D1333" s="8">
        <v>3.71</v>
      </c>
      <c r="E1333" s="8">
        <v>0</v>
      </c>
      <c r="F1333" s="7">
        <v>0.499</v>
      </c>
      <c r="G1333" s="6">
        <v>0</v>
      </c>
    </row>
    <row r="1334" spans="1:7" ht="33.75" x14ac:dyDescent="0.15">
      <c r="A1334" s="9" t="s">
        <v>642</v>
      </c>
      <c r="B1334" s="8" t="s">
        <v>641</v>
      </c>
      <c r="C1334" s="8">
        <v>248</v>
      </c>
      <c r="D1334" s="8">
        <v>5.6</v>
      </c>
      <c r="E1334" s="8">
        <v>0</v>
      </c>
      <c r="F1334" s="7">
        <v>0.52</v>
      </c>
      <c r="G1334" s="6">
        <v>0</v>
      </c>
    </row>
    <row r="1335" spans="1:7" ht="33.75" x14ac:dyDescent="0.15">
      <c r="A1335" s="9" t="s">
        <v>640</v>
      </c>
      <c r="B1335" s="8" t="s">
        <v>639</v>
      </c>
      <c r="C1335" s="8">
        <v>7</v>
      </c>
      <c r="D1335" s="8">
        <v>5.43</v>
      </c>
      <c r="E1335" s="8">
        <v>0.02</v>
      </c>
      <c r="F1335" s="7">
        <v>0.14299999999999999</v>
      </c>
      <c r="G1335" s="6">
        <v>0</v>
      </c>
    </row>
    <row r="1336" spans="1:7" ht="33.75" x14ac:dyDescent="0.15">
      <c r="A1336" s="9" t="s">
        <v>638</v>
      </c>
      <c r="B1336" s="8" t="s">
        <v>637</v>
      </c>
      <c r="C1336" s="8">
        <v>5</v>
      </c>
      <c r="D1336" s="8">
        <v>10.4</v>
      </c>
      <c r="E1336" s="8">
        <v>0.01</v>
      </c>
      <c r="F1336" s="7">
        <v>0.6</v>
      </c>
      <c r="G1336" s="6">
        <v>0</v>
      </c>
    </row>
    <row r="1337" spans="1:7" ht="33.75" x14ac:dyDescent="0.15">
      <c r="A1337" s="9" t="s">
        <v>636</v>
      </c>
      <c r="B1337" s="8" t="s">
        <v>635</v>
      </c>
      <c r="C1337" s="8">
        <v>45</v>
      </c>
      <c r="D1337" s="8">
        <v>5</v>
      </c>
      <c r="E1337" s="8">
        <v>0</v>
      </c>
      <c r="F1337" s="7">
        <v>0.4</v>
      </c>
      <c r="G1337" s="6">
        <v>0</v>
      </c>
    </row>
    <row r="1338" spans="1:7" ht="33.75" x14ac:dyDescent="0.15">
      <c r="A1338" s="9" t="s">
        <v>634</v>
      </c>
      <c r="B1338" s="8" t="s">
        <v>633</v>
      </c>
      <c r="C1338" s="8">
        <v>35</v>
      </c>
      <c r="D1338" s="8">
        <v>6.4</v>
      </c>
      <c r="E1338" s="8">
        <v>0</v>
      </c>
      <c r="F1338" s="7">
        <v>0.45700000000000002</v>
      </c>
      <c r="G1338" s="6">
        <v>0</v>
      </c>
    </row>
    <row r="1339" spans="1:7" ht="33.75" x14ac:dyDescent="0.15">
      <c r="A1339" s="9" t="s">
        <v>632</v>
      </c>
      <c r="B1339" s="8" t="s">
        <v>631</v>
      </c>
      <c r="C1339" s="8">
        <v>1</v>
      </c>
      <c r="D1339" s="8">
        <v>10</v>
      </c>
      <c r="E1339" s="8">
        <v>0</v>
      </c>
      <c r="F1339" s="7">
        <v>0</v>
      </c>
      <c r="G1339" s="6">
        <v>0</v>
      </c>
    </row>
    <row r="1340" spans="1:7" ht="33.75" x14ac:dyDescent="0.15">
      <c r="A1340" s="9" t="s">
        <v>630</v>
      </c>
      <c r="B1340" s="8" t="s">
        <v>629</v>
      </c>
      <c r="C1340" s="8">
        <v>31</v>
      </c>
      <c r="D1340" s="8">
        <v>8</v>
      </c>
      <c r="E1340" s="8">
        <v>0</v>
      </c>
      <c r="F1340" s="7">
        <v>0.38700000000000001</v>
      </c>
      <c r="G1340" s="6">
        <v>0</v>
      </c>
    </row>
    <row r="1341" spans="1:7" ht="33.75" x14ac:dyDescent="0.15">
      <c r="A1341" s="9" t="s">
        <v>628</v>
      </c>
      <c r="B1341" s="8" t="s">
        <v>627</v>
      </c>
      <c r="C1341" s="8">
        <v>3</v>
      </c>
      <c r="D1341" s="8">
        <v>12.33</v>
      </c>
      <c r="E1341" s="8">
        <v>0</v>
      </c>
      <c r="F1341" s="7">
        <v>0.33300000000000002</v>
      </c>
      <c r="G1341" s="6">
        <v>0</v>
      </c>
    </row>
    <row r="1342" spans="1:7" ht="33.75" x14ac:dyDescent="0.15">
      <c r="A1342" s="9" t="s">
        <v>626</v>
      </c>
      <c r="B1342" s="8" t="s">
        <v>625</v>
      </c>
      <c r="C1342" s="8">
        <v>25</v>
      </c>
      <c r="D1342" s="8">
        <v>8.84</v>
      </c>
      <c r="E1342" s="8">
        <v>0</v>
      </c>
      <c r="F1342" s="7">
        <v>0.48</v>
      </c>
      <c r="G1342" s="6">
        <v>0</v>
      </c>
    </row>
    <row r="1343" spans="1:7" ht="33.75" x14ac:dyDescent="0.15">
      <c r="A1343" s="9" t="s">
        <v>624</v>
      </c>
      <c r="B1343" s="8" t="s">
        <v>623</v>
      </c>
      <c r="C1343" s="8">
        <v>9</v>
      </c>
      <c r="D1343" s="8">
        <v>10.44</v>
      </c>
      <c r="E1343" s="8">
        <v>0.01</v>
      </c>
      <c r="F1343" s="7">
        <v>0.55600000000000005</v>
      </c>
      <c r="G1343" s="6">
        <v>0</v>
      </c>
    </row>
    <row r="1344" spans="1:7" ht="33.75" x14ac:dyDescent="0.15">
      <c r="A1344" s="9" t="s">
        <v>2658</v>
      </c>
      <c r="B1344" s="8" t="s">
        <v>2657</v>
      </c>
      <c r="C1344" s="8">
        <v>1</v>
      </c>
      <c r="D1344" s="8">
        <v>20</v>
      </c>
      <c r="E1344" s="8">
        <v>0</v>
      </c>
      <c r="F1344" s="7">
        <v>1</v>
      </c>
      <c r="G1344" s="6">
        <v>0</v>
      </c>
    </row>
    <row r="1345" spans="1:7" ht="33.75" x14ac:dyDescent="0.15">
      <c r="A1345" s="9" t="s">
        <v>622</v>
      </c>
      <c r="B1345" s="8" t="s">
        <v>621</v>
      </c>
      <c r="C1345" s="8">
        <v>16</v>
      </c>
      <c r="D1345" s="8">
        <v>16.309999999999999</v>
      </c>
      <c r="E1345" s="8">
        <v>0</v>
      </c>
      <c r="F1345" s="7">
        <v>0.5</v>
      </c>
      <c r="G1345" s="6">
        <v>0</v>
      </c>
    </row>
    <row r="1346" spans="1:7" ht="33.75" x14ac:dyDescent="0.15">
      <c r="A1346" s="9" t="s">
        <v>620</v>
      </c>
      <c r="B1346" s="8" t="s">
        <v>619</v>
      </c>
      <c r="C1346" s="8">
        <v>5</v>
      </c>
      <c r="D1346" s="8">
        <v>22.6</v>
      </c>
      <c r="E1346" s="8">
        <v>0</v>
      </c>
      <c r="F1346" s="7">
        <v>0.8</v>
      </c>
      <c r="G1346" s="6">
        <v>0</v>
      </c>
    </row>
    <row r="1347" spans="1:7" ht="33.75" x14ac:dyDescent="0.15">
      <c r="A1347" s="9" t="s">
        <v>618</v>
      </c>
      <c r="B1347" s="8" t="s">
        <v>617</v>
      </c>
      <c r="C1347" s="8">
        <v>4</v>
      </c>
      <c r="D1347" s="8">
        <v>19.5</v>
      </c>
      <c r="E1347" s="8">
        <v>0</v>
      </c>
      <c r="F1347" s="7">
        <v>0.5</v>
      </c>
      <c r="G1347" s="6">
        <v>0</v>
      </c>
    </row>
    <row r="1348" spans="1:7" ht="33.75" x14ac:dyDescent="0.15">
      <c r="A1348" s="9" t="s">
        <v>616</v>
      </c>
      <c r="B1348" s="8" t="s">
        <v>615</v>
      </c>
      <c r="C1348" s="8">
        <v>8</v>
      </c>
      <c r="D1348" s="8">
        <v>16.25</v>
      </c>
      <c r="E1348" s="8">
        <v>0.01</v>
      </c>
      <c r="F1348" s="7">
        <v>0.375</v>
      </c>
      <c r="G1348" s="6">
        <v>0</v>
      </c>
    </row>
    <row r="1349" spans="1:7" ht="33.75" x14ac:dyDescent="0.15">
      <c r="A1349" s="9" t="s">
        <v>3480</v>
      </c>
      <c r="B1349" s="8" t="s">
        <v>3479</v>
      </c>
      <c r="C1349" s="8">
        <v>2</v>
      </c>
      <c r="D1349" s="8">
        <v>63</v>
      </c>
      <c r="E1349" s="8">
        <v>0.02</v>
      </c>
      <c r="F1349" s="7">
        <v>0.5</v>
      </c>
      <c r="G1349" s="6">
        <v>0</v>
      </c>
    </row>
    <row r="1350" spans="1:7" ht="33.75" x14ac:dyDescent="0.15">
      <c r="A1350" s="9" t="s">
        <v>614</v>
      </c>
      <c r="B1350" s="8" t="s">
        <v>613</v>
      </c>
      <c r="C1350" s="8">
        <v>8</v>
      </c>
      <c r="D1350" s="8">
        <v>27.13</v>
      </c>
      <c r="E1350" s="8">
        <v>0.01</v>
      </c>
      <c r="F1350" s="7">
        <v>0.375</v>
      </c>
      <c r="G1350" s="6">
        <v>0</v>
      </c>
    </row>
    <row r="1351" spans="1:7" ht="33.75" x14ac:dyDescent="0.15">
      <c r="A1351" s="9" t="s">
        <v>612</v>
      </c>
      <c r="B1351" s="8" t="s">
        <v>611</v>
      </c>
      <c r="C1351" s="8">
        <v>11</v>
      </c>
      <c r="D1351" s="8">
        <v>22.73</v>
      </c>
      <c r="E1351" s="8">
        <v>0.01</v>
      </c>
      <c r="F1351" s="7">
        <v>0.54500000000000004</v>
      </c>
      <c r="G1351" s="6">
        <v>0</v>
      </c>
    </row>
    <row r="1352" spans="1:7" ht="33.75" x14ac:dyDescent="0.15">
      <c r="A1352" s="9" t="s">
        <v>3007</v>
      </c>
      <c r="B1352" s="8" t="s">
        <v>3006</v>
      </c>
      <c r="C1352" s="8">
        <v>1</v>
      </c>
      <c r="D1352" s="8">
        <v>6</v>
      </c>
      <c r="E1352" s="8">
        <v>0.01</v>
      </c>
      <c r="F1352" s="7">
        <v>1</v>
      </c>
      <c r="G1352" s="6">
        <v>0</v>
      </c>
    </row>
    <row r="1353" spans="1:7" ht="33.75" x14ac:dyDescent="0.15">
      <c r="A1353" s="9" t="s">
        <v>2656</v>
      </c>
      <c r="B1353" s="8" t="s">
        <v>2655</v>
      </c>
      <c r="C1353" s="8">
        <v>5</v>
      </c>
      <c r="D1353" s="8">
        <v>28.4</v>
      </c>
      <c r="E1353" s="8">
        <v>0.05</v>
      </c>
      <c r="F1353" s="7">
        <v>0.8</v>
      </c>
      <c r="G1353" s="6">
        <v>0</v>
      </c>
    </row>
    <row r="1354" spans="1:7" ht="33.75" x14ac:dyDescent="0.15">
      <c r="A1354" s="9" t="s">
        <v>3005</v>
      </c>
      <c r="B1354" s="8" t="s">
        <v>3004</v>
      </c>
      <c r="C1354" s="8">
        <v>8</v>
      </c>
      <c r="D1354" s="8">
        <v>40.380000000000003</v>
      </c>
      <c r="E1354" s="8">
        <v>0.05</v>
      </c>
      <c r="F1354" s="7">
        <v>0.625</v>
      </c>
      <c r="G1354" s="6">
        <v>0</v>
      </c>
    </row>
    <row r="1355" spans="1:7" ht="11.25" x14ac:dyDescent="0.15">
      <c r="A1355" s="9" t="s">
        <v>610</v>
      </c>
      <c r="B1355" s="8" t="s">
        <v>609</v>
      </c>
      <c r="C1355" s="8">
        <v>9</v>
      </c>
      <c r="D1355" s="8">
        <v>0</v>
      </c>
      <c r="E1355" s="8">
        <v>0</v>
      </c>
      <c r="F1355" s="7">
        <v>0.66700000000000004</v>
      </c>
      <c r="G1355" s="6">
        <v>1</v>
      </c>
    </row>
    <row r="1356" spans="1:7" ht="11.25" x14ac:dyDescent="0.15">
      <c r="A1356" s="9" t="s">
        <v>3202</v>
      </c>
      <c r="B1356" s="8" t="s">
        <v>3201</v>
      </c>
      <c r="C1356" s="8">
        <v>2</v>
      </c>
      <c r="D1356" s="8">
        <v>8</v>
      </c>
      <c r="E1356" s="8">
        <v>60.5</v>
      </c>
      <c r="F1356" s="7">
        <v>0.5</v>
      </c>
      <c r="G1356" s="6">
        <v>0</v>
      </c>
    </row>
    <row r="1357" spans="1:7" ht="11.25" x14ac:dyDescent="0.15">
      <c r="A1357" s="9" t="s">
        <v>608</v>
      </c>
      <c r="B1357" s="8" t="s">
        <v>607</v>
      </c>
      <c r="C1357" s="8">
        <v>1</v>
      </c>
      <c r="D1357" s="8">
        <v>12</v>
      </c>
      <c r="E1357" s="8">
        <v>43</v>
      </c>
      <c r="F1357" s="7">
        <v>1</v>
      </c>
      <c r="G1357" s="6">
        <v>0</v>
      </c>
    </row>
    <row r="1358" spans="1:7" ht="33.75" x14ac:dyDescent="0.15">
      <c r="A1358" s="9" t="s">
        <v>606</v>
      </c>
      <c r="B1358" s="8" t="s">
        <v>605</v>
      </c>
      <c r="C1358" s="8">
        <v>7</v>
      </c>
      <c r="D1358" s="8">
        <v>0</v>
      </c>
      <c r="E1358" s="8">
        <v>56.29</v>
      </c>
      <c r="F1358" s="7">
        <v>0.42899999999999999</v>
      </c>
      <c r="G1358" s="6">
        <v>0</v>
      </c>
    </row>
    <row r="1359" spans="1:7" ht="33.75" x14ac:dyDescent="0.15">
      <c r="A1359" s="9" t="s">
        <v>604</v>
      </c>
      <c r="B1359" s="8" t="s">
        <v>603</v>
      </c>
      <c r="C1359" s="8">
        <v>7</v>
      </c>
      <c r="D1359" s="8">
        <v>2.14</v>
      </c>
      <c r="E1359" s="8">
        <v>42.57</v>
      </c>
      <c r="F1359" s="7">
        <v>0.57099999999999995</v>
      </c>
      <c r="G1359" s="6">
        <v>0</v>
      </c>
    </row>
    <row r="1360" spans="1:7" ht="33.75" x14ac:dyDescent="0.15">
      <c r="A1360" s="9" t="s">
        <v>3238</v>
      </c>
      <c r="B1360" s="8" t="s">
        <v>3237</v>
      </c>
      <c r="C1360" s="8">
        <v>1</v>
      </c>
      <c r="D1360" s="8">
        <v>5</v>
      </c>
      <c r="E1360" s="8">
        <v>68</v>
      </c>
      <c r="F1360" s="7">
        <v>0</v>
      </c>
      <c r="G1360" s="6">
        <v>0</v>
      </c>
    </row>
    <row r="1361" spans="1:7" ht="11.25" x14ac:dyDescent="0.15">
      <c r="A1361" s="9" t="s">
        <v>602</v>
      </c>
      <c r="B1361" s="8" t="s">
        <v>601</v>
      </c>
      <c r="C1361" s="8">
        <v>1</v>
      </c>
      <c r="D1361" s="8">
        <v>16</v>
      </c>
      <c r="E1361" s="8">
        <v>50</v>
      </c>
      <c r="F1361" s="7">
        <v>0</v>
      </c>
      <c r="G1361" s="6">
        <v>0</v>
      </c>
    </row>
    <row r="1362" spans="1:7" ht="11.25" x14ac:dyDescent="0.15">
      <c r="A1362" s="9" t="s">
        <v>3301</v>
      </c>
      <c r="B1362" s="8" t="s">
        <v>3300</v>
      </c>
      <c r="C1362" s="8">
        <v>1</v>
      </c>
      <c r="D1362" s="8">
        <v>1</v>
      </c>
      <c r="E1362" s="8">
        <v>78</v>
      </c>
      <c r="F1362" s="7">
        <v>0</v>
      </c>
      <c r="G1362" s="6">
        <v>0</v>
      </c>
    </row>
    <row r="1363" spans="1:7" ht="33.75" x14ac:dyDescent="0.15">
      <c r="A1363" s="9" t="s">
        <v>600</v>
      </c>
      <c r="B1363" s="8" t="s">
        <v>599</v>
      </c>
      <c r="C1363" s="8">
        <v>18</v>
      </c>
      <c r="D1363" s="8">
        <v>0</v>
      </c>
      <c r="E1363" s="8">
        <v>56.17</v>
      </c>
      <c r="F1363" s="7">
        <v>0.55600000000000005</v>
      </c>
      <c r="G1363" s="6">
        <v>0</v>
      </c>
    </row>
    <row r="1364" spans="1:7" ht="22.5" x14ac:dyDescent="0.15">
      <c r="A1364" s="9" t="s">
        <v>598</v>
      </c>
      <c r="B1364" s="8" t="s">
        <v>597</v>
      </c>
      <c r="C1364" s="8">
        <v>25</v>
      </c>
      <c r="D1364" s="8">
        <v>1.64</v>
      </c>
      <c r="E1364" s="8">
        <v>62.24</v>
      </c>
      <c r="F1364" s="7">
        <v>0.52</v>
      </c>
      <c r="G1364" s="6">
        <v>0</v>
      </c>
    </row>
    <row r="1365" spans="1:7" ht="22.5" x14ac:dyDescent="0.15">
      <c r="A1365" s="9" t="s">
        <v>596</v>
      </c>
      <c r="B1365" s="8" t="s">
        <v>595</v>
      </c>
      <c r="C1365" s="8">
        <v>6</v>
      </c>
      <c r="D1365" s="8">
        <v>6.67</v>
      </c>
      <c r="E1365" s="8">
        <v>62.17</v>
      </c>
      <c r="F1365" s="7">
        <v>0.33300000000000002</v>
      </c>
      <c r="G1365" s="6">
        <v>0</v>
      </c>
    </row>
    <row r="1366" spans="1:7" ht="22.5" x14ac:dyDescent="0.15">
      <c r="A1366" s="9" t="s">
        <v>594</v>
      </c>
      <c r="B1366" s="8" t="s">
        <v>593</v>
      </c>
      <c r="C1366" s="8">
        <v>5</v>
      </c>
      <c r="D1366" s="8">
        <v>13.8</v>
      </c>
      <c r="E1366" s="8">
        <v>55.8</v>
      </c>
      <c r="F1366" s="7">
        <v>0.6</v>
      </c>
      <c r="G1366" s="6">
        <v>0</v>
      </c>
    </row>
    <row r="1367" spans="1:7" ht="22.5" x14ac:dyDescent="0.15">
      <c r="A1367" s="9" t="s">
        <v>592</v>
      </c>
      <c r="B1367" s="8" t="s">
        <v>591</v>
      </c>
      <c r="C1367" s="8">
        <v>3</v>
      </c>
      <c r="D1367" s="8">
        <v>8.67</v>
      </c>
      <c r="E1367" s="8">
        <v>79</v>
      </c>
      <c r="F1367" s="7">
        <v>1</v>
      </c>
      <c r="G1367" s="6">
        <v>0</v>
      </c>
    </row>
    <row r="1368" spans="1:7" ht="33.75" x14ac:dyDescent="0.15">
      <c r="A1368" s="9" t="s">
        <v>590</v>
      </c>
      <c r="B1368" s="8" t="s">
        <v>589</v>
      </c>
      <c r="C1368" s="8">
        <v>9</v>
      </c>
      <c r="D1368" s="8">
        <v>0.56000000000000005</v>
      </c>
      <c r="E1368" s="8">
        <v>59.89</v>
      </c>
      <c r="F1368" s="7">
        <v>0.55600000000000005</v>
      </c>
      <c r="G1368" s="6">
        <v>0.111</v>
      </c>
    </row>
    <row r="1369" spans="1:7" ht="33.75" x14ac:dyDescent="0.15">
      <c r="A1369" s="9" t="s">
        <v>588</v>
      </c>
      <c r="B1369" s="8" t="s">
        <v>587</v>
      </c>
      <c r="C1369" s="8">
        <v>9</v>
      </c>
      <c r="D1369" s="8">
        <v>4.33</v>
      </c>
      <c r="E1369" s="8">
        <v>64</v>
      </c>
      <c r="F1369" s="7">
        <v>0.55600000000000005</v>
      </c>
      <c r="G1369" s="6">
        <v>0</v>
      </c>
    </row>
    <row r="1370" spans="1:7" ht="33.75" x14ac:dyDescent="0.15">
      <c r="A1370" s="9" t="s">
        <v>586</v>
      </c>
      <c r="B1370" s="8" t="s">
        <v>585</v>
      </c>
      <c r="C1370" s="8">
        <v>24</v>
      </c>
      <c r="D1370" s="8">
        <v>8.1300000000000008</v>
      </c>
      <c r="E1370" s="8">
        <v>66.58</v>
      </c>
      <c r="F1370" s="7">
        <v>0.54200000000000004</v>
      </c>
      <c r="G1370" s="6">
        <v>4.2000000000000003E-2</v>
      </c>
    </row>
    <row r="1371" spans="1:7" ht="33.75" x14ac:dyDescent="0.15">
      <c r="A1371" s="9" t="s">
        <v>584</v>
      </c>
      <c r="B1371" s="8" t="s">
        <v>583</v>
      </c>
      <c r="C1371" s="8">
        <v>14</v>
      </c>
      <c r="D1371" s="8">
        <v>12.07</v>
      </c>
      <c r="E1371" s="8">
        <v>61.29</v>
      </c>
      <c r="F1371" s="7">
        <v>0.14299999999999999</v>
      </c>
      <c r="G1371" s="6">
        <v>0</v>
      </c>
    </row>
    <row r="1372" spans="1:7" ht="33.75" x14ac:dyDescent="0.15">
      <c r="A1372" s="9" t="s">
        <v>582</v>
      </c>
      <c r="B1372" s="8" t="s">
        <v>581</v>
      </c>
      <c r="C1372" s="8">
        <v>8</v>
      </c>
      <c r="D1372" s="8">
        <v>12.38</v>
      </c>
      <c r="E1372" s="8">
        <v>68.13</v>
      </c>
      <c r="F1372" s="7">
        <v>0.5</v>
      </c>
      <c r="G1372" s="6">
        <v>0.375</v>
      </c>
    </row>
    <row r="1373" spans="1:7" ht="22.5" x14ac:dyDescent="0.15">
      <c r="A1373" s="9" t="s">
        <v>26</v>
      </c>
      <c r="B1373" s="8" t="s">
        <v>25</v>
      </c>
      <c r="C1373" s="8">
        <v>134</v>
      </c>
      <c r="D1373" s="8">
        <v>0.61</v>
      </c>
      <c r="E1373" s="8">
        <v>70.56</v>
      </c>
      <c r="F1373" s="7">
        <v>0.44800000000000001</v>
      </c>
      <c r="G1373" s="6">
        <v>2.1999999999999999E-2</v>
      </c>
    </row>
    <row r="1374" spans="1:7" ht="22.5" x14ac:dyDescent="0.15">
      <c r="A1374" s="9" t="s">
        <v>24</v>
      </c>
      <c r="B1374" s="8" t="s">
        <v>23</v>
      </c>
      <c r="C1374" s="8">
        <v>102</v>
      </c>
      <c r="D1374" s="8">
        <v>3.04</v>
      </c>
      <c r="E1374" s="8">
        <v>75.959999999999994</v>
      </c>
      <c r="F1374" s="7">
        <v>0.39200000000000002</v>
      </c>
      <c r="G1374" s="6">
        <v>0</v>
      </c>
    </row>
    <row r="1375" spans="1:7" ht="22.5" x14ac:dyDescent="0.15">
      <c r="A1375" s="9" t="s">
        <v>22</v>
      </c>
      <c r="B1375" s="8" t="s">
        <v>21</v>
      </c>
      <c r="C1375" s="8">
        <v>74</v>
      </c>
      <c r="D1375" s="8">
        <v>5.46</v>
      </c>
      <c r="E1375" s="8">
        <v>80.66</v>
      </c>
      <c r="F1375" s="7">
        <v>0.5</v>
      </c>
      <c r="G1375" s="6">
        <v>2.7E-2</v>
      </c>
    </row>
    <row r="1376" spans="1:7" ht="22.5" x14ac:dyDescent="0.15">
      <c r="A1376" s="9" t="s">
        <v>20</v>
      </c>
      <c r="B1376" s="8" t="s">
        <v>19</v>
      </c>
      <c r="C1376" s="8">
        <v>53</v>
      </c>
      <c r="D1376" s="8">
        <v>7.75</v>
      </c>
      <c r="E1376" s="8">
        <v>81.28</v>
      </c>
      <c r="F1376" s="7">
        <v>0.47199999999999998</v>
      </c>
      <c r="G1376" s="6">
        <v>5.7000000000000002E-2</v>
      </c>
    </row>
    <row r="1377" spans="1:7" ht="22.5" x14ac:dyDescent="0.15">
      <c r="A1377" s="9" t="s">
        <v>580</v>
      </c>
      <c r="B1377" s="8" t="s">
        <v>579</v>
      </c>
      <c r="C1377" s="8">
        <v>9</v>
      </c>
      <c r="D1377" s="8">
        <v>16.559999999999999</v>
      </c>
      <c r="E1377" s="8">
        <v>81.11</v>
      </c>
      <c r="F1377" s="7">
        <v>0.44400000000000001</v>
      </c>
      <c r="G1377" s="6">
        <v>0.222</v>
      </c>
    </row>
    <row r="1378" spans="1:7" ht="11.25" x14ac:dyDescent="0.15">
      <c r="A1378" s="9" t="s">
        <v>578</v>
      </c>
      <c r="B1378" s="8" t="s">
        <v>577</v>
      </c>
      <c r="C1378" s="8">
        <v>6</v>
      </c>
      <c r="D1378" s="8">
        <v>1</v>
      </c>
      <c r="E1378" s="8">
        <v>30.83</v>
      </c>
      <c r="F1378" s="7">
        <v>0.66700000000000004</v>
      </c>
      <c r="G1378" s="6">
        <v>0</v>
      </c>
    </row>
    <row r="1379" spans="1:7" ht="11.25" x14ac:dyDescent="0.15">
      <c r="A1379" s="9" t="s">
        <v>576</v>
      </c>
      <c r="B1379" s="8" t="s">
        <v>575</v>
      </c>
      <c r="C1379" s="8">
        <v>8</v>
      </c>
      <c r="D1379" s="8">
        <v>2.88</v>
      </c>
      <c r="E1379" s="8">
        <v>16.63</v>
      </c>
      <c r="F1379" s="7">
        <v>0.25</v>
      </c>
      <c r="G1379" s="6">
        <v>0</v>
      </c>
    </row>
    <row r="1380" spans="1:7" ht="11.25" x14ac:dyDescent="0.15">
      <c r="A1380" s="9" t="s">
        <v>574</v>
      </c>
      <c r="B1380" s="8" t="s">
        <v>573</v>
      </c>
      <c r="C1380" s="8">
        <v>3</v>
      </c>
      <c r="D1380" s="8">
        <v>5.67</v>
      </c>
      <c r="E1380" s="8">
        <v>85.33</v>
      </c>
      <c r="F1380" s="7">
        <v>0.33300000000000002</v>
      </c>
      <c r="G1380" s="6">
        <v>0</v>
      </c>
    </row>
    <row r="1381" spans="1:7" ht="11.25" x14ac:dyDescent="0.15">
      <c r="A1381" s="9" t="s">
        <v>572</v>
      </c>
      <c r="B1381" s="8" t="s">
        <v>571</v>
      </c>
      <c r="C1381" s="8">
        <v>1</v>
      </c>
      <c r="D1381" s="8">
        <v>8</v>
      </c>
      <c r="E1381" s="8">
        <v>82</v>
      </c>
      <c r="F1381" s="7">
        <v>1</v>
      </c>
      <c r="G1381" s="6">
        <v>0</v>
      </c>
    </row>
    <row r="1382" spans="1:7" ht="22.5" x14ac:dyDescent="0.15">
      <c r="A1382" s="9" t="s">
        <v>570</v>
      </c>
      <c r="B1382" s="8" t="s">
        <v>569</v>
      </c>
      <c r="C1382" s="8">
        <v>1</v>
      </c>
      <c r="D1382" s="8">
        <v>0</v>
      </c>
      <c r="E1382" s="8">
        <v>77</v>
      </c>
      <c r="F1382" s="7">
        <v>0</v>
      </c>
      <c r="G1382" s="6">
        <v>0</v>
      </c>
    </row>
    <row r="1383" spans="1:7" ht="11.25" x14ac:dyDescent="0.15">
      <c r="A1383" s="9" t="s">
        <v>568</v>
      </c>
      <c r="B1383" s="8" t="s">
        <v>567</v>
      </c>
      <c r="C1383" s="8">
        <v>11</v>
      </c>
      <c r="D1383" s="8">
        <v>2</v>
      </c>
      <c r="E1383" s="8">
        <v>67.55</v>
      </c>
      <c r="F1383" s="7">
        <v>0.72699999999999998</v>
      </c>
      <c r="G1383" s="6">
        <v>0</v>
      </c>
    </row>
    <row r="1384" spans="1:7" ht="11.25" x14ac:dyDescent="0.15">
      <c r="A1384" s="9" t="s">
        <v>566</v>
      </c>
      <c r="B1384" s="8" t="s">
        <v>565</v>
      </c>
      <c r="C1384" s="8">
        <v>3</v>
      </c>
      <c r="D1384" s="8">
        <v>4.67</v>
      </c>
      <c r="E1384" s="8">
        <v>77</v>
      </c>
      <c r="F1384" s="7">
        <v>1</v>
      </c>
      <c r="G1384" s="6">
        <v>0</v>
      </c>
    </row>
    <row r="1385" spans="1:7" ht="11.25" x14ac:dyDescent="0.15">
      <c r="A1385" s="9" t="s">
        <v>564</v>
      </c>
      <c r="B1385" s="8" t="s">
        <v>563</v>
      </c>
      <c r="C1385" s="8">
        <v>4</v>
      </c>
      <c r="D1385" s="8">
        <v>9</v>
      </c>
      <c r="E1385" s="8">
        <v>85</v>
      </c>
      <c r="F1385" s="7">
        <v>0.75</v>
      </c>
      <c r="G1385" s="6">
        <v>0</v>
      </c>
    </row>
    <row r="1386" spans="1:7" ht="11.25" x14ac:dyDescent="0.15">
      <c r="A1386" s="9" t="s">
        <v>2654</v>
      </c>
      <c r="B1386" s="8" t="s">
        <v>2653</v>
      </c>
      <c r="C1386" s="8">
        <v>1</v>
      </c>
      <c r="D1386" s="8">
        <v>12</v>
      </c>
      <c r="E1386" s="8">
        <v>94</v>
      </c>
      <c r="F1386" s="7">
        <v>0</v>
      </c>
      <c r="G1386" s="6">
        <v>0</v>
      </c>
    </row>
    <row r="1387" spans="1:7" ht="22.5" x14ac:dyDescent="0.15">
      <c r="A1387" s="9" t="s">
        <v>562</v>
      </c>
      <c r="B1387" s="8" t="s">
        <v>561</v>
      </c>
      <c r="C1387" s="8">
        <v>6</v>
      </c>
      <c r="D1387" s="8">
        <v>0.33</v>
      </c>
      <c r="E1387" s="8">
        <v>66.67</v>
      </c>
      <c r="F1387" s="7">
        <v>0.66700000000000004</v>
      </c>
      <c r="G1387" s="6">
        <v>0</v>
      </c>
    </row>
    <row r="1388" spans="1:7" ht="22.5" x14ac:dyDescent="0.15">
      <c r="A1388" s="9" t="s">
        <v>560</v>
      </c>
      <c r="B1388" s="8" t="s">
        <v>559</v>
      </c>
      <c r="C1388" s="8">
        <v>3</v>
      </c>
      <c r="D1388" s="8">
        <v>0</v>
      </c>
      <c r="E1388" s="8">
        <v>42</v>
      </c>
      <c r="F1388" s="7">
        <v>0.66700000000000004</v>
      </c>
      <c r="G1388" s="6">
        <v>0</v>
      </c>
    </row>
    <row r="1389" spans="1:7" ht="22.5" x14ac:dyDescent="0.15">
      <c r="A1389" s="9" t="s">
        <v>558</v>
      </c>
      <c r="B1389" s="8" t="s">
        <v>557</v>
      </c>
      <c r="C1389" s="8">
        <v>21</v>
      </c>
      <c r="D1389" s="8">
        <v>1.86</v>
      </c>
      <c r="E1389" s="8">
        <v>55</v>
      </c>
      <c r="F1389" s="7">
        <v>0.47599999999999998</v>
      </c>
      <c r="G1389" s="6">
        <v>0</v>
      </c>
    </row>
    <row r="1390" spans="1:7" ht="33.75" x14ac:dyDescent="0.15">
      <c r="A1390" s="9" t="s">
        <v>556</v>
      </c>
      <c r="B1390" s="8" t="s">
        <v>555</v>
      </c>
      <c r="C1390" s="8">
        <v>2</v>
      </c>
      <c r="D1390" s="8">
        <v>0.5</v>
      </c>
      <c r="E1390" s="8">
        <v>2.5</v>
      </c>
      <c r="F1390" s="7">
        <v>0.5</v>
      </c>
      <c r="G1390" s="6">
        <v>0</v>
      </c>
    </row>
    <row r="1391" spans="1:7" ht="33.75" x14ac:dyDescent="0.15">
      <c r="A1391" s="9" t="s">
        <v>2652</v>
      </c>
      <c r="B1391" s="8" t="s">
        <v>2651</v>
      </c>
      <c r="C1391" s="8">
        <v>6</v>
      </c>
      <c r="D1391" s="8">
        <v>4</v>
      </c>
      <c r="E1391" s="8">
        <v>6.5</v>
      </c>
      <c r="F1391" s="7">
        <v>0.66700000000000004</v>
      </c>
      <c r="G1391" s="6">
        <v>0</v>
      </c>
    </row>
    <row r="1392" spans="1:7" ht="33.75" x14ac:dyDescent="0.15">
      <c r="A1392" s="9" t="s">
        <v>554</v>
      </c>
      <c r="B1392" s="8" t="s">
        <v>553</v>
      </c>
      <c r="C1392" s="8">
        <v>5</v>
      </c>
      <c r="D1392" s="8">
        <v>7.4</v>
      </c>
      <c r="E1392" s="8">
        <v>4.5999999999999996</v>
      </c>
      <c r="F1392" s="7">
        <v>0.4</v>
      </c>
      <c r="G1392" s="6">
        <v>0</v>
      </c>
    </row>
    <row r="1393" spans="1:7" ht="33.75" x14ac:dyDescent="0.15">
      <c r="A1393" s="9" t="s">
        <v>3478</v>
      </c>
      <c r="B1393" s="8" t="s">
        <v>3477</v>
      </c>
      <c r="C1393" s="8">
        <v>1</v>
      </c>
      <c r="D1393" s="8">
        <v>4</v>
      </c>
      <c r="E1393" s="8">
        <v>6</v>
      </c>
      <c r="F1393" s="7">
        <v>0</v>
      </c>
      <c r="G1393" s="6">
        <v>0</v>
      </c>
    </row>
    <row r="1394" spans="1:7" ht="33.75" x14ac:dyDescent="0.15">
      <c r="A1394" s="9" t="s">
        <v>3003</v>
      </c>
      <c r="B1394" s="8" t="s">
        <v>3002</v>
      </c>
      <c r="C1394" s="8">
        <v>2</v>
      </c>
      <c r="D1394" s="8">
        <v>8</v>
      </c>
      <c r="E1394" s="8">
        <v>3.5</v>
      </c>
      <c r="F1394" s="7">
        <v>0.5</v>
      </c>
      <c r="G1394" s="6">
        <v>0</v>
      </c>
    </row>
    <row r="1395" spans="1:7" ht="22.5" x14ac:dyDescent="0.15">
      <c r="A1395" s="9" t="s">
        <v>2650</v>
      </c>
      <c r="B1395" s="8" t="s">
        <v>2649</v>
      </c>
      <c r="C1395" s="8">
        <v>2</v>
      </c>
      <c r="D1395" s="8">
        <v>1</v>
      </c>
      <c r="E1395" s="8">
        <v>10</v>
      </c>
      <c r="F1395" s="7">
        <v>0.5</v>
      </c>
      <c r="G1395" s="6">
        <v>0</v>
      </c>
    </row>
    <row r="1396" spans="1:7" ht="22.5" x14ac:dyDescent="0.15">
      <c r="A1396" s="9" t="s">
        <v>2648</v>
      </c>
      <c r="B1396" s="8" t="s">
        <v>2647</v>
      </c>
      <c r="C1396" s="8">
        <v>3</v>
      </c>
      <c r="D1396" s="8">
        <v>3</v>
      </c>
      <c r="E1396" s="8">
        <v>7</v>
      </c>
      <c r="F1396" s="7">
        <v>1</v>
      </c>
      <c r="G1396" s="6">
        <v>0</v>
      </c>
    </row>
    <row r="1397" spans="1:7" ht="33.75" x14ac:dyDescent="0.15">
      <c r="A1397" s="9" t="s">
        <v>3476</v>
      </c>
      <c r="B1397" s="8" t="s">
        <v>3475</v>
      </c>
      <c r="C1397" s="8">
        <v>1</v>
      </c>
      <c r="D1397" s="8">
        <v>0</v>
      </c>
      <c r="E1397" s="8">
        <v>0.11</v>
      </c>
      <c r="F1397" s="7">
        <v>1</v>
      </c>
      <c r="G1397" s="6">
        <v>0</v>
      </c>
    </row>
    <row r="1398" spans="1:7" ht="22.5" x14ac:dyDescent="0.15">
      <c r="A1398" s="9" t="s">
        <v>552</v>
      </c>
      <c r="B1398" s="8" t="s">
        <v>551</v>
      </c>
      <c r="C1398" s="8">
        <v>3</v>
      </c>
      <c r="D1398" s="8">
        <v>5.67</v>
      </c>
      <c r="E1398" s="8">
        <v>72.67</v>
      </c>
      <c r="F1398" s="7">
        <v>0.66700000000000004</v>
      </c>
      <c r="G1398" s="6">
        <v>0</v>
      </c>
    </row>
    <row r="1399" spans="1:7" ht="22.5" x14ac:dyDescent="0.15">
      <c r="A1399" s="9" t="s">
        <v>3200</v>
      </c>
      <c r="B1399" s="8" t="s">
        <v>3199</v>
      </c>
      <c r="C1399" s="8">
        <v>1</v>
      </c>
      <c r="D1399" s="8">
        <v>8</v>
      </c>
      <c r="E1399" s="8">
        <v>72</v>
      </c>
      <c r="F1399" s="7">
        <v>1</v>
      </c>
      <c r="G1399" s="6">
        <v>0</v>
      </c>
    </row>
    <row r="1400" spans="1:7" ht="22.5" x14ac:dyDescent="0.15">
      <c r="A1400" s="9" t="s">
        <v>2646</v>
      </c>
      <c r="B1400" s="8" t="s">
        <v>2645</v>
      </c>
      <c r="C1400" s="8">
        <v>4</v>
      </c>
      <c r="D1400" s="8">
        <v>17.75</v>
      </c>
      <c r="E1400" s="8">
        <v>76.75</v>
      </c>
      <c r="F1400" s="7">
        <v>1</v>
      </c>
      <c r="G1400" s="6">
        <v>0.25</v>
      </c>
    </row>
    <row r="1401" spans="1:7" ht="22.5" x14ac:dyDescent="0.15">
      <c r="A1401" s="9" t="s">
        <v>3299</v>
      </c>
      <c r="B1401" s="8" t="s">
        <v>3298</v>
      </c>
      <c r="C1401" s="8">
        <v>1</v>
      </c>
      <c r="D1401" s="8">
        <v>31</v>
      </c>
      <c r="E1401" s="8">
        <v>50</v>
      </c>
      <c r="F1401" s="7">
        <v>0</v>
      </c>
      <c r="G1401" s="6">
        <v>0</v>
      </c>
    </row>
    <row r="1402" spans="1:7" ht="22.5" x14ac:dyDescent="0.15">
      <c r="A1402" s="9" t="s">
        <v>550</v>
      </c>
      <c r="B1402" s="8" t="s">
        <v>549</v>
      </c>
      <c r="C1402" s="8">
        <v>11</v>
      </c>
      <c r="D1402" s="8">
        <v>2</v>
      </c>
      <c r="E1402" s="8">
        <v>65</v>
      </c>
      <c r="F1402" s="7">
        <v>0.45500000000000002</v>
      </c>
      <c r="G1402" s="6">
        <v>0</v>
      </c>
    </row>
    <row r="1403" spans="1:7" ht="22.5" x14ac:dyDescent="0.15">
      <c r="A1403" s="9" t="s">
        <v>548</v>
      </c>
      <c r="B1403" s="8" t="s">
        <v>547</v>
      </c>
      <c r="C1403" s="8">
        <v>1</v>
      </c>
      <c r="D1403" s="8">
        <v>5</v>
      </c>
      <c r="E1403" s="8">
        <v>28</v>
      </c>
      <c r="F1403" s="7">
        <v>1</v>
      </c>
      <c r="G1403" s="6">
        <v>0</v>
      </c>
    </row>
    <row r="1404" spans="1:7" ht="22.5" x14ac:dyDescent="0.15">
      <c r="A1404" s="9" t="s">
        <v>546</v>
      </c>
      <c r="B1404" s="8" t="s">
        <v>545</v>
      </c>
      <c r="C1404" s="8">
        <v>4</v>
      </c>
      <c r="D1404" s="8">
        <v>12.25</v>
      </c>
      <c r="E1404" s="8">
        <v>64</v>
      </c>
      <c r="F1404" s="7">
        <v>1</v>
      </c>
      <c r="G1404" s="6">
        <v>0.25</v>
      </c>
    </row>
    <row r="1405" spans="1:7" ht="22.5" x14ac:dyDescent="0.15">
      <c r="A1405" s="9" t="s">
        <v>544</v>
      </c>
      <c r="B1405" s="8" t="s">
        <v>543</v>
      </c>
      <c r="C1405" s="8">
        <v>7</v>
      </c>
      <c r="D1405" s="8">
        <v>0</v>
      </c>
      <c r="E1405" s="8">
        <v>56.71</v>
      </c>
      <c r="F1405" s="7">
        <v>0.42899999999999999</v>
      </c>
      <c r="G1405" s="6">
        <v>0</v>
      </c>
    </row>
    <row r="1406" spans="1:7" ht="22.5" x14ac:dyDescent="0.15">
      <c r="A1406" s="9" t="s">
        <v>542</v>
      </c>
      <c r="B1406" s="8" t="s">
        <v>541</v>
      </c>
      <c r="C1406" s="8">
        <v>14</v>
      </c>
      <c r="D1406" s="8">
        <v>1.57</v>
      </c>
      <c r="E1406" s="8">
        <v>56.79</v>
      </c>
      <c r="F1406" s="7">
        <v>0.35699999999999998</v>
      </c>
      <c r="G1406" s="6">
        <v>0</v>
      </c>
    </row>
    <row r="1407" spans="1:7" ht="22.5" x14ac:dyDescent="0.15">
      <c r="A1407" s="9" t="s">
        <v>540</v>
      </c>
      <c r="B1407" s="8" t="s">
        <v>539</v>
      </c>
      <c r="C1407" s="8">
        <v>5</v>
      </c>
      <c r="D1407" s="8">
        <v>8.8000000000000007</v>
      </c>
      <c r="E1407" s="8">
        <v>72.599999999999994</v>
      </c>
      <c r="F1407" s="7">
        <v>0.4</v>
      </c>
      <c r="G1407" s="6">
        <v>0</v>
      </c>
    </row>
    <row r="1408" spans="1:7" ht="22.5" x14ac:dyDescent="0.15">
      <c r="A1408" s="9" t="s">
        <v>2644</v>
      </c>
      <c r="B1408" s="8" t="s">
        <v>2643</v>
      </c>
      <c r="C1408" s="8">
        <v>5</v>
      </c>
      <c r="D1408" s="8">
        <v>10.6</v>
      </c>
      <c r="E1408" s="8">
        <v>71.400000000000006</v>
      </c>
      <c r="F1408" s="7">
        <v>0.6</v>
      </c>
      <c r="G1408" s="6">
        <v>0</v>
      </c>
    </row>
    <row r="1409" spans="1:7" ht="33.75" x14ac:dyDescent="0.15">
      <c r="A1409" s="9" t="s">
        <v>538</v>
      </c>
      <c r="B1409" s="8" t="s">
        <v>537</v>
      </c>
      <c r="C1409" s="8">
        <v>11</v>
      </c>
      <c r="D1409" s="8">
        <v>0</v>
      </c>
      <c r="E1409" s="8">
        <v>60.45</v>
      </c>
      <c r="F1409" s="7">
        <v>0.45500000000000002</v>
      </c>
      <c r="G1409" s="6">
        <v>0</v>
      </c>
    </row>
    <row r="1410" spans="1:7" ht="22.5" x14ac:dyDescent="0.15">
      <c r="A1410" s="9" t="s">
        <v>536</v>
      </c>
      <c r="B1410" s="8" t="s">
        <v>535</v>
      </c>
      <c r="C1410" s="8">
        <v>557</v>
      </c>
      <c r="D1410" s="8">
        <v>1.21</v>
      </c>
      <c r="E1410" s="8">
        <v>64.819999999999993</v>
      </c>
      <c r="F1410" s="7">
        <v>0.64100000000000001</v>
      </c>
      <c r="G1410" s="6">
        <v>0</v>
      </c>
    </row>
    <row r="1411" spans="1:7" ht="11.25" x14ac:dyDescent="0.15">
      <c r="A1411" s="9" t="s">
        <v>534</v>
      </c>
      <c r="B1411" s="8" t="s">
        <v>533</v>
      </c>
      <c r="C1411" s="8">
        <v>20</v>
      </c>
      <c r="D1411" s="8">
        <v>3.85</v>
      </c>
      <c r="E1411" s="8">
        <v>66.599999999999994</v>
      </c>
      <c r="F1411" s="7">
        <v>0.45</v>
      </c>
      <c r="G1411" s="6">
        <v>0</v>
      </c>
    </row>
    <row r="1412" spans="1:7" ht="11.25" x14ac:dyDescent="0.15">
      <c r="A1412" s="9" t="s">
        <v>532</v>
      </c>
      <c r="B1412" s="8" t="s">
        <v>531</v>
      </c>
      <c r="C1412" s="8">
        <v>4</v>
      </c>
      <c r="D1412" s="8">
        <v>3.75</v>
      </c>
      <c r="E1412" s="8">
        <v>61.5</v>
      </c>
      <c r="F1412" s="7">
        <v>0.5</v>
      </c>
      <c r="G1412" s="6">
        <v>0</v>
      </c>
    </row>
    <row r="1413" spans="1:7" ht="11.25" x14ac:dyDescent="0.15">
      <c r="A1413" s="9" t="s">
        <v>530</v>
      </c>
      <c r="B1413" s="8" t="s">
        <v>529</v>
      </c>
      <c r="C1413" s="8">
        <v>1</v>
      </c>
      <c r="D1413" s="8">
        <v>14</v>
      </c>
      <c r="E1413" s="8">
        <v>89</v>
      </c>
      <c r="F1413" s="7">
        <v>1</v>
      </c>
      <c r="G1413" s="6">
        <v>0</v>
      </c>
    </row>
    <row r="1414" spans="1:7" ht="22.5" x14ac:dyDescent="0.15">
      <c r="A1414" s="9" t="s">
        <v>528</v>
      </c>
      <c r="B1414" s="8" t="s">
        <v>527</v>
      </c>
      <c r="C1414" s="8">
        <v>2</v>
      </c>
      <c r="D1414" s="8">
        <v>0</v>
      </c>
      <c r="E1414" s="8">
        <v>81</v>
      </c>
      <c r="F1414" s="7">
        <v>0.5</v>
      </c>
      <c r="G1414" s="6">
        <v>0</v>
      </c>
    </row>
    <row r="1415" spans="1:7" ht="22.5" x14ac:dyDescent="0.15">
      <c r="A1415" s="9" t="s">
        <v>18</v>
      </c>
      <c r="B1415" s="8" t="s">
        <v>17</v>
      </c>
      <c r="C1415" s="8">
        <v>6</v>
      </c>
      <c r="D1415" s="8">
        <v>1.17</v>
      </c>
      <c r="E1415" s="8">
        <v>77.67</v>
      </c>
      <c r="F1415" s="7">
        <v>0.33300000000000002</v>
      </c>
      <c r="G1415" s="6">
        <v>0.16700000000000001</v>
      </c>
    </row>
    <row r="1416" spans="1:7" ht="22.5" x14ac:dyDescent="0.15">
      <c r="A1416" s="9" t="s">
        <v>526</v>
      </c>
      <c r="B1416" s="8" t="s">
        <v>525</v>
      </c>
      <c r="C1416" s="8">
        <v>3</v>
      </c>
      <c r="D1416" s="8">
        <v>4.67</v>
      </c>
      <c r="E1416" s="8">
        <v>90</v>
      </c>
      <c r="F1416" s="7">
        <v>0.66700000000000004</v>
      </c>
      <c r="G1416" s="6">
        <v>0</v>
      </c>
    </row>
    <row r="1417" spans="1:7" ht="22.5" x14ac:dyDescent="0.15">
      <c r="A1417" s="9" t="s">
        <v>524</v>
      </c>
      <c r="B1417" s="8" t="s">
        <v>523</v>
      </c>
      <c r="C1417" s="8">
        <v>2</v>
      </c>
      <c r="D1417" s="8">
        <v>13</v>
      </c>
      <c r="E1417" s="8">
        <v>58</v>
      </c>
      <c r="F1417" s="7">
        <v>0.5</v>
      </c>
      <c r="G1417" s="6">
        <v>1</v>
      </c>
    </row>
    <row r="1418" spans="1:7" ht="22.5" x14ac:dyDescent="0.15">
      <c r="A1418" s="9" t="s">
        <v>2642</v>
      </c>
      <c r="B1418" s="8" t="s">
        <v>2641</v>
      </c>
      <c r="C1418" s="8">
        <v>2</v>
      </c>
      <c r="D1418" s="8">
        <v>18.5</v>
      </c>
      <c r="E1418" s="8">
        <v>84</v>
      </c>
      <c r="F1418" s="7">
        <v>0.5</v>
      </c>
      <c r="G1418" s="6">
        <v>0.5</v>
      </c>
    </row>
    <row r="1419" spans="1:7" ht="33.75" x14ac:dyDescent="0.15">
      <c r="A1419" s="9" t="s">
        <v>2640</v>
      </c>
      <c r="B1419" s="8" t="s">
        <v>2639</v>
      </c>
      <c r="C1419" s="8">
        <v>30</v>
      </c>
      <c r="D1419" s="8">
        <v>0.7</v>
      </c>
      <c r="E1419" s="8">
        <v>67.83</v>
      </c>
      <c r="F1419" s="7">
        <v>0.53300000000000003</v>
      </c>
      <c r="G1419" s="6">
        <v>0</v>
      </c>
    </row>
    <row r="1420" spans="1:7" ht="22.5" x14ac:dyDescent="0.15">
      <c r="A1420" s="9" t="s">
        <v>522</v>
      </c>
      <c r="B1420" s="8" t="s">
        <v>521</v>
      </c>
      <c r="C1420" s="8">
        <v>14</v>
      </c>
      <c r="D1420" s="8">
        <v>0</v>
      </c>
      <c r="E1420" s="8">
        <v>64.209999999999994</v>
      </c>
      <c r="F1420" s="7">
        <v>0.71399999999999997</v>
      </c>
      <c r="G1420" s="6">
        <v>0</v>
      </c>
    </row>
    <row r="1421" spans="1:7" ht="22.5" x14ac:dyDescent="0.15">
      <c r="A1421" s="9" t="s">
        <v>520</v>
      </c>
      <c r="B1421" s="8" t="s">
        <v>519</v>
      </c>
      <c r="C1421" s="8">
        <v>42</v>
      </c>
      <c r="D1421" s="8">
        <v>1.4</v>
      </c>
      <c r="E1421" s="8">
        <v>71.64</v>
      </c>
      <c r="F1421" s="7">
        <v>0.61899999999999999</v>
      </c>
      <c r="G1421" s="6">
        <v>4.8000000000000001E-2</v>
      </c>
    </row>
    <row r="1422" spans="1:7" ht="22.5" x14ac:dyDescent="0.15">
      <c r="A1422" s="9" t="s">
        <v>518</v>
      </c>
      <c r="B1422" s="8" t="s">
        <v>517</v>
      </c>
      <c r="C1422" s="8">
        <v>13</v>
      </c>
      <c r="D1422" s="8">
        <v>5.77</v>
      </c>
      <c r="E1422" s="8">
        <v>69.540000000000006</v>
      </c>
      <c r="F1422" s="7">
        <v>0.53800000000000003</v>
      </c>
      <c r="G1422" s="6">
        <v>7.6999999999999999E-2</v>
      </c>
    </row>
    <row r="1423" spans="1:7" ht="22.5" x14ac:dyDescent="0.15">
      <c r="A1423" s="9" t="s">
        <v>516</v>
      </c>
      <c r="B1423" s="8" t="s">
        <v>515</v>
      </c>
      <c r="C1423" s="8">
        <v>19</v>
      </c>
      <c r="D1423" s="8">
        <v>11.21</v>
      </c>
      <c r="E1423" s="8">
        <v>78.89</v>
      </c>
      <c r="F1423" s="7">
        <v>0.73699999999999999</v>
      </c>
      <c r="G1423" s="6">
        <v>0.316</v>
      </c>
    </row>
    <row r="1424" spans="1:7" ht="22.5" x14ac:dyDescent="0.15">
      <c r="A1424" s="9" t="s">
        <v>514</v>
      </c>
      <c r="B1424" s="8" t="s">
        <v>513</v>
      </c>
      <c r="C1424" s="8">
        <v>4</v>
      </c>
      <c r="D1424" s="8">
        <v>21.75</v>
      </c>
      <c r="E1424" s="8">
        <v>72.25</v>
      </c>
      <c r="F1424" s="7">
        <v>0.75</v>
      </c>
      <c r="G1424" s="6">
        <v>0.5</v>
      </c>
    </row>
    <row r="1425" spans="1:7" ht="22.5" x14ac:dyDescent="0.15">
      <c r="A1425" s="9" t="s">
        <v>512</v>
      </c>
      <c r="B1425" s="8" t="s">
        <v>511</v>
      </c>
      <c r="C1425" s="8">
        <v>14</v>
      </c>
      <c r="D1425" s="8">
        <v>0</v>
      </c>
      <c r="E1425" s="8">
        <v>65.209999999999994</v>
      </c>
      <c r="F1425" s="7">
        <v>0.71399999999999997</v>
      </c>
      <c r="G1425" s="6">
        <v>0</v>
      </c>
    </row>
    <row r="1426" spans="1:7" ht="22.5" x14ac:dyDescent="0.15">
      <c r="A1426" s="9" t="s">
        <v>510</v>
      </c>
      <c r="B1426" s="8" t="s">
        <v>509</v>
      </c>
      <c r="C1426" s="8">
        <v>17</v>
      </c>
      <c r="D1426" s="8">
        <v>1.53</v>
      </c>
      <c r="E1426" s="8">
        <v>81.760000000000005</v>
      </c>
      <c r="F1426" s="7">
        <v>0.47099999999999997</v>
      </c>
      <c r="G1426" s="6">
        <v>0</v>
      </c>
    </row>
    <row r="1427" spans="1:7" ht="22.5" x14ac:dyDescent="0.15">
      <c r="A1427" s="9" t="s">
        <v>508</v>
      </c>
      <c r="B1427" s="8" t="s">
        <v>507</v>
      </c>
      <c r="C1427" s="8">
        <v>2</v>
      </c>
      <c r="D1427" s="8">
        <v>10</v>
      </c>
      <c r="E1427" s="8">
        <v>71</v>
      </c>
      <c r="F1427" s="7">
        <v>0.5</v>
      </c>
      <c r="G1427" s="6">
        <v>0</v>
      </c>
    </row>
    <row r="1428" spans="1:7" ht="22.5" x14ac:dyDescent="0.15">
      <c r="A1428" s="9" t="s">
        <v>506</v>
      </c>
      <c r="B1428" s="8" t="s">
        <v>505</v>
      </c>
      <c r="C1428" s="8">
        <v>2</v>
      </c>
      <c r="D1428" s="8">
        <v>8</v>
      </c>
      <c r="E1428" s="8">
        <v>82.5</v>
      </c>
      <c r="F1428" s="7">
        <v>0.5</v>
      </c>
      <c r="G1428" s="6">
        <v>0</v>
      </c>
    </row>
    <row r="1429" spans="1:7" ht="22.5" x14ac:dyDescent="0.15">
      <c r="A1429" s="9" t="s">
        <v>2638</v>
      </c>
      <c r="B1429" s="8" t="s">
        <v>2637</v>
      </c>
      <c r="C1429" s="8">
        <v>1</v>
      </c>
      <c r="D1429" s="8">
        <v>0</v>
      </c>
      <c r="E1429" s="8">
        <v>39</v>
      </c>
      <c r="F1429" s="7">
        <v>0</v>
      </c>
      <c r="G1429" s="6">
        <v>0</v>
      </c>
    </row>
    <row r="1430" spans="1:7" ht="22.5" x14ac:dyDescent="0.15">
      <c r="A1430" s="9" t="s">
        <v>504</v>
      </c>
      <c r="B1430" s="8" t="s">
        <v>503</v>
      </c>
      <c r="C1430" s="8">
        <v>4</v>
      </c>
      <c r="D1430" s="8">
        <v>2.25</v>
      </c>
      <c r="E1430" s="8">
        <v>64.75</v>
      </c>
      <c r="F1430" s="7">
        <v>0.25</v>
      </c>
      <c r="G1430" s="6">
        <v>0</v>
      </c>
    </row>
    <row r="1431" spans="1:7" ht="22.5" x14ac:dyDescent="0.15">
      <c r="A1431" s="9" t="s">
        <v>502</v>
      </c>
      <c r="B1431" s="8" t="s">
        <v>501</v>
      </c>
      <c r="C1431" s="8">
        <v>3</v>
      </c>
      <c r="D1431" s="8">
        <v>3.67</v>
      </c>
      <c r="E1431" s="8">
        <v>61.67</v>
      </c>
      <c r="F1431" s="7">
        <v>0.66700000000000004</v>
      </c>
      <c r="G1431" s="6">
        <v>0</v>
      </c>
    </row>
    <row r="1432" spans="1:7" ht="22.5" x14ac:dyDescent="0.15">
      <c r="A1432" s="9" t="s">
        <v>500</v>
      </c>
      <c r="B1432" s="8" t="s">
        <v>499</v>
      </c>
      <c r="C1432" s="8">
        <v>2</v>
      </c>
      <c r="D1432" s="8">
        <v>11</v>
      </c>
      <c r="E1432" s="8">
        <v>75</v>
      </c>
      <c r="F1432" s="7">
        <v>0.5</v>
      </c>
      <c r="G1432" s="6">
        <v>0.5</v>
      </c>
    </row>
    <row r="1433" spans="1:7" ht="22.5" x14ac:dyDescent="0.15">
      <c r="A1433" s="9" t="s">
        <v>498</v>
      </c>
      <c r="B1433" s="8" t="s">
        <v>497</v>
      </c>
      <c r="C1433" s="8">
        <v>13</v>
      </c>
      <c r="D1433" s="8">
        <v>1.62</v>
      </c>
      <c r="E1433" s="8">
        <v>36.15</v>
      </c>
      <c r="F1433" s="7">
        <v>0.61499999999999999</v>
      </c>
      <c r="G1433" s="6">
        <v>0</v>
      </c>
    </row>
    <row r="1434" spans="1:7" ht="22.5" x14ac:dyDescent="0.15">
      <c r="A1434" s="9" t="s">
        <v>496</v>
      </c>
      <c r="B1434" s="8" t="s">
        <v>495</v>
      </c>
      <c r="C1434" s="8">
        <v>3</v>
      </c>
      <c r="D1434" s="8">
        <v>3.33</v>
      </c>
      <c r="E1434" s="8">
        <v>55.67</v>
      </c>
      <c r="F1434" s="7">
        <v>0.66700000000000004</v>
      </c>
      <c r="G1434" s="6">
        <v>0</v>
      </c>
    </row>
    <row r="1435" spans="1:7" ht="22.5" x14ac:dyDescent="0.15">
      <c r="A1435" s="9" t="s">
        <v>3262</v>
      </c>
      <c r="B1435" s="8" t="s">
        <v>3261</v>
      </c>
      <c r="C1435" s="8">
        <v>4</v>
      </c>
      <c r="D1435" s="8">
        <v>7.25</v>
      </c>
      <c r="E1435" s="8">
        <v>50</v>
      </c>
      <c r="F1435" s="7">
        <v>0.75</v>
      </c>
      <c r="G1435" s="6">
        <v>0</v>
      </c>
    </row>
    <row r="1436" spans="1:7" ht="22.5" x14ac:dyDescent="0.15">
      <c r="A1436" s="9" t="s">
        <v>494</v>
      </c>
      <c r="B1436" s="8" t="s">
        <v>493</v>
      </c>
      <c r="C1436" s="8">
        <v>1</v>
      </c>
      <c r="D1436" s="8">
        <v>8</v>
      </c>
      <c r="E1436" s="8">
        <v>65</v>
      </c>
      <c r="F1436" s="7">
        <v>1</v>
      </c>
      <c r="G1436" s="6">
        <v>1</v>
      </c>
    </row>
    <row r="1437" spans="1:7" ht="22.5" x14ac:dyDescent="0.15">
      <c r="A1437" s="9" t="s">
        <v>492</v>
      </c>
      <c r="B1437" s="8" t="s">
        <v>491</v>
      </c>
      <c r="C1437" s="8">
        <v>64</v>
      </c>
      <c r="D1437" s="8">
        <v>1.66</v>
      </c>
      <c r="E1437" s="8">
        <v>2.48</v>
      </c>
      <c r="F1437" s="7">
        <v>0.59399999999999997</v>
      </c>
      <c r="G1437" s="6">
        <v>0</v>
      </c>
    </row>
    <row r="1438" spans="1:7" ht="22.5" x14ac:dyDescent="0.15">
      <c r="A1438" s="9" t="s">
        <v>490</v>
      </c>
      <c r="B1438" s="8" t="s">
        <v>489</v>
      </c>
      <c r="C1438" s="8">
        <v>5</v>
      </c>
      <c r="D1438" s="8">
        <v>3.8</v>
      </c>
      <c r="E1438" s="8">
        <v>2.33</v>
      </c>
      <c r="F1438" s="7">
        <v>1</v>
      </c>
      <c r="G1438" s="6">
        <v>0</v>
      </c>
    </row>
    <row r="1439" spans="1:7" ht="22.5" x14ac:dyDescent="0.15">
      <c r="A1439" s="9" t="s">
        <v>488</v>
      </c>
      <c r="B1439" s="8" t="s">
        <v>487</v>
      </c>
      <c r="C1439" s="8">
        <v>1</v>
      </c>
      <c r="D1439" s="8">
        <v>0</v>
      </c>
      <c r="E1439" s="8">
        <v>38</v>
      </c>
      <c r="F1439" s="7">
        <v>0</v>
      </c>
      <c r="G1439" s="6">
        <v>0</v>
      </c>
    </row>
    <row r="1440" spans="1:7" ht="22.5" x14ac:dyDescent="0.15">
      <c r="A1440" s="9" t="s">
        <v>486</v>
      </c>
      <c r="B1440" s="8" t="s">
        <v>485</v>
      </c>
      <c r="C1440" s="8">
        <v>3</v>
      </c>
      <c r="D1440" s="8">
        <v>5.67</v>
      </c>
      <c r="E1440" s="8">
        <v>37.67</v>
      </c>
      <c r="F1440" s="7">
        <v>0.33300000000000002</v>
      </c>
      <c r="G1440" s="6">
        <v>0</v>
      </c>
    </row>
    <row r="1441" spans="1:7" ht="22.5" x14ac:dyDescent="0.15">
      <c r="A1441" s="9" t="s">
        <v>2636</v>
      </c>
      <c r="B1441" s="8" t="s">
        <v>2635</v>
      </c>
      <c r="C1441" s="8">
        <v>7</v>
      </c>
      <c r="D1441" s="8">
        <v>6.43</v>
      </c>
      <c r="E1441" s="8">
        <v>54.29</v>
      </c>
      <c r="F1441" s="7">
        <v>0.57099999999999995</v>
      </c>
      <c r="G1441" s="6">
        <v>0</v>
      </c>
    </row>
    <row r="1442" spans="1:7" ht="22.5" x14ac:dyDescent="0.15">
      <c r="A1442" s="9" t="s">
        <v>484</v>
      </c>
      <c r="B1442" s="8" t="s">
        <v>483</v>
      </c>
      <c r="C1442" s="8">
        <v>2</v>
      </c>
      <c r="D1442" s="8">
        <v>10</v>
      </c>
      <c r="E1442" s="8">
        <v>33</v>
      </c>
      <c r="F1442" s="7">
        <v>0.5</v>
      </c>
      <c r="G1442" s="6">
        <v>0</v>
      </c>
    </row>
    <row r="1443" spans="1:7" ht="22.5" x14ac:dyDescent="0.15">
      <c r="A1443" s="9" t="s">
        <v>482</v>
      </c>
      <c r="B1443" s="8" t="s">
        <v>481</v>
      </c>
      <c r="C1443" s="8">
        <v>33</v>
      </c>
      <c r="D1443" s="8">
        <v>0.79</v>
      </c>
      <c r="E1443" s="8">
        <v>63.15</v>
      </c>
      <c r="F1443" s="7">
        <v>0.66700000000000004</v>
      </c>
      <c r="G1443" s="6">
        <v>0</v>
      </c>
    </row>
    <row r="1444" spans="1:7" ht="22.5" x14ac:dyDescent="0.15">
      <c r="A1444" s="9" t="s">
        <v>480</v>
      </c>
      <c r="B1444" s="8" t="s">
        <v>479</v>
      </c>
      <c r="C1444" s="8">
        <v>22</v>
      </c>
      <c r="D1444" s="8">
        <v>3.77</v>
      </c>
      <c r="E1444" s="8">
        <v>64.05</v>
      </c>
      <c r="F1444" s="7">
        <v>0.77300000000000002</v>
      </c>
      <c r="G1444" s="6">
        <v>0</v>
      </c>
    </row>
    <row r="1445" spans="1:7" ht="22.5" x14ac:dyDescent="0.15">
      <c r="A1445" s="9" t="s">
        <v>478</v>
      </c>
      <c r="B1445" s="8" t="s">
        <v>477</v>
      </c>
      <c r="C1445" s="8">
        <v>24</v>
      </c>
      <c r="D1445" s="8">
        <v>5.13</v>
      </c>
      <c r="E1445" s="8">
        <v>75.209999999999994</v>
      </c>
      <c r="F1445" s="7">
        <v>0.54200000000000004</v>
      </c>
      <c r="G1445" s="6">
        <v>4.2000000000000003E-2</v>
      </c>
    </row>
    <row r="1446" spans="1:7" ht="22.5" x14ac:dyDescent="0.15">
      <c r="A1446" s="9" t="s">
        <v>476</v>
      </c>
      <c r="B1446" s="8" t="s">
        <v>475</v>
      </c>
      <c r="C1446" s="8">
        <v>9</v>
      </c>
      <c r="D1446" s="8">
        <v>8.44</v>
      </c>
      <c r="E1446" s="8">
        <v>76.78</v>
      </c>
      <c r="F1446" s="7">
        <v>0.33300000000000002</v>
      </c>
      <c r="G1446" s="6">
        <v>0</v>
      </c>
    </row>
    <row r="1447" spans="1:7" ht="22.5" x14ac:dyDescent="0.15">
      <c r="A1447" s="9" t="s">
        <v>3474</v>
      </c>
      <c r="B1447" s="8" t="s">
        <v>3473</v>
      </c>
      <c r="C1447" s="8">
        <v>3</v>
      </c>
      <c r="D1447" s="8">
        <v>2.33</v>
      </c>
      <c r="E1447" s="8">
        <v>2.2999999999999998</v>
      </c>
      <c r="F1447" s="7">
        <v>0.66700000000000004</v>
      </c>
      <c r="G1447" s="6">
        <v>0</v>
      </c>
    </row>
    <row r="1448" spans="1:7" ht="22.5" x14ac:dyDescent="0.15">
      <c r="A1448" s="9" t="s">
        <v>2999</v>
      </c>
      <c r="B1448" s="8" t="s">
        <v>2998</v>
      </c>
      <c r="C1448" s="8">
        <v>1</v>
      </c>
      <c r="D1448" s="8">
        <v>11</v>
      </c>
      <c r="E1448" s="8">
        <v>0.92</v>
      </c>
      <c r="F1448" s="7">
        <v>1</v>
      </c>
      <c r="G1448" s="6">
        <v>0</v>
      </c>
    </row>
    <row r="1449" spans="1:7" ht="22.5" x14ac:dyDescent="0.15">
      <c r="A1449" s="9" t="s">
        <v>474</v>
      </c>
      <c r="B1449" s="8" t="s">
        <v>473</v>
      </c>
      <c r="C1449" s="8">
        <v>5</v>
      </c>
      <c r="D1449" s="8">
        <v>0.8</v>
      </c>
      <c r="E1449" s="8">
        <v>64.8</v>
      </c>
      <c r="F1449" s="7">
        <v>0.2</v>
      </c>
      <c r="G1449" s="6">
        <v>0</v>
      </c>
    </row>
    <row r="1450" spans="1:7" ht="22.5" x14ac:dyDescent="0.15">
      <c r="A1450" s="9" t="s">
        <v>472</v>
      </c>
      <c r="B1450" s="8" t="s">
        <v>471</v>
      </c>
      <c r="C1450" s="8">
        <v>8</v>
      </c>
      <c r="D1450" s="8">
        <v>6.25</v>
      </c>
      <c r="E1450" s="8">
        <v>63.13</v>
      </c>
      <c r="F1450" s="7">
        <v>0.5</v>
      </c>
      <c r="G1450" s="6">
        <v>0.125</v>
      </c>
    </row>
    <row r="1451" spans="1:7" ht="22.5" x14ac:dyDescent="0.15">
      <c r="A1451" s="9" t="s">
        <v>470</v>
      </c>
      <c r="B1451" s="8" t="s">
        <v>469</v>
      </c>
      <c r="C1451" s="8">
        <v>15</v>
      </c>
      <c r="D1451" s="8">
        <v>9.8699999999999992</v>
      </c>
      <c r="E1451" s="8">
        <v>71.13</v>
      </c>
      <c r="F1451" s="7">
        <v>0.4</v>
      </c>
      <c r="G1451" s="6">
        <v>0.13300000000000001</v>
      </c>
    </row>
    <row r="1452" spans="1:7" ht="22.5" x14ac:dyDescent="0.15">
      <c r="A1452" s="9" t="s">
        <v>468</v>
      </c>
      <c r="B1452" s="8" t="s">
        <v>467</v>
      </c>
      <c r="C1452" s="8">
        <v>22</v>
      </c>
      <c r="D1452" s="8">
        <v>15.5</v>
      </c>
      <c r="E1452" s="8">
        <v>76.36</v>
      </c>
      <c r="F1452" s="7">
        <v>0.54500000000000004</v>
      </c>
      <c r="G1452" s="6">
        <v>9.0999999999999998E-2</v>
      </c>
    </row>
    <row r="1453" spans="1:7" ht="22.5" x14ac:dyDescent="0.15">
      <c r="A1453" s="9" t="s">
        <v>466</v>
      </c>
      <c r="B1453" s="8" t="s">
        <v>465</v>
      </c>
      <c r="C1453" s="8">
        <v>8</v>
      </c>
      <c r="D1453" s="8">
        <v>19.25</v>
      </c>
      <c r="E1453" s="8">
        <v>70.13</v>
      </c>
      <c r="F1453" s="7">
        <v>0.75</v>
      </c>
      <c r="G1453" s="6">
        <v>0</v>
      </c>
    </row>
    <row r="1454" spans="1:7" ht="11.25" x14ac:dyDescent="0.15">
      <c r="A1454" s="9" t="s">
        <v>464</v>
      </c>
      <c r="B1454" s="8" t="s">
        <v>463</v>
      </c>
      <c r="C1454" s="8">
        <v>1</v>
      </c>
      <c r="D1454" s="8">
        <v>1</v>
      </c>
      <c r="E1454" s="8">
        <v>26</v>
      </c>
      <c r="F1454" s="7">
        <v>0</v>
      </c>
      <c r="G1454" s="6">
        <v>0</v>
      </c>
    </row>
    <row r="1455" spans="1:7" ht="11.25" x14ac:dyDescent="0.15">
      <c r="A1455" s="9" t="s">
        <v>2995</v>
      </c>
      <c r="B1455" s="8" t="s">
        <v>2994</v>
      </c>
      <c r="C1455" s="8">
        <v>1</v>
      </c>
      <c r="D1455" s="8">
        <v>4</v>
      </c>
      <c r="E1455" s="8">
        <v>26</v>
      </c>
      <c r="F1455" s="7">
        <v>0</v>
      </c>
      <c r="G1455" s="6">
        <v>0</v>
      </c>
    </row>
    <row r="1456" spans="1:7" ht="11.25" x14ac:dyDescent="0.15">
      <c r="A1456" s="9" t="s">
        <v>3472</v>
      </c>
      <c r="B1456" s="8" t="s">
        <v>3471</v>
      </c>
      <c r="C1456" s="8">
        <v>1</v>
      </c>
      <c r="D1456" s="8">
        <v>4</v>
      </c>
      <c r="E1456" s="8">
        <v>11</v>
      </c>
      <c r="F1456" s="7">
        <v>0</v>
      </c>
      <c r="G1456" s="6">
        <v>0</v>
      </c>
    </row>
    <row r="1457" spans="1:7" ht="11.25" x14ac:dyDescent="0.15">
      <c r="A1457" s="9" t="s">
        <v>3470</v>
      </c>
      <c r="B1457" s="8" t="s">
        <v>3469</v>
      </c>
      <c r="C1457" s="8">
        <v>1</v>
      </c>
      <c r="D1457" s="8">
        <v>7</v>
      </c>
      <c r="E1457" s="8">
        <v>56</v>
      </c>
      <c r="F1457" s="7">
        <v>0</v>
      </c>
      <c r="G1457" s="6">
        <v>0</v>
      </c>
    </row>
    <row r="1458" spans="1:7" ht="22.5" x14ac:dyDescent="0.15">
      <c r="A1458" s="9" t="s">
        <v>3468</v>
      </c>
      <c r="B1458" s="8" t="s">
        <v>3467</v>
      </c>
      <c r="C1458" s="8">
        <v>2</v>
      </c>
      <c r="D1458" s="8">
        <v>0</v>
      </c>
      <c r="E1458" s="8">
        <v>55.5</v>
      </c>
      <c r="F1458" s="7">
        <v>0.5</v>
      </c>
      <c r="G1458" s="6">
        <v>0</v>
      </c>
    </row>
    <row r="1459" spans="1:7" ht="11.25" x14ac:dyDescent="0.15">
      <c r="A1459" s="9" t="s">
        <v>462</v>
      </c>
      <c r="B1459" s="8" t="s">
        <v>461</v>
      </c>
      <c r="C1459" s="8">
        <v>2</v>
      </c>
      <c r="D1459" s="8">
        <v>3</v>
      </c>
      <c r="E1459" s="8">
        <v>33.5</v>
      </c>
      <c r="F1459" s="7">
        <v>0.5</v>
      </c>
      <c r="G1459" s="6">
        <v>0</v>
      </c>
    </row>
    <row r="1460" spans="1:7" ht="11.25" x14ac:dyDescent="0.15">
      <c r="A1460" s="9" t="s">
        <v>460</v>
      </c>
      <c r="B1460" s="8" t="s">
        <v>459</v>
      </c>
      <c r="C1460" s="8">
        <v>2</v>
      </c>
      <c r="D1460" s="8">
        <v>5</v>
      </c>
      <c r="E1460" s="8">
        <v>35</v>
      </c>
      <c r="F1460" s="7">
        <v>1</v>
      </c>
      <c r="G1460" s="6">
        <v>0</v>
      </c>
    </row>
    <row r="1461" spans="1:7" ht="11.25" x14ac:dyDescent="0.15">
      <c r="A1461" s="9" t="s">
        <v>458</v>
      </c>
      <c r="B1461" s="8" t="s">
        <v>457</v>
      </c>
      <c r="C1461" s="8">
        <v>2</v>
      </c>
      <c r="D1461" s="8">
        <v>25.5</v>
      </c>
      <c r="E1461" s="8">
        <v>75.5</v>
      </c>
      <c r="F1461" s="7">
        <v>1</v>
      </c>
      <c r="G1461" s="6">
        <v>0</v>
      </c>
    </row>
    <row r="1462" spans="1:7" ht="22.5" x14ac:dyDescent="0.15">
      <c r="A1462" s="9" t="s">
        <v>456</v>
      </c>
      <c r="B1462" s="8" t="s">
        <v>455</v>
      </c>
      <c r="C1462" s="8">
        <v>24</v>
      </c>
      <c r="D1462" s="8">
        <v>0.83</v>
      </c>
      <c r="E1462" s="8">
        <v>25.05</v>
      </c>
      <c r="F1462" s="7">
        <v>0.33300000000000002</v>
      </c>
      <c r="G1462" s="6">
        <v>0</v>
      </c>
    </row>
    <row r="1463" spans="1:7" ht="22.5" x14ac:dyDescent="0.15">
      <c r="A1463" s="9" t="s">
        <v>454</v>
      </c>
      <c r="B1463" s="8" t="s">
        <v>453</v>
      </c>
      <c r="C1463" s="8">
        <v>12</v>
      </c>
      <c r="D1463" s="8">
        <v>2.83</v>
      </c>
      <c r="E1463" s="8">
        <v>20.75</v>
      </c>
      <c r="F1463" s="7">
        <v>0.41699999999999998</v>
      </c>
      <c r="G1463" s="6">
        <v>0</v>
      </c>
    </row>
    <row r="1464" spans="1:7" ht="22.5" x14ac:dyDescent="0.15">
      <c r="A1464" s="9" t="s">
        <v>2993</v>
      </c>
      <c r="B1464" s="8" t="s">
        <v>2992</v>
      </c>
      <c r="C1464" s="8">
        <v>6</v>
      </c>
      <c r="D1464" s="8">
        <v>3.17</v>
      </c>
      <c r="E1464" s="8">
        <v>22.5</v>
      </c>
      <c r="F1464" s="7">
        <v>0.33300000000000002</v>
      </c>
      <c r="G1464" s="6">
        <v>0</v>
      </c>
    </row>
    <row r="1465" spans="1:7" ht="22.5" x14ac:dyDescent="0.15">
      <c r="A1465" s="9" t="s">
        <v>2991</v>
      </c>
      <c r="B1465" s="8" t="s">
        <v>2990</v>
      </c>
      <c r="C1465" s="8">
        <v>2</v>
      </c>
      <c r="D1465" s="8">
        <v>9.5</v>
      </c>
      <c r="E1465" s="8">
        <v>52</v>
      </c>
      <c r="F1465" s="7">
        <v>0.5</v>
      </c>
      <c r="G1465" s="6">
        <v>0</v>
      </c>
    </row>
    <row r="1466" spans="1:7" ht="22.5" x14ac:dyDescent="0.15">
      <c r="A1466" s="9" t="s">
        <v>3270</v>
      </c>
      <c r="B1466" s="8" t="s">
        <v>3269</v>
      </c>
      <c r="C1466" s="8">
        <v>1</v>
      </c>
      <c r="D1466" s="8">
        <v>7</v>
      </c>
      <c r="E1466" s="8">
        <v>85</v>
      </c>
      <c r="F1466" s="7">
        <v>1</v>
      </c>
      <c r="G1466" s="6">
        <v>1</v>
      </c>
    </row>
    <row r="1467" spans="1:7" ht="22.5" x14ac:dyDescent="0.15">
      <c r="A1467" s="9" t="s">
        <v>452</v>
      </c>
      <c r="B1467" s="8" t="s">
        <v>451</v>
      </c>
      <c r="C1467" s="8">
        <v>110</v>
      </c>
      <c r="D1467" s="8">
        <v>0.11</v>
      </c>
      <c r="E1467" s="8">
        <v>51.36</v>
      </c>
      <c r="F1467" s="7">
        <v>0.71799999999999997</v>
      </c>
      <c r="G1467" s="6">
        <v>0</v>
      </c>
    </row>
    <row r="1468" spans="1:7" ht="22.5" x14ac:dyDescent="0.15">
      <c r="A1468" s="9" t="s">
        <v>450</v>
      </c>
      <c r="B1468" s="8" t="s">
        <v>449</v>
      </c>
      <c r="C1468" s="8">
        <v>6</v>
      </c>
      <c r="D1468" s="8">
        <v>0.5</v>
      </c>
      <c r="E1468" s="8">
        <v>69.33</v>
      </c>
      <c r="F1468" s="7">
        <v>0.66700000000000004</v>
      </c>
      <c r="G1468" s="6">
        <v>1</v>
      </c>
    </row>
    <row r="1469" spans="1:7" ht="22.5" x14ac:dyDescent="0.15">
      <c r="A1469" s="9" t="s">
        <v>2634</v>
      </c>
      <c r="B1469" s="8" t="s">
        <v>2633</v>
      </c>
      <c r="C1469" s="8">
        <v>1</v>
      </c>
      <c r="D1469" s="8">
        <v>0</v>
      </c>
      <c r="E1469" s="8">
        <v>21</v>
      </c>
      <c r="F1469" s="7">
        <v>1</v>
      </c>
      <c r="G1469" s="6">
        <v>0</v>
      </c>
    </row>
    <row r="1470" spans="1:7" ht="33.75" x14ac:dyDescent="0.15">
      <c r="A1470" s="9" t="s">
        <v>3414</v>
      </c>
      <c r="B1470" s="8" t="s">
        <v>3413</v>
      </c>
      <c r="C1470" s="8">
        <v>2</v>
      </c>
      <c r="D1470" s="8">
        <v>14.5</v>
      </c>
      <c r="E1470" s="8">
        <v>78.5</v>
      </c>
      <c r="F1470" s="7">
        <v>0.5</v>
      </c>
      <c r="G1470" s="6">
        <v>0</v>
      </c>
    </row>
    <row r="1471" spans="1:7" ht="33.75" x14ac:dyDescent="0.15">
      <c r="A1471" s="9" t="s">
        <v>448</v>
      </c>
      <c r="B1471" s="8" t="s">
        <v>447</v>
      </c>
      <c r="C1471" s="8">
        <v>54</v>
      </c>
      <c r="D1471" s="8">
        <v>0.56000000000000005</v>
      </c>
      <c r="E1471" s="8">
        <v>57.41</v>
      </c>
      <c r="F1471" s="7">
        <v>0.20399999999999999</v>
      </c>
      <c r="G1471" s="6">
        <v>0</v>
      </c>
    </row>
    <row r="1472" spans="1:7" ht="22.5" x14ac:dyDescent="0.15">
      <c r="A1472" s="9" t="s">
        <v>446</v>
      </c>
      <c r="B1472" s="8" t="s">
        <v>445</v>
      </c>
      <c r="C1472" s="8">
        <v>17</v>
      </c>
      <c r="D1472" s="8">
        <v>5.12</v>
      </c>
      <c r="E1472" s="8">
        <v>55.71</v>
      </c>
      <c r="F1472" s="7">
        <v>0.35299999999999998</v>
      </c>
      <c r="G1472" s="6">
        <v>0</v>
      </c>
    </row>
    <row r="1473" spans="1:7" ht="22.5" x14ac:dyDescent="0.15">
      <c r="A1473" s="9" t="s">
        <v>16</v>
      </c>
      <c r="B1473" s="8" t="s">
        <v>15</v>
      </c>
      <c r="C1473" s="8">
        <v>19</v>
      </c>
      <c r="D1473" s="8">
        <v>12.68</v>
      </c>
      <c r="E1473" s="8">
        <v>78.260000000000005</v>
      </c>
      <c r="F1473" s="7">
        <v>0.158</v>
      </c>
      <c r="G1473" s="6">
        <v>0</v>
      </c>
    </row>
    <row r="1474" spans="1:7" ht="22.5" x14ac:dyDescent="0.15">
      <c r="A1474" s="9" t="s">
        <v>444</v>
      </c>
      <c r="B1474" s="8" t="s">
        <v>443</v>
      </c>
      <c r="C1474" s="8">
        <v>20</v>
      </c>
      <c r="D1474" s="8">
        <v>16</v>
      </c>
      <c r="E1474" s="8">
        <v>81.599999999999994</v>
      </c>
      <c r="F1474" s="7">
        <v>0.4</v>
      </c>
      <c r="G1474" s="6">
        <v>0.05</v>
      </c>
    </row>
    <row r="1475" spans="1:7" ht="22.5" x14ac:dyDescent="0.15">
      <c r="A1475" s="9" t="s">
        <v>442</v>
      </c>
      <c r="B1475" s="8" t="s">
        <v>441</v>
      </c>
      <c r="C1475" s="8">
        <v>26</v>
      </c>
      <c r="D1475" s="8">
        <v>18.350000000000001</v>
      </c>
      <c r="E1475" s="8">
        <v>84.58</v>
      </c>
      <c r="F1475" s="7">
        <v>0.57699999999999996</v>
      </c>
      <c r="G1475" s="6">
        <v>7.6999999999999999E-2</v>
      </c>
    </row>
    <row r="1476" spans="1:7" ht="33.75" x14ac:dyDescent="0.15">
      <c r="A1476" s="9" t="s">
        <v>440</v>
      </c>
      <c r="B1476" s="8" t="s">
        <v>439</v>
      </c>
      <c r="C1476" s="8">
        <v>59</v>
      </c>
      <c r="D1476" s="8">
        <v>0.28999999999999998</v>
      </c>
      <c r="E1476" s="8">
        <v>86.53</v>
      </c>
      <c r="F1476" s="7">
        <v>0.373</v>
      </c>
      <c r="G1476" s="6">
        <v>1.7000000000000001E-2</v>
      </c>
    </row>
    <row r="1477" spans="1:7" ht="33.75" x14ac:dyDescent="0.15">
      <c r="A1477" s="9" t="s">
        <v>14</v>
      </c>
      <c r="B1477" s="8" t="s">
        <v>13</v>
      </c>
      <c r="C1477" s="8">
        <v>17</v>
      </c>
      <c r="D1477" s="8">
        <v>9.24</v>
      </c>
      <c r="E1477" s="8">
        <v>87.76</v>
      </c>
      <c r="F1477" s="7">
        <v>0.41199999999999998</v>
      </c>
      <c r="G1477" s="6">
        <v>0</v>
      </c>
    </row>
    <row r="1478" spans="1:7" ht="33.75" x14ac:dyDescent="0.15">
      <c r="A1478" s="9" t="s">
        <v>12</v>
      </c>
      <c r="B1478" s="8" t="s">
        <v>11</v>
      </c>
      <c r="C1478" s="8">
        <v>24</v>
      </c>
      <c r="D1478" s="8">
        <v>14.96</v>
      </c>
      <c r="E1478" s="8">
        <v>87.13</v>
      </c>
      <c r="F1478" s="7">
        <v>0.54200000000000004</v>
      </c>
      <c r="G1478" s="6">
        <v>4.2000000000000003E-2</v>
      </c>
    </row>
    <row r="1479" spans="1:7" ht="33.75" x14ac:dyDescent="0.15">
      <c r="A1479" s="9" t="s">
        <v>438</v>
      </c>
      <c r="B1479" s="8" t="s">
        <v>437</v>
      </c>
      <c r="C1479" s="8">
        <v>29</v>
      </c>
      <c r="D1479" s="8">
        <v>16.79</v>
      </c>
      <c r="E1479" s="8">
        <v>87.86</v>
      </c>
      <c r="F1479" s="7">
        <v>0.41399999999999998</v>
      </c>
      <c r="G1479" s="6">
        <v>0</v>
      </c>
    </row>
    <row r="1480" spans="1:7" ht="33.75" x14ac:dyDescent="0.15">
      <c r="A1480" s="9" t="s">
        <v>2630</v>
      </c>
      <c r="B1480" s="8" t="s">
        <v>2629</v>
      </c>
      <c r="C1480" s="8">
        <v>4</v>
      </c>
      <c r="D1480" s="8">
        <v>38.25</v>
      </c>
      <c r="E1480" s="8">
        <v>84</v>
      </c>
      <c r="F1480" s="7">
        <v>0.25</v>
      </c>
      <c r="G1480" s="6">
        <v>0</v>
      </c>
    </row>
    <row r="1481" spans="1:7" ht="33.75" x14ac:dyDescent="0.15">
      <c r="A1481" s="9" t="s">
        <v>436</v>
      </c>
      <c r="B1481" s="8" t="s">
        <v>435</v>
      </c>
      <c r="C1481" s="8">
        <v>57</v>
      </c>
      <c r="D1481" s="8">
        <v>0.35</v>
      </c>
      <c r="E1481" s="8">
        <v>67.599999999999994</v>
      </c>
      <c r="F1481" s="7">
        <v>0.52600000000000002</v>
      </c>
      <c r="G1481" s="6">
        <v>0</v>
      </c>
    </row>
    <row r="1482" spans="1:7" ht="33.75" x14ac:dyDescent="0.15">
      <c r="A1482" s="9" t="s">
        <v>10</v>
      </c>
      <c r="B1482" s="8" t="s">
        <v>9</v>
      </c>
      <c r="C1482" s="8">
        <v>13</v>
      </c>
      <c r="D1482" s="8">
        <v>2.62</v>
      </c>
      <c r="E1482" s="8">
        <v>61</v>
      </c>
      <c r="F1482" s="7">
        <v>0.23100000000000001</v>
      </c>
      <c r="G1482" s="6">
        <v>0</v>
      </c>
    </row>
    <row r="1483" spans="1:7" ht="33.75" x14ac:dyDescent="0.15">
      <c r="A1483" s="9" t="s">
        <v>434</v>
      </c>
      <c r="B1483" s="8" t="s">
        <v>433</v>
      </c>
      <c r="C1483" s="8">
        <v>16</v>
      </c>
      <c r="D1483" s="8">
        <v>13.75</v>
      </c>
      <c r="E1483" s="8">
        <v>73.19</v>
      </c>
      <c r="F1483" s="7">
        <v>0.625</v>
      </c>
      <c r="G1483" s="6">
        <v>0</v>
      </c>
    </row>
    <row r="1484" spans="1:7" ht="33.75" x14ac:dyDescent="0.15">
      <c r="A1484" s="9" t="s">
        <v>432</v>
      </c>
      <c r="B1484" s="8" t="s">
        <v>431</v>
      </c>
      <c r="C1484" s="8">
        <v>11</v>
      </c>
      <c r="D1484" s="8">
        <v>24.36</v>
      </c>
      <c r="E1484" s="8">
        <v>75.09</v>
      </c>
      <c r="F1484" s="7">
        <v>0.36399999999999999</v>
      </c>
      <c r="G1484" s="6">
        <v>0</v>
      </c>
    </row>
    <row r="1485" spans="1:7" ht="33.75" x14ac:dyDescent="0.15">
      <c r="A1485" s="9" t="s">
        <v>2987</v>
      </c>
      <c r="B1485" s="8" t="s">
        <v>2986</v>
      </c>
      <c r="C1485" s="8">
        <v>2</v>
      </c>
      <c r="D1485" s="8">
        <v>7.5</v>
      </c>
      <c r="E1485" s="8">
        <v>63.5</v>
      </c>
      <c r="F1485" s="7">
        <v>1</v>
      </c>
      <c r="G1485" s="6">
        <v>0.5</v>
      </c>
    </row>
    <row r="1486" spans="1:7" ht="22.5" x14ac:dyDescent="0.15">
      <c r="A1486" s="9" t="s">
        <v>430</v>
      </c>
      <c r="B1486" s="8" t="s">
        <v>429</v>
      </c>
      <c r="C1486" s="8">
        <v>4</v>
      </c>
      <c r="D1486" s="8">
        <v>1</v>
      </c>
      <c r="E1486" s="8">
        <v>37</v>
      </c>
      <c r="F1486" s="7">
        <v>0</v>
      </c>
      <c r="G1486" s="6">
        <v>0</v>
      </c>
    </row>
    <row r="1487" spans="1:7" ht="22.5" x14ac:dyDescent="0.15">
      <c r="A1487" s="9" t="s">
        <v>428</v>
      </c>
      <c r="B1487" s="8" t="s">
        <v>427</v>
      </c>
      <c r="C1487" s="8">
        <v>13</v>
      </c>
      <c r="D1487" s="8">
        <v>4.08</v>
      </c>
      <c r="E1487" s="8">
        <v>21.69</v>
      </c>
      <c r="F1487" s="7">
        <v>0.308</v>
      </c>
      <c r="G1487" s="6">
        <v>0</v>
      </c>
    </row>
    <row r="1488" spans="1:7" ht="22.5" x14ac:dyDescent="0.15">
      <c r="A1488" s="9" t="s">
        <v>426</v>
      </c>
      <c r="B1488" s="8" t="s">
        <v>425</v>
      </c>
      <c r="C1488" s="8">
        <v>1</v>
      </c>
      <c r="D1488" s="8">
        <v>8</v>
      </c>
      <c r="E1488" s="8">
        <v>43</v>
      </c>
      <c r="F1488" s="7">
        <v>1</v>
      </c>
      <c r="G1488" s="6">
        <v>0</v>
      </c>
    </row>
    <row r="1489" spans="1:7" ht="22.5" x14ac:dyDescent="0.15">
      <c r="A1489" s="9" t="s">
        <v>3558</v>
      </c>
      <c r="B1489" s="8" t="s">
        <v>3557</v>
      </c>
      <c r="C1489" s="8">
        <v>2</v>
      </c>
      <c r="D1489" s="8">
        <v>22</v>
      </c>
      <c r="E1489" s="8">
        <v>90.5</v>
      </c>
      <c r="F1489" s="7">
        <v>0</v>
      </c>
      <c r="G1489" s="6">
        <v>0</v>
      </c>
    </row>
    <row r="1490" spans="1:7" ht="11.25" x14ac:dyDescent="0.15">
      <c r="A1490" s="9" t="s">
        <v>422</v>
      </c>
      <c r="B1490" s="8" t="s">
        <v>421</v>
      </c>
      <c r="C1490" s="8">
        <v>20</v>
      </c>
      <c r="D1490" s="8">
        <v>0.65</v>
      </c>
      <c r="E1490" s="8">
        <v>47.65</v>
      </c>
      <c r="F1490" s="7">
        <v>0.5</v>
      </c>
      <c r="G1490" s="6">
        <v>0</v>
      </c>
    </row>
    <row r="1491" spans="1:7" ht="11.25" x14ac:dyDescent="0.15">
      <c r="A1491" s="9" t="s">
        <v>420</v>
      </c>
      <c r="B1491" s="8" t="s">
        <v>419</v>
      </c>
      <c r="C1491" s="8">
        <v>5</v>
      </c>
      <c r="D1491" s="8">
        <v>3.8</v>
      </c>
      <c r="E1491" s="8">
        <v>24</v>
      </c>
      <c r="F1491" s="7">
        <v>0.4</v>
      </c>
      <c r="G1491" s="6">
        <v>0</v>
      </c>
    </row>
    <row r="1492" spans="1:7" ht="11.25" x14ac:dyDescent="0.15">
      <c r="A1492" s="9" t="s">
        <v>418</v>
      </c>
      <c r="B1492" s="8" t="s">
        <v>417</v>
      </c>
      <c r="C1492" s="8">
        <v>3</v>
      </c>
      <c r="D1492" s="8">
        <v>4.67</v>
      </c>
      <c r="E1492" s="8">
        <v>73</v>
      </c>
      <c r="F1492" s="7">
        <v>1</v>
      </c>
      <c r="G1492" s="6">
        <v>0</v>
      </c>
    </row>
    <row r="1493" spans="1:7" ht="11.25" x14ac:dyDescent="0.15">
      <c r="A1493" s="9" t="s">
        <v>8</v>
      </c>
      <c r="B1493" s="8" t="s">
        <v>7</v>
      </c>
      <c r="C1493" s="8">
        <v>13</v>
      </c>
      <c r="D1493" s="8">
        <v>16.46</v>
      </c>
      <c r="E1493" s="8">
        <v>79.849999999999994</v>
      </c>
      <c r="F1493" s="7">
        <v>0.46200000000000002</v>
      </c>
      <c r="G1493" s="6">
        <v>0</v>
      </c>
    </row>
    <row r="1494" spans="1:7" ht="11.25" x14ac:dyDescent="0.15">
      <c r="A1494" s="9" t="s">
        <v>416</v>
      </c>
      <c r="B1494" s="8" t="s">
        <v>415</v>
      </c>
      <c r="C1494" s="8">
        <v>1</v>
      </c>
      <c r="D1494" s="8">
        <v>12</v>
      </c>
      <c r="E1494" s="8">
        <v>86</v>
      </c>
      <c r="F1494" s="7">
        <v>1</v>
      </c>
      <c r="G1494" s="6">
        <v>0</v>
      </c>
    </row>
    <row r="1495" spans="1:7" ht="11.25" x14ac:dyDescent="0.15">
      <c r="A1495" s="9" t="s">
        <v>414</v>
      </c>
      <c r="B1495" s="8" t="s">
        <v>413</v>
      </c>
      <c r="C1495" s="8">
        <v>3</v>
      </c>
      <c r="D1495" s="8">
        <v>39.33</v>
      </c>
      <c r="E1495" s="8">
        <v>18</v>
      </c>
      <c r="F1495" s="7">
        <v>0</v>
      </c>
      <c r="G1495" s="6">
        <v>0</v>
      </c>
    </row>
    <row r="1496" spans="1:7" ht="11.25" x14ac:dyDescent="0.15">
      <c r="A1496" s="9" t="s">
        <v>412</v>
      </c>
      <c r="B1496" s="8" t="s">
        <v>411</v>
      </c>
      <c r="C1496" s="8">
        <v>3</v>
      </c>
      <c r="D1496" s="8">
        <v>19.329999999999998</v>
      </c>
      <c r="E1496" s="8">
        <v>25</v>
      </c>
      <c r="F1496" s="7">
        <v>0</v>
      </c>
      <c r="G1496" s="6">
        <v>0</v>
      </c>
    </row>
    <row r="1497" spans="1:7" ht="11.25" x14ac:dyDescent="0.15">
      <c r="A1497" s="9" t="s">
        <v>410</v>
      </c>
      <c r="B1497" s="8" t="s">
        <v>409</v>
      </c>
      <c r="C1497" s="8">
        <v>3</v>
      </c>
      <c r="D1497" s="8">
        <v>27</v>
      </c>
      <c r="E1497" s="8">
        <v>14.33</v>
      </c>
      <c r="F1497" s="7">
        <v>0</v>
      </c>
      <c r="G1497" s="6">
        <v>0</v>
      </c>
    </row>
    <row r="1498" spans="1:7" ht="11.25" x14ac:dyDescent="0.15">
      <c r="A1498" s="9" t="s">
        <v>3466</v>
      </c>
      <c r="B1498" s="8" t="s">
        <v>3465</v>
      </c>
      <c r="C1498" s="8">
        <v>1</v>
      </c>
      <c r="D1498" s="8">
        <v>7</v>
      </c>
      <c r="E1498" s="8">
        <v>76</v>
      </c>
      <c r="F1498" s="7">
        <v>0</v>
      </c>
      <c r="G1498" s="6">
        <v>1</v>
      </c>
    </row>
    <row r="1499" spans="1:7" ht="33.75" x14ac:dyDescent="0.15">
      <c r="A1499" s="9" t="s">
        <v>408</v>
      </c>
      <c r="B1499" s="8" t="s">
        <v>407</v>
      </c>
      <c r="C1499" s="8">
        <v>2</v>
      </c>
      <c r="D1499" s="8">
        <v>1</v>
      </c>
      <c r="E1499" s="8">
        <v>64</v>
      </c>
      <c r="F1499" s="7">
        <v>1</v>
      </c>
      <c r="G1499" s="6">
        <v>0</v>
      </c>
    </row>
    <row r="1500" spans="1:7" ht="33.75" x14ac:dyDescent="0.15">
      <c r="A1500" s="9" t="s">
        <v>406</v>
      </c>
      <c r="B1500" s="8" t="s">
        <v>405</v>
      </c>
      <c r="C1500" s="8">
        <v>2</v>
      </c>
      <c r="D1500" s="8">
        <v>8</v>
      </c>
      <c r="E1500" s="8">
        <v>71.5</v>
      </c>
      <c r="F1500" s="7">
        <v>0.5</v>
      </c>
      <c r="G1500" s="6">
        <v>0</v>
      </c>
    </row>
    <row r="1501" spans="1:7" ht="22.5" x14ac:dyDescent="0.15">
      <c r="A1501" s="9" t="s">
        <v>404</v>
      </c>
      <c r="B1501" s="8" t="s">
        <v>403</v>
      </c>
      <c r="C1501" s="8">
        <v>7</v>
      </c>
      <c r="D1501" s="8">
        <v>0.56999999999999995</v>
      </c>
      <c r="E1501" s="8">
        <v>57</v>
      </c>
      <c r="F1501" s="7">
        <v>0.71399999999999997</v>
      </c>
      <c r="G1501" s="6">
        <v>0</v>
      </c>
    </row>
    <row r="1502" spans="1:7" ht="22.5" x14ac:dyDescent="0.15">
      <c r="A1502" s="9" t="s">
        <v>402</v>
      </c>
      <c r="B1502" s="8" t="s">
        <v>401</v>
      </c>
      <c r="C1502" s="8">
        <v>2</v>
      </c>
      <c r="D1502" s="8">
        <v>2</v>
      </c>
      <c r="E1502" s="8">
        <v>52.5</v>
      </c>
      <c r="F1502" s="7">
        <v>0.5</v>
      </c>
      <c r="G1502" s="6">
        <v>0</v>
      </c>
    </row>
    <row r="1503" spans="1:7" ht="22.5" x14ac:dyDescent="0.15">
      <c r="A1503" s="9" t="s">
        <v>400</v>
      </c>
      <c r="B1503" s="8" t="s">
        <v>399</v>
      </c>
      <c r="C1503" s="8">
        <v>3</v>
      </c>
      <c r="D1503" s="8">
        <v>27.67</v>
      </c>
      <c r="E1503" s="8">
        <v>76.33</v>
      </c>
      <c r="F1503" s="7">
        <v>0.33300000000000002</v>
      </c>
      <c r="G1503" s="6">
        <v>0</v>
      </c>
    </row>
    <row r="1504" spans="1:7" ht="22.5" x14ac:dyDescent="0.15">
      <c r="A1504" s="9" t="s">
        <v>398</v>
      </c>
      <c r="B1504" s="8" t="s">
        <v>397</v>
      </c>
      <c r="C1504" s="8">
        <v>5</v>
      </c>
      <c r="D1504" s="8">
        <v>24.6</v>
      </c>
      <c r="E1504" s="8">
        <v>84.2</v>
      </c>
      <c r="F1504" s="7">
        <v>0</v>
      </c>
      <c r="G1504" s="6">
        <v>0</v>
      </c>
    </row>
    <row r="1505" spans="1:7" ht="22.5" x14ac:dyDescent="0.15">
      <c r="A1505" s="9" t="s">
        <v>3406</v>
      </c>
      <c r="B1505" s="8" t="s">
        <v>3405</v>
      </c>
      <c r="C1505" s="8">
        <v>1</v>
      </c>
      <c r="D1505" s="8">
        <v>27</v>
      </c>
      <c r="E1505" s="8">
        <v>68</v>
      </c>
      <c r="F1505" s="7">
        <v>1</v>
      </c>
      <c r="G1505" s="6">
        <v>0</v>
      </c>
    </row>
    <row r="1506" spans="1:7" ht="22.5" x14ac:dyDescent="0.15">
      <c r="A1506" s="9" t="s">
        <v>396</v>
      </c>
      <c r="B1506" s="8" t="s">
        <v>395</v>
      </c>
      <c r="C1506" s="8">
        <v>2</v>
      </c>
      <c r="D1506" s="8">
        <v>1</v>
      </c>
      <c r="E1506" s="8">
        <v>85</v>
      </c>
      <c r="F1506" s="7">
        <v>0.5</v>
      </c>
      <c r="G1506" s="6">
        <v>0</v>
      </c>
    </row>
    <row r="1507" spans="1:7" ht="22.5" x14ac:dyDescent="0.15">
      <c r="A1507" s="9" t="s">
        <v>394</v>
      </c>
      <c r="B1507" s="8" t="s">
        <v>393</v>
      </c>
      <c r="C1507" s="8">
        <v>1</v>
      </c>
      <c r="D1507" s="8">
        <v>27</v>
      </c>
      <c r="E1507" s="8">
        <v>80</v>
      </c>
      <c r="F1507" s="7">
        <v>1</v>
      </c>
      <c r="G1507" s="6">
        <v>0</v>
      </c>
    </row>
    <row r="1508" spans="1:7" ht="22.5" x14ac:dyDescent="0.15">
      <c r="A1508" s="9" t="s">
        <v>390</v>
      </c>
      <c r="B1508" s="8" t="s">
        <v>389</v>
      </c>
      <c r="C1508" s="8">
        <v>1</v>
      </c>
      <c r="D1508" s="8">
        <v>5</v>
      </c>
      <c r="E1508" s="8">
        <v>82</v>
      </c>
      <c r="F1508" s="7">
        <v>1</v>
      </c>
      <c r="G1508" s="6">
        <v>0</v>
      </c>
    </row>
    <row r="1509" spans="1:7" ht="22.5" x14ac:dyDescent="0.15">
      <c r="A1509" s="9" t="s">
        <v>388</v>
      </c>
      <c r="B1509" s="8" t="s">
        <v>387</v>
      </c>
      <c r="C1509" s="8">
        <v>7</v>
      </c>
      <c r="D1509" s="8">
        <v>0.71</v>
      </c>
      <c r="E1509" s="8">
        <v>39.57</v>
      </c>
      <c r="F1509" s="7">
        <v>0.71399999999999997</v>
      </c>
      <c r="G1509" s="6">
        <v>0</v>
      </c>
    </row>
    <row r="1510" spans="1:7" ht="22.5" x14ac:dyDescent="0.15">
      <c r="A1510" s="9" t="s">
        <v>386</v>
      </c>
      <c r="B1510" s="8" t="s">
        <v>385</v>
      </c>
      <c r="C1510" s="8">
        <v>1</v>
      </c>
      <c r="D1510" s="8">
        <v>17</v>
      </c>
      <c r="E1510" s="8">
        <v>66</v>
      </c>
      <c r="F1510" s="7">
        <v>1</v>
      </c>
      <c r="G1510" s="6">
        <v>0</v>
      </c>
    </row>
    <row r="1511" spans="1:7" ht="22.5" x14ac:dyDescent="0.15">
      <c r="A1511" s="9" t="s">
        <v>2628</v>
      </c>
      <c r="B1511" s="8" t="s">
        <v>2627</v>
      </c>
      <c r="C1511" s="8">
        <v>6</v>
      </c>
      <c r="D1511" s="8">
        <v>22.5</v>
      </c>
      <c r="E1511" s="8">
        <v>72.5</v>
      </c>
      <c r="F1511" s="7">
        <v>0.66700000000000004</v>
      </c>
      <c r="G1511" s="6">
        <v>0</v>
      </c>
    </row>
    <row r="1512" spans="1:7" ht="22.5" x14ac:dyDescent="0.15">
      <c r="A1512" s="9" t="s">
        <v>384</v>
      </c>
      <c r="B1512" s="8" t="s">
        <v>383</v>
      </c>
      <c r="C1512" s="8">
        <v>9</v>
      </c>
      <c r="D1512" s="8">
        <v>0.11</v>
      </c>
      <c r="E1512" s="8">
        <v>3.72</v>
      </c>
      <c r="F1512" s="7">
        <v>0.55600000000000005</v>
      </c>
      <c r="G1512" s="6">
        <v>0</v>
      </c>
    </row>
    <row r="1513" spans="1:7" ht="22.5" x14ac:dyDescent="0.15">
      <c r="A1513" s="9" t="s">
        <v>3563</v>
      </c>
      <c r="B1513" s="8" t="s">
        <v>3562</v>
      </c>
      <c r="C1513" s="8">
        <v>1</v>
      </c>
      <c r="D1513" s="8">
        <v>23</v>
      </c>
      <c r="E1513" s="8">
        <v>1</v>
      </c>
      <c r="F1513" s="7">
        <v>1</v>
      </c>
      <c r="G1513" s="6">
        <v>0</v>
      </c>
    </row>
    <row r="1514" spans="1:7" ht="22.5" x14ac:dyDescent="0.15">
      <c r="A1514" s="9" t="s">
        <v>382</v>
      </c>
      <c r="B1514" s="8" t="s">
        <v>381</v>
      </c>
      <c r="C1514" s="8">
        <v>4</v>
      </c>
      <c r="D1514" s="8">
        <v>0.75</v>
      </c>
      <c r="E1514" s="8">
        <v>12.25</v>
      </c>
      <c r="F1514" s="7">
        <v>0</v>
      </c>
      <c r="G1514" s="6">
        <v>0</v>
      </c>
    </row>
    <row r="1515" spans="1:7" ht="22.5" x14ac:dyDescent="0.15">
      <c r="A1515" s="9" t="s">
        <v>380</v>
      </c>
      <c r="B1515" s="8" t="s">
        <v>379</v>
      </c>
      <c r="C1515" s="8">
        <v>6</v>
      </c>
      <c r="D1515" s="8">
        <v>5.5</v>
      </c>
      <c r="E1515" s="8">
        <v>11.67</v>
      </c>
      <c r="F1515" s="7">
        <v>1</v>
      </c>
      <c r="G1515" s="6">
        <v>0</v>
      </c>
    </row>
    <row r="1516" spans="1:7" ht="22.5" x14ac:dyDescent="0.15">
      <c r="A1516" s="9" t="s">
        <v>2985</v>
      </c>
      <c r="B1516" s="8" t="s">
        <v>2984</v>
      </c>
      <c r="C1516" s="8">
        <v>1</v>
      </c>
      <c r="D1516" s="8">
        <v>7</v>
      </c>
      <c r="E1516" s="8">
        <v>6</v>
      </c>
      <c r="F1516" s="7">
        <v>1</v>
      </c>
      <c r="G1516" s="6">
        <v>0</v>
      </c>
    </row>
    <row r="1517" spans="1:7" ht="22.5" x14ac:dyDescent="0.15">
      <c r="A1517" s="9" t="s">
        <v>3295</v>
      </c>
      <c r="B1517" s="8" t="s">
        <v>3294</v>
      </c>
      <c r="C1517" s="8">
        <v>1</v>
      </c>
      <c r="D1517" s="8">
        <v>4</v>
      </c>
      <c r="E1517" s="8">
        <v>15</v>
      </c>
      <c r="F1517" s="7">
        <v>0</v>
      </c>
      <c r="G1517" s="6">
        <v>0</v>
      </c>
    </row>
    <row r="1518" spans="1:7" ht="11.25" x14ac:dyDescent="0.15">
      <c r="A1518" s="9" t="s">
        <v>378</v>
      </c>
      <c r="B1518" s="8" t="s">
        <v>377</v>
      </c>
      <c r="C1518" s="8">
        <v>6</v>
      </c>
      <c r="D1518" s="8">
        <v>4.17</v>
      </c>
      <c r="E1518" s="8">
        <v>20.5</v>
      </c>
      <c r="F1518" s="7">
        <v>0</v>
      </c>
      <c r="G1518" s="6">
        <v>0</v>
      </c>
    </row>
    <row r="1519" spans="1:7" ht="11.25" x14ac:dyDescent="0.15">
      <c r="A1519" s="9" t="s">
        <v>376</v>
      </c>
      <c r="B1519" s="8" t="s">
        <v>375</v>
      </c>
      <c r="C1519" s="8">
        <v>1</v>
      </c>
      <c r="D1519" s="8">
        <v>3</v>
      </c>
      <c r="E1519" s="8">
        <v>80</v>
      </c>
      <c r="F1519" s="7">
        <v>0</v>
      </c>
      <c r="G1519" s="6">
        <v>0</v>
      </c>
    </row>
    <row r="1520" spans="1:7" ht="11.25" x14ac:dyDescent="0.15">
      <c r="A1520" s="9" t="s">
        <v>2626</v>
      </c>
      <c r="B1520" s="8" t="s">
        <v>2625</v>
      </c>
      <c r="C1520" s="8">
        <v>1</v>
      </c>
      <c r="D1520" s="8">
        <v>17</v>
      </c>
      <c r="E1520" s="8">
        <v>86</v>
      </c>
      <c r="F1520" s="7">
        <v>0</v>
      </c>
      <c r="G1520" s="6">
        <v>0</v>
      </c>
    </row>
    <row r="1521" spans="1:7" ht="11.25" x14ac:dyDescent="0.15">
      <c r="A1521" s="9" t="s">
        <v>2624</v>
      </c>
      <c r="B1521" s="8" t="s">
        <v>2623</v>
      </c>
      <c r="C1521" s="8">
        <v>1</v>
      </c>
      <c r="D1521" s="8">
        <v>8</v>
      </c>
      <c r="E1521" s="8">
        <v>93</v>
      </c>
      <c r="F1521" s="7">
        <v>0</v>
      </c>
      <c r="G1521" s="6">
        <v>0</v>
      </c>
    </row>
    <row r="1522" spans="1:7" ht="11.25" x14ac:dyDescent="0.15">
      <c r="A1522" s="9" t="s">
        <v>374</v>
      </c>
      <c r="B1522" s="8" t="s">
        <v>373</v>
      </c>
      <c r="C1522" s="8">
        <v>10</v>
      </c>
      <c r="D1522" s="8">
        <v>0.8</v>
      </c>
      <c r="E1522" s="8">
        <v>69.599999999999994</v>
      </c>
      <c r="F1522" s="7">
        <v>0.2</v>
      </c>
      <c r="G1522" s="6">
        <v>0</v>
      </c>
    </row>
    <row r="1523" spans="1:7" ht="11.25" x14ac:dyDescent="0.15">
      <c r="A1523" s="9" t="s">
        <v>372</v>
      </c>
      <c r="B1523" s="8" t="s">
        <v>371</v>
      </c>
      <c r="C1523" s="8">
        <v>1</v>
      </c>
      <c r="D1523" s="8">
        <v>2</v>
      </c>
      <c r="E1523" s="8">
        <v>81</v>
      </c>
      <c r="F1523" s="7">
        <v>1</v>
      </c>
      <c r="G1523" s="6">
        <v>0</v>
      </c>
    </row>
    <row r="1524" spans="1:7" ht="11.25" x14ac:dyDescent="0.15">
      <c r="A1524" s="9" t="s">
        <v>2622</v>
      </c>
      <c r="B1524" s="8" t="s">
        <v>2621</v>
      </c>
      <c r="C1524" s="8">
        <v>2</v>
      </c>
      <c r="D1524" s="8">
        <v>4</v>
      </c>
      <c r="E1524" s="8">
        <v>64.5</v>
      </c>
      <c r="F1524" s="7">
        <v>0</v>
      </c>
      <c r="G1524" s="6">
        <v>0</v>
      </c>
    </row>
    <row r="1525" spans="1:7" ht="11.25" x14ac:dyDescent="0.15">
      <c r="A1525" s="9" t="s">
        <v>2620</v>
      </c>
      <c r="B1525" s="8" t="s">
        <v>2619</v>
      </c>
      <c r="C1525" s="8">
        <v>12</v>
      </c>
      <c r="D1525" s="8">
        <v>18.579999999999998</v>
      </c>
      <c r="E1525" s="8">
        <v>83.83</v>
      </c>
      <c r="F1525" s="7">
        <v>0.25</v>
      </c>
      <c r="G1525" s="6">
        <v>0</v>
      </c>
    </row>
    <row r="1526" spans="1:7" ht="11.25" x14ac:dyDescent="0.15">
      <c r="A1526" s="9" t="s">
        <v>370</v>
      </c>
      <c r="B1526" s="8" t="s">
        <v>369</v>
      </c>
      <c r="C1526" s="8">
        <v>1</v>
      </c>
      <c r="D1526" s="8">
        <v>50</v>
      </c>
      <c r="E1526" s="8">
        <v>65</v>
      </c>
      <c r="F1526" s="7">
        <v>1</v>
      </c>
      <c r="G1526" s="6">
        <v>0</v>
      </c>
    </row>
    <row r="1527" spans="1:7" ht="22.5" x14ac:dyDescent="0.15">
      <c r="A1527" s="9" t="s">
        <v>2983</v>
      </c>
      <c r="B1527" s="8" t="s">
        <v>2982</v>
      </c>
      <c r="C1527" s="8">
        <v>24</v>
      </c>
      <c r="D1527" s="8">
        <v>0</v>
      </c>
      <c r="E1527" s="8">
        <v>84.42</v>
      </c>
      <c r="F1527" s="7">
        <v>0.45800000000000002</v>
      </c>
      <c r="G1527" s="6">
        <v>0</v>
      </c>
    </row>
    <row r="1528" spans="1:7" ht="22.5" x14ac:dyDescent="0.15">
      <c r="A1528" s="9" t="s">
        <v>368</v>
      </c>
      <c r="B1528" s="8" t="s">
        <v>367</v>
      </c>
      <c r="C1528" s="8">
        <v>33</v>
      </c>
      <c r="D1528" s="8">
        <v>0.82</v>
      </c>
      <c r="E1528" s="8">
        <v>39.119999999999997</v>
      </c>
      <c r="F1528" s="7">
        <v>0.48499999999999999</v>
      </c>
      <c r="G1528" s="6">
        <v>0</v>
      </c>
    </row>
    <row r="1529" spans="1:7" ht="22.5" x14ac:dyDescent="0.15">
      <c r="A1529" s="9" t="s">
        <v>366</v>
      </c>
      <c r="B1529" s="8" t="s">
        <v>365</v>
      </c>
      <c r="C1529" s="8">
        <v>35</v>
      </c>
      <c r="D1529" s="8">
        <v>10.4</v>
      </c>
      <c r="E1529" s="8">
        <v>55.2</v>
      </c>
      <c r="F1529" s="7">
        <v>0.42899999999999999</v>
      </c>
      <c r="G1529" s="6">
        <v>2.9000000000000001E-2</v>
      </c>
    </row>
    <row r="1530" spans="1:7" ht="22.5" x14ac:dyDescent="0.15">
      <c r="A1530" s="9" t="s">
        <v>2618</v>
      </c>
      <c r="B1530" s="8" t="s">
        <v>2617</v>
      </c>
      <c r="C1530" s="8">
        <v>3</v>
      </c>
      <c r="D1530" s="8">
        <v>0.33</v>
      </c>
      <c r="E1530" s="8">
        <v>31.33</v>
      </c>
      <c r="F1530" s="7">
        <v>1</v>
      </c>
      <c r="G1530" s="6">
        <v>0</v>
      </c>
    </row>
    <row r="1531" spans="1:7" ht="22.5" x14ac:dyDescent="0.15">
      <c r="A1531" s="9" t="s">
        <v>364</v>
      </c>
      <c r="B1531" s="8" t="s">
        <v>363</v>
      </c>
      <c r="C1531" s="8">
        <v>13</v>
      </c>
      <c r="D1531" s="8">
        <v>7.38</v>
      </c>
      <c r="E1531" s="8">
        <v>40.46</v>
      </c>
      <c r="F1531" s="7">
        <v>0.38500000000000001</v>
      </c>
      <c r="G1531" s="6">
        <v>0</v>
      </c>
    </row>
    <row r="1532" spans="1:7" ht="22.5" x14ac:dyDescent="0.15">
      <c r="A1532" s="9" t="s">
        <v>2616</v>
      </c>
      <c r="B1532" s="8" t="s">
        <v>2615</v>
      </c>
      <c r="C1532" s="8">
        <v>3</v>
      </c>
      <c r="D1532" s="8">
        <v>7.33</v>
      </c>
      <c r="E1532" s="8">
        <v>41.67</v>
      </c>
      <c r="F1532" s="7">
        <v>0.66700000000000004</v>
      </c>
      <c r="G1532" s="6">
        <v>0</v>
      </c>
    </row>
    <row r="1533" spans="1:7" ht="22.5" x14ac:dyDescent="0.15">
      <c r="A1533" s="9" t="s">
        <v>2981</v>
      </c>
      <c r="B1533" s="8" t="s">
        <v>2980</v>
      </c>
      <c r="C1533" s="8">
        <v>1</v>
      </c>
      <c r="D1533" s="8">
        <v>10</v>
      </c>
      <c r="E1533" s="8">
        <v>33</v>
      </c>
      <c r="F1533" s="7">
        <v>1</v>
      </c>
      <c r="G1533" s="6">
        <v>0</v>
      </c>
    </row>
    <row r="1534" spans="1:7" ht="22.5" x14ac:dyDescent="0.15">
      <c r="A1534" s="9" t="s">
        <v>362</v>
      </c>
      <c r="B1534" s="8" t="s">
        <v>361</v>
      </c>
      <c r="C1534" s="8">
        <v>14</v>
      </c>
      <c r="D1534" s="8">
        <v>0.71</v>
      </c>
      <c r="E1534" s="8">
        <v>25.36</v>
      </c>
      <c r="F1534" s="7">
        <v>0.78600000000000003</v>
      </c>
      <c r="G1534" s="6">
        <v>0</v>
      </c>
    </row>
    <row r="1535" spans="1:7" ht="22.5" x14ac:dyDescent="0.15">
      <c r="A1535" s="9" t="s">
        <v>360</v>
      </c>
      <c r="B1535" s="8" t="s">
        <v>359</v>
      </c>
      <c r="C1535" s="8">
        <v>19</v>
      </c>
      <c r="D1535" s="8">
        <v>0.79</v>
      </c>
      <c r="E1535" s="8">
        <v>43.84</v>
      </c>
      <c r="F1535" s="7">
        <v>0.89500000000000002</v>
      </c>
      <c r="G1535" s="6">
        <v>0</v>
      </c>
    </row>
    <row r="1536" spans="1:7" ht="11.25" x14ac:dyDescent="0.15">
      <c r="A1536" s="9" t="s">
        <v>6</v>
      </c>
      <c r="B1536" s="8" t="s">
        <v>5</v>
      </c>
      <c r="C1536" s="8">
        <v>278</v>
      </c>
      <c r="D1536" s="8">
        <v>7.65</v>
      </c>
      <c r="E1536" s="8">
        <v>44.65</v>
      </c>
      <c r="F1536" s="7">
        <v>0.68</v>
      </c>
      <c r="G1536" s="6">
        <v>0</v>
      </c>
    </row>
    <row r="1537" spans="1:7" ht="11.25" x14ac:dyDescent="0.15">
      <c r="A1537" s="9" t="s">
        <v>358</v>
      </c>
      <c r="B1537" s="8" t="s">
        <v>357</v>
      </c>
      <c r="C1537" s="8">
        <v>69</v>
      </c>
      <c r="D1537" s="8">
        <v>8.52</v>
      </c>
      <c r="E1537" s="8">
        <v>46.33</v>
      </c>
      <c r="F1537" s="7">
        <v>0.76800000000000002</v>
      </c>
      <c r="G1537" s="6">
        <v>0</v>
      </c>
    </row>
    <row r="1538" spans="1:7" ht="11.25" x14ac:dyDescent="0.15">
      <c r="A1538" s="9" t="s">
        <v>356</v>
      </c>
      <c r="B1538" s="8" t="s">
        <v>355</v>
      </c>
      <c r="C1538" s="8">
        <v>7</v>
      </c>
      <c r="D1538" s="8">
        <v>9.86</v>
      </c>
      <c r="E1538" s="8">
        <v>54.14</v>
      </c>
      <c r="F1538" s="7">
        <v>0.71399999999999997</v>
      </c>
      <c r="G1538" s="6">
        <v>0</v>
      </c>
    </row>
    <row r="1539" spans="1:7" ht="11.25" x14ac:dyDescent="0.15">
      <c r="A1539" s="9" t="s">
        <v>354</v>
      </c>
      <c r="B1539" s="8" t="s">
        <v>353</v>
      </c>
      <c r="C1539" s="8">
        <v>1</v>
      </c>
      <c r="D1539" s="8">
        <v>15</v>
      </c>
      <c r="E1539" s="8">
        <v>52</v>
      </c>
      <c r="F1539" s="7">
        <v>1</v>
      </c>
      <c r="G1539" s="6">
        <v>0</v>
      </c>
    </row>
    <row r="1540" spans="1:7" ht="11.25" x14ac:dyDescent="0.15">
      <c r="A1540" s="9" t="s">
        <v>352</v>
      </c>
      <c r="B1540" s="8" t="s">
        <v>351</v>
      </c>
      <c r="C1540" s="8">
        <v>358</v>
      </c>
      <c r="D1540" s="8">
        <v>0.8</v>
      </c>
      <c r="E1540" s="8">
        <v>44.64</v>
      </c>
      <c r="F1540" s="7">
        <v>0.66500000000000004</v>
      </c>
      <c r="G1540" s="6">
        <v>0</v>
      </c>
    </row>
    <row r="1541" spans="1:7" ht="33.75" x14ac:dyDescent="0.15">
      <c r="A1541" s="9" t="s">
        <v>348</v>
      </c>
      <c r="B1541" s="8" t="s">
        <v>347</v>
      </c>
      <c r="C1541" s="8">
        <v>3</v>
      </c>
      <c r="D1541" s="8">
        <v>1</v>
      </c>
      <c r="E1541" s="8">
        <v>31.33</v>
      </c>
      <c r="F1541" s="7">
        <v>1</v>
      </c>
      <c r="G1541" s="6">
        <v>0</v>
      </c>
    </row>
    <row r="1542" spans="1:7" ht="22.5" x14ac:dyDescent="0.15">
      <c r="A1542" s="9" t="s">
        <v>2614</v>
      </c>
      <c r="B1542" s="8" t="s">
        <v>2613</v>
      </c>
      <c r="C1542" s="8">
        <v>3</v>
      </c>
      <c r="D1542" s="8">
        <v>3.33</v>
      </c>
      <c r="E1542" s="8">
        <v>33.33</v>
      </c>
      <c r="F1542" s="7">
        <v>1</v>
      </c>
      <c r="G1542" s="6">
        <v>0</v>
      </c>
    </row>
    <row r="1543" spans="1:7" ht="22.5" x14ac:dyDescent="0.15">
      <c r="A1543" s="9" t="s">
        <v>346</v>
      </c>
      <c r="B1543" s="8" t="s">
        <v>345</v>
      </c>
      <c r="C1543" s="8">
        <v>1</v>
      </c>
      <c r="D1543" s="8">
        <v>14</v>
      </c>
      <c r="E1543" s="8">
        <v>57</v>
      </c>
      <c r="F1543" s="7">
        <v>1</v>
      </c>
      <c r="G1543" s="6">
        <v>0</v>
      </c>
    </row>
    <row r="1544" spans="1:7" ht="22.5" x14ac:dyDescent="0.15">
      <c r="A1544" s="9" t="s">
        <v>342</v>
      </c>
      <c r="B1544" s="8" t="s">
        <v>341</v>
      </c>
      <c r="C1544" s="8">
        <v>3</v>
      </c>
      <c r="D1544" s="8">
        <v>1</v>
      </c>
      <c r="E1544" s="8">
        <v>51.67</v>
      </c>
      <c r="F1544" s="7">
        <v>1</v>
      </c>
      <c r="G1544" s="6">
        <v>0</v>
      </c>
    </row>
    <row r="1545" spans="1:7" ht="22.5" x14ac:dyDescent="0.15">
      <c r="A1545" s="9" t="s">
        <v>338</v>
      </c>
      <c r="B1545" s="8" t="s">
        <v>337</v>
      </c>
      <c r="C1545" s="8">
        <v>13</v>
      </c>
      <c r="D1545" s="8">
        <v>2.31</v>
      </c>
      <c r="E1545" s="8">
        <v>46.23</v>
      </c>
      <c r="F1545" s="7">
        <v>0.53800000000000003</v>
      </c>
      <c r="G1545" s="6">
        <v>0</v>
      </c>
    </row>
    <row r="1546" spans="1:7" ht="22.5" x14ac:dyDescent="0.15">
      <c r="A1546" s="9" t="s">
        <v>336</v>
      </c>
      <c r="B1546" s="8" t="s">
        <v>335</v>
      </c>
      <c r="C1546" s="8">
        <v>3</v>
      </c>
      <c r="D1546" s="8">
        <v>5.33</v>
      </c>
      <c r="E1546" s="8">
        <v>69</v>
      </c>
      <c r="F1546" s="7">
        <v>0.66700000000000004</v>
      </c>
      <c r="G1546" s="6">
        <v>0</v>
      </c>
    </row>
    <row r="1547" spans="1:7" ht="22.5" x14ac:dyDescent="0.15">
      <c r="A1547" s="9" t="s">
        <v>334</v>
      </c>
      <c r="B1547" s="8" t="s">
        <v>333</v>
      </c>
      <c r="C1547" s="8">
        <v>6</v>
      </c>
      <c r="D1547" s="8">
        <v>11.5</v>
      </c>
      <c r="E1547" s="8">
        <v>54.83</v>
      </c>
      <c r="F1547" s="7">
        <v>0.5</v>
      </c>
      <c r="G1547" s="6">
        <v>0</v>
      </c>
    </row>
    <row r="1548" spans="1:7" ht="22.5" x14ac:dyDescent="0.15">
      <c r="A1548" s="9" t="s">
        <v>332</v>
      </c>
      <c r="B1548" s="8" t="s">
        <v>331</v>
      </c>
      <c r="C1548" s="8">
        <v>2</v>
      </c>
      <c r="D1548" s="8">
        <v>14</v>
      </c>
      <c r="E1548" s="8">
        <v>59.5</v>
      </c>
      <c r="F1548" s="7">
        <v>0.5</v>
      </c>
      <c r="G1548" s="6">
        <v>0</v>
      </c>
    </row>
    <row r="1549" spans="1:7" ht="22.5" x14ac:dyDescent="0.15">
      <c r="A1549" s="9" t="s">
        <v>330</v>
      </c>
      <c r="B1549" s="8" t="s">
        <v>329</v>
      </c>
      <c r="C1549" s="8">
        <v>6</v>
      </c>
      <c r="D1549" s="8">
        <v>2.17</v>
      </c>
      <c r="E1549" s="8">
        <v>43.33</v>
      </c>
      <c r="F1549" s="7">
        <v>0.83299999999999996</v>
      </c>
      <c r="G1549" s="6">
        <v>0</v>
      </c>
    </row>
    <row r="1550" spans="1:7" ht="22.5" x14ac:dyDescent="0.15">
      <c r="A1550" s="9" t="s">
        <v>3293</v>
      </c>
      <c r="B1550" s="8" t="s">
        <v>3292</v>
      </c>
      <c r="C1550" s="8">
        <v>1</v>
      </c>
      <c r="D1550" s="8">
        <v>3</v>
      </c>
      <c r="E1550" s="8">
        <v>66</v>
      </c>
      <c r="F1550" s="7">
        <v>1</v>
      </c>
      <c r="G1550" s="6">
        <v>0</v>
      </c>
    </row>
    <row r="1551" spans="1:7" ht="22.5" x14ac:dyDescent="0.15">
      <c r="A1551" s="9" t="s">
        <v>3378</v>
      </c>
      <c r="B1551" s="8" t="s">
        <v>3377</v>
      </c>
      <c r="C1551" s="8">
        <v>1</v>
      </c>
      <c r="D1551" s="8">
        <v>5</v>
      </c>
      <c r="E1551" s="8">
        <v>59</v>
      </c>
      <c r="F1551" s="7">
        <v>1</v>
      </c>
      <c r="G1551" s="6">
        <v>0</v>
      </c>
    </row>
    <row r="1552" spans="1:7" ht="33.75" x14ac:dyDescent="0.15">
      <c r="A1552" s="9" t="s">
        <v>2612</v>
      </c>
      <c r="B1552" s="8" t="s">
        <v>2611</v>
      </c>
      <c r="C1552" s="8">
        <v>1</v>
      </c>
      <c r="D1552" s="8">
        <v>0</v>
      </c>
      <c r="E1552" s="8">
        <v>79</v>
      </c>
      <c r="F1552" s="7">
        <v>1</v>
      </c>
      <c r="G1552" s="6">
        <v>0</v>
      </c>
    </row>
    <row r="1553" spans="1:7" ht="33.75" x14ac:dyDescent="0.15">
      <c r="A1553" s="9" t="s">
        <v>328</v>
      </c>
      <c r="B1553" s="8" t="s">
        <v>327</v>
      </c>
      <c r="C1553" s="8">
        <v>14</v>
      </c>
      <c r="D1553" s="8">
        <v>0.71</v>
      </c>
      <c r="E1553" s="8">
        <v>9.7899999999999991</v>
      </c>
      <c r="F1553" s="7">
        <v>0.42899999999999999</v>
      </c>
      <c r="G1553" s="6">
        <v>0</v>
      </c>
    </row>
    <row r="1554" spans="1:7" ht="33.75" x14ac:dyDescent="0.15">
      <c r="A1554" s="9" t="s">
        <v>326</v>
      </c>
      <c r="B1554" s="8" t="s">
        <v>325</v>
      </c>
      <c r="C1554" s="8">
        <v>31</v>
      </c>
      <c r="D1554" s="8">
        <v>3.77</v>
      </c>
      <c r="E1554" s="8">
        <v>15.61</v>
      </c>
      <c r="F1554" s="7">
        <v>0.19400000000000001</v>
      </c>
      <c r="G1554" s="6">
        <v>0</v>
      </c>
    </row>
    <row r="1555" spans="1:7" ht="33.75" x14ac:dyDescent="0.15">
      <c r="A1555" s="9" t="s">
        <v>324</v>
      </c>
      <c r="B1555" s="8" t="s">
        <v>323</v>
      </c>
      <c r="C1555" s="8">
        <v>4</v>
      </c>
      <c r="D1555" s="8">
        <v>4</v>
      </c>
      <c r="E1555" s="8">
        <v>12</v>
      </c>
      <c r="F1555" s="7">
        <v>0.5</v>
      </c>
      <c r="G1555" s="6">
        <v>0</v>
      </c>
    </row>
    <row r="1556" spans="1:7" ht="22.5" x14ac:dyDescent="0.15">
      <c r="A1556" s="9" t="s">
        <v>322</v>
      </c>
      <c r="B1556" s="8" t="s">
        <v>321</v>
      </c>
      <c r="C1556" s="8">
        <v>1</v>
      </c>
      <c r="D1556" s="8">
        <v>0</v>
      </c>
      <c r="E1556" s="8">
        <v>2</v>
      </c>
      <c r="F1556" s="7">
        <v>1</v>
      </c>
      <c r="G1556" s="6">
        <v>0</v>
      </c>
    </row>
    <row r="1557" spans="1:7" ht="22.5" x14ac:dyDescent="0.15">
      <c r="A1557" s="9" t="s">
        <v>2610</v>
      </c>
      <c r="B1557" s="8" t="s">
        <v>2609</v>
      </c>
      <c r="C1557" s="8">
        <v>2</v>
      </c>
      <c r="D1557" s="8">
        <v>1</v>
      </c>
      <c r="E1557" s="8">
        <v>5.5</v>
      </c>
      <c r="F1557" s="7">
        <v>0</v>
      </c>
      <c r="G1557" s="6">
        <v>0</v>
      </c>
    </row>
    <row r="1558" spans="1:7" ht="22.5" x14ac:dyDescent="0.15">
      <c r="A1558" s="9" t="s">
        <v>320</v>
      </c>
      <c r="B1558" s="8" t="s">
        <v>319</v>
      </c>
      <c r="C1558" s="8">
        <v>21</v>
      </c>
      <c r="D1558" s="8">
        <v>0.71</v>
      </c>
      <c r="E1558" s="8">
        <v>50.81</v>
      </c>
      <c r="F1558" s="7">
        <v>0.71399999999999997</v>
      </c>
      <c r="G1558" s="6">
        <v>0</v>
      </c>
    </row>
    <row r="1559" spans="1:7" ht="22.5" x14ac:dyDescent="0.15">
      <c r="A1559" s="9" t="s">
        <v>318</v>
      </c>
      <c r="B1559" s="8" t="s">
        <v>317</v>
      </c>
      <c r="C1559" s="8">
        <v>6</v>
      </c>
      <c r="D1559" s="8">
        <v>2</v>
      </c>
      <c r="E1559" s="8">
        <v>56</v>
      </c>
      <c r="F1559" s="7">
        <v>0.5</v>
      </c>
      <c r="G1559" s="6">
        <v>0</v>
      </c>
    </row>
    <row r="1560" spans="1:7" ht="22.5" x14ac:dyDescent="0.15">
      <c r="A1560" s="9" t="s">
        <v>2608</v>
      </c>
      <c r="B1560" s="8" t="s">
        <v>2607</v>
      </c>
      <c r="C1560" s="8">
        <v>1</v>
      </c>
      <c r="D1560" s="8">
        <v>3</v>
      </c>
      <c r="E1560" s="8">
        <v>79</v>
      </c>
      <c r="F1560" s="7">
        <v>1</v>
      </c>
      <c r="G1560" s="6">
        <v>0</v>
      </c>
    </row>
    <row r="1561" spans="1:7" ht="22.5" x14ac:dyDescent="0.15">
      <c r="A1561" s="9" t="s">
        <v>3462</v>
      </c>
      <c r="B1561" s="8" t="s">
        <v>3461</v>
      </c>
      <c r="C1561" s="8">
        <v>1</v>
      </c>
      <c r="D1561" s="8">
        <v>11</v>
      </c>
      <c r="E1561" s="8">
        <v>93</v>
      </c>
      <c r="F1561" s="7">
        <v>1</v>
      </c>
      <c r="G1561" s="6">
        <v>0</v>
      </c>
    </row>
    <row r="1562" spans="1:7" ht="22.5" x14ac:dyDescent="0.15">
      <c r="A1562" s="9" t="s">
        <v>316</v>
      </c>
      <c r="B1562" s="8" t="s">
        <v>315</v>
      </c>
      <c r="C1562" s="8">
        <v>9</v>
      </c>
      <c r="D1562" s="8">
        <v>0.78</v>
      </c>
      <c r="E1562" s="8">
        <v>6.39</v>
      </c>
      <c r="F1562" s="7">
        <v>0.66700000000000004</v>
      </c>
      <c r="G1562" s="6">
        <v>0</v>
      </c>
    </row>
    <row r="1563" spans="1:7" ht="22.5" x14ac:dyDescent="0.15">
      <c r="A1563" s="9" t="s">
        <v>314</v>
      </c>
      <c r="B1563" s="8" t="s">
        <v>313</v>
      </c>
      <c r="C1563" s="8">
        <v>12</v>
      </c>
      <c r="D1563" s="8">
        <v>0.67</v>
      </c>
      <c r="E1563" s="8">
        <v>59.33</v>
      </c>
      <c r="F1563" s="7">
        <v>0.5</v>
      </c>
      <c r="G1563" s="6">
        <v>0</v>
      </c>
    </row>
    <row r="1564" spans="1:7" ht="22.5" x14ac:dyDescent="0.15">
      <c r="A1564" s="9" t="s">
        <v>2606</v>
      </c>
      <c r="B1564" s="8" t="s">
        <v>2605</v>
      </c>
      <c r="C1564" s="8">
        <v>4</v>
      </c>
      <c r="D1564" s="8">
        <v>3.25</v>
      </c>
      <c r="E1564" s="8">
        <v>77.75</v>
      </c>
      <c r="F1564" s="7">
        <v>0.25</v>
      </c>
      <c r="G1564" s="6">
        <v>0</v>
      </c>
    </row>
    <row r="1565" spans="1:7" ht="22.5" x14ac:dyDescent="0.15">
      <c r="A1565" s="9" t="s">
        <v>2604</v>
      </c>
      <c r="B1565" s="8" t="s">
        <v>2603</v>
      </c>
      <c r="C1565" s="8">
        <v>4</v>
      </c>
      <c r="D1565" s="8">
        <v>12.25</v>
      </c>
      <c r="E1565" s="8">
        <v>82.5</v>
      </c>
      <c r="F1565" s="7">
        <v>0.5</v>
      </c>
      <c r="G1565" s="6">
        <v>0.25</v>
      </c>
    </row>
    <row r="1566" spans="1:7" ht="33.75" x14ac:dyDescent="0.15">
      <c r="A1566" s="9" t="s">
        <v>312</v>
      </c>
      <c r="B1566" s="8" t="s">
        <v>311</v>
      </c>
      <c r="C1566" s="8">
        <v>242</v>
      </c>
      <c r="D1566" s="8">
        <v>0.72</v>
      </c>
      <c r="E1566" s="8">
        <v>42.3</v>
      </c>
      <c r="F1566" s="7">
        <v>0.40899999999999997</v>
      </c>
      <c r="G1566" s="6">
        <v>0</v>
      </c>
    </row>
    <row r="1567" spans="1:7" ht="33.75" x14ac:dyDescent="0.15">
      <c r="A1567" s="9" t="s">
        <v>310</v>
      </c>
      <c r="B1567" s="8" t="s">
        <v>309</v>
      </c>
      <c r="C1567" s="8">
        <v>23</v>
      </c>
      <c r="D1567" s="8">
        <v>2.17</v>
      </c>
      <c r="E1567" s="8">
        <v>37.520000000000003</v>
      </c>
      <c r="F1567" s="7">
        <v>0.435</v>
      </c>
      <c r="G1567" s="6">
        <v>0</v>
      </c>
    </row>
    <row r="1568" spans="1:7" ht="33.75" x14ac:dyDescent="0.15">
      <c r="A1568" s="9" t="s">
        <v>308</v>
      </c>
      <c r="B1568" s="8" t="s">
        <v>307</v>
      </c>
      <c r="C1568" s="8">
        <v>18</v>
      </c>
      <c r="D1568" s="8">
        <v>5</v>
      </c>
      <c r="E1568" s="8">
        <v>53.22</v>
      </c>
      <c r="F1568" s="7">
        <v>0.33300000000000002</v>
      </c>
      <c r="G1568" s="6">
        <v>0</v>
      </c>
    </row>
    <row r="1569" spans="1:7" ht="33.75" x14ac:dyDescent="0.15">
      <c r="A1569" s="9" t="s">
        <v>306</v>
      </c>
      <c r="B1569" s="8" t="s">
        <v>305</v>
      </c>
      <c r="C1569" s="8">
        <v>12</v>
      </c>
      <c r="D1569" s="8">
        <v>15.42</v>
      </c>
      <c r="E1569" s="8">
        <v>60.75</v>
      </c>
      <c r="F1569" s="7">
        <v>0.75</v>
      </c>
      <c r="G1569" s="6">
        <v>0</v>
      </c>
    </row>
    <row r="1570" spans="1:7" ht="33.75" x14ac:dyDescent="0.15">
      <c r="A1570" s="9" t="s">
        <v>304</v>
      </c>
      <c r="B1570" s="8" t="s">
        <v>303</v>
      </c>
      <c r="C1570" s="8">
        <v>4</v>
      </c>
      <c r="D1570" s="8">
        <v>15.5</v>
      </c>
      <c r="E1570" s="8">
        <v>53.75</v>
      </c>
      <c r="F1570" s="7">
        <v>0.25</v>
      </c>
      <c r="G1570" s="6">
        <v>0</v>
      </c>
    </row>
    <row r="1571" spans="1:7" ht="22.5" x14ac:dyDescent="0.15">
      <c r="A1571" s="9" t="s">
        <v>302</v>
      </c>
      <c r="B1571" s="8" t="s">
        <v>301</v>
      </c>
      <c r="C1571" s="8">
        <v>3</v>
      </c>
      <c r="D1571" s="8">
        <v>0.67</v>
      </c>
      <c r="E1571" s="8">
        <v>51</v>
      </c>
      <c r="F1571" s="7">
        <v>0</v>
      </c>
      <c r="G1571" s="6">
        <v>0</v>
      </c>
    </row>
    <row r="1572" spans="1:7" ht="22.5" x14ac:dyDescent="0.15">
      <c r="A1572" s="9" t="s">
        <v>3554</v>
      </c>
      <c r="B1572" s="8" t="s">
        <v>3553</v>
      </c>
      <c r="C1572" s="8">
        <v>1</v>
      </c>
      <c r="D1572" s="8">
        <v>14</v>
      </c>
      <c r="E1572" s="8">
        <v>87</v>
      </c>
      <c r="F1572" s="7">
        <v>1</v>
      </c>
      <c r="G1572" s="6">
        <v>0</v>
      </c>
    </row>
    <row r="1573" spans="1:7" ht="11.25" x14ac:dyDescent="0.15">
      <c r="A1573" s="9" t="s">
        <v>300</v>
      </c>
      <c r="B1573" s="8" t="s">
        <v>299</v>
      </c>
      <c r="C1573" s="8">
        <v>7</v>
      </c>
      <c r="D1573" s="8">
        <v>0.86</v>
      </c>
      <c r="E1573" s="8">
        <v>59.14</v>
      </c>
      <c r="F1573" s="7">
        <v>0.85699999999999998</v>
      </c>
      <c r="G1573" s="6">
        <v>0</v>
      </c>
    </row>
    <row r="1574" spans="1:7" ht="11.25" x14ac:dyDescent="0.15">
      <c r="A1574" s="9" t="s">
        <v>2602</v>
      </c>
      <c r="B1574" s="8" t="s">
        <v>2601</v>
      </c>
      <c r="C1574" s="8">
        <v>1</v>
      </c>
      <c r="D1574" s="8">
        <v>2</v>
      </c>
      <c r="E1574" s="8">
        <v>13</v>
      </c>
      <c r="F1574" s="7">
        <v>0</v>
      </c>
      <c r="G1574" s="6">
        <v>0</v>
      </c>
    </row>
    <row r="1575" spans="1:7" ht="11.25" x14ac:dyDescent="0.15">
      <c r="A1575" s="9" t="s">
        <v>2600</v>
      </c>
      <c r="B1575" s="8" t="s">
        <v>2599</v>
      </c>
      <c r="C1575" s="8">
        <v>1</v>
      </c>
      <c r="D1575" s="8">
        <v>3</v>
      </c>
      <c r="E1575" s="8">
        <v>12</v>
      </c>
      <c r="F1575" s="7">
        <v>1</v>
      </c>
      <c r="G1575" s="6">
        <v>0</v>
      </c>
    </row>
    <row r="1576" spans="1:7" ht="33.75" x14ac:dyDescent="0.15">
      <c r="A1576" s="9" t="s">
        <v>298</v>
      </c>
      <c r="B1576" s="8" t="s">
        <v>297</v>
      </c>
      <c r="C1576" s="8">
        <v>19</v>
      </c>
      <c r="D1576" s="8">
        <v>0.89</v>
      </c>
      <c r="E1576" s="8">
        <v>37.11</v>
      </c>
      <c r="F1576" s="7">
        <v>0.57899999999999996</v>
      </c>
      <c r="G1576" s="6">
        <v>0.105</v>
      </c>
    </row>
    <row r="1577" spans="1:7" ht="22.5" x14ac:dyDescent="0.15">
      <c r="A1577" s="9" t="s">
        <v>296</v>
      </c>
      <c r="B1577" s="8" t="s">
        <v>295</v>
      </c>
      <c r="C1577" s="8">
        <v>2</v>
      </c>
      <c r="D1577" s="8">
        <v>2</v>
      </c>
      <c r="E1577" s="8">
        <v>37</v>
      </c>
      <c r="F1577" s="7">
        <v>1</v>
      </c>
      <c r="G1577" s="6">
        <v>0.5</v>
      </c>
    </row>
    <row r="1578" spans="1:7" ht="22.5" x14ac:dyDescent="0.15">
      <c r="A1578" s="9" t="s">
        <v>294</v>
      </c>
      <c r="B1578" s="8" t="s">
        <v>293</v>
      </c>
      <c r="C1578" s="8">
        <v>5</v>
      </c>
      <c r="D1578" s="8">
        <v>5.6</v>
      </c>
      <c r="E1578" s="8">
        <v>67</v>
      </c>
      <c r="F1578" s="7">
        <v>0.8</v>
      </c>
      <c r="G1578" s="6">
        <v>0.2</v>
      </c>
    </row>
    <row r="1579" spans="1:7" ht="11.25" x14ac:dyDescent="0.15">
      <c r="A1579" s="9" t="s">
        <v>3458</v>
      </c>
      <c r="B1579" s="8" t="s">
        <v>3457</v>
      </c>
      <c r="C1579" s="8">
        <v>1</v>
      </c>
      <c r="D1579" s="8">
        <v>3</v>
      </c>
      <c r="E1579" s="8">
        <v>76</v>
      </c>
      <c r="F1579" s="7">
        <v>1</v>
      </c>
      <c r="G1579" s="6">
        <v>0</v>
      </c>
    </row>
    <row r="1580" spans="1:7" ht="22.5" x14ac:dyDescent="0.15">
      <c r="A1580" s="9" t="s">
        <v>292</v>
      </c>
      <c r="B1580" s="8" t="s">
        <v>291</v>
      </c>
      <c r="C1580" s="8">
        <v>9</v>
      </c>
      <c r="D1580" s="8">
        <v>0.56000000000000005</v>
      </c>
      <c r="E1580" s="8">
        <v>63.78</v>
      </c>
      <c r="F1580" s="7">
        <v>0.33300000000000002</v>
      </c>
      <c r="G1580" s="6">
        <v>0.111</v>
      </c>
    </row>
    <row r="1581" spans="1:7" ht="22.5" x14ac:dyDescent="0.15">
      <c r="A1581" s="9" t="s">
        <v>2598</v>
      </c>
      <c r="B1581" s="8" t="s">
        <v>2597</v>
      </c>
      <c r="C1581" s="8">
        <v>2</v>
      </c>
      <c r="D1581" s="8">
        <v>2</v>
      </c>
      <c r="E1581" s="8">
        <v>72</v>
      </c>
      <c r="F1581" s="7">
        <v>1</v>
      </c>
      <c r="G1581" s="6">
        <v>0</v>
      </c>
    </row>
    <row r="1582" spans="1:7" ht="22.5" x14ac:dyDescent="0.15">
      <c r="A1582" s="9" t="s">
        <v>290</v>
      </c>
      <c r="B1582" s="8" t="s">
        <v>289</v>
      </c>
      <c r="C1582" s="8">
        <v>4</v>
      </c>
      <c r="D1582" s="8">
        <v>4</v>
      </c>
      <c r="E1582" s="8">
        <v>70.75</v>
      </c>
      <c r="F1582" s="7">
        <v>0.5</v>
      </c>
      <c r="G1582" s="6">
        <v>0</v>
      </c>
    </row>
    <row r="1583" spans="1:7" ht="33.75" x14ac:dyDescent="0.15">
      <c r="A1583" s="9" t="s">
        <v>288</v>
      </c>
      <c r="B1583" s="8" t="s">
        <v>287</v>
      </c>
      <c r="C1583" s="8">
        <v>1</v>
      </c>
      <c r="D1583" s="8">
        <v>2</v>
      </c>
      <c r="E1583" s="8">
        <v>27</v>
      </c>
      <c r="F1583" s="7">
        <v>0</v>
      </c>
      <c r="G1583" s="6">
        <v>0</v>
      </c>
    </row>
    <row r="1584" spans="1:7" ht="33.75" x14ac:dyDescent="0.15">
      <c r="A1584" s="9" t="s">
        <v>3291</v>
      </c>
      <c r="B1584" s="8" t="s">
        <v>3290</v>
      </c>
      <c r="C1584" s="8">
        <v>1</v>
      </c>
      <c r="D1584" s="8">
        <v>15</v>
      </c>
      <c r="E1584" s="8">
        <v>56</v>
      </c>
      <c r="F1584" s="7">
        <v>0</v>
      </c>
      <c r="G1584" s="6">
        <v>0</v>
      </c>
    </row>
    <row r="1585" spans="1:7" ht="22.5" x14ac:dyDescent="0.15">
      <c r="A1585" s="9" t="s">
        <v>286</v>
      </c>
      <c r="B1585" s="8" t="s">
        <v>285</v>
      </c>
      <c r="C1585" s="8">
        <v>7</v>
      </c>
      <c r="D1585" s="8">
        <v>0.86</v>
      </c>
      <c r="E1585" s="8">
        <v>28.14</v>
      </c>
      <c r="F1585" s="7">
        <v>0.71399999999999997</v>
      </c>
      <c r="G1585" s="6">
        <v>0</v>
      </c>
    </row>
    <row r="1586" spans="1:7" ht="22.5" x14ac:dyDescent="0.15">
      <c r="A1586" s="9" t="s">
        <v>284</v>
      </c>
      <c r="B1586" s="8" t="s">
        <v>283</v>
      </c>
      <c r="C1586" s="8">
        <v>2</v>
      </c>
      <c r="D1586" s="8">
        <v>2.5</v>
      </c>
      <c r="E1586" s="8">
        <v>73.5</v>
      </c>
      <c r="F1586" s="7">
        <v>0.5</v>
      </c>
      <c r="G1586" s="6">
        <v>0</v>
      </c>
    </row>
    <row r="1587" spans="1:7" ht="33.75" x14ac:dyDescent="0.15">
      <c r="A1587" s="9" t="s">
        <v>282</v>
      </c>
      <c r="B1587" s="8" t="s">
        <v>281</v>
      </c>
      <c r="C1587" s="8">
        <v>7</v>
      </c>
      <c r="D1587" s="8">
        <v>0.71</v>
      </c>
      <c r="E1587" s="8">
        <v>33.14</v>
      </c>
      <c r="F1587" s="7">
        <v>0.71399999999999997</v>
      </c>
      <c r="G1587" s="6">
        <v>0</v>
      </c>
    </row>
    <row r="1588" spans="1:7" ht="33.75" x14ac:dyDescent="0.15">
      <c r="A1588" s="9" t="s">
        <v>2596</v>
      </c>
      <c r="B1588" s="8" t="s">
        <v>2595</v>
      </c>
      <c r="C1588" s="8">
        <v>3</v>
      </c>
      <c r="D1588" s="8">
        <v>0</v>
      </c>
      <c r="E1588" s="8">
        <v>51.33</v>
      </c>
      <c r="F1588" s="7">
        <v>0.66700000000000004</v>
      </c>
      <c r="G1588" s="6">
        <v>0</v>
      </c>
    </row>
    <row r="1589" spans="1:7" ht="33.75" x14ac:dyDescent="0.15">
      <c r="A1589" s="9" t="s">
        <v>280</v>
      </c>
      <c r="B1589" s="8" t="s">
        <v>279</v>
      </c>
      <c r="C1589" s="8">
        <v>7</v>
      </c>
      <c r="D1589" s="8">
        <v>1.57</v>
      </c>
      <c r="E1589" s="8">
        <v>51</v>
      </c>
      <c r="F1589" s="7">
        <v>0.28599999999999998</v>
      </c>
      <c r="G1589" s="6">
        <v>0</v>
      </c>
    </row>
    <row r="1590" spans="1:7" ht="33.75" x14ac:dyDescent="0.15">
      <c r="A1590" s="9" t="s">
        <v>278</v>
      </c>
      <c r="B1590" s="8" t="s">
        <v>277</v>
      </c>
      <c r="C1590" s="8">
        <v>4</v>
      </c>
      <c r="D1590" s="8">
        <v>19.5</v>
      </c>
      <c r="E1590" s="8">
        <v>42.5</v>
      </c>
      <c r="F1590" s="7">
        <v>0</v>
      </c>
      <c r="G1590" s="6">
        <v>0</v>
      </c>
    </row>
    <row r="1591" spans="1:7" ht="33.75" x14ac:dyDescent="0.15">
      <c r="A1591" s="9" t="s">
        <v>2977</v>
      </c>
      <c r="B1591" s="8" t="s">
        <v>2976</v>
      </c>
      <c r="C1591" s="8">
        <v>2</v>
      </c>
      <c r="D1591" s="8">
        <v>27.5</v>
      </c>
      <c r="E1591" s="8">
        <v>85</v>
      </c>
      <c r="F1591" s="7">
        <v>0.5</v>
      </c>
      <c r="G1591" s="6">
        <v>0.5</v>
      </c>
    </row>
    <row r="1592" spans="1:7" ht="22.5" x14ac:dyDescent="0.15">
      <c r="A1592" s="9" t="s">
        <v>276</v>
      </c>
      <c r="B1592" s="8" t="s">
        <v>275</v>
      </c>
      <c r="C1592" s="8">
        <v>154</v>
      </c>
      <c r="D1592" s="8">
        <v>0.92</v>
      </c>
      <c r="E1592" s="8">
        <v>47.48</v>
      </c>
      <c r="F1592" s="7">
        <v>0.66200000000000003</v>
      </c>
      <c r="G1592" s="6">
        <v>0</v>
      </c>
    </row>
    <row r="1593" spans="1:7" ht="22.5" x14ac:dyDescent="0.15">
      <c r="A1593" s="9" t="s">
        <v>274</v>
      </c>
      <c r="B1593" s="8" t="s">
        <v>273</v>
      </c>
      <c r="C1593" s="8">
        <v>40</v>
      </c>
      <c r="D1593" s="8">
        <v>0</v>
      </c>
      <c r="E1593" s="8">
        <v>44.15</v>
      </c>
      <c r="F1593" s="7">
        <v>0.47499999999999998</v>
      </c>
      <c r="G1593" s="6">
        <v>0</v>
      </c>
    </row>
    <row r="1594" spans="1:7" ht="11.25" x14ac:dyDescent="0.15">
      <c r="A1594" s="9" t="s">
        <v>3456</v>
      </c>
      <c r="B1594" s="8" t="s">
        <v>3455</v>
      </c>
      <c r="C1594" s="8">
        <v>11</v>
      </c>
      <c r="D1594" s="8">
        <v>9.4499999999999993</v>
      </c>
      <c r="E1594" s="8">
        <v>42.45</v>
      </c>
      <c r="F1594" s="7">
        <v>0.182</v>
      </c>
      <c r="G1594" s="6">
        <v>0</v>
      </c>
    </row>
    <row r="1595" spans="1:7" ht="22.5" x14ac:dyDescent="0.15">
      <c r="A1595" s="9" t="s">
        <v>272</v>
      </c>
      <c r="B1595" s="8" t="s">
        <v>271</v>
      </c>
      <c r="C1595" s="8">
        <v>106</v>
      </c>
      <c r="D1595" s="8">
        <v>0.8</v>
      </c>
      <c r="E1595" s="8">
        <v>70.430000000000007</v>
      </c>
      <c r="F1595" s="7">
        <v>0.50900000000000001</v>
      </c>
      <c r="G1595" s="6">
        <v>0</v>
      </c>
    </row>
    <row r="1596" spans="1:7" ht="22.5" x14ac:dyDescent="0.15">
      <c r="A1596" s="9" t="s">
        <v>270</v>
      </c>
      <c r="B1596" s="8" t="s">
        <v>269</v>
      </c>
      <c r="C1596" s="8">
        <v>191</v>
      </c>
      <c r="D1596" s="8">
        <v>3.5</v>
      </c>
      <c r="E1596" s="8">
        <v>57.79</v>
      </c>
      <c r="F1596" s="7">
        <v>0.53400000000000003</v>
      </c>
      <c r="G1596" s="6">
        <v>5.0000000000000001E-3</v>
      </c>
    </row>
    <row r="1597" spans="1:7" ht="22.5" x14ac:dyDescent="0.15">
      <c r="A1597" s="9" t="s">
        <v>268</v>
      </c>
      <c r="B1597" s="8" t="s">
        <v>267</v>
      </c>
      <c r="C1597" s="8">
        <v>65</v>
      </c>
      <c r="D1597" s="8">
        <v>4.1399999999999997</v>
      </c>
      <c r="E1597" s="8">
        <v>68.459999999999994</v>
      </c>
      <c r="F1597" s="7">
        <v>0.47699999999999998</v>
      </c>
      <c r="G1597" s="6">
        <v>0</v>
      </c>
    </row>
    <row r="1598" spans="1:7" ht="22.5" x14ac:dyDescent="0.15">
      <c r="A1598" s="9" t="s">
        <v>266</v>
      </c>
      <c r="B1598" s="8" t="s">
        <v>265</v>
      </c>
      <c r="C1598" s="8">
        <v>13</v>
      </c>
      <c r="D1598" s="8">
        <v>8.31</v>
      </c>
      <c r="E1598" s="8">
        <v>78</v>
      </c>
      <c r="F1598" s="7">
        <v>0.61499999999999999</v>
      </c>
      <c r="G1598" s="6">
        <v>7.6999999999999999E-2</v>
      </c>
    </row>
    <row r="1599" spans="1:7" ht="22.5" x14ac:dyDescent="0.15">
      <c r="A1599" s="9" t="s">
        <v>264</v>
      </c>
      <c r="B1599" s="8" t="s">
        <v>263</v>
      </c>
      <c r="C1599" s="8">
        <v>7</v>
      </c>
      <c r="D1599" s="8">
        <v>28.29</v>
      </c>
      <c r="E1599" s="8">
        <v>86</v>
      </c>
      <c r="F1599" s="7">
        <v>0.57099999999999995</v>
      </c>
      <c r="G1599" s="6">
        <v>0</v>
      </c>
    </row>
    <row r="1600" spans="1:7" ht="22.5" x14ac:dyDescent="0.15">
      <c r="A1600" s="9" t="s">
        <v>262</v>
      </c>
      <c r="B1600" s="8" t="s">
        <v>261</v>
      </c>
      <c r="C1600" s="8">
        <v>15</v>
      </c>
      <c r="D1600" s="8">
        <v>0</v>
      </c>
      <c r="E1600" s="8">
        <v>54.47</v>
      </c>
      <c r="F1600" s="7">
        <v>0.33300000000000002</v>
      </c>
      <c r="G1600" s="6">
        <v>0</v>
      </c>
    </row>
    <row r="1601" spans="1:7" ht="22.5" x14ac:dyDescent="0.15">
      <c r="A1601" s="9" t="s">
        <v>260</v>
      </c>
      <c r="B1601" s="8" t="s">
        <v>259</v>
      </c>
      <c r="C1601" s="8">
        <v>132</v>
      </c>
      <c r="D1601" s="8">
        <v>1.72</v>
      </c>
      <c r="E1601" s="8">
        <v>59.07</v>
      </c>
      <c r="F1601" s="7">
        <v>0.40200000000000002</v>
      </c>
      <c r="G1601" s="6">
        <v>0</v>
      </c>
    </row>
    <row r="1602" spans="1:7" ht="22.5" x14ac:dyDescent="0.15">
      <c r="A1602" s="9" t="s">
        <v>258</v>
      </c>
      <c r="B1602" s="8" t="s">
        <v>257</v>
      </c>
      <c r="C1602" s="8">
        <v>19</v>
      </c>
      <c r="D1602" s="8">
        <v>3.68</v>
      </c>
      <c r="E1602" s="8">
        <v>74.63</v>
      </c>
      <c r="F1602" s="7">
        <v>0.68400000000000005</v>
      </c>
      <c r="G1602" s="6">
        <v>0</v>
      </c>
    </row>
    <row r="1603" spans="1:7" ht="22.5" x14ac:dyDescent="0.15">
      <c r="A1603" s="9" t="s">
        <v>2975</v>
      </c>
      <c r="B1603" s="8" t="s">
        <v>2974</v>
      </c>
      <c r="C1603" s="8">
        <v>2</v>
      </c>
      <c r="D1603" s="8">
        <v>5</v>
      </c>
      <c r="E1603" s="8">
        <v>77</v>
      </c>
      <c r="F1603" s="7">
        <v>0</v>
      </c>
      <c r="G1603" s="6">
        <v>0</v>
      </c>
    </row>
    <row r="1604" spans="1:7" ht="11.25" x14ac:dyDescent="0.15">
      <c r="A1604" s="9" t="s">
        <v>256</v>
      </c>
      <c r="B1604" s="8" t="s">
        <v>255</v>
      </c>
      <c r="C1604" s="8">
        <v>3</v>
      </c>
      <c r="D1604" s="8">
        <v>2</v>
      </c>
      <c r="E1604" s="8">
        <v>33.14</v>
      </c>
      <c r="F1604" s="7">
        <v>1</v>
      </c>
      <c r="G1604" s="6">
        <v>0</v>
      </c>
    </row>
    <row r="1605" spans="1:7" ht="11.25" x14ac:dyDescent="0.15">
      <c r="A1605" s="9" t="s">
        <v>254</v>
      </c>
      <c r="B1605" s="8" t="s">
        <v>253</v>
      </c>
      <c r="C1605" s="8">
        <v>3</v>
      </c>
      <c r="D1605" s="8">
        <v>4</v>
      </c>
      <c r="E1605" s="8">
        <v>75.33</v>
      </c>
      <c r="F1605" s="7">
        <v>0.33300000000000002</v>
      </c>
      <c r="G1605" s="6">
        <v>0</v>
      </c>
    </row>
    <row r="1606" spans="1:7" ht="11.25" x14ac:dyDescent="0.15">
      <c r="A1606" s="9" t="s">
        <v>252</v>
      </c>
      <c r="B1606" s="8" t="s">
        <v>251</v>
      </c>
      <c r="C1606" s="8">
        <v>1</v>
      </c>
      <c r="D1606" s="8">
        <v>5</v>
      </c>
      <c r="E1606" s="8">
        <v>81</v>
      </c>
      <c r="F1606" s="7">
        <v>1</v>
      </c>
      <c r="G1606" s="6">
        <v>0</v>
      </c>
    </row>
    <row r="1607" spans="1:7" ht="22.5" x14ac:dyDescent="0.15">
      <c r="A1607" s="9" t="s">
        <v>250</v>
      </c>
      <c r="B1607" s="8" t="s">
        <v>249</v>
      </c>
      <c r="C1607" s="8">
        <v>3</v>
      </c>
      <c r="D1607" s="8">
        <v>0</v>
      </c>
      <c r="E1607" s="8">
        <v>2.86</v>
      </c>
      <c r="F1607" s="7">
        <v>0.66700000000000004</v>
      </c>
      <c r="G1607" s="6">
        <v>0</v>
      </c>
    </row>
    <row r="1608" spans="1:7" ht="22.5" x14ac:dyDescent="0.15">
      <c r="A1608" s="9" t="s">
        <v>248</v>
      </c>
      <c r="B1608" s="8" t="s">
        <v>247</v>
      </c>
      <c r="C1608" s="8">
        <v>13</v>
      </c>
      <c r="D1608" s="8">
        <v>2.69</v>
      </c>
      <c r="E1608" s="8">
        <v>4.37</v>
      </c>
      <c r="F1608" s="7">
        <v>0.61499999999999999</v>
      </c>
      <c r="G1608" s="6">
        <v>0</v>
      </c>
    </row>
    <row r="1609" spans="1:7" ht="22.5" x14ac:dyDescent="0.15">
      <c r="A1609" s="9" t="s">
        <v>2594</v>
      </c>
      <c r="B1609" s="8" t="s">
        <v>2593</v>
      </c>
      <c r="C1609" s="8">
        <v>1</v>
      </c>
      <c r="D1609" s="8">
        <v>4</v>
      </c>
      <c r="E1609" s="8">
        <v>0.17</v>
      </c>
      <c r="F1609" s="7">
        <v>1</v>
      </c>
      <c r="G1609" s="6">
        <v>0</v>
      </c>
    </row>
    <row r="1610" spans="1:7" ht="11.25" x14ac:dyDescent="0.15">
      <c r="A1610" s="9" t="s">
        <v>246</v>
      </c>
      <c r="B1610" s="8" t="s">
        <v>245</v>
      </c>
      <c r="C1610" s="8">
        <v>223</v>
      </c>
      <c r="D1610" s="8">
        <v>0.02</v>
      </c>
      <c r="E1610" s="8">
        <v>70.349999999999994</v>
      </c>
      <c r="F1610" s="7">
        <v>0.56999999999999995</v>
      </c>
      <c r="G1610" s="6">
        <v>0</v>
      </c>
    </row>
    <row r="1611" spans="1:7" ht="22.5" x14ac:dyDescent="0.15">
      <c r="A1611" s="9" t="s">
        <v>244</v>
      </c>
      <c r="B1611" s="8" t="s">
        <v>243</v>
      </c>
      <c r="C1611" s="8">
        <v>13</v>
      </c>
      <c r="D1611" s="8">
        <v>0.85</v>
      </c>
      <c r="E1611" s="8">
        <v>65.62</v>
      </c>
      <c r="F1611" s="7">
        <v>0.53800000000000003</v>
      </c>
      <c r="G1611" s="6">
        <v>0</v>
      </c>
    </row>
    <row r="1612" spans="1:7" ht="22.5" x14ac:dyDescent="0.15">
      <c r="A1612" s="9" t="s">
        <v>242</v>
      </c>
      <c r="B1612" s="8" t="s">
        <v>241</v>
      </c>
      <c r="C1612" s="8">
        <v>3</v>
      </c>
      <c r="D1612" s="8">
        <v>1</v>
      </c>
      <c r="E1612" s="8">
        <v>15.33</v>
      </c>
      <c r="F1612" s="7">
        <v>1</v>
      </c>
      <c r="G1612" s="6">
        <v>0</v>
      </c>
    </row>
    <row r="1613" spans="1:7" ht="11.25" x14ac:dyDescent="0.15">
      <c r="A1613" s="9" t="s">
        <v>240</v>
      </c>
      <c r="B1613" s="8" t="s">
        <v>239</v>
      </c>
      <c r="C1613" s="8">
        <v>5</v>
      </c>
      <c r="D1613" s="8">
        <v>4.2</v>
      </c>
      <c r="E1613" s="8">
        <v>30.4</v>
      </c>
      <c r="F1613" s="7">
        <v>0.2</v>
      </c>
      <c r="G1613" s="6">
        <v>0</v>
      </c>
    </row>
    <row r="1614" spans="1:7" ht="22.5" x14ac:dyDescent="0.15">
      <c r="A1614" s="9" t="s">
        <v>2592</v>
      </c>
      <c r="B1614" s="8" t="s">
        <v>2591</v>
      </c>
      <c r="C1614" s="8">
        <v>41</v>
      </c>
      <c r="D1614" s="8">
        <v>0.44</v>
      </c>
      <c r="E1614" s="8">
        <v>52.31</v>
      </c>
      <c r="F1614" s="7">
        <v>0.46300000000000002</v>
      </c>
      <c r="G1614" s="6">
        <v>0</v>
      </c>
    </row>
    <row r="1615" spans="1:7" ht="22.5" x14ac:dyDescent="0.15">
      <c r="A1615" s="9" t="s">
        <v>238</v>
      </c>
      <c r="B1615" s="8" t="s">
        <v>237</v>
      </c>
      <c r="C1615" s="8">
        <v>297</v>
      </c>
      <c r="D1615" s="8">
        <v>0.56000000000000005</v>
      </c>
      <c r="E1615" s="8">
        <v>56.07</v>
      </c>
      <c r="F1615" s="7">
        <v>0.495</v>
      </c>
      <c r="G1615" s="6">
        <v>7.0000000000000001E-3</v>
      </c>
    </row>
    <row r="1616" spans="1:7" ht="22.5" x14ac:dyDescent="0.15">
      <c r="A1616" s="9" t="s">
        <v>4</v>
      </c>
      <c r="B1616" s="8" t="s">
        <v>3</v>
      </c>
      <c r="C1616" s="8">
        <v>227</v>
      </c>
      <c r="D1616" s="8">
        <v>4.78</v>
      </c>
      <c r="E1616" s="8">
        <v>66.84</v>
      </c>
      <c r="F1616" s="7">
        <v>0.59899999999999998</v>
      </c>
      <c r="G1616" s="6">
        <v>1.2999999999999999E-2</v>
      </c>
    </row>
    <row r="1617" spans="1:7" ht="33.75" x14ac:dyDescent="0.15">
      <c r="A1617" s="9" t="s">
        <v>236</v>
      </c>
      <c r="B1617" s="8" t="s">
        <v>235</v>
      </c>
      <c r="C1617" s="8">
        <v>47</v>
      </c>
      <c r="D1617" s="8">
        <v>0</v>
      </c>
      <c r="E1617" s="8">
        <v>3.42</v>
      </c>
      <c r="F1617" s="7">
        <v>0.59599999999999997</v>
      </c>
      <c r="G1617" s="6">
        <v>0</v>
      </c>
    </row>
    <row r="1618" spans="1:7" ht="22.5" x14ac:dyDescent="0.15">
      <c r="A1618" s="9" t="s">
        <v>234</v>
      </c>
      <c r="B1618" s="8" t="s">
        <v>233</v>
      </c>
      <c r="C1618" s="8">
        <v>12</v>
      </c>
      <c r="D1618" s="8">
        <v>1.42</v>
      </c>
      <c r="E1618" s="8">
        <v>49.92</v>
      </c>
      <c r="F1618" s="7">
        <v>0.83299999999999996</v>
      </c>
      <c r="G1618" s="6">
        <v>0</v>
      </c>
    </row>
    <row r="1619" spans="1:7" ht="22.5" x14ac:dyDescent="0.15">
      <c r="A1619" s="9" t="s">
        <v>2973</v>
      </c>
      <c r="B1619" s="8" t="s">
        <v>2972</v>
      </c>
      <c r="C1619" s="8">
        <v>1</v>
      </c>
      <c r="D1619" s="8">
        <v>0</v>
      </c>
      <c r="E1619" s="8">
        <v>91</v>
      </c>
      <c r="F1619" s="7">
        <v>0</v>
      </c>
      <c r="G1619" s="6">
        <v>1</v>
      </c>
    </row>
    <row r="1620" spans="1:7" ht="11.25" x14ac:dyDescent="0.15">
      <c r="A1620" s="9" t="s">
        <v>2</v>
      </c>
      <c r="B1620" s="8" t="s">
        <v>1</v>
      </c>
      <c r="C1620" s="8">
        <v>263</v>
      </c>
      <c r="D1620" s="8">
        <v>16.48</v>
      </c>
      <c r="E1620" s="8">
        <v>70.81</v>
      </c>
      <c r="F1620" s="7">
        <v>0.53600000000000003</v>
      </c>
      <c r="G1620" s="6">
        <v>0.52900000000000003</v>
      </c>
    </row>
    <row r="1621" spans="1:7" ht="33.75" x14ac:dyDescent="0.15">
      <c r="A1621" s="9" t="s">
        <v>232</v>
      </c>
      <c r="B1621" s="8" t="s">
        <v>231</v>
      </c>
      <c r="C1621" s="8">
        <v>1</v>
      </c>
      <c r="D1621" s="8">
        <v>0</v>
      </c>
      <c r="E1621" s="8">
        <v>6</v>
      </c>
      <c r="F1621" s="7">
        <v>1</v>
      </c>
      <c r="G1621" s="6">
        <v>0</v>
      </c>
    </row>
    <row r="1622" spans="1:7" ht="22.5" x14ac:dyDescent="0.15">
      <c r="A1622" s="9" t="s">
        <v>230</v>
      </c>
      <c r="B1622" s="8" t="s">
        <v>229</v>
      </c>
      <c r="C1622" s="8">
        <v>1</v>
      </c>
      <c r="D1622" s="8">
        <v>0</v>
      </c>
      <c r="E1622" s="8">
        <v>66</v>
      </c>
      <c r="F1622" s="7">
        <v>1</v>
      </c>
      <c r="G1622" s="6">
        <v>0</v>
      </c>
    </row>
    <row r="1623" spans="1:7" ht="11.25" x14ac:dyDescent="0.15">
      <c r="A1623" s="9" t="s">
        <v>228</v>
      </c>
      <c r="B1623" s="8" t="s">
        <v>227</v>
      </c>
      <c r="C1623" s="8">
        <v>1</v>
      </c>
      <c r="D1623" s="8">
        <v>2</v>
      </c>
      <c r="E1623" s="8">
        <v>64</v>
      </c>
      <c r="F1623" s="7">
        <v>0</v>
      </c>
      <c r="G1623" s="6">
        <v>0</v>
      </c>
    </row>
    <row r="1624" spans="1:7" ht="22.5" x14ac:dyDescent="0.15">
      <c r="A1624" s="9" t="s">
        <v>226</v>
      </c>
      <c r="B1624" s="8" t="s">
        <v>225</v>
      </c>
      <c r="C1624" s="8">
        <v>1</v>
      </c>
      <c r="D1624" s="8">
        <v>13</v>
      </c>
      <c r="E1624" s="8">
        <v>37</v>
      </c>
      <c r="F1624" s="7">
        <v>0</v>
      </c>
      <c r="G1624" s="6">
        <v>0</v>
      </c>
    </row>
    <row r="1625" spans="1:7" ht="22.5" x14ac:dyDescent="0.15">
      <c r="A1625" s="9" t="s">
        <v>2971</v>
      </c>
      <c r="B1625" s="8" t="s">
        <v>2970</v>
      </c>
      <c r="C1625" s="8">
        <v>4</v>
      </c>
      <c r="D1625" s="8">
        <v>5.25</v>
      </c>
      <c r="E1625" s="8">
        <v>46.5</v>
      </c>
      <c r="F1625" s="7">
        <v>1</v>
      </c>
      <c r="G1625" s="6">
        <v>0.5</v>
      </c>
    </row>
    <row r="1626" spans="1:7" ht="22.5" x14ac:dyDescent="0.15">
      <c r="A1626" s="9" t="s">
        <v>224</v>
      </c>
      <c r="B1626" s="8" t="s">
        <v>223</v>
      </c>
      <c r="C1626" s="8">
        <v>5</v>
      </c>
      <c r="D1626" s="8">
        <v>12.4</v>
      </c>
      <c r="E1626" s="8">
        <v>62.6</v>
      </c>
      <c r="F1626" s="7">
        <v>0.8</v>
      </c>
      <c r="G1626" s="6">
        <v>0</v>
      </c>
    </row>
    <row r="1627" spans="1:7" ht="22.5" x14ac:dyDescent="0.15">
      <c r="A1627" s="9" t="s">
        <v>222</v>
      </c>
      <c r="B1627" s="8" t="s">
        <v>221</v>
      </c>
      <c r="C1627" s="8">
        <v>3</v>
      </c>
      <c r="D1627" s="8">
        <v>21.67</v>
      </c>
      <c r="E1627" s="8">
        <v>62.33</v>
      </c>
      <c r="F1627" s="7">
        <v>0.66700000000000004</v>
      </c>
      <c r="G1627" s="6">
        <v>0</v>
      </c>
    </row>
    <row r="1628" spans="1:7" ht="11.25" x14ac:dyDescent="0.15">
      <c r="A1628" s="9" t="s">
        <v>220</v>
      </c>
      <c r="B1628" s="8" t="s">
        <v>219</v>
      </c>
      <c r="C1628" s="8">
        <v>10</v>
      </c>
      <c r="D1628" s="8">
        <v>7.1</v>
      </c>
      <c r="E1628" s="8">
        <v>43.2</v>
      </c>
      <c r="F1628" s="7">
        <v>0.7</v>
      </c>
      <c r="G1628" s="6">
        <v>0</v>
      </c>
    </row>
    <row r="1629" spans="1:7" ht="11.25" x14ac:dyDescent="0.15">
      <c r="A1629" s="9" t="s">
        <v>218</v>
      </c>
      <c r="B1629" s="8" t="s">
        <v>217</v>
      </c>
      <c r="C1629" s="8">
        <v>2</v>
      </c>
      <c r="D1629" s="8">
        <v>14</v>
      </c>
      <c r="E1629" s="8">
        <v>37</v>
      </c>
      <c r="F1629" s="7">
        <v>0.5</v>
      </c>
      <c r="G1629" s="6">
        <v>0</v>
      </c>
    </row>
    <row r="1630" spans="1:7" ht="11.25" x14ac:dyDescent="0.15">
      <c r="A1630" s="9" t="s">
        <v>2590</v>
      </c>
      <c r="B1630" s="8" t="s">
        <v>2589</v>
      </c>
      <c r="C1630" s="8">
        <v>3</v>
      </c>
      <c r="D1630" s="8">
        <v>15.33</v>
      </c>
      <c r="E1630" s="8">
        <v>78</v>
      </c>
      <c r="F1630" s="7">
        <v>0.33300000000000002</v>
      </c>
      <c r="G1630" s="6">
        <v>0.33300000000000002</v>
      </c>
    </row>
    <row r="1631" spans="1:7" ht="22.5" x14ac:dyDescent="0.15">
      <c r="A1631" s="9" t="s">
        <v>2588</v>
      </c>
      <c r="B1631" s="8" t="s">
        <v>2587</v>
      </c>
      <c r="C1631" s="8">
        <v>91</v>
      </c>
      <c r="D1631" s="8">
        <v>0</v>
      </c>
      <c r="E1631" s="8">
        <v>58.42</v>
      </c>
      <c r="F1631" s="7">
        <v>0.187</v>
      </c>
      <c r="G1631" s="6">
        <v>0</v>
      </c>
    </row>
    <row r="1632" spans="1:7" ht="22.5" x14ac:dyDescent="0.15">
      <c r="A1632" s="9" t="s">
        <v>2586</v>
      </c>
      <c r="B1632" s="8" t="s">
        <v>2585</v>
      </c>
      <c r="C1632" s="8">
        <v>61</v>
      </c>
      <c r="D1632" s="8">
        <v>0</v>
      </c>
      <c r="E1632" s="8">
        <v>55.97</v>
      </c>
      <c r="F1632" s="7">
        <v>0.42599999999999999</v>
      </c>
      <c r="G1632" s="6">
        <v>0</v>
      </c>
    </row>
    <row r="1633" spans="1:7" ht="11.25" x14ac:dyDescent="0.15">
      <c r="A1633" s="9" t="s">
        <v>2969</v>
      </c>
      <c r="B1633" s="8" t="s">
        <v>2968</v>
      </c>
      <c r="C1633" s="8">
        <v>90</v>
      </c>
      <c r="D1633" s="8">
        <v>0</v>
      </c>
      <c r="E1633" s="8">
        <v>58.46</v>
      </c>
      <c r="F1633" s="7">
        <v>0.86699999999999999</v>
      </c>
      <c r="G1633" s="6">
        <v>0</v>
      </c>
    </row>
    <row r="1634" spans="1:7" ht="11.25" x14ac:dyDescent="0.15">
      <c r="A1634" s="9" t="s">
        <v>216</v>
      </c>
      <c r="B1634" s="8" t="s">
        <v>215</v>
      </c>
      <c r="C1634" s="8">
        <v>11082</v>
      </c>
      <c r="D1634" s="8">
        <v>0</v>
      </c>
      <c r="E1634" s="8">
        <v>69.33</v>
      </c>
      <c r="F1634" s="7">
        <v>0.56100000000000005</v>
      </c>
      <c r="G1634" s="6">
        <v>0</v>
      </c>
    </row>
    <row r="1635" spans="1:7" ht="11.25" x14ac:dyDescent="0.15">
      <c r="A1635" s="9" t="s">
        <v>214</v>
      </c>
      <c r="B1635" s="8" t="s">
        <v>213</v>
      </c>
      <c r="C1635" s="8">
        <v>7414</v>
      </c>
      <c r="D1635" s="8">
        <v>0</v>
      </c>
      <c r="E1635" s="8">
        <v>65.17</v>
      </c>
      <c r="F1635" s="7">
        <v>0.46600000000000003</v>
      </c>
      <c r="G1635" s="6">
        <v>0</v>
      </c>
    </row>
    <row r="1636" spans="1:7" ht="11.25" x14ac:dyDescent="0.15">
      <c r="A1636" s="9" t="s">
        <v>212</v>
      </c>
      <c r="B1636" s="8" t="s">
        <v>211</v>
      </c>
      <c r="C1636" s="8">
        <v>714</v>
      </c>
      <c r="D1636" s="8">
        <v>0</v>
      </c>
      <c r="E1636" s="8">
        <v>68.09</v>
      </c>
      <c r="F1636" s="7">
        <v>0.59</v>
      </c>
      <c r="G1636" s="6">
        <v>0</v>
      </c>
    </row>
    <row r="1637" spans="1:7" ht="22.5" x14ac:dyDescent="0.15">
      <c r="A1637" s="9" t="s">
        <v>210</v>
      </c>
      <c r="B1637" s="8" t="s">
        <v>209</v>
      </c>
      <c r="C1637" s="8">
        <v>1665</v>
      </c>
      <c r="D1637" s="8">
        <v>0</v>
      </c>
      <c r="E1637" s="8">
        <v>53.87</v>
      </c>
      <c r="F1637" s="7">
        <v>0.52</v>
      </c>
      <c r="G1637" s="6">
        <v>0</v>
      </c>
    </row>
    <row r="1638" spans="1:7" ht="22.5" x14ac:dyDescent="0.15">
      <c r="A1638" s="9" t="s">
        <v>208</v>
      </c>
      <c r="B1638" s="8" t="s">
        <v>207</v>
      </c>
      <c r="C1638" s="8">
        <v>1572</v>
      </c>
      <c r="D1638" s="8">
        <v>0</v>
      </c>
      <c r="E1638" s="8">
        <v>70.97</v>
      </c>
      <c r="F1638" s="7">
        <v>1</v>
      </c>
      <c r="G1638" s="6">
        <v>0</v>
      </c>
    </row>
    <row r="1639" spans="1:7" ht="22.5" x14ac:dyDescent="0.15">
      <c r="A1639" s="9" t="s">
        <v>206</v>
      </c>
      <c r="B1639" s="8" t="s">
        <v>205</v>
      </c>
      <c r="C1639" s="8">
        <v>36</v>
      </c>
      <c r="D1639" s="8">
        <v>0</v>
      </c>
      <c r="E1639" s="8">
        <v>70.97</v>
      </c>
      <c r="F1639" s="7">
        <v>1</v>
      </c>
      <c r="G1639" s="6">
        <v>0</v>
      </c>
    </row>
    <row r="1640" spans="1:7" ht="22.5" x14ac:dyDescent="0.15">
      <c r="A1640" s="9" t="s">
        <v>204</v>
      </c>
      <c r="B1640" s="8" t="s">
        <v>203</v>
      </c>
      <c r="C1640" s="8">
        <v>666</v>
      </c>
      <c r="D1640" s="8">
        <v>0</v>
      </c>
      <c r="E1640" s="8">
        <v>64.400000000000006</v>
      </c>
      <c r="F1640" s="7">
        <v>0.42199999999999999</v>
      </c>
      <c r="G1640" s="6">
        <v>0</v>
      </c>
    </row>
    <row r="1641" spans="1:7" ht="22.5" x14ac:dyDescent="0.15">
      <c r="A1641" s="9" t="s">
        <v>202</v>
      </c>
      <c r="B1641" s="8" t="s">
        <v>201</v>
      </c>
      <c r="C1641" s="8">
        <v>2</v>
      </c>
      <c r="D1641" s="8">
        <v>0</v>
      </c>
      <c r="E1641" s="8">
        <v>77</v>
      </c>
      <c r="F1641" s="7">
        <v>0.5</v>
      </c>
      <c r="G1641" s="6">
        <v>0</v>
      </c>
    </row>
    <row r="1642" spans="1:7" ht="22.5" x14ac:dyDescent="0.15">
      <c r="A1642" s="9" t="s">
        <v>3420</v>
      </c>
      <c r="B1642" s="8" t="s">
        <v>3419</v>
      </c>
      <c r="C1642" s="8">
        <v>124</v>
      </c>
      <c r="D1642" s="8">
        <v>0</v>
      </c>
      <c r="E1642" s="8">
        <v>61.44</v>
      </c>
      <c r="F1642" s="7">
        <v>0</v>
      </c>
      <c r="G1642" s="6">
        <v>0</v>
      </c>
    </row>
    <row r="1643" spans="1:7" ht="33.75" x14ac:dyDescent="0.15">
      <c r="A1643" s="9" t="s">
        <v>200</v>
      </c>
      <c r="B1643" s="8" t="s">
        <v>199</v>
      </c>
      <c r="C1643" s="8">
        <v>5855</v>
      </c>
      <c r="D1643" s="8">
        <v>0</v>
      </c>
      <c r="E1643" s="8">
        <v>64.44</v>
      </c>
      <c r="F1643" s="7">
        <v>0.44700000000000001</v>
      </c>
      <c r="G1643" s="6">
        <v>0</v>
      </c>
    </row>
    <row r="1644" spans="1:7" ht="34.5" thickBot="1" x14ac:dyDescent="0.2">
      <c r="A1644" s="9" t="s">
        <v>198</v>
      </c>
      <c r="B1644" s="8" t="s">
        <v>197</v>
      </c>
      <c r="C1644" s="8">
        <v>8386</v>
      </c>
      <c r="D1644" s="8">
        <v>0</v>
      </c>
      <c r="E1644" s="8">
        <v>63.69</v>
      </c>
      <c r="F1644" s="7">
        <v>0.35699999999999998</v>
      </c>
      <c r="G1644" s="6">
        <v>0</v>
      </c>
    </row>
    <row r="1645" spans="1:7" ht="12" thickBot="1" x14ac:dyDescent="0.2">
      <c r="A1645" s="5"/>
      <c r="B1645" s="4" t="s">
        <v>0</v>
      </c>
      <c r="C1645" s="4">
        <v>74503</v>
      </c>
      <c r="D1645" s="4">
        <v>1.99</v>
      </c>
      <c r="E1645" s="4">
        <v>59.54</v>
      </c>
      <c r="F1645" s="3">
        <v>0.48899999999999999</v>
      </c>
      <c r="G1645" s="2">
        <v>1.2E-2</v>
      </c>
    </row>
    <row r="1646" spans="1:7" ht="9.75" thickTop="1" x14ac:dyDescent="0.15"/>
  </sheetData>
  <mergeCells count="27">
    <mergeCell ref="I100:I216"/>
    <mergeCell ref="I60:I99"/>
    <mergeCell ref="J60:J65"/>
    <mergeCell ref="P60:P99"/>
    <mergeCell ref="J66:J74"/>
    <mergeCell ref="J75:J98"/>
    <mergeCell ref="P100:P179"/>
    <mergeCell ref="J116:J150"/>
    <mergeCell ref="J151:J156"/>
    <mergeCell ref="J168:J178"/>
    <mergeCell ref="J180:J187"/>
    <mergeCell ref="P180:P216"/>
    <mergeCell ref="J188:J215"/>
    <mergeCell ref="J100:J115"/>
    <mergeCell ref="J157:J167"/>
    <mergeCell ref="J5:J6"/>
    <mergeCell ref="I7:I59"/>
    <mergeCell ref="J7:J21"/>
    <mergeCell ref="P7:P59"/>
    <mergeCell ref="J22:J43"/>
    <mergeCell ref="J44:J58"/>
    <mergeCell ref="I5:I6"/>
    <mergeCell ref="A5:A6"/>
    <mergeCell ref="B5:B6"/>
    <mergeCell ref="C5:C6"/>
    <mergeCell ref="E5:E6"/>
    <mergeCell ref="G5:G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216"/>
  <sheetViews>
    <sheetView showGridLines="0" topLeftCell="A102" workbookViewId="0">
      <selection activeCell="J116" sqref="J1:J1048576"/>
    </sheetView>
  </sheetViews>
  <sheetFormatPr defaultRowHeight="9" x14ac:dyDescent="0.15"/>
  <cols>
    <col min="1" max="1" width="27.140625" style="1" bestFit="1" customWidth="1"/>
    <col min="2" max="2" width="36.5703125" style="1" bestFit="1" customWidth="1"/>
    <col min="3" max="3" width="7.140625" style="1" customWidth="1"/>
    <col min="4" max="4" width="15.5703125" style="1" hidden="1" customWidth="1"/>
    <col min="5" max="5" width="11.28515625" style="1" hidden="1" customWidth="1"/>
    <col min="6" max="6" width="11" style="1" hidden="1" customWidth="1"/>
    <col min="7" max="7" width="8.28515625" style="1" hidden="1" customWidth="1"/>
    <col min="8" max="8" width="3.5703125" style="1" customWidth="1"/>
    <col min="9" max="10" width="9.140625" style="1"/>
    <col min="11" max="11" width="16.42578125" style="1" customWidth="1"/>
    <col min="12" max="12" width="17.28515625" style="1" customWidth="1"/>
    <col min="13" max="13" width="15.140625" style="66" customWidth="1"/>
    <col min="14" max="16" width="15.140625" style="1" customWidth="1"/>
    <col min="17" max="16384" width="9.140625" style="1"/>
  </cols>
  <sheetData>
    <row r="1" spans="1:16" ht="11.25" x14ac:dyDescent="0.15">
      <c r="A1" s="8" t="s">
        <v>196</v>
      </c>
    </row>
    <row r="2" spans="1:16" ht="11.25" x14ac:dyDescent="0.15">
      <c r="A2" s="8" t="s">
        <v>3573</v>
      </c>
    </row>
    <row r="3" spans="1:16" ht="11.25" x14ac:dyDescent="0.15">
      <c r="A3" s="8" t="s">
        <v>195</v>
      </c>
    </row>
    <row r="4" spans="1:16" ht="12" thickBot="1" x14ac:dyDescent="0.2">
      <c r="A4" s="8" t="s">
        <v>194</v>
      </c>
    </row>
    <row r="5" spans="1:16" ht="15.75" customHeight="1" thickTop="1" x14ac:dyDescent="0.15">
      <c r="A5" s="75" t="s">
        <v>193</v>
      </c>
      <c r="B5" s="77" t="s">
        <v>192</v>
      </c>
      <c r="C5" s="77" t="s">
        <v>191</v>
      </c>
      <c r="D5" s="11" t="s">
        <v>190</v>
      </c>
      <c r="E5" s="77" t="s">
        <v>189</v>
      </c>
      <c r="F5" s="11" t="s">
        <v>188</v>
      </c>
      <c r="G5" s="79" t="s">
        <v>187</v>
      </c>
      <c r="I5" s="95" t="s">
        <v>3548</v>
      </c>
      <c r="J5" s="81"/>
      <c r="K5" s="62" t="s">
        <v>3547</v>
      </c>
      <c r="L5" s="61"/>
      <c r="M5" s="67"/>
      <c r="N5" s="61"/>
      <c r="O5" s="61"/>
      <c r="P5" s="60"/>
    </row>
    <row r="6" spans="1:16" ht="60.75" thickBot="1" x14ac:dyDescent="0.2">
      <c r="A6" s="76"/>
      <c r="B6" s="78"/>
      <c r="C6" s="78"/>
      <c r="D6" s="10" t="s">
        <v>186</v>
      </c>
      <c r="E6" s="78"/>
      <c r="F6" s="10" t="s">
        <v>185</v>
      </c>
      <c r="G6" s="80"/>
      <c r="I6" s="96"/>
      <c r="J6" s="82"/>
      <c r="K6" s="59" t="s">
        <v>3546</v>
      </c>
      <c r="L6" s="58" t="s">
        <v>3545</v>
      </c>
      <c r="M6" s="68" t="s">
        <v>3544</v>
      </c>
      <c r="N6" s="58" t="s">
        <v>3587</v>
      </c>
      <c r="O6" s="57" t="s">
        <v>3588</v>
      </c>
      <c r="P6" s="56" t="s">
        <v>3543</v>
      </c>
    </row>
    <row r="7" spans="1:16" ht="22.5" customHeight="1" x14ac:dyDescent="0.25">
      <c r="A7" s="9" t="s">
        <v>2550</v>
      </c>
      <c r="B7" s="8" t="s">
        <v>2549</v>
      </c>
      <c r="C7" s="8">
        <v>1</v>
      </c>
      <c r="D7" s="8">
        <v>15</v>
      </c>
      <c r="E7" s="8">
        <v>90</v>
      </c>
      <c r="F7" s="7">
        <v>1</v>
      </c>
      <c r="G7" s="6">
        <v>0</v>
      </c>
      <c r="I7" s="83" t="s">
        <v>3584</v>
      </c>
      <c r="J7" s="86"/>
      <c r="K7" s="51" t="s">
        <v>955</v>
      </c>
      <c r="L7" s="48" t="s">
        <v>3583</v>
      </c>
      <c r="M7" s="63">
        <f t="shared" ref="M7:M21" si="0">29476/(25692+100053+89097)</f>
        <v>0.13719849936232209</v>
      </c>
      <c r="N7" s="47">
        <f t="shared" ref="N7:N58" si="1">L7*M7</f>
        <v>0</v>
      </c>
      <c r="O7" s="46">
        <f t="shared" ref="O7:O21" si="2">N7*20</f>
        <v>0</v>
      </c>
      <c r="P7" s="89" t="s">
        <v>3585</v>
      </c>
    </row>
    <row r="8" spans="1:16" ht="22.5" x14ac:dyDescent="0.25">
      <c r="A8" s="9" t="s">
        <v>2548</v>
      </c>
      <c r="B8" s="8" t="s">
        <v>2547</v>
      </c>
      <c r="C8" s="8">
        <v>1</v>
      </c>
      <c r="D8" s="8">
        <v>14</v>
      </c>
      <c r="E8" s="8">
        <v>90</v>
      </c>
      <c r="F8" s="7">
        <v>1</v>
      </c>
      <c r="G8" s="6">
        <v>0</v>
      </c>
      <c r="I8" s="84"/>
      <c r="J8" s="87"/>
      <c r="K8" s="50" t="s">
        <v>953</v>
      </c>
      <c r="L8" s="23" t="s">
        <v>3583</v>
      </c>
      <c r="M8" s="64">
        <f t="shared" si="0"/>
        <v>0.13719849936232209</v>
      </c>
      <c r="N8" s="44">
        <f t="shared" si="1"/>
        <v>0</v>
      </c>
      <c r="O8" s="43">
        <f t="shared" si="2"/>
        <v>0</v>
      </c>
      <c r="P8" s="90"/>
    </row>
    <row r="9" spans="1:16" ht="22.5" x14ac:dyDescent="0.25">
      <c r="A9" s="9" t="s">
        <v>2542</v>
      </c>
      <c r="B9" s="8" t="s">
        <v>2541</v>
      </c>
      <c r="C9" s="8">
        <v>3</v>
      </c>
      <c r="D9" s="8">
        <v>15</v>
      </c>
      <c r="E9" s="8">
        <v>71.67</v>
      </c>
      <c r="F9" s="7">
        <v>0.33300000000000002</v>
      </c>
      <c r="G9" s="6">
        <v>0</v>
      </c>
      <c r="I9" s="84"/>
      <c r="J9" s="87"/>
      <c r="K9" s="50" t="s">
        <v>951</v>
      </c>
      <c r="L9" s="23" t="s">
        <v>3583</v>
      </c>
      <c r="M9" s="64">
        <f t="shared" si="0"/>
        <v>0.13719849936232209</v>
      </c>
      <c r="N9" s="44">
        <f t="shared" si="1"/>
        <v>0</v>
      </c>
      <c r="O9" s="43">
        <f t="shared" si="2"/>
        <v>0</v>
      </c>
      <c r="P9" s="90"/>
    </row>
    <row r="10" spans="1:16" ht="22.5" x14ac:dyDescent="0.25">
      <c r="A10" s="9" t="s">
        <v>3404</v>
      </c>
      <c r="B10" s="8" t="s">
        <v>3403</v>
      </c>
      <c r="C10" s="8">
        <v>1</v>
      </c>
      <c r="D10" s="8">
        <v>0</v>
      </c>
      <c r="E10" s="8">
        <v>85</v>
      </c>
      <c r="F10" s="7">
        <v>0</v>
      </c>
      <c r="G10" s="6">
        <v>0</v>
      </c>
      <c r="I10" s="84"/>
      <c r="J10" s="87"/>
      <c r="K10" s="50" t="s">
        <v>949</v>
      </c>
      <c r="L10" s="23" t="s">
        <v>3583</v>
      </c>
      <c r="M10" s="64">
        <f t="shared" si="0"/>
        <v>0.13719849936232209</v>
      </c>
      <c r="N10" s="44">
        <f t="shared" si="1"/>
        <v>0</v>
      </c>
      <c r="O10" s="43">
        <f t="shared" si="2"/>
        <v>0</v>
      </c>
      <c r="P10" s="90"/>
    </row>
    <row r="11" spans="1:16" ht="22.5" x14ac:dyDescent="0.25">
      <c r="A11" s="9" t="s">
        <v>2534</v>
      </c>
      <c r="B11" s="8" t="s">
        <v>2533</v>
      </c>
      <c r="C11" s="8">
        <v>1</v>
      </c>
      <c r="D11" s="8">
        <v>9</v>
      </c>
      <c r="E11" s="8">
        <v>66</v>
      </c>
      <c r="F11" s="7">
        <v>0</v>
      </c>
      <c r="G11" s="6">
        <v>0</v>
      </c>
      <c r="I11" s="84"/>
      <c r="J11" s="87"/>
      <c r="K11" s="50" t="s">
        <v>3044</v>
      </c>
      <c r="L11" s="23" t="s">
        <v>3583</v>
      </c>
      <c r="M11" s="64">
        <f t="shared" si="0"/>
        <v>0.13719849936232209</v>
      </c>
      <c r="N11" s="44">
        <f t="shared" si="1"/>
        <v>0</v>
      </c>
      <c r="O11" s="43">
        <f t="shared" si="2"/>
        <v>0</v>
      </c>
      <c r="P11" s="90"/>
    </row>
    <row r="12" spans="1:16" ht="22.5" x14ac:dyDescent="0.25">
      <c r="A12" s="9" t="s">
        <v>2508</v>
      </c>
      <c r="B12" s="8" t="s">
        <v>2507</v>
      </c>
      <c r="C12" s="8">
        <v>1</v>
      </c>
      <c r="D12" s="8">
        <v>19</v>
      </c>
      <c r="E12" s="8">
        <v>50</v>
      </c>
      <c r="F12" s="7">
        <v>0</v>
      </c>
      <c r="G12" s="6">
        <v>0</v>
      </c>
      <c r="I12" s="84"/>
      <c r="J12" s="87"/>
      <c r="K12" s="50" t="s">
        <v>948</v>
      </c>
      <c r="L12" s="23" t="s">
        <v>3583</v>
      </c>
      <c r="M12" s="64">
        <f t="shared" si="0"/>
        <v>0.13719849936232209</v>
      </c>
      <c r="N12" s="44">
        <f t="shared" si="1"/>
        <v>0</v>
      </c>
      <c r="O12" s="43">
        <f t="shared" si="2"/>
        <v>0</v>
      </c>
      <c r="P12" s="90"/>
    </row>
    <row r="13" spans="1:16" ht="22.5" x14ac:dyDescent="0.25">
      <c r="A13" s="9" t="s">
        <v>2488</v>
      </c>
      <c r="B13" s="8" t="s">
        <v>2487</v>
      </c>
      <c r="C13" s="8">
        <v>1</v>
      </c>
      <c r="D13" s="8">
        <v>15</v>
      </c>
      <c r="E13" s="8">
        <v>60</v>
      </c>
      <c r="F13" s="7">
        <v>0</v>
      </c>
      <c r="G13" s="6">
        <v>0</v>
      </c>
      <c r="I13" s="84"/>
      <c r="J13" s="87"/>
      <c r="K13" s="50" t="s">
        <v>946</v>
      </c>
      <c r="L13" s="23">
        <v>1</v>
      </c>
      <c r="M13" s="64">
        <f t="shared" si="0"/>
        <v>0.13719849936232209</v>
      </c>
      <c r="N13" s="44">
        <f t="shared" si="1"/>
        <v>0.13719849936232209</v>
      </c>
      <c r="O13" s="43">
        <f t="shared" si="2"/>
        <v>2.7439699872464418</v>
      </c>
      <c r="P13" s="90"/>
    </row>
    <row r="14" spans="1:16" ht="15" x14ac:dyDescent="0.25">
      <c r="A14" s="9" t="s">
        <v>2434</v>
      </c>
      <c r="B14" s="8" t="s">
        <v>2433</v>
      </c>
      <c r="C14" s="8">
        <v>1</v>
      </c>
      <c r="D14" s="8">
        <v>29</v>
      </c>
      <c r="E14" s="8">
        <v>85</v>
      </c>
      <c r="F14" s="7">
        <v>0</v>
      </c>
      <c r="G14" s="6">
        <v>0</v>
      </c>
      <c r="I14" s="84"/>
      <c r="J14" s="87"/>
      <c r="K14" s="50" t="s">
        <v>42</v>
      </c>
      <c r="L14" s="23">
        <v>1</v>
      </c>
      <c r="M14" s="64">
        <f t="shared" si="0"/>
        <v>0.13719849936232209</v>
      </c>
      <c r="N14" s="44">
        <f t="shared" si="1"/>
        <v>0.13719849936232209</v>
      </c>
      <c r="O14" s="43">
        <f t="shared" si="2"/>
        <v>2.7439699872464418</v>
      </c>
      <c r="P14" s="90"/>
    </row>
    <row r="15" spans="1:16" ht="22.5" x14ac:dyDescent="0.25">
      <c r="A15" s="9" t="s">
        <v>174</v>
      </c>
      <c r="B15" s="8" t="s">
        <v>173</v>
      </c>
      <c r="C15" s="8">
        <v>2</v>
      </c>
      <c r="D15" s="8">
        <v>10</v>
      </c>
      <c r="E15" s="8">
        <v>94.5</v>
      </c>
      <c r="F15" s="7">
        <v>0</v>
      </c>
      <c r="G15" s="6">
        <v>0</v>
      </c>
      <c r="I15" s="84"/>
      <c r="J15" s="87"/>
      <c r="K15" s="50" t="s">
        <v>944</v>
      </c>
      <c r="L15" s="23">
        <v>4</v>
      </c>
      <c r="M15" s="64">
        <f t="shared" si="0"/>
        <v>0.13719849936232209</v>
      </c>
      <c r="N15" s="44">
        <f t="shared" si="1"/>
        <v>0.54879399744928836</v>
      </c>
      <c r="O15" s="43">
        <f t="shared" si="2"/>
        <v>10.975879948985767</v>
      </c>
      <c r="P15" s="90"/>
    </row>
    <row r="16" spans="1:16" ht="22.5" x14ac:dyDescent="0.25">
      <c r="A16" s="9" t="s">
        <v>172</v>
      </c>
      <c r="B16" s="8" t="s">
        <v>171</v>
      </c>
      <c r="C16" s="8">
        <v>4</v>
      </c>
      <c r="D16" s="8">
        <v>12.75</v>
      </c>
      <c r="E16" s="8">
        <v>91.25</v>
      </c>
      <c r="F16" s="7">
        <v>0.5</v>
      </c>
      <c r="G16" s="6">
        <v>0.5</v>
      </c>
      <c r="I16" s="84"/>
      <c r="J16" s="87"/>
      <c r="K16" s="50" t="s">
        <v>942</v>
      </c>
      <c r="L16" s="23">
        <v>5</v>
      </c>
      <c r="M16" s="64">
        <f t="shared" si="0"/>
        <v>0.13719849936232209</v>
      </c>
      <c r="N16" s="44">
        <f t="shared" si="1"/>
        <v>0.68599249681161045</v>
      </c>
      <c r="O16" s="43">
        <f t="shared" si="2"/>
        <v>13.719849936232208</v>
      </c>
      <c r="P16" s="90"/>
    </row>
    <row r="17" spans="1:16" ht="22.5" x14ac:dyDescent="0.25">
      <c r="A17" s="9" t="s">
        <v>2412</v>
      </c>
      <c r="B17" s="8" t="s">
        <v>2411</v>
      </c>
      <c r="C17" s="8">
        <v>2</v>
      </c>
      <c r="D17" s="8">
        <v>16.5</v>
      </c>
      <c r="E17" s="8">
        <v>89</v>
      </c>
      <c r="F17" s="7">
        <v>0.5</v>
      </c>
      <c r="G17" s="6">
        <v>0.5</v>
      </c>
      <c r="I17" s="84"/>
      <c r="J17" s="87"/>
      <c r="K17" s="50" t="s">
        <v>987</v>
      </c>
      <c r="L17" s="23" t="s">
        <v>3583</v>
      </c>
      <c r="M17" s="64">
        <f t="shared" si="0"/>
        <v>0.13719849936232209</v>
      </c>
      <c r="N17" s="44">
        <f t="shared" si="1"/>
        <v>0</v>
      </c>
      <c r="O17" s="43">
        <f t="shared" si="2"/>
        <v>0</v>
      </c>
      <c r="P17" s="90"/>
    </row>
    <row r="18" spans="1:16" ht="22.5" x14ac:dyDescent="0.25">
      <c r="A18" s="9" t="s">
        <v>166</v>
      </c>
      <c r="B18" s="8" t="s">
        <v>165</v>
      </c>
      <c r="C18" s="8">
        <v>14</v>
      </c>
      <c r="D18" s="8">
        <v>11.43</v>
      </c>
      <c r="E18" s="8">
        <v>84.14</v>
      </c>
      <c r="F18" s="7">
        <v>0.14299999999999999</v>
      </c>
      <c r="G18" s="6">
        <v>0</v>
      </c>
      <c r="I18" s="84"/>
      <c r="J18" s="87"/>
      <c r="K18" s="50" t="s">
        <v>985</v>
      </c>
      <c r="L18" s="23" t="s">
        <v>3583</v>
      </c>
      <c r="M18" s="64">
        <f t="shared" si="0"/>
        <v>0.13719849936232209</v>
      </c>
      <c r="N18" s="44">
        <f t="shared" si="1"/>
        <v>0</v>
      </c>
      <c r="O18" s="43">
        <f t="shared" si="2"/>
        <v>0</v>
      </c>
      <c r="P18" s="90"/>
    </row>
    <row r="19" spans="1:16" ht="22.5" x14ac:dyDescent="0.25">
      <c r="A19" s="9" t="s">
        <v>2396</v>
      </c>
      <c r="B19" s="8" t="s">
        <v>2395</v>
      </c>
      <c r="C19" s="8">
        <v>1</v>
      </c>
      <c r="D19" s="8">
        <v>16</v>
      </c>
      <c r="E19" s="8">
        <v>83</v>
      </c>
      <c r="F19" s="7">
        <v>0</v>
      </c>
      <c r="G19" s="6">
        <v>0</v>
      </c>
      <c r="I19" s="84"/>
      <c r="J19" s="87"/>
      <c r="K19" s="50" t="s">
        <v>983</v>
      </c>
      <c r="L19" s="23" t="s">
        <v>3583</v>
      </c>
      <c r="M19" s="64">
        <f t="shared" si="0"/>
        <v>0.13719849936232209</v>
      </c>
      <c r="N19" s="44">
        <f t="shared" si="1"/>
        <v>0</v>
      </c>
      <c r="O19" s="43">
        <f t="shared" si="2"/>
        <v>0</v>
      </c>
      <c r="P19" s="90"/>
    </row>
    <row r="20" spans="1:16" ht="23.25" thickBot="1" x14ac:dyDescent="0.3">
      <c r="A20" s="9" t="s">
        <v>2392</v>
      </c>
      <c r="B20" s="8" t="s">
        <v>2391</v>
      </c>
      <c r="C20" s="8">
        <v>1</v>
      </c>
      <c r="D20" s="8">
        <v>0</v>
      </c>
      <c r="E20" s="8">
        <v>91</v>
      </c>
      <c r="F20" s="7">
        <v>1</v>
      </c>
      <c r="G20" s="6">
        <v>1</v>
      </c>
      <c r="I20" s="84"/>
      <c r="J20" s="87"/>
      <c r="K20" s="55" t="s">
        <v>981</v>
      </c>
      <c r="L20" s="54" t="s">
        <v>3583</v>
      </c>
      <c r="M20" s="69">
        <f t="shared" si="0"/>
        <v>0.13719849936232209</v>
      </c>
      <c r="N20" s="53">
        <f t="shared" si="1"/>
        <v>0</v>
      </c>
      <c r="O20" s="52">
        <f t="shared" si="2"/>
        <v>0</v>
      </c>
      <c r="P20" s="90"/>
    </row>
    <row r="21" spans="1:16" ht="23.25" thickBot="1" x14ac:dyDescent="0.2">
      <c r="A21" s="9" t="s">
        <v>2360</v>
      </c>
      <c r="B21" s="8" t="s">
        <v>2359</v>
      </c>
      <c r="C21" s="8">
        <v>1</v>
      </c>
      <c r="D21" s="8">
        <v>7</v>
      </c>
      <c r="E21" s="8">
        <v>78</v>
      </c>
      <c r="F21" s="7">
        <v>0</v>
      </c>
      <c r="G21" s="6">
        <v>0</v>
      </c>
      <c r="I21" s="84"/>
      <c r="J21" s="88"/>
      <c r="K21" s="36" t="s">
        <v>0</v>
      </c>
      <c r="L21" s="30">
        <v>11</v>
      </c>
      <c r="M21" s="70">
        <f t="shared" si="0"/>
        <v>0.13719849936232209</v>
      </c>
      <c r="N21" s="18">
        <f t="shared" si="1"/>
        <v>1.509183492985543</v>
      </c>
      <c r="O21" s="17">
        <f t="shared" si="2"/>
        <v>30.183669859710861</v>
      </c>
      <c r="P21" s="90"/>
    </row>
    <row r="22" spans="1:16" ht="22.5" customHeight="1" x14ac:dyDescent="0.25">
      <c r="A22" s="9" t="s">
        <v>2356</v>
      </c>
      <c r="B22" s="8" t="s">
        <v>2355</v>
      </c>
      <c r="C22" s="8">
        <v>1</v>
      </c>
      <c r="D22" s="8">
        <v>25</v>
      </c>
      <c r="E22" s="8">
        <v>80</v>
      </c>
      <c r="F22" s="7">
        <v>1</v>
      </c>
      <c r="G22" s="6">
        <v>0</v>
      </c>
      <c r="I22" s="84"/>
      <c r="J22" s="92"/>
      <c r="K22" s="51" t="s">
        <v>2220</v>
      </c>
      <c r="L22" s="48" t="s">
        <v>3583</v>
      </c>
      <c r="M22" s="63">
        <f t="shared" ref="M22:M43" si="3">7632/(15238+160773+1706+45760+12060+31518)</f>
        <v>2.8578382730149222E-2</v>
      </c>
      <c r="N22" s="47">
        <f t="shared" si="1"/>
        <v>0</v>
      </c>
      <c r="O22" s="46">
        <f t="shared" ref="O22:O58" si="4">N22*28</f>
        <v>0</v>
      </c>
      <c r="P22" s="90"/>
    </row>
    <row r="23" spans="1:16" ht="33.75" x14ac:dyDescent="0.25">
      <c r="A23" s="9" t="s">
        <v>2300</v>
      </c>
      <c r="B23" s="8" t="s">
        <v>2299</v>
      </c>
      <c r="C23" s="8">
        <v>1</v>
      </c>
      <c r="D23" s="8">
        <v>24</v>
      </c>
      <c r="E23" s="8">
        <v>98</v>
      </c>
      <c r="F23" s="7">
        <v>0</v>
      </c>
      <c r="G23" s="6">
        <v>0</v>
      </c>
      <c r="I23" s="84"/>
      <c r="J23" s="93"/>
      <c r="K23" s="50" t="s">
        <v>2218</v>
      </c>
      <c r="L23" s="23" t="s">
        <v>3583</v>
      </c>
      <c r="M23" s="64">
        <f t="shared" si="3"/>
        <v>2.8578382730149222E-2</v>
      </c>
      <c r="N23" s="44">
        <f t="shared" si="1"/>
        <v>0</v>
      </c>
      <c r="O23" s="43">
        <f t="shared" si="4"/>
        <v>0</v>
      </c>
      <c r="P23" s="90"/>
    </row>
    <row r="24" spans="1:16" ht="22.5" x14ac:dyDescent="0.25">
      <c r="A24" s="9" t="s">
        <v>2224</v>
      </c>
      <c r="B24" s="8" t="s">
        <v>2223</v>
      </c>
      <c r="C24" s="8">
        <v>1</v>
      </c>
      <c r="D24" s="8">
        <v>18</v>
      </c>
      <c r="E24" s="8">
        <v>61</v>
      </c>
      <c r="F24" s="7">
        <v>0</v>
      </c>
      <c r="G24" s="6">
        <v>0</v>
      </c>
      <c r="I24" s="84"/>
      <c r="J24" s="93"/>
      <c r="K24" s="50" t="s">
        <v>2886</v>
      </c>
      <c r="L24" s="23" t="s">
        <v>3583</v>
      </c>
      <c r="M24" s="64">
        <f t="shared" si="3"/>
        <v>2.8578382730149222E-2</v>
      </c>
      <c r="N24" s="44">
        <f t="shared" si="1"/>
        <v>0</v>
      </c>
      <c r="O24" s="43">
        <f t="shared" si="4"/>
        <v>0</v>
      </c>
      <c r="P24" s="90"/>
    </row>
    <row r="25" spans="1:16" ht="22.5" x14ac:dyDescent="0.25">
      <c r="A25" s="9" t="s">
        <v>162</v>
      </c>
      <c r="B25" s="8" t="s">
        <v>161</v>
      </c>
      <c r="C25" s="8">
        <v>18</v>
      </c>
      <c r="D25" s="8">
        <v>15.33</v>
      </c>
      <c r="E25" s="8">
        <v>87.33</v>
      </c>
      <c r="F25" s="7">
        <v>0.5</v>
      </c>
      <c r="G25" s="6">
        <v>5.6000000000000001E-2</v>
      </c>
      <c r="I25" s="84"/>
      <c r="J25" s="93"/>
      <c r="K25" s="50" t="s">
        <v>3514</v>
      </c>
      <c r="L25" s="23" t="s">
        <v>3583</v>
      </c>
      <c r="M25" s="64">
        <f t="shared" si="3"/>
        <v>2.8578382730149222E-2</v>
      </c>
      <c r="N25" s="44">
        <f t="shared" si="1"/>
        <v>0</v>
      </c>
      <c r="O25" s="43">
        <f t="shared" si="4"/>
        <v>0</v>
      </c>
      <c r="P25" s="90"/>
    </row>
    <row r="26" spans="1:16" ht="22.5" x14ac:dyDescent="0.25">
      <c r="A26" s="9" t="s">
        <v>2222</v>
      </c>
      <c r="B26" s="8" t="s">
        <v>2221</v>
      </c>
      <c r="C26" s="8">
        <v>2</v>
      </c>
      <c r="D26" s="8">
        <v>18.5</v>
      </c>
      <c r="E26" s="8">
        <v>90</v>
      </c>
      <c r="F26" s="7">
        <v>1</v>
      </c>
      <c r="G26" s="6">
        <v>0</v>
      </c>
      <c r="I26" s="84"/>
      <c r="J26" s="93"/>
      <c r="K26" s="50" t="s">
        <v>2216</v>
      </c>
      <c r="L26" s="23" t="s">
        <v>3583</v>
      </c>
      <c r="M26" s="64">
        <f t="shared" si="3"/>
        <v>2.8578382730149222E-2</v>
      </c>
      <c r="N26" s="44">
        <f t="shared" si="1"/>
        <v>0</v>
      </c>
      <c r="O26" s="43">
        <f t="shared" si="4"/>
        <v>0</v>
      </c>
      <c r="P26" s="90"/>
    </row>
    <row r="27" spans="1:16" ht="22.5" x14ac:dyDescent="0.25">
      <c r="A27" s="9" t="s">
        <v>2214</v>
      </c>
      <c r="B27" s="8" t="s">
        <v>2213</v>
      </c>
      <c r="C27" s="8">
        <v>5</v>
      </c>
      <c r="D27" s="8">
        <v>10.199999999999999</v>
      </c>
      <c r="E27" s="8">
        <v>84</v>
      </c>
      <c r="F27" s="7">
        <v>0.4</v>
      </c>
      <c r="G27" s="6">
        <v>0.2</v>
      </c>
      <c r="I27" s="84"/>
      <c r="J27" s="93"/>
      <c r="K27" s="50" t="s">
        <v>160</v>
      </c>
      <c r="L27" s="23" t="s">
        <v>3583</v>
      </c>
      <c r="M27" s="64">
        <f t="shared" si="3"/>
        <v>2.8578382730149222E-2</v>
      </c>
      <c r="N27" s="44">
        <f t="shared" si="1"/>
        <v>0</v>
      </c>
      <c r="O27" s="43">
        <f t="shared" si="4"/>
        <v>0</v>
      </c>
      <c r="P27" s="90"/>
    </row>
    <row r="28" spans="1:16" ht="22.5" x14ac:dyDescent="0.25">
      <c r="A28" s="9" t="s">
        <v>158</v>
      </c>
      <c r="B28" s="8" t="s">
        <v>157</v>
      </c>
      <c r="C28" s="8">
        <v>12</v>
      </c>
      <c r="D28" s="8">
        <v>10.33</v>
      </c>
      <c r="E28" s="8">
        <v>88.58</v>
      </c>
      <c r="F28" s="7">
        <v>0.5</v>
      </c>
      <c r="G28" s="6">
        <v>8.3000000000000004E-2</v>
      </c>
      <c r="I28" s="84"/>
      <c r="J28" s="93"/>
      <c r="K28" s="50" t="s">
        <v>2214</v>
      </c>
      <c r="L28" s="23">
        <v>5</v>
      </c>
      <c r="M28" s="64">
        <f t="shared" si="3"/>
        <v>2.8578382730149222E-2</v>
      </c>
      <c r="N28" s="44">
        <f t="shared" si="1"/>
        <v>0.14289191365074611</v>
      </c>
      <c r="O28" s="43">
        <f t="shared" si="4"/>
        <v>4.0009735822208912</v>
      </c>
      <c r="P28" s="90"/>
    </row>
    <row r="29" spans="1:16" ht="22.5" x14ac:dyDescent="0.25">
      <c r="A29" s="9" t="s">
        <v>2212</v>
      </c>
      <c r="B29" s="8" t="s">
        <v>2211</v>
      </c>
      <c r="C29" s="8">
        <v>1</v>
      </c>
      <c r="D29" s="8">
        <v>19</v>
      </c>
      <c r="E29" s="8">
        <v>79</v>
      </c>
      <c r="F29" s="7">
        <v>0</v>
      </c>
      <c r="G29" s="6">
        <v>0</v>
      </c>
      <c r="I29" s="84"/>
      <c r="J29" s="93"/>
      <c r="K29" s="50" t="s">
        <v>158</v>
      </c>
      <c r="L29" s="23">
        <v>12</v>
      </c>
      <c r="M29" s="64">
        <f t="shared" si="3"/>
        <v>2.8578382730149222E-2</v>
      </c>
      <c r="N29" s="44">
        <f t="shared" si="1"/>
        <v>0.34294059276179067</v>
      </c>
      <c r="O29" s="43">
        <f t="shared" si="4"/>
        <v>9.6023365973301384</v>
      </c>
      <c r="P29" s="90"/>
    </row>
    <row r="30" spans="1:16" ht="22.5" x14ac:dyDescent="0.25">
      <c r="A30" s="9" t="s">
        <v>2206</v>
      </c>
      <c r="B30" s="8" t="s">
        <v>2205</v>
      </c>
      <c r="C30" s="8">
        <v>2</v>
      </c>
      <c r="D30" s="8">
        <v>17.5</v>
      </c>
      <c r="E30" s="8">
        <v>89</v>
      </c>
      <c r="F30" s="7">
        <v>0.5</v>
      </c>
      <c r="G30" s="6">
        <v>1</v>
      </c>
      <c r="I30" s="84"/>
      <c r="J30" s="93"/>
      <c r="K30" s="50" t="s">
        <v>2212</v>
      </c>
      <c r="L30" s="23">
        <v>1</v>
      </c>
      <c r="M30" s="64">
        <f t="shared" si="3"/>
        <v>2.8578382730149222E-2</v>
      </c>
      <c r="N30" s="44">
        <f t="shared" si="1"/>
        <v>2.8578382730149222E-2</v>
      </c>
      <c r="O30" s="43">
        <f t="shared" si="4"/>
        <v>0.80019471644417817</v>
      </c>
      <c r="P30" s="90"/>
    </row>
    <row r="31" spans="1:16" ht="22.5" x14ac:dyDescent="0.25">
      <c r="A31" s="9" t="s">
        <v>2204</v>
      </c>
      <c r="B31" s="8" t="s">
        <v>2203</v>
      </c>
      <c r="C31" s="8">
        <v>7</v>
      </c>
      <c r="D31" s="8">
        <v>18.43</v>
      </c>
      <c r="E31" s="8">
        <v>82.43</v>
      </c>
      <c r="F31" s="7">
        <v>0.71399999999999997</v>
      </c>
      <c r="G31" s="6">
        <v>0</v>
      </c>
      <c r="I31" s="84"/>
      <c r="J31" s="93"/>
      <c r="K31" s="50" t="s">
        <v>3174</v>
      </c>
      <c r="L31" s="23" t="s">
        <v>3583</v>
      </c>
      <c r="M31" s="64">
        <f t="shared" si="3"/>
        <v>2.8578382730149222E-2</v>
      </c>
      <c r="N31" s="44">
        <f t="shared" si="1"/>
        <v>0</v>
      </c>
      <c r="O31" s="43">
        <f t="shared" si="4"/>
        <v>0</v>
      </c>
      <c r="P31" s="90"/>
    </row>
    <row r="32" spans="1:16" ht="22.5" x14ac:dyDescent="0.25">
      <c r="A32" s="9" t="s">
        <v>2202</v>
      </c>
      <c r="B32" s="8" t="s">
        <v>2201</v>
      </c>
      <c r="C32" s="8">
        <v>2</v>
      </c>
      <c r="D32" s="8">
        <v>9</v>
      </c>
      <c r="E32" s="8">
        <v>86.5</v>
      </c>
      <c r="F32" s="7">
        <v>1</v>
      </c>
      <c r="G32" s="6">
        <v>0.5</v>
      </c>
      <c r="I32" s="84"/>
      <c r="J32" s="93"/>
      <c r="K32" s="50" t="s">
        <v>2884</v>
      </c>
      <c r="L32" s="23" t="s">
        <v>3583</v>
      </c>
      <c r="M32" s="64">
        <f t="shared" si="3"/>
        <v>2.8578382730149222E-2</v>
      </c>
      <c r="N32" s="44">
        <f t="shared" si="1"/>
        <v>0</v>
      </c>
      <c r="O32" s="43">
        <f t="shared" si="4"/>
        <v>0</v>
      </c>
      <c r="P32" s="90"/>
    </row>
    <row r="33" spans="1:16" ht="15" x14ac:dyDescent="0.25">
      <c r="A33" s="9" t="s">
        <v>2192</v>
      </c>
      <c r="B33" s="8" t="s">
        <v>2191</v>
      </c>
      <c r="C33" s="8">
        <v>1</v>
      </c>
      <c r="D33" s="8">
        <v>3</v>
      </c>
      <c r="E33" s="8">
        <v>61</v>
      </c>
      <c r="F33" s="7">
        <v>1</v>
      </c>
      <c r="G33" s="6">
        <v>1</v>
      </c>
      <c r="I33" s="84"/>
      <c r="J33" s="93"/>
      <c r="K33" s="50" t="s">
        <v>3340</v>
      </c>
      <c r="L33" s="23" t="s">
        <v>3583</v>
      </c>
      <c r="M33" s="64">
        <f t="shared" si="3"/>
        <v>2.8578382730149222E-2</v>
      </c>
      <c r="N33" s="44">
        <f t="shared" si="1"/>
        <v>0</v>
      </c>
      <c r="O33" s="43">
        <f t="shared" si="4"/>
        <v>0</v>
      </c>
      <c r="P33" s="90"/>
    </row>
    <row r="34" spans="1:16" ht="15" x14ac:dyDescent="0.25">
      <c r="A34" s="9" t="s">
        <v>152</v>
      </c>
      <c r="B34" s="8" t="s">
        <v>151</v>
      </c>
      <c r="C34" s="8">
        <v>1</v>
      </c>
      <c r="D34" s="8">
        <v>20</v>
      </c>
      <c r="E34" s="8">
        <v>84</v>
      </c>
      <c r="F34" s="7">
        <v>0</v>
      </c>
      <c r="G34" s="6">
        <v>1</v>
      </c>
      <c r="I34" s="84"/>
      <c r="J34" s="93"/>
      <c r="K34" s="50" t="s">
        <v>3513</v>
      </c>
      <c r="L34" s="23" t="s">
        <v>3583</v>
      </c>
      <c r="M34" s="64">
        <f t="shared" si="3"/>
        <v>2.8578382730149222E-2</v>
      </c>
      <c r="N34" s="44">
        <f t="shared" si="1"/>
        <v>0</v>
      </c>
      <c r="O34" s="43">
        <f t="shared" si="4"/>
        <v>0</v>
      </c>
      <c r="P34" s="90"/>
    </row>
    <row r="35" spans="1:16" ht="15" x14ac:dyDescent="0.25">
      <c r="A35" s="9" t="s">
        <v>2182</v>
      </c>
      <c r="B35" s="8" t="s">
        <v>2181</v>
      </c>
      <c r="C35" s="8">
        <v>1</v>
      </c>
      <c r="D35" s="8">
        <v>19</v>
      </c>
      <c r="E35" s="8">
        <v>87</v>
      </c>
      <c r="F35" s="7">
        <v>0</v>
      </c>
      <c r="G35" s="6">
        <v>0</v>
      </c>
      <c r="I35" s="84"/>
      <c r="J35" s="93"/>
      <c r="K35" s="50" t="s">
        <v>3512</v>
      </c>
      <c r="L35" s="23" t="s">
        <v>3583</v>
      </c>
      <c r="M35" s="64">
        <f t="shared" si="3"/>
        <v>2.8578382730149222E-2</v>
      </c>
      <c r="N35" s="44">
        <f t="shared" si="1"/>
        <v>0</v>
      </c>
      <c r="O35" s="43">
        <f t="shared" si="4"/>
        <v>0</v>
      </c>
      <c r="P35" s="90"/>
    </row>
    <row r="36" spans="1:16" ht="22.5" x14ac:dyDescent="0.25">
      <c r="A36" s="9" t="s">
        <v>150</v>
      </c>
      <c r="B36" s="8" t="s">
        <v>149</v>
      </c>
      <c r="C36" s="8">
        <v>2</v>
      </c>
      <c r="D36" s="8">
        <v>10.5</v>
      </c>
      <c r="E36" s="8">
        <v>82</v>
      </c>
      <c r="F36" s="7">
        <v>0</v>
      </c>
      <c r="G36" s="6">
        <v>0</v>
      </c>
      <c r="I36" s="84"/>
      <c r="J36" s="93"/>
      <c r="K36" s="50" t="s">
        <v>2210</v>
      </c>
      <c r="L36" s="23" t="s">
        <v>3583</v>
      </c>
      <c r="M36" s="64">
        <f t="shared" si="3"/>
        <v>2.8578382730149222E-2</v>
      </c>
      <c r="N36" s="44">
        <f t="shared" si="1"/>
        <v>0</v>
      </c>
      <c r="O36" s="43">
        <f t="shared" si="4"/>
        <v>0</v>
      </c>
      <c r="P36" s="90"/>
    </row>
    <row r="37" spans="1:16" ht="15" x14ac:dyDescent="0.25">
      <c r="A37" s="9" t="s">
        <v>146</v>
      </c>
      <c r="B37" s="8" t="s">
        <v>145</v>
      </c>
      <c r="C37" s="8">
        <v>1</v>
      </c>
      <c r="D37" s="8">
        <v>11</v>
      </c>
      <c r="E37" s="8">
        <v>87</v>
      </c>
      <c r="F37" s="7">
        <v>0</v>
      </c>
      <c r="G37" s="6">
        <v>0</v>
      </c>
      <c r="I37" s="84"/>
      <c r="J37" s="93"/>
      <c r="K37" s="50" t="s">
        <v>2208</v>
      </c>
      <c r="L37" s="23" t="s">
        <v>3583</v>
      </c>
      <c r="M37" s="64">
        <f t="shared" si="3"/>
        <v>2.8578382730149222E-2</v>
      </c>
      <c r="N37" s="44">
        <f t="shared" si="1"/>
        <v>0</v>
      </c>
      <c r="O37" s="43">
        <f t="shared" si="4"/>
        <v>0</v>
      </c>
      <c r="P37" s="90"/>
    </row>
    <row r="38" spans="1:16" ht="15" x14ac:dyDescent="0.25">
      <c r="A38" s="9" t="s">
        <v>2142</v>
      </c>
      <c r="B38" s="8" t="s">
        <v>2141</v>
      </c>
      <c r="C38" s="8">
        <v>2</v>
      </c>
      <c r="D38" s="8">
        <v>7.5</v>
      </c>
      <c r="E38" s="8">
        <v>84</v>
      </c>
      <c r="F38" s="7">
        <v>1</v>
      </c>
      <c r="G38" s="6">
        <v>0</v>
      </c>
      <c r="I38" s="84"/>
      <c r="J38" s="93"/>
      <c r="K38" s="50" t="s">
        <v>2206</v>
      </c>
      <c r="L38" s="23">
        <v>2</v>
      </c>
      <c r="M38" s="64">
        <f t="shared" si="3"/>
        <v>2.8578382730149222E-2</v>
      </c>
      <c r="N38" s="44">
        <f t="shared" si="1"/>
        <v>5.7156765460298443E-2</v>
      </c>
      <c r="O38" s="43">
        <f t="shared" si="4"/>
        <v>1.6003894328883563</v>
      </c>
      <c r="P38" s="90"/>
    </row>
    <row r="39" spans="1:16" ht="15" x14ac:dyDescent="0.25">
      <c r="A39" s="9" t="s">
        <v>2134</v>
      </c>
      <c r="B39" s="8" t="s">
        <v>2133</v>
      </c>
      <c r="C39" s="8">
        <v>1</v>
      </c>
      <c r="D39" s="8">
        <v>28</v>
      </c>
      <c r="E39" s="8">
        <v>88</v>
      </c>
      <c r="F39" s="7">
        <v>0</v>
      </c>
      <c r="G39" s="6">
        <v>0</v>
      </c>
      <c r="I39" s="84"/>
      <c r="J39" s="93"/>
      <c r="K39" s="50" t="s">
        <v>2204</v>
      </c>
      <c r="L39" s="23">
        <v>7</v>
      </c>
      <c r="M39" s="64">
        <f t="shared" si="3"/>
        <v>2.8578382730149222E-2</v>
      </c>
      <c r="N39" s="44">
        <f t="shared" si="1"/>
        <v>0.20004867911104454</v>
      </c>
      <c r="O39" s="43">
        <f t="shared" si="4"/>
        <v>5.6013630151092473</v>
      </c>
      <c r="P39" s="90"/>
    </row>
    <row r="40" spans="1:16" ht="22.5" x14ac:dyDescent="0.25">
      <c r="A40" s="9" t="s">
        <v>2118</v>
      </c>
      <c r="B40" s="8" t="s">
        <v>2117</v>
      </c>
      <c r="C40" s="8">
        <v>1</v>
      </c>
      <c r="D40" s="8">
        <v>26</v>
      </c>
      <c r="E40" s="8">
        <v>95</v>
      </c>
      <c r="F40" s="7">
        <v>1</v>
      </c>
      <c r="G40" s="6">
        <v>0</v>
      </c>
      <c r="I40" s="84"/>
      <c r="J40" s="93"/>
      <c r="K40" s="50" t="s">
        <v>2202</v>
      </c>
      <c r="L40" s="23">
        <v>2</v>
      </c>
      <c r="M40" s="64">
        <f t="shared" si="3"/>
        <v>2.8578382730149222E-2</v>
      </c>
      <c r="N40" s="44">
        <f t="shared" si="1"/>
        <v>5.7156765460298443E-2</v>
      </c>
      <c r="O40" s="43">
        <f t="shared" si="4"/>
        <v>1.6003894328883563</v>
      </c>
      <c r="P40" s="90"/>
    </row>
    <row r="41" spans="1:16" ht="22.5" x14ac:dyDescent="0.25">
      <c r="A41" s="9" t="s">
        <v>2116</v>
      </c>
      <c r="B41" s="8" t="s">
        <v>2115</v>
      </c>
      <c r="C41" s="8">
        <v>5</v>
      </c>
      <c r="D41" s="8">
        <v>12.2</v>
      </c>
      <c r="E41" s="8">
        <v>81.599999999999994</v>
      </c>
      <c r="F41" s="7">
        <v>0.4</v>
      </c>
      <c r="G41" s="6">
        <v>0</v>
      </c>
      <c r="I41" s="84"/>
      <c r="J41" s="93"/>
      <c r="K41" s="50" t="s">
        <v>2106</v>
      </c>
      <c r="L41" s="23">
        <v>1</v>
      </c>
      <c r="M41" s="64">
        <f t="shared" si="3"/>
        <v>2.8578382730149222E-2</v>
      </c>
      <c r="N41" s="44">
        <f t="shared" si="1"/>
        <v>2.8578382730149222E-2</v>
      </c>
      <c r="O41" s="43">
        <f t="shared" si="4"/>
        <v>0.80019471644417817</v>
      </c>
      <c r="P41" s="90"/>
    </row>
    <row r="42" spans="1:16" ht="23.25" thickBot="1" x14ac:dyDescent="0.3">
      <c r="A42" s="9" t="s">
        <v>2114</v>
      </c>
      <c r="B42" s="8" t="s">
        <v>2113</v>
      </c>
      <c r="C42" s="8">
        <v>4</v>
      </c>
      <c r="D42" s="8">
        <v>16</v>
      </c>
      <c r="E42" s="8">
        <v>86.25</v>
      </c>
      <c r="F42" s="7">
        <v>1</v>
      </c>
      <c r="G42" s="6">
        <v>0</v>
      </c>
      <c r="I42" s="84"/>
      <c r="J42" s="93"/>
      <c r="K42" s="50" t="s">
        <v>2238</v>
      </c>
      <c r="L42" s="23" t="s">
        <v>3583</v>
      </c>
      <c r="M42" s="64">
        <f t="shared" si="3"/>
        <v>2.8578382730149222E-2</v>
      </c>
      <c r="N42" s="44">
        <f t="shared" si="1"/>
        <v>0</v>
      </c>
      <c r="O42" s="43">
        <f t="shared" si="4"/>
        <v>0</v>
      </c>
      <c r="P42" s="90"/>
    </row>
    <row r="43" spans="1:16" ht="23.25" thickBot="1" x14ac:dyDescent="0.2">
      <c r="A43" s="9" t="s">
        <v>2106</v>
      </c>
      <c r="B43" s="8" t="s">
        <v>2105</v>
      </c>
      <c r="C43" s="8">
        <v>1</v>
      </c>
      <c r="D43" s="8">
        <v>1</v>
      </c>
      <c r="E43" s="8">
        <v>79</v>
      </c>
      <c r="F43" s="7">
        <v>0</v>
      </c>
      <c r="G43" s="6">
        <v>1</v>
      </c>
      <c r="I43" s="84"/>
      <c r="J43" s="94"/>
      <c r="K43" s="36" t="s">
        <v>0</v>
      </c>
      <c r="L43" s="30">
        <v>30</v>
      </c>
      <c r="M43" s="70">
        <f t="shared" si="3"/>
        <v>2.8578382730149222E-2</v>
      </c>
      <c r="N43" s="18">
        <f t="shared" si="1"/>
        <v>0.85735148190447663</v>
      </c>
      <c r="O43" s="17">
        <f t="shared" si="4"/>
        <v>24.005841493325345</v>
      </c>
      <c r="P43" s="90"/>
    </row>
    <row r="44" spans="1:16" ht="15" x14ac:dyDescent="0.25">
      <c r="A44" s="9" t="s">
        <v>2098</v>
      </c>
      <c r="B44" s="8" t="s">
        <v>2097</v>
      </c>
      <c r="C44" s="8">
        <v>4</v>
      </c>
      <c r="D44" s="8">
        <v>12.5</v>
      </c>
      <c r="E44" s="8">
        <v>82.75</v>
      </c>
      <c r="F44" s="7">
        <v>0.5</v>
      </c>
      <c r="G44" s="6">
        <v>0</v>
      </c>
      <c r="I44" s="84"/>
      <c r="J44" s="92"/>
      <c r="K44" s="49" t="s">
        <v>3474</v>
      </c>
      <c r="L44" s="48" t="s">
        <v>3583</v>
      </c>
      <c r="M44" s="63">
        <f t="shared" ref="M44:M58" si="5">10212/(1460+26082+2937+977)</f>
        <v>0.32464394710071209</v>
      </c>
      <c r="N44" s="47">
        <f t="shared" si="1"/>
        <v>0</v>
      </c>
      <c r="O44" s="46">
        <f t="shared" si="4"/>
        <v>0</v>
      </c>
      <c r="P44" s="90"/>
    </row>
    <row r="45" spans="1:16" ht="15" x14ac:dyDescent="0.25">
      <c r="A45" s="9" t="s">
        <v>1959</v>
      </c>
      <c r="B45" s="8" t="s">
        <v>1958</v>
      </c>
      <c r="C45" s="8">
        <v>1</v>
      </c>
      <c r="D45" s="8">
        <v>9</v>
      </c>
      <c r="E45" s="8">
        <v>84</v>
      </c>
      <c r="F45" s="7">
        <v>0</v>
      </c>
      <c r="G45" s="6">
        <v>0</v>
      </c>
      <c r="I45" s="84"/>
      <c r="J45" s="93"/>
      <c r="K45" s="45" t="s">
        <v>2999</v>
      </c>
      <c r="L45" s="23" t="s">
        <v>3583</v>
      </c>
      <c r="M45" s="64">
        <f t="shared" si="5"/>
        <v>0.32464394710071209</v>
      </c>
      <c r="N45" s="44">
        <f t="shared" si="1"/>
        <v>0</v>
      </c>
      <c r="O45" s="43">
        <f t="shared" si="4"/>
        <v>0</v>
      </c>
      <c r="P45" s="90"/>
    </row>
    <row r="46" spans="1:16" ht="15" x14ac:dyDescent="0.25">
      <c r="A46" s="9" t="s">
        <v>1947</v>
      </c>
      <c r="B46" s="8" t="s">
        <v>1946</v>
      </c>
      <c r="C46" s="8">
        <v>8</v>
      </c>
      <c r="D46" s="8">
        <v>16.13</v>
      </c>
      <c r="E46" s="8">
        <v>80.25</v>
      </c>
      <c r="F46" s="7">
        <v>0.5</v>
      </c>
      <c r="G46" s="6">
        <v>0</v>
      </c>
      <c r="I46" s="84"/>
      <c r="J46" s="93"/>
      <c r="K46" s="45" t="s">
        <v>2997</v>
      </c>
      <c r="L46" s="23" t="s">
        <v>3583</v>
      </c>
      <c r="M46" s="64">
        <f t="shared" si="5"/>
        <v>0.32464394710071209</v>
      </c>
      <c r="N46" s="44">
        <f t="shared" si="1"/>
        <v>0</v>
      </c>
      <c r="O46" s="43">
        <f t="shared" si="4"/>
        <v>0</v>
      </c>
      <c r="P46" s="90"/>
    </row>
    <row r="47" spans="1:16" ht="15" x14ac:dyDescent="0.25">
      <c r="A47" s="9" t="s">
        <v>1945</v>
      </c>
      <c r="B47" s="8" t="s">
        <v>1944</v>
      </c>
      <c r="C47" s="8">
        <v>2</v>
      </c>
      <c r="D47" s="8">
        <v>16</v>
      </c>
      <c r="E47" s="8">
        <v>86</v>
      </c>
      <c r="F47" s="7">
        <v>0</v>
      </c>
      <c r="G47" s="6">
        <v>0</v>
      </c>
      <c r="I47" s="84"/>
      <c r="J47" s="93"/>
      <c r="K47" s="45" t="s">
        <v>2996</v>
      </c>
      <c r="L47" s="23" t="s">
        <v>3583</v>
      </c>
      <c r="M47" s="64">
        <f t="shared" si="5"/>
        <v>0.32464394710071209</v>
      </c>
      <c r="N47" s="44">
        <f t="shared" si="1"/>
        <v>0</v>
      </c>
      <c r="O47" s="43">
        <f t="shared" si="4"/>
        <v>0</v>
      </c>
      <c r="P47" s="90"/>
    </row>
    <row r="48" spans="1:16" ht="22.5" x14ac:dyDescent="0.25">
      <c r="A48" s="9" t="s">
        <v>136</v>
      </c>
      <c r="B48" s="8" t="s">
        <v>135</v>
      </c>
      <c r="C48" s="8">
        <v>4</v>
      </c>
      <c r="D48" s="8">
        <v>11.5</v>
      </c>
      <c r="E48" s="8">
        <v>89</v>
      </c>
      <c r="F48" s="7">
        <v>0.25</v>
      </c>
      <c r="G48" s="6">
        <v>0</v>
      </c>
      <c r="I48" s="84"/>
      <c r="J48" s="93"/>
      <c r="K48" s="45" t="s">
        <v>474</v>
      </c>
      <c r="L48" s="23" t="s">
        <v>3583</v>
      </c>
      <c r="M48" s="64">
        <f t="shared" si="5"/>
        <v>0.32464394710071209</v>
      </c>
      <c r="N48" s="44">
        <f t="shared" si="1"/>
        <v>0</v>
      </c>
      <c r="O48" s="43">
        <f t="shared" si="4"/>
        <v>0</v>
      </c>
      <c r="P48" s="90"/>
    </row>
    <row r="49" spans="1:16" ht="22.5" x14ac:dyDescent="0.25">
      <c r="A49" s="9" t="s">
        <v>1921</v>
      </c>
      <c r="B49" s="8" t="s">
        <v>1920</v>
      </c>
      <c r="C49" s="8">
        <v>3</v>
      </c>
      <c r="D49" s="8">
        <v>0.67</v>
      </c>
      <c r="E49" s="8">
        <v>91.33</v>
      </c>
      <c r="F49" s="7">
        <v>0.33300000000000002</v>
      </c>
      <c r="G49" s="6">
        <v>0</v>
      </c>
      <c r="I49" s="84"/>
      <c r="J49" s="93"/>
      <c r="K49" s="45" t="s">
        <v>472</v>
      </c>
      <c r="L49" s="23">
        <v>2</v>
      </c>
      <c r="M49" s="64">
        <f t="shared" si="5"/>
        <v>0.32464394710071209</v>
      </c>
      <c r="N49" s="44">
        <f t="shared" si="1"/>
        <v>0.64928789420142419</v>
      </c>
      <c r="O49" s="43">
        <f t="shared" si="4"/>
        <v>18.180061037639877</v>
      </c>
      <c r="P49" s="90"/>
    </row>
    <row r="50" spans="1:16" ht="22.5" x14ac:dyDescent="0.25">
      <c r="A50" s="9" t="s">
        <v>134</v>
      </c>
      <c r="B50" s="8" t="s">
        <v>133</v>
      </c>
      <c r="C50" s="8">
        <v>1</v>
      </c>
      <c r="D50" s="8">
        <v>26</v>
      </c>
      <c r="E50" s="8">
        <v>63</v>
      </c>
      <c r="F50" s="7">
        <v>0</v>
      </c>
      <c r="G50" s="6">
        <v>0</v>
      </c>
      <c r="I50" s="84"/>
      <c r="J50" s="93"/>
      <c r="K50" s="45" t="s">
        <v>470</v>
      </c>
      <c r="L50" s="23" t="s">
        <v>3583</v>
      </c>
      <c r="M50" s="64">
        <f t="shared" si="5"/>
        <v>0.32464394710071209</v>
      </c>
      <c r="N50" s="44">
        <f t="shared" si="1"/>
        <v>0</v>
      </c>
      <c r="O50" s="43">
        <f t="shared" si="4"/>
        <v>0</v>
      </c>
      <c r="P50" s="90"/>
    </row>
    <row r="51" spans="1:16" ht="22.5" x14ac:dyDescent="0.25">
      <c r="A51" s="9" t="s">
        <v>132</v>
      </c>
      <c r="B51" s="8" t="s">
        <v>131</v>
      </c>
      <c r="C51" s="8">
        <v>15</v>
      </c>
      <c r="D51" s="8">
        <v>15</v>
      </c>
      <c r="E51" s="8">
        <v>89.13</v>
      </c>
      <c r="F51" s="7">
        <v>0.2</v>
      </c>
      <c r="G51" s="6">
        <v>6.7000000000000004E-2</v>
      </c>
      <c r="I51" s="84"/>
      <c r="J51" s="93"/>
      <c r="K51" s="45" t="s">
        <v>468</v>
      </c>
      <c r="L51" s="23" t="s">
        <v>3583</v>
      </c>
      <c r="M51" s="64">
        <f t="shared" si="5"/>
        <v>0.32464394710071209</v>
      </c>
      <c r="N51" s="44">
        <f t="shared" si="1"/>
        <v>0</v>
      </c>
      <c r="O51" s="43">
        <f t="shared" si="4"/>
        <v>0</v>
      </c>
      <c r="P51" s="90"/>
    </row>
    <row r="52" spans="1:16" ht="22.5" x14ac:dyDescent="0.25">
      <c r="A52" s="9" t="s">
        <v>130</v>
      </c>
      <c r="B52" s="8" t="s">
        <v>129</v>
      </c>
      <c r="C52" s="8">
        <v>14</v>
      </c>
      <c r="D52" s="8">
        <v>20.5</v>
      </c>
      <c r="E52" s="8">
        <v>89.86</v>
      </c>
      <c r="F52" s="7">
        <v>0.35699999999999998</v>
      </c>
      <c r="G52" s="6">
        <v>0.214</v>
      </c>
      <c r="I52" s="84"/>
      <c r="J52" s="93"/>
      <c r="K52" s="45" t="s">
        <v>466</v>
      </c>
      <c r="L52" s="23">
        <v>1</v>
      </c>
      <c r="M52" s="64">
        <f t="shared" si="5"/>
        <v>0.32464394710071209</v>
      </c>
      <c r="N52" s="44">
        <f t="shared" si="1"/>
        <v>0.32464394710071209</v>
      </c>
      <c r="O52" s="43">
        <f t="shared" si="4"/>
        <v>9.0900305188199386</v>
      </c>
      <c r="P52" s="90"/>
    </row>
    <row r="53" spans="1:16" ht="22.5" x14ac:dyDescent="0.25">
      <c r="A53" s="9" t="s">
        <v>1919</v>
      </c>
      <c r="B53" s="8" t="s">
        <v>1918</v>
      </c>
      <c r="C53" s="8">
        <v>4</v>
      </c>
      <c r="D53" s="8">
        <v>17.25</v>
      </c>
      <c r="E53" s="8">
        <v>82.75</v>
      </c>
      <c r="F53" s="7">
        <v>0.25</v>
      </c>
      <c r="G53" s="6">
        <v>0</v>
      </c>
      <c r="I53" s="84"/>
      <c r="J53" s="93"/>
      <c r="K53" s="45" t="s">
        <v>498</v>
      </c>
      <c r="L53" s="23" t="s">
        <v>3583</v>
      </c>
      <c r="M53" s="64">
        <f t="shared" si="5"/>
        <v>0.32464394710071209</v>
      </c>
      <c r="N53" s="44">
        <f t="shared" si="1"/>
        <v>0</v>
      </c>
      <c r="O53" s="43">
        <f t="shared" si="4"/>
        <v>0</v>
      </c>
      <c r="P53" s="90"/>
    </row>
    <row r="54" spans="1:16" ht="22.5" x14ac:dyDescent="0.25">
      <c r="A54" s="9" t="s">
        <v>122</v>
      </c>
      <c r="B54" s="8" t="s">
        <v>121</v>
      </c>
      <c r="C54" s="8">
        <v>1</v>
      </c>
      <c r="D54" s="8">
        <v>11</v>
      </c>
      <c r="E54" s="8">
        <v>81</v>
      </c>
      <c r="F54" s="7">
        <v>0</v>
      </c>
      <c r="G54" s="6">
        <v>0</v>
      </c>
      <c r="I54" s="84"/>
      <c r="J54" s="93"/>
      <c r="K54" s="45" t="s">
        <v>496</v>
      </c>
      <c r="L54" s="23" t="s">
        <v>3583</v>
      </c>
      <c r="M54" s="64">
        <f t="shared" si="5"/>
        <v>0.32464394710071209</v>
      </c>
      <c r="N54" s="44">
        <f t="shared" si="1"/>
        <v>0</v>
      </c>
      <c r="O54" s="43">
        <f t="shared" si="4"/>
        <v>0</v>
      </c>
      <c r="P54" s="90"/>
    </row>
    <row r="55" spans="1:16" ht="22.5" x14ac:dyDescent="0.25">
      <c r="A55" s="9" t="s">
        <v>1909</v>
      </c>
      <c r="B55" s="8" t="s">
        <v>1908</v>
      </c>
      <c r="C55" s="8">
        <v>1</v>
      </c>
      <c r="D55" s="8">
        <v>20</v>
      </c>
      <c r="E55" s="8">
        <v>85</v>
      </c>
      <c r="F55" s="7">
        <v>0</v>
      </c>
      <c r="G55" s="6">
        <v>0</v>
      </c>
      <c r="I55" s="84"/>
      <c r="J55" s="93"/>
      <c r="K55" s="45" t="s">
        <v>3262</v>
      </c>
      <c r="L55" s="23" t="s">
        <v>3583</v>
      </c>
      <c r="M55" s="64">
        <f t="shared" si="5"/>
        <v>0.32464394710071209</v>
      </c>
      <c r="N55" s="44">
        <f t="shared" si="1"/>
        <v>0</v>
      </c>
      <c r="O55" s="43">
        <f t="shared" si="4"/>
        <v>0</v>
      </c>
      <c r="P55" s="90"/>
    </row>
    <row r="56" spans="1:16" ht="15" x14ac:dyDescent="0.25">
      <c r="A56" s="9" t="s">
        <v>1903</v>
      </c>
      <c r="B56" s="8" t="s">
        <v>1902</v>
      </c>
      <c r="C56" s="8">
        <v>1</v>
      </c>
      <c r="D56" s="8">
        <v>13</v>
      </c>
      <c r="E56" s="8">
        <v>87</v>
      </c>
      <c r="F56" s="7">
        <v>0</v>
      </c>
      <c r="G56" s="6">
        <v>0</v>
      </c>
      <c r="I56" s="84"/>
      <c r="J56" s="93"/>
      <c r="K56" s="45" t="s">
        <v>494</v>
      </c>
      <c r="L56" s="23" t="s">
        <v>3583</v>
      </c>
      <c r="M56" s="64">
        <f t="shared" si="5"/>
        <v>0.32464394710071209</v>
      </c>
      <c r="N56" s="44">
        <f t="shared" si="1"/>
        <v>0</v>
      </c>
      <c r="O56" s="43">
        <f t="shared" si="4"/>
        <v>0</v>
      </c>
      <c r="P56" s="90"/>
    </row>
    <row r="57" spans="1:16" ht="15.75" thickBot="1" x14ac:dyDescent="0.3">
      <c r="A57" s="9" t="s">
        <v>1897</v>
      </c>
      <c r="B57" s="8" t="s">
        <v>1896</v>
      </c>
      <c r="C57" s="8">
        <v>1</v>
      </c>
      <c r="D57" s="8">
        <v>18</v>
      </c>
      <c r="E57" s="8">
        <v>88</v>
      </c>
      <c r="F57" s="7">
        <v>0</v>
      </c>
      <c r="G57" s="6">
        <v>0</v>
      </c>
      <c r="I57" s="84"/>
      <c r="J57" s="93"/>
      <c r="K57" s="45" t="s">
        <v>450</v>
      </c>
      <c r="L57" s="23" t="s">
        <v>3583</v>
      </c>
      <c r="M57" s="64">
        <f t="shared" si="5"/>
        <v>0.32464394710071209</v>
      </c>
      <c r="N57" s="44">
        <f t="shared" si="1"/>
        <v>0</v>
      </c>
      <c r="O57" s="43">
        <f t="shared" si="4"/>
        <v>0</v>
      </c>
      <c r="P57" s="90"/>
    </row>
    <row r="58" spans="1:16" ht="23.25" thickBot="1" x14ac:dyDescent="0.2">
      <c r="A58" s="9" t="s">
        <v>1887</v>
      </c>
      <c r="B58" s="8" t="s">
        <v>1886</v>
      </c>
      <c r="C58" s="8">
        <v>2</v>
      </c>
      <c r="D58" s="8">
        <v>19</v>
      </c>
      <c r="E58" s="8">
        <v>82</v>
      </c>
      <c r="F58" s="7">
        <v>0.5</v>
      </c>
      <c r="G58" s="6">
        <v>0</v>
      </c>
      <c r="I58" s="84"/>
      <c r="J58" s="94"/>
      <c r="K58" s="36" t="s">
        <v>0</v>
      </c>
      <c r="L58" s="30">
        <v>3</v>
      </c>
      <c r="M58" s="70">
        <f t="shared" si="5"/>
        <v>0.32464394710071209</v>
      </c>
      <c r="N58" s="18">
        <f t="shared" si="1"/>
        <v>0.97393184130213628</v>
      </c>
      <c r="O58" s="17">
        <f t="shared" si="4"/>
        <v>27.270091556459818</v>
      </c>
      <c r="P58" s="90"/>
    </row>
    <row r="59" spans="1:16" ht="23.25" thickBot="1" x14ac:dyDescent="0.3">
      <c r="A59" s="9" t="s">
        <v>1885</v>
      </c>
      <c r="B59" s="8" t="s">
        <v>1884</v>
      </c>
      <c r="C59" s="8">
        <v>2</v>
      </c>
      <c r="D59" s="8">
        <v>14.5</v>
      </c>
      <c r="E59" s="8">
        <v>89.5</v>
      </c>
      <c r="F59" s="7">
        <v>0</v>
      </c>
      <c r="G59" s="6">
        <v>0</v>
      </c>
      <c r="I59" s="85"/>
      <c r="J59" s="42"/>
      <c r="K59" s="41"/>
      <c r="L59" s="40">
        <v>44</v>
      </c>
      <c r="M59" s="71"/>
      <c r="N59" s="39">
        <f>SUMIF($K7:$K58,"total",N7:N58)</f>
        <v>3.3404668161921558</v>
      </c>
      <c r="O59" s="38">
        <f>SUMIF($K7:$K58,"total",O7:O58)</f>
        <v>81.459602909496027</v>
      </c>
      <c r="P59" s="91"/>
    </row>
    <row r="60" spans="1:16" ht="22.5" customHeight="1" x14ac:dyDescent="0.25">
      <c r="A60" s="9" t="s">
        <v>1877</v>
      </c>
      <c r="B60" s="8" t="s">
        <v>1876</v>
      </c>
      <c r="C60" s="8">
        <v>2</v>
      </c>
      <c r="D60" s="8">
        <v>0.5</v>
      </c>
      <c r="E60" s="8">
        <v>79.5</v>
      </c>
      <c r="F60" s="7">
        <v>0.5</v>
      </c>
      <c r="G60" s="6">
        <v>1</v>
      </c>
      <c r="I60" s="100" t="s">
        <v>3590</v>
      </c>
      <c r="J60" s="103"/>
      <c r="K60" s="37" t="s">
        <v>1725</v>
      </c>
      <c r="L60" s="23" t="s">
        <v>3583</v>
      </c>
      <c r="M60" s="65">
        <f t="shared" ref="M60:M65" si="6">8294/58993</f>
        <v>0.14059295170613462</v>
      </c>
      <c r="N60" s="22">
        <f t="shared" ref="N60:N98" si="7">L60*M60</f>
        <v>0</v>
      </c>
      <c r="O60" s="21">
        <f t="shared" ref="O60:O65" si="8">N60*6</f>
        <v>0</v>
      </c>
      <c r="P60" s="106" t="s">
        <v>3591</v>
      </c>
    </row>
    <row r="61" spans="1:16" ht="22.5" x14ac:dyDescent="0.25">
      <c r="A61" s="9" t="s">
        <v>1873</v>
      </c>
      <c r="B61" s="8" t="s">
        <v>1872</v>
      </c>
      <c r="C61" s="8">
        <v>2</v>
      </c>
      <c r="D61" s="8">
        <v>8.5</v>
      </c>
      <c r="E61" s="8">
        <v>95</v>
      </c>
      <c r="F61" s="7">
        <v>1</v>
      </c>
      <c r="G61" s="6">
        <v>0</v>
      </c>
      <c r="I61" s="101"/>
      <c r="J61" s="104"/>
      <c r="K61" s="37" t="s">
        <v>114</v>
      </c>
      <c r="L61" s="23">
        <v>1</v>
      </c>
      <c r="M61" s="65">
        <f t="shared" si="6"/>
        <v>0.14059295170613462</v>
      </c>
      <c r="N61" s="22">
        <f t="shared" si="7"/>
        <v>0.14059295170613462</v>
      </c>
      <c r="O61" s="21">
        <f t="shared" si="8"/>
        <v>0.8435577102368077</v>
      </c>
      <c r="P61" s="107"/>
    </row>
    <row r="62" spans="1:16" ht="33.75" x14ac:dyDescent="0.25">
      <c r="A62" s="9" t="s">
        <v>1733</v>
      </c>
      <c r="B62" s="8" t="s">
        <v>1732</v>
      </c>
      <c r="C62" s="8">
        <v>1</v>
      </c>
      <c r="D62" s="8">
        <v>6</v>
      </c>
      <c r="E62" s="8">
        <v>88</v>
      </c>
      <c r="F62" s="7">
        <v>0</v>
      </c>
      <c r="G62" s="6">
        <v>0</v>
      </c>
      <c r="I62" s="101"/>
      <c r="J62" s="104"/>
      <c r="K62" s="37" t="s">
        <v>1723</v>
      </c>
      <c r="L62" s="23" t="s">
        <v>3583</v>
      </c>
      <c r="M62" s="65">
        <f t="shared" si="6"/>
        <v>0.14059295170613462</v>
      </c>
      <c r="N62" s="22">
        <f t="shared" si="7"/>
        <v>0</v>
      </c>
      <c r="O62" s="21">
        <f t="shared" si="8"/>
        <v>0</v>
      </c>
      <c r="P62" s="107"/>
    </row>
    <row r="63" spans="1:16" ht="33.75" x14ac:dyDescent="0.25">
      <c r="A63" s="9" t="s">
        <v>1731</v>
      </c>
      <c r="B63" s="8" t="s">
        <v>1730</v>
      </c>
      <c r="C63" s="8">
        <v>4</v>
      </c>
      <c r="D63" s="8">
        <v>13.75</v>
      </c>
      <c r="E63" s="8">
        <v>76.25</v>
      </c>
      <c r="F63" s="7">
        <v>0.5</v>
      </c>
      <c r="G63" s="6">
        <v>0</v>
      </c>
      <c r="I63" s="101"/>
      <c r="J63" s="104"/>
      <c r="K63" s="37" t="s">
        <v>1721</v>
      </c>
      <c r="L63" s="23" t="s">
        <v>3583</v>
      </c>
      <c r="M63" s="65">
        <f t="shared" si="6"/>
        <v>0.14059295170613462</v>
      </c>
      <c r="N63" s="22">
        <f t="shared" si="7"/>
        <v>0</v>
      </c>
      <c r="O63" s="21">
        <f t="shared" si="8"/>
        <v>0</v>
      </c>
      <c r="P63" s="107"/>
    </row>
    <row r="64" spans="1:16" ht="34.5" thickBot="1" x14ac:dyDescent="0.3">
      <c r="A64" s="9" t="s">
        <v>1729</v>
      </c>
      <c r="B64" s="8" t="s">
        <v>1728</v>
      </c>
      <c r="C64" s="8">
        <v>1</v>
      </c>
      <c r="D64" s="8">
        <v>11</v>
      </c>
      <c r="E64" s="8">
        <v>77</v>
      </c>
      <c r="F64" s="7">
        <v>0</v>
      </c>
      <c r="G64" s="6">
        <v>0</v>
      </c>
      <c r="I64" s="101"/>
      <c r="J64" s="104"/>
      <c r="K64" s="37" t="s">
        <v>1719</v>
      </c>
      <c r="L64" s="23" t="s">
        <v>3583</v>
      </c>
      <c r="M64" s="65">
        <f t="shared" si="6"/>
        <v>0.14059295170613462</v>
      </c>
      <c r="N64" s="22">
        <f t="shared" si="7"/>
        <v>0</v>
      </c>
      <c r="O64" s="21">
        <f t="shared" si="8"/>
        <v>0</v>
      </c>
      <c r="P64" s="107"/>
    </row>
    <row r="65" spans="1:16" ht="19.5" thickBot="1" x14ac:dyDescent="0.2">
      <c r="A65" s="9" t="s">
        <v>114</v>
      </c>
      <c r="B65" s="8" t="s">
        <v>113</v>
      </c>
      <c r="C65" s="8">
        <v>1</v>
      </c>
      <c r="D65" s="8">
        <v>30</v>
      </c>
      <c r="E65" s="8">
        <v>92</v>
      </c>
      <c r="F65" s="7">
        <v>1</v>
      </c>
      <c r="G65" s="6">
        <v>0</v>
      </c>
      <c r="I65" s="101"/>
      <c r="J65" s="105"/>
      <c r="K65" s="36" t="s">
        <v>0</v>
      </c>
      <c r="L65" s="30">
        <v>1</v>
      </c>
      <c r="M65" s="70">
        <f t="shared" si="6"/>
        <v>0.14059295170613462</v>
      </c>
      <c r="N65" s="18">
        <f t="shared" si="7"/>
        <v>0.14059295170613462</v>
      </c>
      <c r="O65" s="17">
        <f t="shared" si="8"/>
        <v>0.8435577102368077</v>
      </c>
      <c r="P65" s="107"/>
    </row>
    <row r="66" spans="1:16" ht="22.5" customHeight="1" x14ac:dyDescent="0.25">
      <c r="A66" s="9" t="s">
        <v>1709</v>
      </c>
      <c r="B66" s="8" t="s">
        <v>1708</v>
      </c>
      <c r="C66" s="8">
        <v>1</v>
      </c>
      <c r="D66" s="8">
        <v>14</v>
      </c>
      <c r="E66" s="8">
        <v>86</v>
      </c>
      <c r="F66" s="7">
        <v>0</v>
      </c>
      <c r="G66" s="6">
        <v>1</v>
      </c>
      <c r="I66" s="101"/>
      <c r="J66" s="103"/>
      <c r="K66" s="37" t="s">
        <v>3140</v>
      </c>
      <c r="L66" s="23" t="s">
        <v>3583</v>
      </c>
      <c r="M66" s="65">
        <f t="shared" ref="M66:M74" si="9">691/(8814+4159)</f>
        <v>5.3264472365682575E-2</v>
      </c>
      <c r="N66" s="22">
        <f t="shared" si="7"/>
        <v>0</v>
      </c>
      <c r="O66" s="21">
        <f t="shared" ref="O66:O98" si="10">N66*20</f>
        <v>0</v>
      </c>
      <c r="P66" s="107"/>
    </row>
    <row r="67" spans="1:16" ht="22.5" x14ac:dyDescent="0.25">
      <c r="A67" s="9" t="s">
        <v>112</v>
      </c>
      <c r="B67" s="8" t="s">
        <v>111</v>
      </c>
      <c r="C67" s="8">
        <v>2</v>
      </c>
      <c r="D67" s="8">
        <v>21</v>
      </c>
      <c r="E67" s="8">
        <v>86.5</v>
      </c>
      <c r="F67" s="7">
        <v>0</v>
      </c>
      <c r="G67" s="6">
        <v>0.5</v>
      </c>
      <c r="I67" s="101"/>
      <c r="J67" s="104"/>
      <c r="K67" s="37" t="s">
        <v>3138</v>
      </c>
      <c r="L67" s="23" t="s">
        <v>3583</v>
      </c>
      <c r="M67" s="65">
        <f t="shared" si="9"/>
        <v>5.3264472365682575E-2</v>
      </c>
      <c r="N67" s="22">
        <f t="shared" si="7"/>
        <v>0</v>
      </c>
      <c r="O67" s="21">
        <f t="shared" si="10"/>
        <v>0</v>
      </c>
      <c r="P67" s="107"/>
    </row>
    <row r="68" spans="1:16" ht="22.5" x14ac:dyDescent="0.25">
      <c r="A68" s="9" t="s">
        <v>108</v>
      </c>
      <c r="B68" s="8" t="s">
        <v>107</v>
      </c>
      <c r="C68" s="8">
        <v>5</v>
      </c>
      <c r="D68" s="8">
        <v>14.6</v>
      </c>
      <c r="E68" s="8">
        <v>84.6</v>
      </c>
      <c r="F68" s="7">
        <v>0.4</v>
      </c>
      <c r="G68" s="6">
        <v>0</v>
      </c>
      <c r="I68" s="101"/>
      <c r="J68" s="104"/>
      <c r="K68" s="37" t="s">
        <v>3136</v>
      </c>
      <c r="L68" s="23" t="s">
        <v>3583</v>
      </c>
      <c r="M68" s="65">
        <f t="shared" si="9"/>
        <v>5.3264472365682575E-2</v>
      </c>
      <c r="N68" s="22">
        <f t="shared" si="7"/>
        <v>0</v>
      </c>
      <c r="O68" s="21">
        <f t="shared" si="10"/>
        <v>0</v>
      </c>
      <c r="P68" s="107"/>
    </row>
    <row r="69" spans="1:16" ht="22.5" x14ac:dyDescent="0.25">
      <c r="A69" s="9" t="s">
        <v>1643</v>
      </c>
      <c r="B69" s="8" t="s">
        <v>1642</v>
      </c>
      <c r="C69" s="8">
        <v>1</v>
      </c>
      <c r="D69" s="8">
        <v>13</v>
      </c>
      <c r="E69" s="8">
        <v>82</v>
      </c>
      <c r="F69" s="7">
        <v>1</v>
      </c>
      <c r="G69" s="6">
        <v>0</v>
      </c>
      <c r="I69" s="101"/>
      <c r="J69" s="104"/>
      <c r="K69" s="37" t="s">
        <v>3335</v>
      </c>
      <c r="L69" s="23" t="s">
        <v>3583</v>
      </c>
      <c r="M69" s="65">
        <f t="shared" si="9"/>
        <v>5.3264472365682575E-2</v>
      </c>
      <c r="N69" s="22">
        <f t="shared" si="7"/>
        <v>0</v>
      </c>
      <c r="O69" s="21">
        <f t="shared" si="10"/>
        <v>0</v>
      </c>
      <c r="P69" s="107"/>
    </row>
    <row r="70" spans="1:16" ht="15" x14ac:dyDescent="0.25">
      <c r="A70" s="9" t="s">
        <v>1587</v>
      </c>
      <c r="B70" s="8" t="s">
        <v>1586</v>
      </c>
      <c r="C70" s="8">
        <v>1</v>
      </c>
      <c r="D70" s="8">
        <v>14</v>
      </c>
      <c r="E70" s="8">
        <v>90</v>
      </c>
      <c r="F70" s="7">
        <v>1</v>
      </c>
      <c r="G70" s="6">
        <v>0</v>
      </c>
      <c r="I70" s="101"/>
      <c r="J70" s="104"/>
      <c r="K70" s="37" t="s">
        <v>1629</v>
      </c>
      <c r="L70" s="23" t="s">
        <v>3583</v>
      </c>
      <c r="M70" s="65">
        <f t="shared" si="9"/>
        <v>5.3264472365682575E-2</v>
      </c>
      <c r="N70" s="22">
        <f t="shared" si="7"/>
        <v>0</v>
      </c>
      <c r="O70" s="21">
        <f t="shared" si="10"/>
        <v>0</v>
      </c>
      <c r="P70" s="107"/>
    </row>
    <row r="71" spans="1:16" ht="22.5" x14ac:dyDescent="0.25">
      <c r="A71" s="9" t="s">
        <v>1577</v>
      </c>
      <c r="B71" s="8" t="s">
        <v>1576</v>
      </c>
      <c r="C71" s="8">
        <v>1</v>
      </c>
      <c r="D71" s="8">
        <v>22</v>
      </c>
      <c r="E71" s="8">
        <v>90</v>
      </c>
      <c r="F71" s="7">
        <v>0</v>
      </c>
      <c r="G71" s="6">
        <v>0</v>
      </c>
      <c r="I71" s="101"/>
      <c r="J71" s="104"/>
      <c r="K71" s="37" t="s">
        <v>2832</v>
      </c>
      <c r="L71" s="23" t="s">
        <v>3583</v>
      </c>
      <c r="M71" s="65">
        <f t="shared" si="9"/>
        <v>5.3264472365682575E-2</v>
      </c>
      <c r="N71" s="22">
        <f t="shared" si="7"/>
        <v>0</v>
      </c>
      <c r="O71" s="21">
        <f t="shared" si="10"/>
        <v>0</v>
      </c>
      <c r="P71" s="107"/>
    </row>
    <row r="72" spans="1:16" ht="22.5" x14ac:dyDescent="0.25">
      <c r="A72" s="9" t="s">
        <v>1567</v>
      </c>
      <c r="B72" s="8" t="s">
        <v>1566</v>
      </c>
      <c r="C72" s="8">
        <v>1</v>
      </c>
      <c r="D72" s="8">
        <v>10</v>
      </c>
      <c r="E72" s="8">
        <v>78</v>
      </c>
      <c r="F72" s="7">
        <v>0</v>
      </c>
      <c r="G72" s="6">
        <v>0</v>
      </c>
      <c r="I72" s="101"/>
      <c r="J72" s="104"/>
      <c r="K72" s="37" t="s">
        <v>1627</v>
      </c>
      <c r="L72" s="23" t="s">
        <v>3583</v>
      </c>
      <c r="M72" s="65">
        <f t="shared" si="9"/>
        <v>5.3264472365682575E-2</v>
      </c>
      <c r="N72" s="22">
        <f t="shared" si="7"/>
        <v>0</v>
      </c>
      <c r="O72" s="21">
        <f t="shared" si="10"/>
        <v>0</v>
      </c>
      <c r="P72" s="107"/>
    </row>
    <row r="73" spans="1:16" ht="23.25" thickBot="1" x14ac:dyDescent="0.3">
      <c r="A73" s="9" t="s">
        <v>2830</v>
      </c>
      <c r="B73" s="8" t="s">
        <v>2829</v>
      </c>
      <c r="C73" s="8">
        <v>1</v>
      </c>
      <c r="D73" s="8">
        <v>10</v>
      </c>
      <c r="E73" s="8">
        <v>71</v>
      </c>
      <c r="F73" s="7">
        <v>1</v>
      </c>
      <c r="G73" s="6">
        <v>1</v>
      </c>
      <c r="I73" s="101"/>
      <c r="J73" s="104"/>
      <c r="K73" s="37" t="s">
        <v>3135</v>
      </c>
      <c r="L73" s="23" t="s">
        <v>3583</v>
      </c>
      <c r="M73" s="65">
        <f t="shared" si="9"/>
        <v>5.3264472365682575E-2</v>
      </c>
      <c r="N73" s="22">
        <f t="shared" si="7"/>
        <v>0</v>
      </c>
      <c r="O73" s="21">
        <f t="shared" si="10"/>
        <v>0</v>
      </c>
      <c r="P73" s="107"/>
    </row>
    <row r="74" spans="1:16" ht="23.25" thickBot="1" x14ac:dyDescent="0.2">
      <c r="A74" s="9" t="s">
        <v>96</v>
      </c>
      <c r="B74" s="8" t="s">
        <v>95</v>
      </c>
      <c r="C74" s="8">
        <v>1</v>
      </c>
      <c r="D74" s="8">
        <v>13</v>
      </c>
      <c r="E74" s="8">
        <v>83</v>
      </c>
      <c r="F74" s="7">
        <v>0</v>
      </c>
      <c r="G74" s="6">
        <v>0</v>
      </c>
      <c r="I74" s="101"/>
      <c r="J74" s="105"/>
      <c r="K74" s="36" t="s">
        <v>0</v>
      </c>
      <c r="L74" s="30">
        <v>0</v>
      </c>
      <c r="M74" s="70">
        <f t="shared" si="9"/>
        <v>5.3264472365682575E-2</v>
      </c>
      <c r="N74" s="18">
        <f t="shared" si="7"/>
        <v>0</v>
      </c>
      <c r="O74" s="17">
        <f t="shared" si="10"/>
        <v>0</v>
      </c>
      <c r="P74" s="107"/>
    </row>
    <row r="75" spans="1:16" ht="22.5" customHeight="1" x14ac:dyDescent="0.25">
      <c r="A75" s="9" t="s">
        <v>94</v>
      </c>
      <c r="B75" s="8" t="s">
        <v>93</v>
      </c>
      <c r="C75" s="8">
        <v>5</v>
      </c>
      <c r="D75" s="8">
        <v>15</v>
      </c>
      <c r="E75" s="8">
        <v>88.2</v>
      </c>
      <c r="F75" s="7">
        <v>0</v>
      </c>
      <c r="G75" s="6">
        <v>0</v>
      </c>
      <c r="I75" s="101"/>
      <c r="J75" s="109"/>
      <c r="K75" s="37" t="s">
        <v>1695</v>
      </c>
      <c r="L75" s="23" t="s">
        <v>3583</v>
      </c>
      <c r="M75" s="65">
        <f t="shared" ref="M75:M98" si="11">4667/(12345+56058+16046+74320+69268)</f>
        <v>2.0465977012502357E-2</v>
      </c>
      <c r="N75" s="22">
        <f t="shared" si="7"/>
        <v>0</v>
      </c>
      <c r="O75" s="21">
        <f t="shared" si="10"/>
        <v>0</v>
      </c>
      <c r="P75" s="107"/>
    </row>
    <row r="76" spans="1:16" ht="33.75" x14ac:dyDescent="0.25">
      <c r="A76" s="9" t="s">
        <v>1357</v>
      </c>
      <c r="B76" s="8" t="s">
        <v>1356</v>
      </c>
      <c r="C76" s="8">
        <v>1</v>
      </c>
      <c r="D76" s="8">
        <v>3</v>
      </c>
      <c r="E76" s="8">
        <v>84</v>
      </c>
      <c r="F76" s="7">
        <v>0</v>
      </c>
      <c r="G76" s="6">
        <v>0</v>
      </c>
      <c r="I76" s="101"/>
      <c r="J76" s="110"/>
      <c r="K76" s="37" t="s">
        <v>1693</v>
      </c>
      <c r="L76" s="23" t="s">
        <v>3583</v>
      </c>
      <c r="M76" s="65">
        <f t="shared" si="11"/>
        <v>2.0465977012502357E-2</v>
      </c>
      <c r="N76" s="22">
        <f t="shared" si="7"/>
        <v>0</v>
      </c>
      <c r="O76" s="21">
        <f t="shared" si="10"/>
        <v>0</v>
      </c>
      <c r="P76" s="107"/>
    </row>
    <row r="77" spans="1:16" ht="33.75" x14ac:dyDescent="0.25">
      <c r="A77" s="9" t="s">
        <v>92</v>
      </c>
      <c r="B77" s="8" t="s">
        <v>91</v>
      </c>
      <c r="C77" s="8">
        <v>4</v>
      </c>
      <c r="D77" s="8">
        <v>8.75</v>
      </c>
      <c r="E77" s="8">
        <v>89.25</v>
      </c>
      <c r="F77" s="7">
        <v>0.5</v>
      </c>
      <c r="G77" s="6">
        <v>0</v>
      </c>
      <c r="I77" s="101"/>
      <c r="J77" s="110"/>
      <c r="K77" s="37" t="s">
        <v>1691</v>
      </c>
      <c r="L77" s="23" t="s">
        <v>3583</v>
      </c>
      <c r="M77" s="65">
        <f t="shared" si="11"/>
        <v>2.0465977012502357E-2</v>
      </c>
      <c r="N77" s="22">
        <f t="shared" si="7"/>
        <v>0</v>
      </c>
      <c r="O77" s="21">
        <f t="shared" si="10"/>
        <v>0</v>
      </c>
      <c r="P77" s="107"/>
    </row>
    <row r="78" spans="1:16" ht="15" x14ac:dyDescent="0.25">
      <c r="A78" s="9" t="s">
        <v>2776</v>
      </c>
      <c r="B78" s="8" t="s">
        <v>2775</v>
      </c>
      <c r="C78" s="8">
        <v>1</v>
      </c>
      <c r="D78" s="8">
        <v>8</v>
      </c>
      <c r="E78" s="8">
        <v>79</v>
      </c>
      <c r="F78" s="7">
        <v>0</v>
      </c>
      <c r="G78" s="6">
        <v>0</v>
      </c>
      <c r="I78" s="101"/>
      <c r="J78" s="110"/>
      <c r="K78" s="37" t="s">
        <v>1689</v>
      </c>
      <c r="L78" s="23" t="s">
        <v>3583</v>
      </c>
      <c r="M78" s="65">
        <f t="shared" si="11"/>
        <v>2.0465977012502357E-2</v>
      </c>
      <c r="N78" s="22">
        <f t="shared" si="7"/>
        <v>0</v>
      </c>
      <c r="O78" s="21">
        <f t="shared" si="10"/>
        <v>0</v>
      </c>
      <c r="P78" s="107"/>
    </row>
    <row r="79" spans="1:16" ht="22.5" x14ac:dyDescent="0.25">
      <c r="A79" s="9" t="s">
        <v>88</v>
      </c>
      <c r="B79" s="8" t="s">
        <v>87</v>
      </c>
      <c r="C79" s="8">
        <v>1</v>
      </c>
      <c r="D79" s="8">
        <v>14</v>
      </c>
      <c r="E79" s="8">
        <v>91</v>
      </c>
      <c r="F79" s="7">
        <v>0</v>
      </c>
      <c r="G79" s="6">
        <v>0</v>
      </c>
      <c r="I79" s="101"/>
      <c r="J79" s="110"/>
      <c r="K79" s="37" t="s">
        <v>3143</v>
      </c>
      <c r="L79" s="23" t="s">
        <v>3583</v>
      </c>
      <c r="M79" s="65">
        <f t="shared" si="11"/>
        <v>2.0465977012502357E-2</v>
      </c>
      <c r="N79" s="22">
        <f t="shared" si="7"/>
        <v>0</v>
      </c>
      <c r="O79" s="21">
        <f t="shared" si="10"/>
        <v>0</v>
      </c>
      <c r="P79" s="107"/>
    </row>
    <row r="80" spans="1:16" ht="22.5" x14ac:dyDescent="0.25">
      <c r="A80" s="9" t="s">
        <v>86</v>
      </c>
      <c r="B80" s="8" t="s">
        <v>85</v>
      </c>
      <c r="C80" s="8">
        <v>5</v>
      </c>
      <c r="D80" s="8">
        <v>12.8</v>
      </c>
      <c r="E80" s="8">
        <v>78</v>
      </c>
      <c r="F80" s="7">
        <v>0.2</v>
      </c>
      <c r="G80" s="6">
        <v>0</v>
      </c>
      <c r="I80" s="101"/>
      <c r="J80" s="110"/>
      <c r="K80" s="37" t="s">
        <v>1687</v>
      </c>
      <c r="L80" s="23" t="s">
        <v>3583</v>
      </c>
      <c r="M80" s="65">
        <f t="shared" si="11"/>
        <v>2.0465977012502357E-2</v>
      </c>
      <c r="N80" s="22">
        <f t="shared" si="7"/>
        <v>0</v>
      </c>
      <c r="O80" s="21">
        <f t="shared" si="10"/>
        <v>0</v>
      </c>
      <c r="P80" s="107"/>
    </row>
    <row r="81" spans="1:16" ht="33.75" x14ac:dyDescent="0.25">
      <c r="A81" s="9" t="s">
        <v>3084</v>
      </c>
      <c r="B81" s="8" t="s">
        <v>3083</v>
      </c>
      <c r="C81" s="8">
        <v>1</v>
      </c>
      <c r="D81" s="8">
        <v>13</v>
      </c>
      <c r="E81" s="8">
        <v>87</v>
      </c>
      <c r="F81" s="7">
        <v>1</v>
      </c>
      <c r="G81" s="6">
        <v>0</v>
      </c>
      <c r="I81" s="101"/>
      <c r="J81" s="110"/>
      <c r="K81" s="37" t="s">
        <v>1685</v>
      </c>
      <c r="L81" s="23" t="s">
        <v>3583</v>
      </c>
      <c r="M81" s="65">
        <f t="shared" si="11"/>
        <v>2.0465977012502357E-2</v>
      </c>
      <c r="N81" s="22">
        <f t="shared" si="7"/>
        <v>0</v>
      </c>
      <c r="O81" s="21">
        <f t="shared" si="10"/>
        <v>0</v>
      </c>
      <c r="P81" s="107"/>
    </row>
    <row r="82" spans="1:16" ht="33.75" x14ac:dyDescent="0.25">
      <c r="A82" s="9" t="s">
        <v>1319</v>
      </c>
      <c r="B82" s="8" t="s">
        <v>1318</v>
      </c>
      <c r="C82" s="8">
        <v>2</v>
      </c>
      <c r="D82" s="8">
        <v>4</v>
      </c>
      <c r="E82" s="8">
        <v>74.5</v>
      </c>
      <c r="F82" s="7">
        <v>0</v>
      </c>
      <c r="G82" s="6">
        <v>0</v>
      </c>
      <c r="I82" s="101"/>
      <c r="J82" s="110"/>
      <c r="K82" s="37" t="s">
        <v>110</v>
      </c>
      <c r="L82" s="23" t="s">
        <v>3583</v>
      </c>
      <c r="M82" s="65">
        <f t="shared" si="11"/>
        <v>2.0465977012502357E-2</v>
      </c>
      <c r="N82" s="22">
        <f t="shared" si="7"/>
        <v>0</v>
      </c>
      <c r="O82" s="21">
        <f t="shared" si="10"/>
        <v>0</v>
      </c>
      <c r="P82" s="107"/>
    </row>
    <row r="83" spans="1:16" ht="33.75" x14ac:dyDescent="0.25">
      <c r="A83" s="9" t="s">
        <v>1317</v>
      </c>
      <c r="B83" s="8" t="s">
        <v>1316</v>
      </c>
      <c r="C83" s="8">
        <v>5</v>
      </c>
      <c r="D83" s="8">
        <v>13</v>
      </c>
      <c r="E83" s="8">
        <v>85.2</v>
      </c>
      <c r="F83" s="7">
        <v>0.4</v>
      </c>
      <c r="G83" s="6">
        <v>0</v>
      </c>
      <c r="I83" s="101"/>
      <c r="J83" s="110"/>
      <c r="K83" s="37" t="s">
        <v>1683</v>
      </c>
      <c r="L83" s="23" t="s">
        <v>3583</v>
      </c>
      <c r="M83" s="65">
        <f t="shared" si="11"/>
        <v>2.0465977012502357E-2</v>
      </c>
      <c r="N83" s="22">
        <f t="shared" si="7"/>
        <v>0</v>
      </c>
      <c r="O83" s="21">
        <f t="shared" si="10"/>
        <v>0</v>
      </c>
      <c r="P83" s="107"/>
    </row>
    <row r="84" spans="1:16" ht="33.75" x14ac:dyDescent="0.25">
      <c r="A84" s="9" t="s">
        <v>1315</v>
      </c>
      <c r="B84" s="8" t="s">
        <v>1314</v>
      </c>
      <c r="C84" s="8">
        <v>3</v>
      </c>
      <c r="D84" s="8">
        <v>10.67</v>
      </c>
      <c r="E84" s="8">
        <v>87</v>
      </c>
      <c r="F84" s="7">
        <v>0.66700000000000004</v>
      </c>
      <c r="G84" s="6">
        <v>0</v>
      </c>
      <c r="I84" s="101"/>
      <c r="J84" s="110"/>
      <c r="K84" s="37" t="s">
        <v>1681</v>
      </c>
      <c r="L84" s="23" t="s">
        <v>3583</v>
      </c>
      <c r="M84" s="65">
        <f t="shared" si="11"/>
        <v>2.0465977012502357E-2</v>
      </c>
      <c r="N84" s="22">
        <f t="shared" si="7"/>
        <v>0</v>
      </c>
      <c r="O84" s="21">
        <f t="shared" si="10"/>
        <v>0</v>
      </c>
      <c r="P84" s="107"/>
    </row>
    <row r="85" spans="1:16" ht="33.75" x14ac:dyDescent="0.25">
      <c r="A85" s="9" t="s">
        <v>1313</v>
      </c>
      <c r="B85" s="8" t="s">
        <v>1312</v>
      </c>
      <c r="C85" s="8">
        <v>1</v>
      </c>
      <c r="D85" s="8">
        <v>15</v>
      </c>
      <c r="E85" s="8">
        <v>85</v>
      </c>
      <c r="F85" s="7">
        <v>1</v>
      </c>
      <c r="G85" s="6">
        <v>0</v>
      </c>
      <c r="I85" s="101"/>
      <c r="J85" s="110"/>
      <c r="K85" s="37" t="s">
        <v>1647</v>
      </c>
      <c r="L85" s="23" t="s">
        <v>3583</v>
      </c>
      <c r="M85" s="65">
        <f t="shared" si="11"/>
        <v>2.0465977012502357E-2</v>
      </c>
      <c r="N85" s="22">
        <f t="shared" si="7"/>
        <v>0</v>
      </c>
      <c r="O85" s="21">
        <f t="shared" si="10"/>
        <v>0</v>
      </c>
      <c r="P85" s="107"/>
    </row>
    <row r="86" spans="1:16" ht="33.75" x14ac:dyDescent="0.25">
      <c r="A86" s="9" t="s">
        <v>1307</v>
      </c>
      <c r="B86" s="8" t="s">
        <v>1306</v>
      </c>
      <c r="C86" s="8">
        <v>1</v>
      </c>
      <c r="D86" s="8">
        <v>6</v>
      </c>
      <c r="E86" s="8">
        <v>93</v>
      </c>
      <c r="F86" s="7">
        <v>0</v>
      </c>
      <c r="G86" s="6">
        <v>0</v>
      </c>
      <c r="I86" s="101"/>
      <c r="J86" s="110"/>
      <c r="K86" s="37" t="s">
        <v>1645</v>
      </c>
      <c r="L86" s="23" t="s">
        <v>3583</v>
      </c>
      <c r="M86" s="65">
        <f t="shared" si="11"/>
        <v>2.0465977012502357E-2</v>
      </c>
      <c r="N86" s="22">
        <f t="shared" si="7"/>
        <v>0</v>
      </c>
      <c r="O86" s="21">
        <f t="shared" si="10"/>
        <v>0</v>
      </c>
      <c r="P86" s="107"/>
    </row>
    <row r="87" spans="1:16" ht="22.5" x14ac:dyDescent="0.25">
      <c r="A87" s="9" t="s">
        <v>1301</v>
      </c>
      <c r="B87" s="8" t="s">
        <v>1300</v>
      </c>
      <c r="C87" s="8">
        <v>1</v>
      </c>
      <c r="D87" s="8">
        <v>14</v>
      </c>
      <c r="E87" s="8">
        <v>83</v>
      </c>
      <c r="F87" s="7">
        <v>0</v>
      </c>
      <c r="G87" s="6">
        <v>0</v>
      </c>
      <c r="I87" s="101"/>
      <c r="J87" s="110"/>
      <c r="K87" s="37" t="s">
        <v>1643</v>
      </c>
      <c r="L87" s="23">
        <v>1</v>
      </c>
      <c r="M87" s="65">
        <f t="shared" si="11"/>
        <v>2.0465977012502357E-2</v>
      </c>
      <c r="N87" s="22">
        <f t="shared" si="7"/>
        <v>2.0465977012502357E-2</v>
      </c>
      <c r="O87" s="21">
        <f t="shared" si="10"/>
        <v>0.40931954025004713</v>
      </c>
      <c r="P87" s="107"/>
    </row>
    <row r="88" spans="1:16" ht="22.5" x14ac:dyDescent="0.25">
      <c r="A88" s="9" t="s">
        <v>3246</v>
      </c>
      <c r="B88" s="8" t="s">
        <v>3245</v>
      </c>
      <c r="C88" s="8">
        <v>1</v>
      </c>
      <c r="D88" s="8">
        <v>11</v>
      </c>
      <c r="E88" s="8">
        <v>87</v>
      </c>
      <c r="F88" s="7">
        <v>0</v>
      </c>
      <c r="G88" s="6">
        <v>0</v>
      </c>
      <c r="I88" s="101"/>
      <c r="J88" s="110"/>
      <c r="K88" s="37" t="s">
        <v>1641</v>
      </c>
      <c r="L88" s="23" t="s">
        <v>3583</v>
      </c>
      <c r="M88" s="65">
        <f t="shared" si="11"/>
        <v>2.0465977012502357E-2</v>
      </c>
      <c r="N88" s="22">
        <f t="shared" si="7"/>
        <v>0</v>
      </c>
      <c r="O88" s="21">
        <f t="shared" si="10"/>
        <v>0</v>
      </c>
      <c r="P88" s="107"/>
    </row>
    <row r="89" spans="1:16" ht="33.75" x14ac:dyDescent="0.25">
      <c r="A89" s="9" t="s">
        <v>1293</v>
      </c>
      <c r="B89" s="8" t="s">
        <v>1292</v>
      </c>
      <c r="C89" s="8">
        <v>1</v>
      </c>
      <c r="D89" s="8">
        <v>17</v>
      </c>
      <c r="E89" s="8">
        <v>77</v>
      </c>
      <c r="F89" s="7">
        <v>0</v>
      </c>
      <c r="G89" s="6">
        <v>0</v>
      </c>
      <c r="I89" s="101"/>
      <c r="J89" s="110"/>
      <c r="K89" s="37" t="s">
        <v>1599</v>
      </c>
      <c r="L89" s="23" t="s">
        <v>3583</v>
      </c>
      <c r="M89" s="65">
        <f t="shared" si="11"/>
        <v>2.0465977012502357E-2</v>
      </c>
      <c r="N89" s="22">
        <f t="shared" si="7"/>
        <v>0</v>
      </c>
      <c r="O89" s="21">
        <f t="shared" si="10"/>
        <v>0</v>
      </c>
      <c r="P89" s="107"/>
    </row>
    <row r="90" spans="1:16" ht="33.75" x14ac:dyDescent="0.25">
      <c r="A90" s="9" t="s">
        <v>80</v>
      </c>
      <c r="B90" s="8" t="s">
        <v>79</v>
      </c>
      <c r="C90" s="8">
        <v>2</v>
      </c>
      <c r="D90" s="8">
        <v>14.5</v>
      </c>
      <c r="E90" s="8">
        <v>74</v>
      </c>
      <c r="F90" s="7">
        <v>0</v>
      </c>
      <c r="G90" s="6">
        <v>0</v>
      </c>
      <c r="I90" s="101"/>
      <c r="J90" s="110"/>
      <c r="K90" s="37" t="s">
        <v>106</v>
      </c>
      <c r="L90" s="23" t="s">
        <v>3583</v>
      </c>
      <c r="M90" s="65">
        <f t="shared" si="11"/>
        <v>2.0465977012502357E-2</v>
      </c>
      <c r="N90" s="22">
        <f t="shared" si="7"/>
        <v>0</v>
      </c>
      <c r="O90" s="21">
        <f t="shared" si="10"/>
        <v>0</v>
      </c>
      <c r="P90" s="107"/>
    </row>
    <row r="91" spans="1:16" ht="15" x14ac:dyDescent="0.25">
      <c r="A91" s="9" t="s">
        <v>78</v>
      </c>
      <c r="B91" s="8" t="s">
        <v>77</v>
      </c>
      <c r="C91" s="8">
        <v>7</v>
      </c>
      <c r="D91" s="8">
        <v>13.43</v>
      </c>
      <c r="E91" s="8">
        <v>83</v>
      </c>
      <c r="F91" s="7">
        <v>0.28599999999999998</v>
      </c>
      <c r="G91" s="6">
        <v>0</v>
      </c>
      <c r="I91" s="101"/>
      <c r="J91" s="110"/>
      <c r="K91" s="37" t="s">
        <v>1597</v>
      </c>
      <c r="L91" s="23" t="s">
        <v>3583</v>
      </c>
      <c r="M91" s="65">
        <f t="shared" si="11"/>
        <v>2.0465977012502357E-2</v>
      </c>
      <c r="N91" s="22">
        <f t="shared" si="7"/>
        <v>0</v>
      </c>
      <c r="O91" s="21">
        <f t="shared" si="10"/>
        <v>0</v>
      </c>
      <c r="P91" s="107"/>
    </row>
    <row r="92" spans="1:16" ht="15" x14ac:dyDescent="0.25">
      <c r="A92" s="9" t="s">
        <v>1287</v>
      </c>
      <c r="B92" s="8" t="s">
        <v>1286</v>
      </c>
      <c r="C92" s="8">
        <v>1</v>
      </c>
      <c r="D92" s="8">
        <v>16</v>
      </c>
      <c r="E92" s="8">
        <v>89</v>
      </c>
      <c r="F92" s="7">
        <v>0</v>
      </c>
      <c r="G92" s="6">
        <v>0</v>
      </c>
      <c r="I92" s="101"/>
      <c r="J92" s="110"/>
      <c r="K92" s="37" t="s">
        <v>1595</v>
      </c>
      <c r="L92" s="23" t="s">
        <v>3583</v>
      </c>
      <c r="M92" s="65">
        <f t="shared" si="11"/>
        <v>2.0465977012502357E-2</v>
      </c>
      <c r="N92" s="22">
        <f t="shared" si="7"/>
        <v>0</v>
      </c>
      <c r="O92" s="21">
        <f t="shared" si="10"/>
        <v>0</v>
      </c>
      <c r="P92" s="107"/>
    </row>
    <row r="93" spans="1:16" ht="22.5" x14ac:dyDescent="0.25">
      <c r="A93" s="9" t="s">
        <v>1267</v>
      </c>
      <c r="B93" s="8" t="s">
        <v>1266</v>
      </c>
      <c r="C93" s="8">
        <v>4</v>
      </c>
      <c r="D93" s="8">
        <v>9.75</v>
      </c>
      <c r="E93" s="8">
        <v>82</v>
      </c>
      <c r="F93" s="7">
        <v>0</v>
      </c>
      <c r="G93" s="6">
        <v>0</v>
      </c>
      <c r="I93" s="101"/>
      <c r="J93" s="110"/>
      <c r="K93" s="37" t="s">
        <v>1593</v>
      </c>
      <c r="L93" s="23" t="s">
        <v>3583</v>
      </c>
      <c r="M93" s="65">
        <f t="shared" si="11"/>
        <v>2.0465977012502357E-2</v>
      </c>
      <c r="N93" s="22">
        <f t="shared" si="7"/>
        <v>0</v>
      </c>
      <c r="O93" s="21">
        <f t="shared" si="10"/>
        <v>0</v>
      </c>
      <c r="P93" s="107"/>
    </row>
    <row r="94" spans="1:16" ht="15" x14ac:dyDescent="0.25">
      <c r="A94" s="9" t="s">
        <v>1245</v>
      </c>
      <c r="B94" s="8" t="s">
        <v>1244</v>
      </c>
      <c r="C94" s="8">
        <v>1</v>
      </c>
      <c r="D94" s="8">
        <v>25</v>
      </c>
      <c r="E94" s="8">
        <v>79</v>
      </c>
      <c r="F94" s="7">
        <v>1</v>
      </c>
      <c r="G94" s="6">
        <v>0</v>
      </c>
      <c r="I94" s="101"/>
      <c r="J94" s="110"/>
      <c r="K94" s="37" t="s">
        <v>1863</v>
      </c>
      <c r="L94" s="23" t="s">
        <v>3583</v>
      </c>
      <c r="M94" s="65">
        <f t="shared" si="11"/>
        <v>2.0465977012502357E-2</v>
      </c>
      <c r="N94" s="22">
        <f t="shared" si="7"/>
        <v>0</v>
      </c>
      <c r="O94" s="21">
        <f t="shared" si="10"/>
        <v>0</v>
      </c>
      <c r="P94" s="107"/>
    </row>
    <row r="95" spans="1:16" ht="22.5" x14ac:dyDescent="0.25">
      <c r="A95" s="9" t="s">
        <v>1233</v>
      </c>
      <c r="B95" s="8" t="s">
        <v>1232</v>
      </c>
      <c r="C95" s="8">
        <v>2</v>
      </c>
      <c r="D95" s="8">
        <v>12.5</v>
      </c>
      <c r="E95" s="8">
        <v>77.5</v>
      </c>
      <c r="F95" s="7">
        <v>0</v>
      </c>
      <c r="G95" s="6">
        <v>0</v>
      </c>
      <c r="I95" s="101"/>
      <c r="J95" s="110"/>
      <c r="K95" s="37" t="s">
        <v>1861</v>
      </c>
      <c r="L95" s="23" t="s">
        <v>3583</v>
      </c>
      <c r="M95" s="65">
        <f t="shared" si="11"/>
        <v>2.0465977012502357E-2</v>
      </c>
      <c r="N95" s="22">
        <f t="shared" si="7"/>
        <v>0</v>
      </c>
      <c r="O95" s="21">
        <f t="shared" si="10"/>
        <v>0</v>
      </c>
      <c r="P95" s="107"/>
    </row>
    <row r="96" spans="1:16" ht="22.5" x14ac:dyDescent="0.25">
      <c r="A96" s="9" t="s">
        <v>1231</v>
      </c>
      <c r="B96" s="8" t="s">
        <v>1230</v>
      </c>
      <c r="C96" s="8">
        <v>1</v>
      </c>
      <c r="D96" s="8">
        <v>1</v>
      </c>
      <c r="E96" s="8">
        <v>103</v>
      </c>
      <c r="F96" s="7">
        <v>1</v>
      </c>
      <c r="G96" s="6">
        <v>0</v>
      </c>
      <c r="I96" s="101"/>
      <c r="J96" s="110"/>
      <c r="K96" s="37" t="s">
        <v>1859</v>
      </c>
      <c r="L96" s="23" t="s">
        <v>3583</v>
      </c>
      <c r="M96" s="65">
        <f t="shared" si="11"/>
        <v>2.0465977012502357E-2</v>
      </c>
      <c r="N96" s="22">
        <f t="shared" si="7"/>
        <v>0</v>
      </c>
      <c r="O96" s="21">
        <f t="shared" si="10"/>
        <v>0</v>
      </c>
      <c r="P96" s="107"/>
    </row>
    <row r="97" spans="1:16" ht="23.25" thickBot="1" x14ac:dyDescent="0.3">
      <c r="A97" s="9" t="s">
        <v>68</v>
      </c>
      <c r="B97" s="8" t="s">
        <v>67</v>
      </c>
      <c r="C97" s="8">
        <v>2</v>
      </c>
      <c r="D97" s="8">
        <v>15</v>
      </c>
      <c r="E97" s="8">
        <v>91</v>
      </c>
      <c r="F97" s="7">
        <v>0</v>
      </c>
      <c r="G97" s="6">
        <v>0</v>
      </c>
      <c r="I97" s="101"/>
      <c r="J97" s="110"/>
      <c r="K97" s="37" t="s">
        <v>1857</v>
      </c>
      <c r="L97" s="23" t="s">
        <v>3583</v>
      </c>
      <c r="M97" s="65">
        <f t="shared" si="11"/>
        <v>2.0465977012502357E-2</v>
      </c>
      <c r="N97" s="22">
        <f t="shared" si="7"/>
        <v>0</v>
      </c>
      <c r="O97" s="21">
        <f t="shared" si="10"/>
        <v>0</v>
      </c>
      <c r="P97" s="107"/>
    </row>
    <row r="98" spans="1:16" ht="19.5" thickBot="1" x14ac:dyDescent="0.2">
      <c r="A98" s="9" t="s">
        <v>2768</v>
      </c>
      <c r="B98" s="8" t="s">
        <v>2767</v>
      </c>
      <c r="C98" s="8">
        <v>2</v>
      </c>
      <c r="D98" s="8">
        <v>12.5</v>
      </c>
      <c r="E98" s="8">
        <v>81</v>
      </c>
      <c r="F98" s="7">
        <v>1</v>
      </c>
      <c r="G98" s="6">
        <v>0</v>
      </c>
      <c r="I98" s="101"/>
      <c r="J98" s="111"/>
      <c r="K98" s="36" t="s">
        <v>0</v>
      </c>
      <c r="L98" s="30">
        <v>1</v>
      </c>
      <c r="M98" s="70">
        <f t="shared" si="11"/>
        <v>2.0465977012502357E-2</v>
      </c>
      <c r="N98" s="18">
        <f t="shared" si="7"/>
        <v>2.0465977012502357E-2</v>
      </c>
      <c r="O98" s="17">
        <f t="shared" si="10"/>
        <v>0.40931954025004713</v>
      </c>
      <c r="P98" s="107"/>
    </row>
    <row r="99" spans="1:16" ht="34.5" thickBot="1" x14ac:dyDescent="0.3">
      <c r="A99" s="9" t="s">
        <v>66</v>
      </c>
      <c r="B99" s="8" t="s">
        <v>65</v>
      </c>
      <c r="C99" s="8">
        <v>3</v>
      </c>
      <c r="D99" s="8">
        <v>17.329999999999998</v>
      </c>
      <c r="E99" s="8">
        <v>81.33</v>
      </c>
      <c r="F99" s="7">
        <v>0.66700000000000004</v>
      </c>
      <c r="G99" s="6">
        <v>0</v>
      </c>
      <c r="I99" s="102"/>
      <c r="J99" s="35"/>
      <c r="K99" s="34"/>
      <c r="L99" s="33">
        <v>2</v>
      </c>
      <c r="M99" s="72"/>
      <c r="N99" s="32">
        <f>SUMIF($K60:$K98,"total",N60:N98)</f>
        <v>0.16105892871863697</v>
      </c>
      <c r="O99" s="31">
        <f>SUMIF($K60:$K98,"total",O60:O98)</f>
        <v>1.2528772504868548</v>
      </c>
      <c r="P99" s="108"/>
    </row>
    <row r="100" spans="1:16" ht="33.75" customHeight="1" x14ac:dyDescent="0.25">
      <c r="A100" s="9" t="s">
        <v>1167</v>
      </c>
      <c r="B100" s="8" t="s">
        <v>1166</v>
      </c>
      <c r="C100" s="8">
        <v>1</v>
      </c>
      <c r="D100" s="8">
        <v>14</v>
      </c>
      <c r="E100" s="8">
        <v>90</v>
      </c>
      <c r="F100" s="7">
        <v>0</v>
      </c>
      <c r="G100" s="6">
        <v>0</v>
      </c>
      <c r="I100" s="97" t="s">
        <v>3586</v>
      </c>
      <c r="J100" s="92"/>
      <c r="K100" s="24" t="s">
        <v>3163</v>
      </c>
      <c r="L100" s="23" t="s">
        <v>3583</v>
      </c>
      <c r="M100" s="65">
        <f t="shared" ref="M100:M115" si="12">2359/88988</f>
        <v>2.6509192250640537E-2</v>
      </c>
      <c r="N100" s="22">
        <f t="shared" ref="N100:N174" si="13">L100*M100</f>
        <v>0</v>
      </c>
      <c r="O100" s="21">
        <f t="shared" ref="O100:O149" si="14">N100*6</f>
        <v>0</v>
      </c>
      <c r="P100" s="112" t="s">
        <v>3589</v>
      </c>
    </row>
    <row r="101" spans="1:16" ht="33.75" x14ac:dyDescent="0.25">
      <c r="A101" s="9" t="s">
        <v>62</v>
      </c>
      <c r="B101" s="8" t="s">
        <v>61</v>
      </c>
      <c r="C101" s="8">
        <v>6</v>
      </c>
      <c r="D101" s="8">
        <v>17.329999999999998</v>
      </c>
      <c r="E101" s="8">
        <v>88.83</v>
      </c>
      <c r="F101" s="7">
        <v>0</v>
      </c>
      <c r="G101" s="6">
        <v>0</v>
      </c>
      <c r="I101" s="98"/>
      <c r="J101" s="93"/>
      <c r="K101" s="24" t="s">
        <v>2024</v>
      </c>
      <c r="L101" s="23" t="s">
        <v>3583</v>
      </c>
      <c r="M101" s="65">
        <f t="shared" si="12"/>
        <v>2.6509192250640537E-2</v>
      </c>
      <c r="N101" s="22">
        <f t="shared" si="13"/>
        <v>0</v>
      </c>
      <c r="O101" s="21">
        <f t="shared" si="14"/>
        <v>0</v>
      </c>
      <c r="P101" s="113"/>
    </row>
    <row r="102" spans="1:16" ht="33.75" x14ac:dyDescent="0.25">
      <c r="A102" s="9" t="s">
        <v>1149</v>
      </c>
      <c r="B102" s="8" t="s">
        <v>1148</v>
      </c>
      <c r="C102" s="8">
        <v>1</v>
      </c>
      <c r="D102" s="8">
        <v>16</v>
      </c>
      <c r="E102" s="8">
        <v>75</v>
      </c>
      <c r="F102" s="7">
        <v>0</v>
      </c>
      <c r="G102" s="6">
        <v>0</v>
      </c>
      <c r="I102" s="98"/>
      <c r="J102" s="93"/>
      <c r="K102" s="24" t="s">
        <v>2022</v>
      </c>
      <c r="L102" s="23" t="s">
        <v>3583</v>
      </c>
      <c r="M102" s="65">
        <f t="shared" si="12"/>
        <v>2.6509192250640537E-2</v>
      </c>
      <c r="N102" s="22">
        <f t="shared" si="13"/>
        <v>0</v>
      </c>
      <c r="O102" s="21">
        <f t="shared" si="14"/>
        <v>0</v>
      </c>
      <c r="P102" s="113"/>
    </row>
    <row r="103" spans="1:16" ht="15" x14ac:dyDescent="0.25">
      <c r="A103" s="9" t="s">
        <v>60</v>
      </c>
      <c r="B103" s="8" t="s">
        <v>59</v>
      </c>
      <c r="C103" s="8">
        <v>1</v>
      </c>
      <c r="D103" s="8">
        <v>2</v>
      </c>
      <c r="E103" s="8">
        <v>85</v>
      </c>
      <c r="F103" s="7">
        <v>1</v>
      </c>
      <c r="G103" s="6">
        <v>1</v>
      </c>
      <c r="I103" s="98"/>
      <c r="J103" s="93"/>
      <c r="K103" s="24" t="s">
        <v>1965</v>
      </c>
      <c r="L103" s="23" t="s">
        <v>3583</v>
      </c>
      <c r="M103" s="65">
        <f t="shared" si="12"/>
        <v>2.6509192250640537E-2</v>
      </c>
      <c r="N103" s="22">
        <f t="shared" si="13"/>
        <v>0</v>
      </c>
      <c r="O103" s="21">
        <f t="shared" si="14"/>
        <v>0</v>
      </c>
      <c r="P103" s="113"/>
    </row>
    <row r="104" spans="1:16" ht="15" x14ac:dyDescent="0.25">
      <c r="A104" s="9" t="s">
        <v>58</v>
      </c>
      <c r="B104" s="8" t="s">
        <v>57</v>
      </c>
      <c r="C104" s="8">
        <v>1</v>
      </c>
      <c r="D104" s="8">
        <v>4</v>
      </c>
      <c r="E104" s="8">
        <v>78</v>
      </c>
      <c r="F104" s="7">
        <v>0</v>
      </c>
      <c r="G104" s="6">
        <v>0</v>
      </c>
      <c r="I104" s="98"/>
      <c r="J104" s="93"/>
      <c r="K104" s="24" t="s">
        <v>2862</v>
      </c>
      <c r="L104" s="23" t="s">
        <v>3583</v>
      </c>
      <c r="M104" s="65">
        <f t="shared" si="12"/>
        <v>2.6509192250640537E-2</v>
      </c>
      <c r="N104" s="22">
        <f t="shared" si="13"/>
        <v>0</v>
      </c>
      <c r="O104" s="21">
        <f t="shared" si="14"/>
        <v>0</v>
      </c>
      <c r="P104" s="113"/>
    </row>
    <row r="105" spans="1:16" ht="15" x14ac:dyDescent="0.25">
      <c r="A105" s="9" t="s">
        <v>56</v>
      </c>
      <c r="B105" s="8" t="s">
        <v>55</v>
      </c>
      <c r="C105" s="8">
        <v>3</v>
      </c>
      <c r="D105" s="8">
        <v>23.67</v>
      </c>
      <c r="E105" s="8">
        <v>81.67</v>
      </c>
      <c r="F105" s="7">
        <v>0</v>
      </c>
      <c r="G105" s="6">
        <v>0</v>
      </c>
      <c r="I105" s="98"/>
      <c r="J105" s="93"/>
      <c r="K105" s="24" t="s">
        <v>1911</v>
      </c>
      <c r="L105" s="23" t="s">
        <v>3583</v>
      </c>
      <c r="M105" s="65">
        <f t="shared" si="12"/>
        <v>2.6509192250640537E-2</v>
      </c>
      <c r="N105" s="22">
        <f t="shared" si="13"/>
        <v>0</v>
      </c>
      <c r="O105" s="21">
        <f t="shared" si="14"/>
        <v>0</v>
      </c>
      <c r="P105" s="113"/>
    </row>
    <row r="106" spans="1:16" ht="15" x14ac:dyDescent="0.25">
      <c r="A106" s="9" t="s">
        <v>1147</v>
      </c>
      <c r="B106" s="8" t="s">
        <v>1146</v>
      </c>
      <c r="C106" s="8">
        <v>1</v>
      </c>
      <c r="D106" s="8">
        <v>48</v>
      </c>
      <c r="E106" s="8">
        <v>81</v>
      </c>
      <c r="F106" s="7">
        <v>1</v>
      </c>
      <c r="G106" s="6">
        <v>0</v>
      </c>
      <c r="I106" s="98"/>
      <c r="J106" s="93"/>
      <c r="K106" s="24" t="s">
        <v>126</v>
      </c>
      <c r="L106" s="23" t="s">
        <v>3583</v>
      </c>
      <c r="M106" s="65">
        <f t="shared" si="12"/>
        <v>2.6509192250640537E-2</v>
      </c>
      <c r="N106" s="22">
        <f t="shared" si="13"/>
        <v>0</v>
      </c>
      <c r="O106" s="21">
        <f t="shared" si="14"/>
        <v>0</v>
      </c>
      <c r="P106" s="113"/>
    </row>
    <row r="107" spans="1:16" ht="22.5" x14ac:dyDescent="0.25">
      <c r="A107" s="9" t="s">
        <v>1141</v>
      </c>
      <c r="B107" s="8" t="s">
        <v>1140</v>
      </c>
      <c r="C107" s="8">
        <v>1</v>
      </c>
      <c r="D107" s="8">
        <v>3</v>
      </c>
      <c r="E107" s="8">
        <v>76</v>
      </c>
      <c r="F107" s="7">
        <v>0</v>
      </c>
      <c r="G107" s="6">
        <v>0</v>
      </c>
      <c r="I107" s="98"/>
      <c r="J107" s="93"/>
      <c r="K107" s="24" t="s">
        <v>124</v>
      </c>
      <c r="L107" s="23" t="s">
        <v>3583</v>
      </c>
      <c r="M107" s="65">
        <f t="shared" si="12"/>
        <v>2.6509192250640537E-2</v>
      </c>
      <c r="N107" s="22">
        <f t="shared" si="13"/>
        <v>0</v>
      </c>
      <c r="O107" s="21">
        <f t="shared" si="14"/>
        <v>0</v>
      </c>
      <c r="P107" s="113"/>
    </row>
    <row r="108" spans="1:16" ht="22.5" x14ac:dyDescent="0.25">
      <c r="A108" s="9" t="s">
        <v>1131</v>
      </c>
      <c r="B108" s="8" t="s">
        <v>1130</v>
      </c>
      <c r="C108" s="8">
        <v>4</v>
      </c>
      <c r="D108" s="8">
        <v>15.75</v>
      </c>
      <c r="E108" s="8">
        <v>86.75</v>
      </c>
      <c r="F108" s="7">
        <v>0.25</v>
      </c>
      <c r="G108" s="6">
        <v>0</v>
      </c>
      <c r="I108" s="98"/>
      <c r="J108" s="93"/>
      <c r="K108" s="24" t="s">
        <v>122</v>
      </c>
      <c r="L108" s="23">
        <v>1</v>
      </c>
      <c r="M108" s="65">
        <f t="shared" si="12"/>
        <v>2.6509192250640537E-2</v>
      </c>
      <c r="N108" s="22">
        <f t="shared" si="13"/>
        <v>2.6509192250640537E-2</v>
      </c>
      <c r="O108" s="21">
        <f t="shared" si="14"/>
        <v>0.15905515350384322</v>
      </c>
      <c r="P108" s="113"/>
    </row>
    <row r="109" spans="1:16" ht="15" x14ac:dyDescent="0.25">
      <c r="A109" s="9" t="s">
        <v>50</v>
      </c>
      <c r="B109" s="8" t="s">
        <v>49</v>
      </c>
      <c r="C109" s="8">
        <v>1</v>
      </c>
      <c r="D109" s="8">
        <v>20</v>
      </c>
      <c r="E109" s="8">
        <v>84</v>
      </c>
      <c r="F109" s="7">
        <v>0</v>
      </c>
      <c r="G109" s="6">
        <v>0</v>
      </c>
      <c r="I109" s="98"/>
      <c r="J109" s="93"/>
      <c r="K109" s="24" t="s">
        <v>1909</v>
      </c>
      <c r="L109" s="23">
        <v>1</v>
      </c>
      <c r="M109" s="65">
        <f t="shared" si="12"/>
        <v>2.6509192250640537E-2</v>
      </c>
      <c r="N109" s="22">
        <f t="shared" si="13"/>
        <v>2.6509192250640537E-2</v>
      </c>
      <c r="O109" s="21">
        <f t="shared" si="14"/>
        <v>0.15905515350384322</v>
      </c>
      <c r="P109" s="113"/>
    </row>
    <row r="110" spans="1:16" ht="15" x14ac:dyDescent="0.25">
      <c r="A110" s="9" t="s">
        <v>1083</v>
      </c>
      <c r="B110" s="8" t="s">
        <v>1082</v>
      </c>
      <c r="C110" s="8">
        <v>1</v>
      </c>
      <c r="D110" s="8">
        <v>6</v>
      </c>
      <c r="E110" s="8">
        <v>94</v>
      </c>
      <c r="F110" s="7">
        <v>0</v>
      </c>
      <c r="G110" s="6">
        <v>0</v>
      </c>
      <c r="I110" s="98"/>
      <c r="J110" s="93"/>
      <c r="K110" s="24" t="s">
        <v>1935</v>
      </c>
      <c r="L110" s="23" t="s">
        <v>3583</v>
      </c>
      <c r="M110" s="65">
        <f t="shared" si="12"/>
        <v>2.6509192250640537E-2</v>
      </c>
      <c r="N110" s="22">
        <f t="shared" si="13"/>
        <v>0</v>
      </c>
      <c r="O110" s="21">
        <f t="shared" si="14"/>
        <v>0</v>
      </c>
      <c r="P110" s="113"/>
    </row>
    <row r="111" spans="1:16" ht="22.5" x14ac:dyDescent="0.25">
      <c r="A111" s="9" t="s">
        <v>1049</v>
      </c>
      <c r="B111" s="8" t="s">
        <v>1048</v>
      </c>
      <c r="C111" s="8">
        <v>1</v>
      </c>
      <c r="D111" s="8">
        <v>1</v>
      </c>
      <c r="E111" s="8">
        <v>88</v>
      </c>
      <c r="F111" s="7">
        <v>0</v>
      </c>
      <c r="G111" s="6">
        <v>1</v>
      </c>
      <c r="I111" s="98"/>
      <c r="J111" s="93"/>
      <c r="K111" s="24" t="s">
        <v>1933</v>
      </c>
      <c r="L111" s="23" t="s">
        <v>3583</v>
      </c>
      <c r="M111" s="65">
        <f t="shared" si="12"/>
        <v>2.6509192250640537E-2</v>
      </c>
      <c r="N111" s="22">
        <f t="shared" si="13"/>
        <v>0</v>
      </c>
      <c r="O111" s="21">
        <f t="shared" si="14"/>
        <v>0</v>
      </c>
      <c r="P111" s="113"/>
    </row>
    <row r="112" spans="1:16" ht="22.5" x14ac:dyDescent="0.25">
      <c r="A112" s="9" t="s">
        <v>1043</v>
      </c>
      <c r="B112" s="8" t="s">
        <v>1042</v>
      </c>
      <c r="C112" s="8">
        <v>8</v>
      </c>
      <c r="D112" s="8">
        <v>15.25</v>
      </c>
      <c r="E112" s="8">
        <v>85.25</v>
      </c>
      <c r="F112" s="7">
        <v>0.25</v>
      </c>
      <c r="G112" s="6">
        <v>0.125</v>
      </c>
      <c r="I112" s="98"/>
      <c r="J112" s="93"/>
      <c r="K112" s="24" t="s">
        <v>140</v>
      </c>
      <c r="L112" s="23" t="s">
        <v>3583</v>
      </c>
      <c r="M112" s="65">
        <f t="shared" si="12"/>
        <v>2.6509192250640537E-2</v>
      </c>
      <c r="N112" s="22">
        <f t="shared" si="13"/>
        <v>0</v>
      </c>
      <c r="O112" s="21">
        <f t="shared" si="14"/>
        <v>0</v>
      </c>
      <c r="P112" s="113"/>
    </row>
    <row r="113" spans="1:16" ht="22.5" x14ac:dyDescent="0.25">
      <c r="A113" s="9" t="s">
        <v>1041</v>
      </c>
      <c r="B113" s="8" t="s">
        <v>1040</v>
      </c>
      <c r="C113" s="8">
        <v>1</v>
      </c>
      <c r="D113" s="8">
        <v>14</v>
      </c>
      <c r="E113" s="8">
        <v>78</v>
      </c>
      <c r="F113" s="7">
        <v>0</v>
      </c>
      <c r="G113" s="6">
        <v>0</v>
      </c>
      <c r="I113" s="98"/>
      <c r="J113" s="93"/>
      <c r="K113" s="24" t="s">
        <v>1931</v>
      </c>
      <c r="L113" s="23" t="s">
        <v>3583</v>
      </c>
      <c r="M113" s="65">
        <f t="shared" si="12"/>
        <v>2.6509192250640537E-2</v>
      </c>
      <c r="N113" s="22">
        <f t="shared" si="13"/>
        <v>0</v>
      </c>
      <c r="O113" s="21">
        <f t="shared" si="14"/>
        <v>0</v>
      </c>
      <c r="P113" s="113"/>
    </row>
    <row r="114" spans="1:16" ht="23.25" thickBot="1" x14ac:dyDescent="0.3">
      <c r="A114" s="9" t="s">
        <v>46</v>
      </c>
      <c r="B114" s="8" t="s">
        <v>45</v>
      </c>
      <c r="C114" s="8">
        <v>1</v>
      </c>
      <c r="D114" s="8">
        <v>5</v>
      </c>
      <c r="E114" s="8">
        <v>79</v>
      </c>
      <c r="F114" s="7">
        <v>1</v>
      </c>
      <c r="G114" s="6">
        <v>1</v>
      </c>
      <c r="I114" s="98"/>
      <c r="J114" s="93"/>
      <c r="K114" s="24" t="s">
        <v>1929</v>
      </c>
      <c r="L114" s="23" t="s">
        <v>3583</v>
      </c>
      <c r="M114" s="65">
        <f t="shared" si="12"/>
        <v>2.6509192250640537E-2</v>
      </c>
      <c r="N114" s="22">
        <f t="shared" si="13"/>
        <v>0</v>
      </c>
      <c r="O114" s="21">
        <f t="shared" si="14"/>
        <v>0</v>
      </c>
      <c r="P114" s="113"/>
    </row>
    <row r="115" spans="1:16" ht="23.25" thickBot="1" x14ac:dyDescent="0.2">
      <c r="A115" s="9" t="s">
        <v>946</v>
      </c>
      <c r="B115" s="8" t="s">
        <v>945</v>
      </c>
      <c r="C115" s="8">
        <v>1</v>
      </c>
      <c r="D115" s="8">
        <v>2</v>
      </c>
      <c r="E115" s="8">
        <v>86</v>
      </c>
      <c r="F115" s="7">
        <v>0</v>
      </c>
      <c r="G115" s="6">
        <v>0</v>
      </c>
      <c r="I115" s="98"/>
      <c r="J115" s="94"/>
      <c r="K115" s="20" t="s">
        <v>0</v>
      </c>
      <c r="L115" s="30">
        <v>2</v>
      </c>
      <c r="M115" s="70">
        <f t="shared" si="12"/>
        <v>2.6509192250640537E-2</v>
      </c>
      <c r="N115" s="18">
        <f t="shared" si="13"/>
        <v>5.3018384501281074E-2</v>
      </c>
      <c r="O115" s="17">
        <f t="shared" si="14"/>
        <v>0.31811030700768644</v>
      </c>
      <c r="P115" s="113"/>
    </row>
    <row r="116" spans="1:16" ht="22.5" customHeight="1" x14ac:dyDescent="0.25">
      <c r="A116" s="9" t="s">
        <v>42</v>
      </c>
      <c r="B116" s="8" t="s">
        <v>41</v>
      </c>
      <c r="C116" s="8">
        <v>1</v>
      </c>
      <c r="D116" s="8">
        <v>9</v>
      </c>
      <c r="E116" s="8">
        <v>74</v>
      </c>
      <c r="F116" s="7">
        <v>1</v>
      </c>
      <c r="G116" s="6">
        <v>0</v>
      </c>
      <c r="I116" s="98"/>
      <c r="J116" s="92"/>
      <c r="K116" s="24" t="s">
        <v>2094</v>
      </c>
      <c r="L116" s="23" t="s">
        <v>3583</v>
      </c>
      <c r="M116" s="65">
        <f>17564/293502</f>
        <v>5.9842863081001153E-2</v>
      </c>
      <c r="N116" s="22">
        <f t="shared" si="13"/>
        <v>0</v>
      </c>
      <c r="O116" s="21">
        <f t="shared" si="14"/>
        <v>0</v>
      </c>
      <c r="P116" s="113"/>
    </row>
    <row r="117" spans="1:16" ht="22.5" x14ac:dyDescent="0.25">
      <c r="A117" s="9" t="s">
        <v>944</v>
      </c>
      <c r="B117" s="8" t="s">
        <v>943</v>
      </c>
      <c r="C117" s="8">
        <v>4</v>
      </c>
      <c r="D117" s="8">
        <v>11.25</v>
      </c>
      <c r="E117" s="8">
        <v>82</v>
      </c>
      <c r="F117" s="7">
        <v>0.5</v>
      </c>
      <c r="G117" s="6">
        <v>0</v>
      </c>
      <c r="I117" s="98"/>
      <c r="J117" s="93"/>
      <c r="K117" s="24" t="s">
        <v>2092</v>
      </c>
      <c r="L117" s="23" t="s">
        <v>3583</v>
      </c>
      <c r="M117" s="65">
        <f t="shared" ref="M117:M150" si="15">17564/293502</f>
        <v>5.9842863081001153E-2</v>
      </c>
      <c r="N117" s="22">
        <f t="shared" si="13"/>
        <v>0</v>
      </c>
      <c r="O117" s="21">
        <f t="shared" si="14"/>
        <v>0</v>
      </c>
      <c r="P117" s="113"/>
    </row>
    <row r="118" spans="1:16" ht="22.5" x14ac:dyDescent="0.25">
      <c r="A118" s="9" t="s">
        <v>942</v>
      </c>
      <c r="B118" s="8" t="s">
        <v>941</v>
      </c>
      <c r="C118" s="8">
        <v>5</v>
      </c>
      <c r="D118" s="8">
        <v>16</v>
      </c>
      <c r="E118" s="8">
        <v>84.6</v>
      </c>
      <c r="F118" s="7">
        <v>0.2</v>
      </c>
      <c r="G118" s="6">
        <v>0</v>
      </c>
      <c r="I118" s="98"/>
      <c r="J118" s="93"/>
      <c r="K118" s="24" t="s">
        <v>2090</v>
      </c>
      <c r="L118" s="23" t="s">
        <v>3583</v>
      </c>
      <c r="M118" s="65">
        <f t="shared" si="15"/>
        <v>5.9842863081001153E-2</v>
      </c>
      <c r="N118" s="22">
        <f t="shared" si="13"/>
        <v>0</v>
      </c>
      <c r="O118" s="21">
        <f t="shared" si="14"/>
        <v>0</v>
      </c>
      <c r="P118" s="113"/>
    </row>
    <row r="119" spans="1:16" ht="15" x14ac:dyDescent="0.25">
      <c r="A119" s="9" t="s">
        <v>40</v>
      </c>
      <c r="B119" s="8" t="s">
        <v>39</v>
      </c>
      <c r="C119" s="8">
        <v>2</v>
      </c>
      <c r="D119" s="8">
        <v>16.5</v>
      </c>
      <c r="E119" s="8">
        <v>92</v>
      </c>
      <c r="F119" s="7">
        <v>1</v>
      </c>
      <c r="G119" s="6">
        <v>0</v>
      </c>
      <c r="I119" s="98"/>
      <c r="J119" s="93"/>
      <c r="K119" s="24" t="s">
        <v>2088</v>
      </c>
      <c r="L119" s="23" t="s">
        <v>3583</v>
      </c>
      <c r="M119" s="65">
        <f t="shared" si="15"/>
        <v>5.9842863081001153E-2</v>
      </c>
      <c r="N119" s="22">
        <f t="shared" si="13"/>
        <v>0</v>
      </c>
      <c r="O119" s="21">
        <f t="shared" si="14"/>
        <v>0</v>
      </c>
      <c r="P119" s="113"/>
    </row>
    <row r="120" spans="1:16" ht="33.75" x14ac:dyDescent="0.25">
      <c r="A120" s="9" t="s">
        <v>922</v>
      </c>
      <c r="B120" s="8" t="s">
        <v>921</v>
      </c>
      <c r="C120" s="8">
        <v>1</v>
      </c>
      <c r="D120" s="8">
        <v>0</v>
      </c>
      <c r="E120" s="8">
        <v>82</v>
      </c>
      <c r="F120" s="7">
        <v>1</v>
      </c>
      <c r="G120" s="6">
        <v>0</v>
      </c>
      <c r="I120" s="98"/>
      <c r="J120" s="93"/>
      <c r="K120" s="24" t="s">
        <v>2086</v>
      </c>
      <c r="L120" s="23" t="s">
        <v>3583</v>
      </c>
      <c r="M120" s="65">
        <f t="shared" si="15"/>
        <v>5.9842863081001153E-2</v>
      </c>
      <c r="N120" s="22">
        <f t="shared" si="13"/>
        <v>0</v>
      </c>
      <c r="O120" s="21">
        <f t="shared" si="14"/>
        <v>0</v>
      </c>
      <c r="P120" s="113"/>
    </row>
    <row r="121" spans="1:16" ht="33.75" x14ac:dyDescent="0.25">
      <c r="A121" s="9" t="s">
        <v>920</v>
      </c>
      <c r="B121" s="8" t="s">
        <v>919</v>
      </c>
      <c r="C121" s="8">
        <v>2</v>
      </c>
      <c r="D121" s="8">
        <v>2</v>
      </c>
      <c r="E121" s="8">
        <v>79.5</v>
      </c>
      <c r="F121" s="7">
        <v>0.5</v>
      </c>
      <c r="G121" s="6">
        <v>0</v>
      </c>
      <c r="I121" s="98"/>
      <c r="J121" s="93"/>
      <c r="K121" s="24" t="s">
        <v>2084</v>
      </c>
      <c r="L121" s="23" t="s">
        <v>3583</v>
      </c>
      <c r="M121" s="65">
        <f t="shared" si="15"/>
        <v>5.9842863081001153E-2</v>
      </c>
      <c r="N121" s="22">
        <f t="shared" si="13"/>
        <v>0</v>
      </c>
      <c r="O121" s="21">
        <f t="shared" si="14"/>
        <v>0</v>
      </c>
      <c r="P121" s="113"/>
    </row>
    <row r="122" spans="1:16" ht="33.75" x14ac:dyDescent="0.25">
      <c r="A122" s="9" t="s">
        <v>916</v>
      </c>
      <c r="B122" s="8" t="s">
        <v>915</v>
      </c>
      <c r="C122" s="8">
        <v>1</v>
      </c>
      <c r="D122" s="8">
        <v>14</v>
      </c>
      <c r="E122" s="8">
        <v>93</v>
      </c>
      <c r="F122" s="7">
        <v>0</v>
      </c>
      <c r="G122" s="6">
        <v>0</v>
      </c>
      <c r="I122" s="98"/>
      <c r="J122" s="93"/>
      <c r="K122" s="24" t="s">
        <v>2082</v>
      </c>
      <c r="L122" s="23" t="s">
        <v>3583</v>
      </c>
      <c r="M122" s="65">
        <f t="shared" si="15"/>
        <v>5.9842863081001153E-2</v>
      </c>
      <c r="N122" s="22">
        <f t="shared" si="13"/>
        <v>0</v>
      </c>
      <c r="O122" s="21">
        <f t="shared" si="14"/>
        <v>0</v>
      </c>
      <c r="P122" s="113"/>
    </row>
    <row r="123" spans="1:16" ht="33.75" x14ac:dyDescent="0.25">
      <c r="A123" s="9" t="s">
        <v>914</v>
      </c>
      <c r="B123" s="8" t="s">
        <v>913</v>
      </c>
      <c r="C123" s="8">
        <v>1</v>
      </c>
      <c r="D123" s="8">
        <v>12</v>
      </c>
      <c r="E123" s="8">
        <v>87</v>
      </c>
      <c r="F123" s="7">
        <v>0</v>
      </c>
      <c r="G123" s="6">
        <v>0</v>
      </c>
      <c r="I123" s="98"/>
      <c r="J123" s="93"/>
      <c r="K123" s="24" t="s">
        <v>2080</v>
      </c>
      <c r="L123" s="23" t="s">
        <v>3583</v>
      </c>
      <c r="M123" s="65">
        <f t="shared" si="15"/>
        <v>5.9842863081001153E-2</v>
      </c>
      <c r="N123" s="22">
        <f t="shared" si="13"/>
        <v>0</v>
      </c>
      <c r="O123" s="21">
        <f t="shared" si="14"/>
        <v>0</v>
      </c>
      <c r="P123" s="113"/>
    </row>
    <row r="124" spans="1:16" ht="45" x14ac:dyDescent="0.25">
      <c r="A124" s="9" t="s">
        <v>2700</v>
      </c>
      <c r="B124" s="8" t="s">
        <v>2699</v>
      </c>
      <c r="C124" s="8">
        <v>1</v>
      </c>
      <c r="D124" s="8">
        <v>0</v>
      </c>
      <c r="E124" s="8">
        <v>81</v>
      </c>
      <c r="F124" s="7">
        <v>1</v>
      </c>
      <c r="G124" s="6">
        <v>0</v>
      </c>
      <c r="I124" s="98"/>
      <c r="J124" s="93"/>
      <c r="K124" s="24" t="s">
        <v>3167</v>
      </c>
      <c r="L124" s="23" t="s">
        <v>3583</v>
      </c>
      <c r="M124" s="65">
        <f t="shared" si="15"/>
        <v>5.9842863081001153E-2</v>
      </c>
      <c r="N124" s="22">
        <f t="shared" si="13"/>
        <v>0</v>
      </c>
      <c r="O124" s="21">
        <f t="shared" si="14"/>
        <v>0</v>
      </c>
      <c r="P124" s="113"/>
    </row>
    <row r="125" spans="1:16" ht="22.5" x14ac:dyDescent="0.25">
      <c r="A125" s="9" t="s">
        <v>896</v>
      </c>
      <c r="B125" s="8" t="s">
        <v>895</v>
      </c>
      <c r="C125" s="8">
        <v>1</v>
      </c>
      <c r="D125" s="8">
        <v>0</v>
      </c>
      <c r="E125" s="8">
        <v>82</v>
      </c>
      <c r="F125" s="7">
        <v>1</v>
      </c>
      <c r="G125" s="6">
        <v>0</v>
      </c>
      <c r="I125" s="98"/>
      <c r="J125" s="93"/>
      <c r="K125" s="24" t="s">
        <v>2078</v>
      </c>
      <c r="L125" s="23" t="s">
        <v>3583</v>
      </c>
      <c r="M125" s="65">
        <f t="shared" si="15"/>
        <v>5.9842863081001153E-2</v>
      </c>
      <c r="N125" s="22">
        <f t="shared" si="13"/>
        <v>0</v>
      </c>
      <c r="O125" s="21">
        <f t="shared" si="14"/>
        <v>0</v>
      </c>
      <c r="P125" s="113"/>
    </row>
    <row r="126" spans="1:16" ht="22.5" x14ac:dyDescent="0.25">
      <c r="A126" s="9" t="s">
        <v>894</v>
      </c>
      <c r="B126" s="8" t="s">
        <v>893</v>
      </c>
      <c r="C126" s="8">
        <v>2</v>
      </c>
      <c r="D126" s="8">
        <v>10.5</v>
      </c>
      <c r="E126" s="8">
        <v>88</v>
      </c>
      <c r="F126" s="7">
        <v>0</v>
      </c>
      <c r="G126" s="6">
        <v>0</v>
      </c>
      <c r="I126" s="98"/>
      <c r="J126" s="93"/>
      <c r="K126" s="24" t="s">
        <v>2076</v>
      </c>
      <c r="L126" s="23" t="s">
        <v>3583</v>
      </c>
      <c r="M126" s="65">
        <f t="shared" si="15"/>
        <v>5.9842863081001153E-2</v>
      </c>
      <c r="N126" s="22">
        <f t="shared" si="13"/>
        <v>0</v>
      </c>
      <c r="O126" s="21">
        <f t="shared" si="14"/>
        <v>0</v>
      </c>
      <c r="P126" s="113"/>
    </row>
    <row r="127" spans="1:16" ht="22.5" x14ac:dyDescent="0.25">
      <c r="A127" s="9" t="s">
        <v>844</v>
      </c>
      <c r="B127" s="8" t="s">
        <v>843</v>
      </c>
      <c r="C127" s="8">
        <v>1</v>
      </c>
      <c r="D127" s="8">
        <v>7</v>
      </c>
      <c r="E127" s="8">
        <v>82</v>
      </c>
      <c r="F127" s="7">
        <v>1</v>
      </c>
      <c r="G127" s="6">
        <v>0</v>
      </c>
      <c r="I127" s="98"/>
      <c r="J127" s="93"/>
      <c r="K127" s="24" t="s">
        <v>2870</v>
      </c>
      <c r="L127" s="23" t="s">
        <v>3583</v>
      </c>
      <c r="M127" s="65">
        <f t="shared" si="15"/>
        <v>5.9842863081001153E-2</v>
      </c>
      <c r="N127" s="22">
        <f t="shared" si="13"/>
        <v>0</v>
      </c>
      <c r="O127" s="21">
        <f t="shared" si="14"/>
        <v>0</v>
      </c>
      <c r="P127" s="113"/>
    </row>
    <row r="128" spans="1:16" ht="22.5" x14ac:dyDescent="0.25">
      <c r="A128" s="9" t="s">
        <v>24</v>
      </c>
      <c r="B128" s="8" t="s">
        <v>23</v>
      </c>
      <c r="C128" s="8">
        <v>1</v>
      </c>
      <c r="D128" s="8">
        <v>5</v>
      </c>
      <c r="E128" s="8">
        <v>69</v>
      </c>
      <c r="F128" s="7">
        <v>0</v>
      </c>
      <c r="G128" s="6">
        <v>0</v>
      </c>
      <c r="I128" s="98"/>
      <c r="J128" s="93"/>
      <c r="K128" s="24" t="s">
        <v>2070</v>
      </c>
      <c r="L128" s="23" t="s">
        <v>3583</v>
      </c>
      <c r="M128" s="65">
        <f t="shared" si="15"/>
        <v>5.9842863081001153E-2</v>
      </c>
      <c r="N128" s="22">
        <f t="shared" si="13"/>
        <v>0</v>
      </c>
      <c r="O128" s="21">
        <f t="shared" si="14"/>
        <v>0</v>
      </c>
      <c r="P128" s="113"/>
    </row>
    <row r="129" spans="1:16" ht="22.5" x14ac:dyDescent="0.25">
      <c r="A129" s="9" t="s">
        <v>476</v>
      </c>
      <c r="B129" s="8" t="s">
        <v>475</v>
      </c>
      <c r="C129" s="8">
        <v>2</v>
      </c>
      <c r="D129" s="8">
        <v>9</v>
      </c>
      <c r="E129" s="8">
        <v>89</v>
      </c>
      <c r="F129" s="7">
        <v>0</v>
      </c>
      <c r="G129" s="6">
        <v>0</v>
      </c>
      <c r="I129" s="98"/>
      <c r="J129" s="93"/>
      <c r="K129" s="24" t="s">
        <v>2068</v>
      </c>
      <c r="L129" s="23" t="s">
        <v>3583</v>
      </c>
      <c r="M129" s="65">
        <f t="shared" si="15"/>
        <v>5.9842863081001153E-2</v>
      </c>
      <c r="N129" s="22">
        <f t="shared" si="13"/>
        <v>0</v>
      </c>
      <c r="O129" s="21">
        <f t="shared" si="14"/>
        <v>0</v>
      </c>
      <c r="P129" s="113"/>
    </row>
    <row r="130" spans="1:16" ht="22.5" x14ac:dyDescent="0.25">
      <c r="A130" s="9" t="s">
        <v>472</v>
      </c>
      <c r="B130" s="8" t="s">
        <v>471</v>
      </c>
      <c r="C130" s="8">
        <v>2</v>
      </c>
      <c r="D130" s="8">
        <v>9</v>
      </c>
      <c r="E130" s="8">
        <v>83.5</v>
      </c>
      <c r="F130" s="7">
        <v>0.5</v>
      </c>
      <c r="G130" s="6">
        <v>0.5</v>
      </c>
      <c r="I130" s="98"/>
      <c r="J130" s="93"/>
      <c r="K130" s="24" t="s">
        <v>3163</v>
      </c>
      <c r="L130" s="23" t="s">
        <v>3583</v>
      </c>
      <c r="M130" s="65">
        <f t="shared" si="15"/>
        <v>5.9842863081001153E-2</v>
      </c>
      <c r="N130" s="22">
        <f t="shared" si="13"/>
        <v>0</v>
      </c>
      <c r="O130" s="21">
        <f t="shared" si="14"/>
        <v>0</v>
      </c>
      <c r="P130" s="113"/>
    </row>
    <row r="131" spans="1:16" ht="22.5" x14ac:dyDescent="0.25">
      <c r="A131" s="9" t="s">
        <v>466</v>
      </c>
      <c r="B131" s="8" t="s">
        <v>465</v>
      </c>
      <c r="C131" s="8">
        <v>1</v>
      </c>
      <c r="D131" s="8">
        <v>15</v>
      </c>
      <c r="E131" s="8">
        <v>87</v>
      </c>
      <c r="F131" s="7">
        <v>1</v>
      </c>
      <c r="G131" s="6">
        <v>1</v>
      </c>
      <c r="I131" s="98"/>
      <c r="J131" s="93"/>
      <c r="K131" s="24" t="s">
        <v>2024</v>
      </c>
      <c r="L131" s="23" t="s">
        <v>3583</v>
      </c>
      <c r="M131" s="65">
        <f t="shared" si="15"/>
        <v>5.9842863081001153E-2</v>
      </c>
      <c r="N131" s="22">
        <f t="shared" si="13"/>
        <v>0</v>
      </c>
      <c r="O131" s="21">
        <f t="shared" si="14"/>
        <v>0</v>
      </c>
      <c r="P131" s="113"/>
    </row>
    <row r="132" spans="1:16" ht="22.5" x14ac:dyDescent="0.25">
      <c r="A132" s="9" t="s">
        <v>446</v>
      </c>
      <c r="B132" s="8" t="s">
        <v>445</v>
      </c>
      <c r="C132" s="8">
        <v>1</v>
      </c>
      <c r="D132" s="8">
        <v>2</v>
      </c>
      <c r="E132" s="8">
        <v>91</v>
      </c>
      <c r="F132" s="7">
        <v>0</v>
      </c>
      <c r="G132" s="6">
        <v>0</v>
      </c>
      <c r="I132" s="98"/>
      <c r="J132" s="93"/>
      <c r="K132" s="24" t="s">
        <v>2022</v>
      </c>
      <c r="L132" s="23" t="s">
        <v>3583</v>
      </c>
      <c r="M132" s="65">
        <f t="shared" si="15"/>
        <v>5.9842863081001153E-2</v>
      </c>
      <c r="N132" s="22">
        <f t="shared" si="13"/>
        <v>0</v>
      </c>
      <c r="O132" s="21">
        <f t="shared" si="14"/>
        <v>0</v>
      </c>
      <c r="P132" s="113"/>
    </row>
    <row r="133" spans="1:16" ht="22.5" x14ac:dyDescent="0.25">
      <c r="A133" s="9" t="s">
        <v>444</v>
      </c>
      <c r="B133" s="8" t="s">
        <v>443</v>
      </c>
      <c r="C133" s="8">
        <v>10</v>
      </c>
      <c r="D133" s="8">
        <v>14.7</v>
      </c>
      <c r="E133" s="8">
        <v>87</v>
      </c>
      <c r="F133" s="7">
        <v>0.3</v>
      </c>
      <c r="G133" s="6">
        <v>0</v>
      </c>
      <c r="I133" s="98"/>
      <c r="J133" s="93"/>
      <c r="K133" s="24" t="s">
        <v>2005</v>
      </c>
      <c r="L133" s="23" t="s">
        <v>3583</v>
      </c>
      <c r="M133" s="65">
        <f t="shared" si="15"/>
        <v>5.9842863081001153E-2</v>
      </c>
      <c r="N133" s="22">
        <f t="shared" si="13"/>
        <v>0</v>
      </c>
      <c r="O133" s="21">
        <f t="shared" si="14"/>
        <v>0</v>
      </c>
      <c r="P133" s="113"/>
    </row>
    <row r="134" spans="1:16" ht="22.5" x14ac:dyDescent="0.25">
      <c r="A134" s="9" t="s">
        <v>442</v>
      </c>
      <c r="B134" s="8" t="s">
        <v>441</v>
      </c>
      <c r="C134" s="8">
        <v>2</v>
      </c>
      <c r="D134" s="8">
        <v>11.5</v>
      </c>
      <c r="E134" s="8">
        <v>85</v>
      </c>
      <c r="F134" s="7">
        <v>0</v>
      </c>
      <c r="G134" s="6">
        <v>0</v>
      </c>
      <c r="I134" s="98"/>
      <c r="J134" s="93"/>
      <c r="K134" s="24" t="s">
        <v>2003</v>
      </c>
      <c r="L134" s="23" t="s">
        <v>3583</v>
      </c>
      <c r="M134" s="65">
        <f t="shared" si="15"/>
        <v>5.9842863081001153E-2</v>
      </c>
      <c r="N134" s="22">
        <f t="shared" si="13"/>
        <v>0</v>
      </c>
      <c r="O134" s="21">
        <f t="shared" si="14"/>
        <v>0</v>
      </c>
      <c r="P134" s="113"/>
    </row>
    <row r="135" spans="1:16" ht="33.75" x14ac:dyDescent="0.25">
      <c r="A135" s="9" t="s">
        <v>440</v>
      </c>
      <c r="B135" s="8" t="s">
        <v>439</v>
      </c>
      <c r="C135" s="8">
        <v>3</v>
      </c>
      <c r="D135" s="8">
        <v>1</v>
      </c>
      <c r="E135" s="8">
        <v>83.67</v>
      </c>
      <c r="F135" s="7">
        <v>0.66700000000000004</v>
      </c>
      <c r="G135" s="6">
        <v>0.33300000000000002</v>
      </c>
      <c r="I135" s="98"/>
      <c r="J135" s="93"/>
      <c r="K135" s="24" t="s">
        <v>2001</v>
      </c>
      <c r="L135" s="23" t="s">
        <v>3583</v>
      </c>
      <c r="M135" s="65">
        <f t="shared" si="15"/>
        <v>5.9842863081001153E-2</v>
      </c>
      <c r="N135" s="22">
        <f t="shared" si="13"/>
        <v>0</v>
      </c>
      <c r="O135" s="21">
        <f t="shared" si="14"/>
        <v>0</v>
      </c>
      <c r="P135" s="113"/>
    </row>
    <row r="136" spans="1:16" ht="33.75" x14ac:dyDescent="0.25">
      <c r="A136" s="9" t="s">
        <v>14</v>
      </c>
      <c r="B136" s="8" t="s">
        <v>13</v>
      </c>
      <c r="C136" s="8">
        <v>3</v>
      </c>
      <c r="D136" s="8">
        <v>10.33</v>
      </c>
      <c r="E136" s="8">
        <v>82.33</v>
      </c>
      <c r="F136" s="7">
        <v>0</v>
      </c>
      <c r="G136" s="6">
        <v>0</v>
      </c>
      <c r="I136" s="98"/>
      <c r="J136" s="93"/>
      <c r="K136" s="24" t="s">
        <v>2864</v>
      </c>
      <c r="L136" s="23" t="s">
        <v>3583</v>
      </c>
      <c r="M136" s="65">
        <f t="shared" si="15"/>
        <v>5.9842863081001153E-2</v>
      </c>
      <c r="N136" s="22">
        <f t="shared" si="13"/>
        <v>0</v>
      </c>
      <c r="O136" s="21">
        <f t="shared" si="14"/>
        <v>0</v>
      </c>
      <c r="P136" s="113"/>
    </row>
    <row r="137" spans="1:16" ht="33.75" x14ac:dyDescent="0.25">
      <c r="A137" s="9" t="s">
        <v>12</v>
      </c>
      <c r="B137" s="8" t="s">
        <v>11</v>
      </c>
      <c r="C137" s="8">
        <v>5</v>
      </c>
      <c r="D137" s="8">
        <v>13.4</v>
      </c>
      <c r="E137" s="8">
        <v>88.8</v>
      </c>
      <c r="F137" s="7">
        <v>0.6</v>
      </c>
      <c r="G137" s="6">
        <v>0</v>
      </c>
      <c r="I137" s="98"/>
      <c r="J137" s="93"/>
      <c r="K137" s="24" t="s">
        <v>1999</v>
      </c>
      <c r="L137" s="23" t="s">
        <v>3583</v>
      </c>
      <c r="M137" s="65">
        <f t="shared" si="15"/>
        <v>5.9842863081001153E-2</v>
      </c>
      <c r="N137" s="22">
        <f t="shared" si="13"/>
        <v>0</v>
      </c>
      <c r="O137" s="21">
        <f t="shared" si="14"/>
        <v>0</v>
      </c>
      <c r="P137" s="113"/>
    </row>
    <row r="138" spans="1:16" ht="33.75" x14ac:dyDescent="0.25">
      <c r="A138" s="9" t="s">
        <v>438</v>
      </c>
      <c r="B138" s="8" t="s">
        <v>437</v>
      </c>
      <c r="C138" s="8">
        <v>4</v>
      </c>
      <c r="D138" s="8">
        <v>10.5</v>
      </c>
      <c r="E138" s="8">
        <v>86.25</v>
      </c>
      <c r="F138" s="7">
        <v>0.5</v>
      </c>
      <c r="G138" s="6">
        <v>0</v>
      </c>
      <c r="I138" s="98"/>
      <c r="J138" s="93"/>
      <c r="K138" s="24" t="s">
        <v>3287</v>
      </c>
      <c r="L138" s="23" t="s">
        <v>3583</v>
      </c>
      <c r="M138" s="65">
        <f t="shared" si="15"/>
        <v>5.9842863081001153E-2</v>
      </c>
      <c r="N138" s="22">
        <f t="shared" si="13"/>
        <v>0</v>
      </c>
      <c r="O138" s="21">
        <f t="shared" si="14"/>
        <v>0</v>
      </c>
      <c r="P138" s="113"/>
    </row>
    <row r="139" spans="1:16" ht="33.75" customHeight="1" x14ac:dyDescent="0.25">
      <c r="A139" s="9" t="s">
        <v>434</v>
      </c>
      <c r="B139" s="8" t="s">
        <v>433</v>
      </c>
      <c r="C139" s="8">
        <v>4</v>
      </c>
      <c r="D139" s="8">
        <v>13</v>
      </c>
      <c r="E139" s="8">
        <v>75.75</v>
      </c>
      <c r="F139" s="7">
        <v>0.5</v>
      </c>
      <c r="G139" s="6">
        <v>0</v>
      </c>
      <c r="I139" s="98"/>
      <c r="J139" s="93"/>
      <c r="K139" s="24" t="s">
        <v>1973</v>
      </c>
      <c r="L139" s="23" t="s">
        <v>3583</v>
      </c>
      <c r="M139" s="65">
        <f t="shared" si="15"/>
        <v>5.9842863081001153E-2</v>
      </c>
      <c r="N139" s="22">
        <f t="shared" si="13"/>
        <v>0</v>
      </c>
      <c r="O139" s="21">
        <f t="shared" si="14"/>
        <v>0</v>
      </c>
      <c r="P139" s="113"/>
    </row>
    <row r="140" spans="1:16" ht="33.75" customHeight="1" x14ac:dyDescent="0.25">
      <c r="A140" s="9" t="s">
        <v>432</v>
      </c>
      <c r="B140" s="8" t="s">
        <v>431</v>
      </c>
      <c r="C140" s="8">
        <v>1</v>
      </c>
      <c r="D140" s="8">
        <v>20</v>
      </c>
      <c r="E140" s="8">
        <v>77</v>
      </c>
      <c r="F140" s="7">
        <v>0</v>
      </c>
      <c r="G140" s="6">
        <v>0</v>
      </c>
      <c r="I140" s="98"/>
      <c r="J140" s="93"/>
      <c r="K140" s="24" t="s">
        <v>1971</v>
      </c>
      <c r="L140" s="23" t="s">
        <v>3583</v>
      </c>
      <c r="M140" s="65">
        <f t="shared" si="15"/>
        <v>5.9842863081001153E-2</v>
      </c>
      <c r="N140" s="22">
        <f t="shared" si="13"/>
        <v>0</v>
      </c>
      <c r="O140" s="21">
        <f t="shared" si="14"/>
        <v>0</v>
      </c>
      <c r="P140" s="113"/>
    </row>
    <row r="141" spans="1:16" ht="15" x14ac:dyDescent="0.25">
      <c r="A141" s="9" t="s">
        <v>420</v>
      </c>
      <c r="B141" s="8" t="s">
        <v>419</v>
      </c>
      <c r="C141" s="8">
        <v>1</v>
      </c>
      <c r="D141" s="8">
        <v>16</v>
      </c>
      <c r="E141" s="8">
        <v>49</v>
      </c>
      <c r="F141" s="7">
        <v>1</v>
      </c>
      <c r="G141" s="6">
        <v>0</v>
      </c>
      <c r="I141" s="98"/>
      <c r="J141" s="93"/>
      <c r="K141" s="24" t="s">
        <v>1969</v>
      </c>
      <c r="L141" s="23" t="s">
        <v>3583</v>
      </c>
      <c r="M141" s="65">
        <f t="shared" si="15"/>
        <v>5.9842863081001153E-2</v>
      </c>
      <c r="N141" s="22">
        <f t="shared" si="13"/>
        <v>0</v>
      </c>
      <c r="O141" s="21">
        <f t="shared" si="14"/>
        <v>0</v>
      </c>
      <c r="P141" s="113"/>
    </row>
    <row r="142" spans="1:16" ht="15" x14ac:dyDescent="0.25">
      <c r="A142" s="9" t="s">
        <v>418</v>
      </c>
      <c r="B142" s="8" t="s">
        <v>417</v>
      </c>
      <c r="C142" s="8">
        <v>1</v>
      </c>
      <c r="D142" s="8">
        <v>30</v>
      </c>
      <c r="E142" s="8">
        <v>67</v>
      </c>
      <c r="F142" s="7">
        <v>1</v>
      </c>
      <c r="G142" s="6">
        <v>0</v>
      </c>
      <c r="I142" s="98"/>
      <c r="J142" s="93"/>
      <c r="K142" s="24" t="s">
        <v>1967</v>
      </c>
      <c r="L142" s="23" t="s">
        <v>3583</v>
      </c>
      <c r="M142" s="65">
        <f t="shared" si="15"/>
        <v>5.9842863081001153E-2</v>
      </c>
      <c r="N142" s="22">
        <f t="shared" si="13"/>
        <v>0</v>
      </c>
      <c r="O142" s="21">
        <f t="shared" si="14"/>
        <v>0</v>
      </c>
      <c r="P142" s="113"/>
    </row>
    <row r="143" spans="1:16" ht="15" x14ac:dyDescent="0.25">
      <c r="A143" s="9" t="s">
        <v>8</v>
      </c>
      <c r="B143" s="8" t="s">
        <v>7</v>
      </c>
      <c r="C143" s="8">
        <v>2</v>
      </c>
      <c r="D143" s="8">
        <v>13</v>
      </c>
      <c r="E143" s="8">
        <v>87</v>
      </c>
      <c r="F143" s="7">
        <v>0.5</v>
      </c>
      <c r="G143" s="6">
        <v>0</v>
      </c>
      <c r="I143" s="98"/>
      <c r="J143" s="93"/>
      <c r="K143" s="24" t="s">
        <v>1965</v>
      </c>
      <c r="L143" s="23" t="s">
        <v>3583</v>
      </c>
      <c r="M143" s="65">
        <f t="shared" si="15"/>
        <v>5.9842863081001153E-2</v>
      </c>
      <c r="N143" s="22">
        <f t="shared" si="13"/>
        <v>0</v>
      </c>
      <c r="O143" s="21">
        <f t="shared" si="14"/>
        <v>0</v>
      </c>
      <c r="P143" s="113"/>
    </row>
    <row r="144" spans="1:16" ht="22.5" x14ac:dyDescent="0.25">
      <c r="A144" s="9" t="s">
        <v>398</v>
      </c>
      <c r="B144" s="8" t="s">
        <v>397</v>
      </c>
      <c r="C144" s="8">
        <v>1</v>
      </c>
      <c r="D144" s="8">
        <v>25</v>
      </c>
      <c r="E144" s="8">
        <v>79</v>
      </c>
      <c r="F144" s="7">
        <v>0</v>
      </c>
      <c r="G144" s="6">
        <v>0</v>
      </c>
      <c r="I144" s="98"/>
      <c r="J144" s="93"/>
      <c r="K144" s="24" t="s">
        <v>2862</v>
      </c>
      <c r="L144" s="23" t="s">
        <v>3583</v>
      </c>
      <c r="M144" s="65">
        <f t="shared" si="15"/>
        <v>5.9842863081001153E-2</v>
      </c>
      <c r="N144" s="22">
        <f t="shared" si="13"/>
        <v>0</v>
      </c>
      <c r="O144" s="21">
        <f t="shared" si="14"/>
        <v>0</v>
      </c>
      <c r="P144" s="113"/>
    </row>
    <row r="145" spans="1:16" ht="22.5" customHeight="1" x14ac:dyDescent="0.25">
      <c r="A145" s="9" t="s">
        <v>2628</v>
      </c>
      <c r="B145" s="8" t="s">
        <v>2627</v>
      </c>
      <c r="C145" s="8">
        <v>1</v>
      </c>
      <c r="D145" s="8">
        <v>15</v>
      </c>
      <c r="E145" s="8">
        <v>77</v>
      </c>
      <c r="F145" s="7">
        <v>1</v>
      </c>
      <c r="G145" s="6">
        <v>0</v>
      </c>
      <c r="I145" s="98"/>
      <c r="J145" s="93"/>
      <c r="K145" s="24" t="s">
        <v>1911</v>
      </c>
      <c r="L145" s="23" t="s">
        <v>3583</v>
      </c>
      <c r="M145" s="65">
        <f t="shared" si="15"/>
        <v>5.9842863081001153E-2</v>
      </c>
      <c r="N145" s="22">
        <f t="shared" si="13"/>
        <v>0</v>
      </c>
      <c r="O145" s="21">
        <f t="shared" si="14"/>
        <v>0</v>
      </c>
      <c r="P145" s="113"/>
    </row>
    <row r="146" spans="1:16" ht="22.5" customHeight="1" x14ac:dyDescent="0.25">
      <c r="A146" s="9" t="s">
        <v>366</v>
      </c>
      <c r="B146" s="8" t="s">
        <v>365</v>
      </c>
      <c r="C146" s="8">
        <v>2</v>
      </c>
      <c r="D146" s="8">
        <v>6.5</v>
      </c>
      <c r="E146" s="8">
        <v>86</v>
      </c>
      <c r="F146" s="7">
        <v>0</v>
      </c>
      <c r="G146" s="6">
        <v>0</v>
      </c>
      <c r="I146" s="98"/>
      <c r="J146" s="93"/>
      <c r="K146" s="24" t="s">
        <v>126</v>
      </c>
      <c r="L146" s="23" t="s">
        <v>3583</v>
      </c>
      <c r="M146" s="65">
        <f t="shared" si="15"/>
        <v>5.9842863081001153E-2</v>
      </c>
      <c r="N146" s="22">
        <f t="shared" si="13"/>
        <v>0</v>
      </c>
      <c r="O146" s="21">
        <f t="shared" si="14"/>
        <v>0</v>
      </c>
      <c r="P146" s="113"/>
    </row>
    <row r="147" spans="1:16" ht="15" x14ac:dyDescent="0.25">
      <c r="A147" s="9" t="s">
        <v>358</v>
      </c>
      <c r="B147" s="8" t="s">
        <v>357</v>
      </c>
      <c r="C147" s="8">
        <v>1</v>
      </c>
      <c r="D147" s="8">
        <v>13</v>
      </c>
      <c r="E147" s="8">
        <v>59</v>
      </c>
      <c r="F147" s="7">
        <v>0</v>
      </c>
      <c r="G147" s="6">
        <v>0</v>
      </c>
      <c r="I147" s="98"/>
      <c r="J147" s="93"/>
      <c r="K147" s="24" t="s">
        <v>124</v>
      </c>
      <c r="L147" s="23" t="s">
        <v>3583</v>
      </c>
      <c r="M147" s="65">
        <f t="shared" si="15"/>
        <v>5.9842863081001153E-2</v>
      </c>
      <c r="N147" s="22">
        <f t="shared" si="13"/>
        <v>0</v>
      </c>
      <c r="O147" s="21">
        <f t="shared" si="14"/>
        <v>0</v>
      </c>
      <c r="P147" s="113"/>
    </row>
    <row r="148" spans="1:16" ht="15" x14ac:dyDescent="0.25">
      <c r="A148" s="9" t="s">
        <v>356</v>
      </c>
      <c r="B148" s="8" t="s">
        <v>355</v>
      </c>
      <c r="C148" s="8">
        <v>3</v>
      </c>
      <c r="D148" s="8">
        <v>22.33</v>
      </c>
      <c r="E148" s="8">
        <v>63</v>
      </c>
      <c r="F148" s="7">
        <v>0.66700000000000004</v>
      </c>
      <c r="G148" s="6">
        <v>0</v>
      </c>
      <c r="I148" s="98"/>
      <c r="J148" s="93"/>
      <c r="K148" s="24" t="s">
        <v>122</v>
      </c>
      <c r="L148" s="23">
        <v>1</v>
      </c>
      <c r="M148" s="65">
        <f t="shared" si="15"/>
        <v>5.9842863081001153E-2</v>
      </c>
      <c r="N148" s="22">
        <f t="shared" si="13"/>
        <v>5.9842863081001153E-2</v>
      </c>
      <c r="O148" s="21">
        <f t="shared" si="14"/>
        <v>0.35905717848600693</v>
      </c>
      <c r="P148" s="113"/>
    </row>
    <row r="149" spans="1:16" ht="34.5" thickBot="1" x14ac:dyDescent="0.3">
      <c r="A149" s="9" t="s">
        <v>306</v>
      </c>
      <c r="B149" s="8" t="s">
        <v>305</v>
      </c>
      <c r="C149" s="8">
        <v>1</v>
      </c>
      <c r="D149" s="8">
        <v>11</v>
      </c>
      <c r="E149" s="8">
        <v>91</v>
      </c>
      <c r="F149" s="7">
        <v>1</v>
      </c>
      <c r="G149" s="6">
        <v>0</v>
      </c>
      <c r="I149" s="98"/>
      <c r="J149" s="93"/>
      <c r="K149" s="24" t="s">
        <v>1909</v>
      </c>
      <c r="L149" s="23">
        <v>1</v>
      </c>
      <c r="M149" s="65">
        <f t="shared" si="15"/>
        <v>5.9842863081001153E-2</v>
      </c>
      <c r="N149" s="22">
        <f t="shared" si="13"/>
        <v>5.9842863081001153E-2</v>
      </c>
      <c r="O149" s="21">
        <f t="shared" si="14"/>
        <v>0.35905717848600693</v>
      </c>
      <c r="P149" s="113"/>
    </row>
    <row r="150" spans="1:16" ht="23.25" thickBot="1" x14ac:dyDescent="0.2">
      <c r="A150" s="9" t="s">
        <v>270</v>
      </c>
      <c r="B150" s="8" t="s">
        <v>269</v>
      </c>
      <c r="C150" s="8">
        <v>1</v>
      </c>
      <c r="D150" s="8">
        <v>2</v>
      </c>
      <c r="E150" s="8">
        <v>86</v>
      </c>
      <c r="F150" s="7">
        <v>1</v>
      </c>
      <c r="G150" s="6">
        <v>0</v>
      </c>
      <c r="I150" s="98"/>
      <c r="J150" s="94"/>
      <c r="K150" s="20" t="s">
        <v>0</v>
      </c>
      <c r="L150" s="30">
        <v>2</v>
      </c>
      <c r="M150" s="70">
        <f t="shared" si="15"/>
        <v>5.9842863081001153E-2</v>
      </c>
      <c r="N150" s="18">
        <f t="shared" si="13"/>
        <v>0.11968572616200231</v>
      </c>
      <c r="O150" s="17">
        <f>N150*6</f>
        <v>0.71811435697201387</v>
      </c>
      <c r="P150" s="113"/>
    </row>
    <row r="151" spans="1:16" ht="22.5" x14ac:dyDescent="0.25">
      <c r="A151" s="9" t="s">
        <v>268</v>
      </c>
      <c r="B151" s="8" t="s">
        <v>267</v>
      </c>
      <c r="C151" s="8">
        <v>1</v>
      </c>
      <c r="D151" s="8">
        <v>17</v>
      </c>
      <c r="E151" s="8">
        <v>84</v>
      </c>
      <c r="F151" s="7">
        <v>1</v>
      </c>
      <c r="G151" s="6">
        <v>0</v>
      </c>
      <c r="I151" s="98"/>
      <c r="J151" s="92"/>
      <c r="K151" s="24" t="s">
        <v>2188</v>
      </c>
      <c r="L151" s="23" t="s">
        <v>3583</v>
      </c>
      <c r="M151" s="65">
        <f t="shared" ref="M151:M156" si="16">3332/40223</f>
        <v>8.2838177162320059E-2</v>
      </c>
      <c r="N151" s="22">
        <f t="shared" si="13"/>
        <v>0</v>
      </c>
      <c r="O151" s="21">
        <f t="shared" ref="O151:O156" si="17">N151*3</f>
        <v>0</v>
      </c>
      <c r="P151" s="113"/>
    </row>
    <row r="152" spans="1:16" ht="22.5" x14ac:dyDescent="0.25">
      <c r="A152" s="9" t="s">
        <v>238</v>
      </c>
      <c r="B152" s="8" t="s">
        <v>237</v>
      </c>
      <c r="C152" s="8">
        <v>1</v>
      </c>
      <c r="D152" s="8">
        <v>0</v>
      </c>
      <c r="E152" s="8">
        <v>86</v>
      </c>
      <c r="F152" s="7">
        <v>1</v>
      </c>
      <c r="G152" s="6">
        <v>0</v>
      </c>
      <c r="I152" s="98"/>
      <c r="J152" s="93"/>
      <c r="K152" s="24" t="s">
        <v>2186</v>
      </c>
      <c r="L152" s="23" t="s">
        <v>3583</v>
      </c>
      <c r="M152" s="65">
        <f t="shared" si="16"/>
        <v>8.2838177162320059E-2</v>
      </c>
      <c r="N152" s="22">
        <f t="shared" si="13"/>
        <v>0</v>
      </c>
      <c r="O152" s="21">
        <f t="shared" si="17"/>
        <v>0</v>
      </c>
      <c r="P152" s="113"/>
    </row>
    <row r="153" spans="1:16" ht="22.5" x14ac:dyDescent="0.25">
      <c r="A153" s="9" t="s">
        <v>4</v>
      </c>
      <c r="B153" s="8" t="s">
        <v>3</v>
      </c>
      <c r="C153" s="8">
        <v>16</v>
      </c>
      <c r="D153" s="8">
        <v>12.13</v>
      </c>
      <c r="E153" s="8">
        <v>80.31</v>
      </c>
      <c r="F153" s="7">
        <v>0.438</v>
      </c>
      <c r="G153" s="6">
        <v>0</v>
      </c>
      <c r="I153" s="98"/>
      <c r="J153" s="93"/>
      <c r="K153" s="24" t="s">
        <v>2184</v>
      </c>
      <c r="L153" s="23" t="s">
        <v>3583</v>
      </c>
      <c r="M153" s="65">
        <f t="shared" si="16"/>
        <v>8.2838177162320059E-2</v>
      </c>
      <c r="N153" s="22">
        <f t="shared" si="13"/>
        <v>0</v>
      </c>
      <c r="O153" s="21">
        <f t="shared" si="17"/>
        <v>0</v>
      </c>
      <c r="P153" s="113"/>
    </row>
    <row r="154" spans="1:16" ht="15.75" thickBot="1" x14ac:dyDescent="0.3">
      <c r="A154" s="9" t="s">
        <v>2</v>
      </c>
      <c r="B154" s="8" t="s">
        <v>1</v>
      </c>
      <c r="C154" s="8">
        <v>8</v>
      </c>
      <c r="D154" s="8">
        <v>14.13</v>
      </c>
      <c r="E154" s="8">
        <v>75.75</v>
      </c>
      <c r="F154" s="7">
        <v>0.5</v>
      </c>
      <c r="G154" s="6">
        <v>0.625</v>
      </c>
      <c r="I154" s="98"/>
      <c r="J154" s="93"/>
      <c r="K154" s="24" t="s">
        <v>2182</v>
      </c>
      <c r="L154" s="23">
        <v>1</v>
      </c>
      <c r="M154" s="65">
        <f t="shared" si="16"/>
        <v>8.2838177162320059E-2</v>
      </c>
      <c r="N154" s="22">
        <f t="shared" si="13"/>
        <v>8.2838177162320059E-2</v>
      </c>
      <c r="O154" s="21">
        <f t="shared" si="17"/>
        <v>0.24851453148696018</v>
      </c>
      <c r="P154" s="113"/>
    </row>
    <row r="155" spans="1:16" ht="15.75" thickBot="1" x14ac:dyDescent="0.3">
      <c r="A155" s="5"/>
      <c r="B155" s="4" t="s">
        <v>0</v>
      </c>
      <c r="C155" s="4">
        <v>388</v>
      </c>
      <c r="D155" s="4">
        <v>13.44</v>
      </c>
      <c r="E155" s="4">
        <v>83.98</v>
      </c>
      <c r="F155" s="3">
        <v>0.374</v>
      </c>
      <c r="G155" s="2">
        <v>8.7999999999999995E-2</v>
      </c>
      <c r="I155" s="98"/>
      <c r="J155" s="93"/>
      <c r="K155" s="24" t="s">
        <v>2180</v>
      </c>
      <c r="L155" s="23" t="s">
        <v>3583</v>
      </c>
      <c r="M155" s="65">
        <f t="shared" si="16"/>
        <v>8.2838177162320059E-2</v>
      </c>
      <c r="N155" s="22">
        <f t="shared" si="13"/>
        <v>0</v>
      </c>
      <c r="O155" s="21">
        <f t="shared" si="17"/>
        <v>0</v>
      </c>
      <c r="P155" s="113"/>
    </row>
    <row r="156" spans="1:16" ht="15.75" customHeight="1" thickTop="1" thickBot="1" x14ac:dyDescent="0.2">
      <c r="I156" s="98"/>
      <c r="J156" s="94"/>
      <c r="K156" s="20" t="s">
        <v>0</v>
      </c>
      <c r="L156" s="19">
        <v>1</v>
      </c>
      <c r="M156" s="70">
        <f t="shared" si="16"/>
        <v>8.2838177162320059E-2</v>
      </c>
      <c r="N156" s="18">
        <f t="shared" si="13"/>
        <v>8.2838177162320059E-2</v>
      </c>
      <c r="O156" s="17">
        <f t="shared" si="17"/>
        <v>0.24851453148696018</v>
      </c>
      <c r="P156" s="113"/>
    </row>
    <row r="157" spans="1:16" ht="15" customHeight="1" x14ac:dyDescent="0.25">
      <c r="I157" s="98"/>
      <c r="J157" s="92"/>
      <c r="K157" s="24" t="s">
        <v>3163</v>
      </c>
      <c r="L157" s="23" t="s">
        <v>3583</v>
      </c>
      <c r="M157" s="65">
        <f t="shared" ref="M157:M167" si="18">5386/24794</f>
        <v>0.21722997499395014</v>
      </c>
      <c r="N157" s="22">
        <f t="shared" si="13"/>
        <v>0</v>
      </c>
      <c r="O157" s="21">
        <f t="shared" ref="O157:O178" si="19">N157*1</f>
        <v>0</v>
      </c>
      <c r="P157" s="113"/>
    </row>
    <row r="158" spans="1:16" ht="15" x14ac:dyDescent="0.25">
      <c r="I158" s="98"/>
      <c r="J158" s="93"/>
      <c r="K158" s="24" t="s">
        <v>2024</v>
      </c>
      <c r="L158" s="23" t="s">
        <v>3583</v>
      </c>
      <c r="M158" s="65">
        <f t="shared" si="18"/>
        <v>0.21722997499395014</v>
      </c>
      <c r="N158" s="22">
        <f t="shared" si="13"/>
        <v>0</v>
      </c>
      <c r="O158" s="21">
        <f t="shared" si="19"/>
        <v>0</v>
      </c>
      <c r="P158" s="113"/>
    </row>
    <row r="159" spans="1:16" ht="15" x14ac:dyDescent="0.25">
      <c r="I159" s="98"/>
      <c r="J159" s="93"/>
      <c r="K159" s="24" t="s">
        <v>2022</v>
      </c>
      <c r="L159" s="23" t="s">
        <v>3583</v>
      </c>
      <c r="M159" s="65">
        <f t="shared" si="18"/>
        <v>0.21722997499395014</v>
      </c>
      <c r="N159" s="22">
        <f t="shared" si="13"/>
        <v>0</v>
      </c>
      <c r="O159" s="21">
        <f t="shared" si="19"/>
        <v>0</v>
      </c>
      <c r="P159" s="113"/>
    </row>
    <row r="160" spans="1:16" ht="15" x14ac:dyDescent="0.25">
      <c r="I160" s="98"/>
      <c r="J160" s="93"/>
      <c r="K160" s="24" t="s">
        <v>2020</v>
      </c>
      <c r="L160" s="23" t="s">
        <v>3583</v>
      </c>
      <c r="M160" s="65">
        <f t="shared" si="18"/>
        <v>0.21722997499395014</v>
      </c>
      <c r="N160" s="22">
        <f t="shared" si="13"/>
        <v>0</v>
      </c>
      <c r="O160" s="21">
        <f t="shared" si="19"/>
        <v>0</v>
      </c>
      <c r="P160" s="113"/>
    </row>
    <row r="161" spans="9:16" ht="15" x14ac:dyDescent="0.25">
      <c r="I161" s="98"/>
      <c r="J161" s="93"/>
      <c r="K161" s="24" t="s">
        <v>2018</v>
      </c>
      <c r="L161" s="23" t="s">
        <v>3583</v>
      </c>
      <c r="M161" s="65">
        <f t="shared" si="18"/>
        <v>0.21722997499395014</v>
      </c>
      <c r="N161" s="22">
        <f t="shared" si="13"/>
        <v>0</v>
      </c>
      <c r="O161" s="21">
        <f t="shared" si="19"/>
        <v>0</v>
      </c>
      <c r="P161" s="113"/>
    </row>
    <row r="162" spans="9:16" ht="15" x14ac:dyDescent="0.25">
      <c r="I162" s="98"/>
      <c r="J162" s="93"/>
      <c r="K162" s="24" t="s">
        <v>1005</v>
      </c>
      <c r="L162" s="23" t="s">
        <v>3583</v>
      </c>
      <c r="M162" s="65">
        <f t="shared" si="18"/>
        <v>0.21722997499395014</v>
      </c>
      <c r="N162" s="22">
        <f t="shared" si="13"/>
        <v>0</v>
      </c>
      <c r="O162" s="21">
        <f t="shared" si="19"/>
        <v>0</v>
      </c>
      <c r="P162" s="113"/>
    </row>
    <row r="163" spans="9:16" ht="15" x14ac:dyDescent="0.25">
      <c r="I163" s="98"/>
      <c r="J163" s="93"/>
      <c r="K163" s="24" t="s">
        <v>1003</v>
      </c>
      <c r="L163" s="23" t="s">
        <v>3583</v>
      </c>
      <c r="M163" s="65">
        <f t="shared" si="18"/>
        <v>0.21722997499395014</v>
      </c>
      <c r="N163" s="22">
        <f t="shared" si="13"/>
        <v>0</v>
      </c>
      <c r="O163" s="21">
        <f t="shared" si="19"/>
        <v>0</v>
      </c>
      <c r="P163" s="113"/>
    </row>
    <row r="164" spans="9:16" ht="15" x14ac:dyDescent="0.25">
      <c r="I164" s="98"/>
      <c r="J164" s="93"/>
      <c r="K164" s="24" t="s">
        <v>1001</v>
      </c>
      <c r="L164" s="23" t="s">
        <v>3583</v>
      </c>
      <c r="M164" s="65">
        <f t="shared" si="18"/>
        <v>0.21722997499395014</v>
      </c>
      <c r="N164" s="22">
        <f t="shared" si="13"/>
        <v>0</v>
      </c>
      <c r="O164" s="21">
        <f t="shared" si="19"/>
        <v>0</v>
      </c>
      <c r="P164" s="113"/>
    </row>
    <row r="165" spans="9:16" ht="15" x14ac:dyDescent="0.25">
      <c r="I165" s="98"/>
      <c r="J165" s="93"/>
      <c r="K165" s="24" t="s">
        <v>3366</v>
      </c>
      <c r="L165" s="23" t="s">
        <v>3583</v>
      </c>
      <c r="M165" s="65">
        <f t="shared" si="18"/>
        <v>0.21722997499395014</v>
      </c>
      <c r="N165" s="22">
        <f t="shared" si="13"/>
        <v>0</v>
      </c>
      <c r="O165" s="21">
        <f t="shared" si="19"/>
        <v>0</v>
      </c>
      <c r="P165" s="113"/>
    </row>
    <row r="166" spans="9:16" ht="15.75" thickBot="1" x14ac:dyDescent="0.3">
      <c r="I166" s="98"/>
      <c r="J166" s="93"/>
      <c r="K166" s="24" t="s">
        <v>3364</v>
      </c>
      <c r="L166" s="23" t="s">
        <v>3583</v>
      </c>
      <c r="M166" s="65">
        <f t="shared" si="18"/>
        <v>0.21722997499395014</v>
      </c>
      <c r="N166" s="22">
        <f t="shared" si="13"/>
        <v>0</v>
      </c>
      <c r="O166" s="21">
        <f t="shared" si="19"/>
        <v>0</v>
      </c>
      <c r="P166" s="113"/>
    </row>
    <row r="167" spans="9:16" ht="19.5" thickBot="1" x14ac:dyDescent="0.2">
      <c r="I167" s="98"/>
      <c r="J167" s="94"/>
      <c r="K167" s="20" t="s">
        <v>0</v>
      </c>
      <c r="L167" s="19">
        <v>0</v>
      </c>
      <c r="M167" s="70">
        <f t="shared" si="18"/>
        <v>0.21722997499395014</v>
      </c>
      <c r="N167" s="18">
        <f t="shared" si="13"/>
        <v>0</v>
      </c>
      <c r="O167" s="17">
        <f t="shared" si="19"/>
        <v>0</v>
      </c>
      <c r="P167" s="113"/>
    </row>
    <row r="168" spans="9:16" ht="15" customHeight="1" x14ac:dyDescent="0.25">
      <c r="I168" s="98"/>
      <c r="J168" s="92"/>
      <c r="K168" s="24" t="s">
        <v>3163</v>
      </c>
      <c r="L168" s="23" t="s">
        <v>3583</v>
      </c>
      <c r="M168" s="65">
        <f t="shared" ref="M168:M178" si="20">1257/24794</f>
        <v>5.0697749455513433E-2</v>
      </c>
      <c r="N168" s="22">
        <f t="shared" si="13"/>
        <v>0</v>
      </c>
      <c r="O168" s="21">
        <f t="shared" si="19"/>
        <v>0</v>
      </c>
      <c r="P168" s="113"/>
    </row>
    <row r="169" spans="9:16" ht="15" customHeight="1" x14ac:dyDescent="0.25">
      <c r="I169" s="98"/>
      <c r="J169" s="93"/>
      <c r="K169" s="24" t="s">
        <v>2024</v>
      </c>
      <c r="L169" s="23" t="s">
        <v>3583</v>
      </c>
      <c r="M169" s="65">
        <f t="shared" si="20"/>
        <v>5.0697749455513433E-2</v>
      </c>
      <c r="N169" s="22">
        <f t="shared" si="13"/>
        <v>0</v>
      </c>
      <c r="O169" s="21">
        <f t="shared" si="19"/>
        <v>0</v>
      </c>
      <c r="P169" s="113"/>
    </row>
    <row r="170" spans="9:16" ht="15" x14ac:dyDescent="0.25">
      <c r="I170" s="98"/>
      <c r="J170" s="93"/>
      <c r="K170" s="24" t="s">
        <v>2022</v>
      </c>
      <c r="L170" s="23" t="s">
        <v>3583</v>
      </c>
      <c r="M170" s="65">
        <f t="shared" si="20"/>
        <v>5.0697749455513433E-2</v>
      </c>
      <c r="N170" s="22">
        <f t="shared" si="13"/>
        <v>0</v>
      </c>
      <c r="O170" s="21">
        <f t="shared" si="19"/>
        <v>0</v>
      </c>
      <c r="P170" s="113"/>
    </row>
    <row r="171" spans="9:16" ht="15" x14ac:dyDescent="0.25">
      <c r="I171" s="98"/>
      <c r="J171" s="93"/>
      <c r="K171" s="24" t="s">
        <v>2020</v>
      </c>
      <c r="L171" s="23" t="s">
        <v>3583</v>
      </c>
      <c r="M171" s="65">
        <f t="shared" si="20"/>
        <v>5.0697749455513433E-2</v>
      </c>
      <c r="N171" s="22">
        <f t="shared" si="13"/>
        <v>0</v>
      </c>
      <c r="O171" s="21">
        <f t="shared" si="19"/>
        <v>0</v>
      </c>
      <c r="P171" s="113"/>
    </row>
    <row r="172" spans="9:16" ht="15" x14ac:dyDescent="0.25">
      <c r="I172" s="98"/>
      <c r="J172" s="93"/>
      <c r="K172" s="24" t="s">
        <v>2018</v>
      </c>
      <c r="L172" s="23" t="s">
        <v>3583</v>
      </c>
      <c r="M172" s="65">
        <f t="shared" si="20"/>
        <v>5.0697749455513433E-2</v>
      </c>
      <c r="N172" s="22">
        <f t="shared" si="13"/>
        <v>0</v>
      </c>
      <c r="O172" s="21">
        <f t="shared" si="19"/>
        <v>0</v>
      </c>
      <c r="P172" s="113"/>
    </row>
    <row r="173" spans="9:16" ht="15" x14ac:dyDescent="0.25">
      <c r="I173" s="98"/>
      <c r="J173" s="93"/>
      <c r="K173" s="24" t="s">
        <v>1005</v>
      </c>
      <c r="L173" s="23" t="s">
        <v>3583</v>
      </c>
      <c r="M173" s="65">
        <f t="shared" si="20"/>
        <v>5.0697749455513433E-2</v>
      </c>
      <c r="N173" s="22">
        <f t="shared" si="13"/>
        <v>0</v>
      </c>
      <c r="O173" s="21">
        <f t="shared" si="19"/>
        <v>0</v>
      </c>
      <c r="P173" s="113"/>
    </row>
    <row r="174" spans="9:16" ht="15" x14ac:dyDescent="0.25">
      <c r="I174" s="98"/>
      <c r="J174" s="93"/>
      <c r="K174" s="24" t="s">
        <v>1003</v>
      </c>
      <c r="L174" s="23" t="s">
        <v>3583</v>
      </c>
      <c r="M174" s="65">
        <f t="shared" si="20"/>
        <v>5.0697749455513433E-2</v>
      </c>
      <c r="N174" s="22">
        <f t="shared" si="13"/>
        <v>0</v>
      </c>
      <c r="O174" s="21">
        <f t="shared" si="19"/>
        <v>0</v>
      </c>
      <c r="P174" s="113"/>
    </row>
    <row r="175" spans="9:16" ht="15" x14ac:dyDescent="0.25">
      <c r="I175" s="98"/>
      <c r="J175" s="93"/>
      <c r="K175" s="24" t="s">
        <v>1001</v>
      </c>
      <c r="L175" s="23" t="s">
        <v>3583</v>
      </c>
      <c r="M175" s="65">
        <f t="shared" si="20"/>
        <v>5.0697749455513433E-2</v>
      </c>
      <c r="N175" s="22">
        <f>L175*M175</f>
        <v>0</v>
      </c>
      <c r="O175" s="21">
        <f t="shared" si="19"/>
        <v>0</v>
      </c>
      <c r="P175" s="113"/>
    </row>
    <row r="176" spans="9:16" ht="15" customHeight="1" x14ac:dyDescent="0.25">
      <c r="I176" s="98"/>
      <c r="J176" s="93"/>
      <c r="K176" s="24" t="s">
        <v>3366</v>
      </c>
      <c r="L176" s="23" t="s">
        <v>3583</v>
      </c>
      <c r="M176" s="65">
        <f t="shared" si="20"/>
        <v>5.0697749455513433E-2</v>
      </c>
      <c r="N176" s="22">
        <f>L176*M176</f>
        <v>0</v>
      </c>
      <c r="O176" s="21">
        <f t="shared" si="19"/>
        <v>0</v>
      </c>
      <c r="P176" s="113"/>
    </row>
    <row r="177" spans="9:16" ht="15" customHeight="1" thickBot="1" x14ac:dyDescent="0.3">
      <c r="I177" s="98"/>
      <c r="J177" s="93"/>
      <c r="K177" s="24" t="s">
        <v>3364</v>
      </c>
      <c r="L177" s="23" t="s">
        <v>3583</v>
      </c>
      <c r="M177" s="65">
        <f t="shared" si="20"/>
        <v>5.0697749455513433E-2</v>
      </c>
      <c r="N177" s="22">
        <f>L177*M177</f>
        <v>0</v>
      </c>
      <c r="O177" s="21">
        <f t="shared" si="19"/>
        <v>0</v>
      </c>
      <c r="P177" s="113"/>
    </row>
    <row r="178" spans="9:16" ht="19.5" thickBot="1" x14ac:dyDescent="0.2">
      <c r="I178" s="98"/>
      <c r="J178" s="94"/>
      <c r="K178" s="20" t="s">
        <v>0</v>
      </c>
      <c r="L178" s="19">
        <v>0</v>
      </c>
      <c r="M178" s="70">
        <f t="shared" si="20"/>
        <v>5.0697749455513433E-2</v>
      </c>
      <c r="N178" s="18">
        <f>L178*M178</f>
        <v>0</v>
      </c>
      <c r="O178" s="17">
        <f t="shared" si="19"/>
        <v>0</v>
      </c>
      <c r="P178" s="113"/>
    </row>
    <row r="179" spans="9:16" ht="19.5" thickBot="1" x14ac:dyDescent="0.3">
      <c r="I179" s="98"/>
      <c r="J179" s="29"/>
      <c r="K179" s="28"/>
      <c r="L179" s="27">
        <v>5</v>
      </c>
      <c r="M179" s="73"/>
      <c r="N179" s="26">
        <f>SUMIF($K100:$K178,"total",N100:N178)</f>
        <v>0.25554228782560345</v>
      </c>
      <c r="O179" s="25">
        <f>SUMIF($K100:$K178,"total",O100:O178)</f>
        <v>1.2847391954666605</v>
      </c>
      <c r="P179" s="114"/>
    </row>
    <row r="180" spans="9:16" ht="15" x14ac:dyDescent="0.25">
      <c r="I180" s="98"/>
      <c r="J180" s="92"/>
      <c r="K180" s="24" t="s">
        <v>1989</v>
      </c>
      <c r="L180" s="23" t="s">
        <v>3583</v>
      </c>
      <c r="M180" s="65">
        <f t="shared" ref="M180:M187" si="21">19936/4337772</f>
        <v>4.595907760942714E-3</v>
      </c>
      <c r="N180" s="22">
        <f t="shared" ref="N180:N214" si="22">L180*M180</f>
        <v>0</v>
      </c>
      <c r="O180" s="21">
        <f t="shared" ref="O180:O214" si="23">N180*1</f>
        <v>0</v>
      </c>
      <c r="P180" s="115" t="s">
        <v>3589</v>
      </c>
    </row>
    <row r="181" spans="9:16" ht="15" x14ac:dyDescent="0.25">
      <c r="I181" s="98"/>
      <c r="J181" s="93"/>
      <c r="K181" s="24" t="s">
        <v>216</v>
      </c>
      <c r="L181" s="23" t="s">
        <v>3583</v>
      </c>
      <c r="M181" s="65">
        <f t="shared" si="21"/>
        <v>4.595907760942714E-3</v>
      </c>
      <c r="N181" s="22">
        <f t="shared" si="22"/>
        <v>0</v>
      </c>
      <c r="O181" s="21">
        <f t="shared" si="23"/>
        <v>0</v>
      </c>
      <c r="P181" s="116"/>
    </row>
    <row r="182" spans="9:16" ht="15" x14ac:dyDescent="0.25">
      <c r="I182" s="98"/>
      <c r="J182" s="93"/>
      <c r="K182" s="24" t="s">
        <v>979</v>
      </c>
      <c r="L182" s="23" t="s">
        <v>3583</v>
      </c>
      <c r="M182" s="65">
        <f t="shared" si="21"/>
        <v>4.595907760942714E-3</v>
      </c>
      <c r="N182" s="22">
        <f t="shared" si="22"/>
        <v>0</v>
      </c>
      <c r="O182" s="21">
        <f t="shared" si="23"/>
        <v>0</v>
      </c>
      <c r="P182" s="116"/>
    </row>
    <row r="183" spans="9:16" ht="15" x14ac:dyDescent="0.25">
      <c r="I183" s="98"/>
      <c r="J183" s="93"/>
      <c r="K183" s="24" t="s">
        <v>977</v>
      </c>
      <c r="L183" s="23" t="s">
        <v>3583</v>
      </c>
      <c r="M183" s="65">
        <f t="shared" si="21"/>
        <v>4.595907760942714E-3</v>
      </c>
      <c r="N183" s="22">
        <f t="shared" si="22"/>
        <v>0</v>
      </c>
      <c r="O183" s="21">
        <f t="shared" si="23"/>
        <v>0</v>
      </c>
      <c r="P183" s="116"/>
    </row>
    <row r="184" spans="9:16" ht="15" x14ac:dyDescent="0.25">
      <c r="I184" s="98"/>
      <c r="J184" s="93"/>
      <c r="K184" s="24" t="s">
        <v>2706</v>
      </c>
      <c r="L184" s="23" t="s">
        <v>3583</v>
      </c>
      <c r="M184" s="65">
        <f t="shared" si="21"/>
        <v>4.595907760942714E-3</v>
      </c>
      <c r="N184" s="22">
        <f t="shared" si="22"/>
        <v>0</v>
      </c>
      <c r="O184" s="21">
        <f t="shared" si="23"/>
        <v>0</v>
      </c>
      <c r="P184" s="116"/>
    </row>
    <row r="185" spans="9:16" ht="15" x14ac:dyDescent="0.25">
      <c r="I185" s="98"/>
      <c r="J185" s="93"/>
      <c r="K185" s="24" t="s">
        <v>975</v>
      </c>
      <c r="L185" s="23" t="s">
        <v>3583</v>
      </c>
      <c r="M185" s="65">
        <f t="shared" si="21"/>
        <v>4.595907760942714E-3</v>
      </c>
      <c r="N185" s="22">
        <f t="shared" si="22"/>
        <v>0</v>
      </c>
      <c r="O185" s="21">
        <f t="shared" si="23"/>
        <v>0</v>
      </c>
      <c r="P185" s="116"/>
    </row>
    <row r="186" spans="9:16" ht="15.75" thickBot="1" x14ac:dyDescent="0.3">
      <c r="I186" s="98"/>
      <c r="J186" s="93"/>
      <c r="K186" s="24" t="s">
        <v>967</v>
      </c>
      <c r="L186" s="23" t="s">
        <v>3583</v>
      </c>
      <c r="M186" s="65">
        <f t="shared" si="21"/>
        <v>4.595907760942714E-3</v>
      </c>
      <c r="N186" s="22">
        <f t="shared" si="22"/>
        <v>0</v>
      </c>
      <c r="O186" s="21">
        <f t="shared" si="23"/>
        <v>0</v>
      </c>
      <c r="P186" s="116"/>
    </row>
    <row r="187" spans="9:16" ht="19.5" thickBot="1" x14ac:dyDescent="0.2">
      <c r="I187" s="98"/>
      <c r="J187" s="94"/>
      <c r="K187" s="20" t="s">
        <v>0</v>
      </c>
      <c r="L187" s="19">
        <v>0</v>
      </c>
      <c r="M187" s="70">
        <f t="shared" si="21"/>
        <v>4.595907760942714E-3</v>
      </c>
      <c r="N187" s="18">
        <f t="shared" si="22"/>
        <v>0</v>
      </c>
      <c r="O187" s="17">
        <f t="shared" si="23"/>
        <v>0</v>
      </c>
      <c r="P187" s="116"/>
    </row>
    <row r="188" spans="9:16" ht="15" x14ac:dyDescent="0.25">
      <c r="I188" s="98"/>
      <c r="J188" s="92"/>
      <c r="K188" s="24" t="s">
        <v>2192</v>
      </c>
      <c r="L188" s="23">
        <v>1</v>
      </c>
      <c r="M188" s="65">
        <f>17008/2950021</f>
        <v>5.7653826871062949E-3</v>
      </c>
      <c r="N188" s="22">
        <f t="shared" si="22"/>
        <v>5.7653826871062949E-3</v>
      </c>
      <c r="O188" s="21">
        <f t="shared" si="23"/>
        <v>5.7653826871062949E-3</v>
      </c>
      <c r="P188" s="116"/>
    </row>
    <row r="189" spans="9:16" ht="15" x14ac:dyDescent="0.25">
      <c r="I189" s="98"/>
      <c r="J189" s="93"/>
      <c r="K189" s="24" t="s">
        <v>152</v>
      </c>
      <c r="L189" s="23">
        <v>1</v>
      </c>
      <c r="M189" s="65">
        <f t="shared" ref="M189:M215" si="24">17008/2950021</f>
        <v>5.7653826871062949E-3</v>
      </c>
      <c r="N189" s="22">
        <f t="shared" si="22"/>
        <v>5.7653826871062949E-3</v>
      </c>
      <c r="O189" s="21">
        <f t="shared" si="23"/>
        <v>5.7653826871062949E-3</v>
      </c>
      <c r="P189" s="116"/>
    </row>
    <row r="190" spans="9:16" ht="15" x14ac:dyDescent="0.25">
      <c r="I190" s="98"/>
      <c r="J190" s="93"/>
      <c r="K190" s="24" t="s">
        <v>2190</v>
      </c>
      <c r="L190" s="23" t="s">
        <v>3583</v>
      </c>
      <c r="M190" s="65">
        <f t="shared" si="24"/>
        <v>5.7653826871062949E-3</v>
      </c>
      <c r="N190" s="22">
        <f t="shared" si="22"/>
        <v>0</v>
      </c>
      <c r="O190" s="21">
        <f t="shared" si="23"/>
        <v>0</v>
      </c>
      <c r="P190" s="116"/>
    </row>
    <row r="191" spans="9:16" ht="15" x14ac:dyDescent="0.25">
      <c r="I191" s="98"/>
      <c r="J191" s="93"/>
      <c r="K191" s="24" t="s">
        <v>1989</v>
      </c>
      <c r="L191" s="23" t="s">
        <v>3583</v>
      </c>
      <c r="M191" s="65">
        <f t="shared" si="24"/>
        <v>5.7653826871062949E-3</v>
      </c>
      <c r="N191" s="22">
        <f t="shared" si="22"/>
        <v>0</v>
      </c>
      <c r="O191" s="21">
        <f t="shared" si="23"/>
        <v>0</v>
      </c>
      <c r="P191" s="116"/>
    </row>
    <row r="192" spans="9:16" ht="15" x14ac:dyDescent="0.25">
      <c r="I192" s="98"/>
      <c r="J192" s="93"/>
      <c r="K192" s="24" t="s">
        <v>1889</v>
      </c>
      <c r="L192" s="23" t="s">
        <v>3583</v>
      </c>
      <c r="M192" s="65">
        <f t="shared" si="24"/>
        <v>5.7653826871062949E-3</v>
      </c>
      <c r="N192" s="22">
        <f t="shared" si="22"/>
        <v>0</v>
      </c>
      <c r="O192" s="21">
        <f t="shared" si="23"/>
        <v>0</v>
      </c>
      <c r="P192" s="116"/>
    </row>
    <row r="193" spans="9:16" ht="15" x14ac:dyDescent="0.25">
      <c r="I193" s="98"/>
      <c r="J193" s="93"/>
      <c r="K193" s="24" t="s">
        <v>1859</v>
      </c>
      <c r="L193" s="23" t="s">
        <v>3583</v>
      </c>
      <c r="M193" s="65">
        <f t="shared" si="24"/>
        <v>5.7653826871062949E-3</v>
      </c>
      <c r="N193" s="22">
        <f t="shared" si="22"/>
        <v>0</v>
      </c>
      <c r="O193" s="21">
        <f t="shared" si="23"/>
        <v>0</v>
      </c>
      <c r="P193" s="116"/>
    </row>
    <row r="194" spans="9:16" ht="15" x14ac:dyDescent="0.25">
      <c r="I194" s="98"/>
      <c r="J194" s="93"/>
      <c r="K194" s="24" t="s">
        <v>1857</v>
      </c>
      <c r="L194" s="23" t="s">
        <v>3583</v>
      </c>
      <c r="M194" s="65">
        <f t="shared" si="24"/>
        <v>5.7653826871062949E-3</v>
      </c>
      <c r="N194" s="22">
        <f t="shared" si="22"/>
        <v>0</v>
      </c>
      <c r="O194" s="21">
        <f t="shared" si="23"/>
        <v>0</v>
      </c>
      <c r="P194" s="116"/>
    </row>
    <row r="195" spans="9:16" ht="15" x14ac:dyDescent="0.25">
      <c r="I195" s="98"/>
      <c r="J195" s="93"/>
      <c r="K195" s="24" t="s">
        <v>1807</v>
      </c>
      <c r="L195" s="23" t="s">
        <v>3583</v>
      </c>
      <c r="M195" s="65">
        <f t="shared" si="24"/>
        <v>5.7653826871062949E-3</v>
      </c>
      <c r="N195" s="22">
        <f t="shared" si="22"/>
        <v>0</v>
      </c>
      <c r="O195" s="21">
        <f t="shared" si="23"/>
        <v>0</v>
      </c>
      <c r="P195" s="116"/>
    </row>
    <row r="196" spans="9:16" ht="15" x14ac:dyDescent="0.25">
      <c r="I196" s="98"/>
      <c r="J196" s="93"/>
      <c r="K196" s="24" t="s">
        <v>1711</v>
      </c>
      <c r="L196" s="23" t="s">
        <v>3583</v>
      </c>
      <c r="M196" s="65">
        <f t="shared" si="24"/>
        <v>5.7653826871062949E-3</v>
      </c>
      <c r="N196" s="22">
        <f t="shared" si="22"/>
        <v>0</v>
      </c>
      <c r="O196" s="21">
        <f t="shared" si="23"/>
        <v>0</v>
      </c>
      <c r="P196" s="116"/>
    </row>
    <row r="197" spans="9:16" ht="15" x14ac:dyDescent="0.25">
      <c r="I197" s="98"/>
      <c r="J197" s="93"/>
      <c r="K197" s="24" t="s">
        <v>1657</v>
      </c>
      <c r="L197" s="23" t="s">
        <v>3583</v>
      </c>
      <c r="M197" s="65">
        <f t="shared" si="24"/>
        <v>5.7653826871062949E-3</v>
      </c>
      <c r="N197" s="22">
        <f t="shared" si="22"/>
        <v>0</v>
      </c>
      <c r="O197" s="21">
        <f t="shared" si="23"/>
        <v>0</v>
      </c>
      <c r="P197" s="116"/>
    </row>
    <row r="198" spans="9:16" ht="15" x14ac:dyDescent="0.25">
      <c r="I198" s="98"/>
      <c r="J198" s="93"/>
      <c r="K198" s="24" t="s">
        <v>1579</v>
      </c>
      <c r="L198" s="23" t="s">
        <v>3583</v>
      </c>
      <c r="M198" s="65">
        <f t="shared" si="24"/>
        <v>5.7653826871062949E-3</v>
      </c>
      <c r="N198" s="22">
        <f t="shared" si="22"/>
        <v>0</v>
      </c>
      <c r="O198" s="21">
        <f t="shared" si="23"/>
        <v>0</v>
      </c>
      <c r="P198" s="116"/>
    </row>
    <row r="199" spans="9:16" ht="15" x14ac:dyDescent="0.25">
      <c r="I199" s="98"/>
      <c r="J199" s="93"/>
      <c r="K199" s="24" t="s">
        <v>1577</v>
      </c>
      <c r="L199" s="23">
        <v>1</v>
      </c>
      <c r="M199" s="65">
        <f t="shared" si="24"/>
        <v>5.7653826871062949E-3</v>
      </c>
      <c r="N199" s="22">
        <f t="shared" si="22"/>
        <v>5.7653826871062949E-3</v>
      </c>
      <c r="O199" s="21">
        <f t="shared" si="23"/>
        <v>5.7653826871062949E-3</v>
      </c>
      <c r="P199" s="116"/>
    </row>
    <row r="200" spans="9:16" ht="15" x14ac:dyDescent="0.25">
      <c r="I200" s="98"/>
      <c r="J200" s="93"/>
      <c r="K200" s="24" t="s">
        <v>2764</v>
      </c>
      <c r="L200" s="23" t="s">
        <v>3583</v>
      </c>
      <c r="M200" s="65">
        <f t="shared" si="24"/>
        <v>5.7653826871062949E-3</v>
      </c>
      <c r="N200" s="22">
        <f t="shared" si="22"/>
        <v>0</v>
      </c>
      <c r="O200" s="21">
        <f t="shared" si="23"/>
        <v>0</v>
      </c>
      <c r="P200" s="116"/>
    </row>
    <row r="201" spans="9:16" ht="15" x14ac:dyDescent="0.25">
      <c r="I201" s="98"/>
      <c r="J201" s="93"/>
      <c r="K201" s="24" t="s">
        <v>1209</v>
      </c>
      <c r="L201" s="23" t="s">
        <v>3583</v>
      </c>
      <c r="M201" s="65">
        <f t="shared" si="24"/>
        <v>5.7653826871062949E-3</v>
      </c>
      <c r="N201" s="22">
        <f t="shared" si="22"/>
        <v>0</v>
      </c>
      <c r="O201" s="21">
        <f t="shared" si="23"/>
        <v>0</v>
      </c>
      <c r="P201" s="116"/>
    </row>
    <row r="202" spans="9:16" ht="15" x14ac:dyDescent="0.25">
      <c r="I202" s="98"/>
      <c r="J202" s="93"/>
      <c r="K202" s="24" t="s">
        <v>1213</v>
      </c>
      <c r="L202" s="23" t="s">
        <v>3583</v>
      </c>
      <c r="M202" s="65">
        <f t="shared" si="24"/>
        <v>5.7653826871062949E-3</v>
      </c>
      <c r="N202" s="22">
        <f t="shared" si="22"/>
        <v>0</v>
      </c>
      <c r="O202" s="21">
        <f t="shared" si="23"/>
        <v>0</v>
      </c>
      <c r="P202" s="116"/>
    </row>
    <row r="203" spans="9:16" ht="15" x14ac:dyDescent="0.25">
      <c r="I203" s="98"/>
      <c r="J203" s="93"/>
      <c r="K203" s="24" t="s">
        <v>2748</v>
      </c>
      <c r="L203" s="23" t="s">
        <v>3583</v>
      </c>
      <c r="M203" s="65">
        <f t="shared" si="24"/>
        <v>5.7653826871062949E-3</v>
      </c>
      <c r="N203" s="22">
        <f t="shared" si="22"/>
        <v>0</v>
      </c>
      <c r="O203" s="21">
        <f t="shared" si="23"/>
        <v>0</v>
      </c>
      <c r="P203" s="116"/>
    </row>
    <row r="204" spans="9:16" ht="15" x14ac:dyDescent="0.25">
      <c r="I204" s="98"/>
      <c r="J204" s="93"/>
      <c r="K204" s="24" t="s">
        <v>542</v>
      </c>
      <c r="L204" s="23" t="s">
        <v>3583</v>
      </c>
      <c r="M204" s="65">
        <f t="shared" si="24"/>
        <v>5.7653826871062949E-3</v>
      </c>
      <c r="N204" s="22">
        <f t="shared" si="22"/>
        <v>0</v>
      </c>
      <c r="O204" s="21">
        <f t="shared" si="23"/>
        <v>0</v>
      </c>
      <c r="P204" s="116"/>
    </row>
    <row r="205" spans="9:16" ht="15" x14ac:dyDescent="0.25">
      <c r="I205" s="98"/>
      <c r="J205" s="93"/>
      <c r="K205" s="24" t="s">
        <v>536</v>
      </c>
      <c r="L205" s="23" t="s">
        <v>3583</v>
      </c>
      <c r="M205" s="65">
        <f t="shared" si="24"/>
        <v>5.7653826871062949E-3</v>
      </c>
      <c r="N205" s="22">
        <f t="shared" si="22"/>
        <v>0</v>
      </c>
      <c r="O205" s="21">
        <f t="shared" si="23"/>
        <v>0</v>
      </c>
      <c r="P205" s="116"/>
    </row>
    <row r="206" spans="9:16" ht="15" x14ac:dyDescent="0.25">
      <c r="I206" s="98"/>
      <c r="J206" s="93"/>
      <c r="K206" s="24" t="s">
        <v>534</v>
      </c>
      <c r="L206" s="23" t="s">
        <v>3583</v>
      </c>
      <c r="M206" s="65">
        <f t="shared" si="24"/>
        <v>5.7653826871062949E-3</v>
      </c>
      <c r="N206" s="22">
        <f t="shared" si="22"/>
        <v>0</v>
      </c>
      <c r="O206" s="21">
        <f t="shared" si="23"/>
        <v>0</v>
      </c>
      <c r="P206" s="116"/>
    </row>
    <row r="207" spans="9:16" ht="15" x14ac:dyDescent="0.25">
      <c r="I207" s="98"/>
      <c r="J207" s="93"/>
      <c r="K207" s="24" t="s">
        <v>532</v>
      </c>
      <c r="L207" s="23" t="s">
        <v>3583</v>
      </c>
      <c r="M207" s="65">
        <f t="shared" si="24"/>
        <v>5.7653826871062949E-3</v>
      </c>
      <c r="N207" s="22">
        <f t="shared" si="22"/>
        <v>0</v>
      </c>
      <c r="O207" s="21">
        <f t="shared" si="23"/>
        <v>0</v>
      </c>
      <c r="P207" s="116"/>
    </row>
    <row r="208" spans="9:16" ht="15" x14ac:dyDescent="0.25">
      <c r="I208" s="98"/>
      <c r="J208" s="93"/>
      <c r="K208" s="24" t="s">
        <v>530</v>
      </c>
      <c r="L208" s="23" t="s">
        <v>3583</v>
      </c>
      <c r="M208" s="65">
        <f t="shared" si="24"/>
        <v>5.7653826871062949E-3</v>
      </c>
      <c r="N208" s="22">
        <f t="shared" si="22"/>
        <v>0</v>
      </c>
      <c r="O208" s="21">
        <f t="shared" si="23"/>
        <v>0</v>
      </c>
      <c r="P208" s="116"/>
    </row>
    <row r="209" spans="9:16" ht="15" x14ac:dyDescent="0.25">
      <c r="I209" s="98"/>
      <c r="J209" s="93"/>
      <c r="K209" s="24" t="s">
        <v>2642</v>
      </c>
      <c r="L209" s="23" t="s">
        <v>3583</v>
      </c>
      <c r="M209" s="65">
        <f t="shared" si="24"/>
        <v>5.7653826871062949E-3</v>
      </c>
      <c r="N209" s="22">
        <f t="shared" si="22"/>
        <v>0</v>
      </c>
      <c r="O209" s="21">
        <f t="shared" si="23"/>
        <v>0</v>
      </c>
      <c r="P209" s="116"/>
    </row>
    <row r="210" spans="9:16" ht="15" x14ac:dyDescent="0.25">
      <c r="I210" s="98"/>
      <c r="J210" s="93"/>
      <c r="K210" s="24" t="s">
        <v>516</v>
      </c>
      <c r="L210" s="23" t="s">
        <v>3583</v>
      </c>
      <c r="M210" s="65">
        <f t="shared" si="24"/>
        <v>5.7653826871062949E-3</v>
      </c>
      <c r="N210" s="22">
        <f t="shared" si="22"/>
        <v>0</v>
      </c>
      <c r="O210" s="21">
        <f t="shared" si="23"/>
        <v>0</v>
      </c>
      <c r="P210" s="116"/>
    </row>
    <row r="211" spans="9:16" ht="15" x14ac:dyDescent="0.25">
      <c r="I211" s="98"/>
      <c r="J211" s="93"/>
      <c r="K211" s="24" t="s">
        <v>514</v>
      </c>
      <c r="L211" s="23" t="s">
        <v>3583</v>
      </c>
      <c r="M211" s="65">
        <f t="shared" si="24"/>
        <v>5.7653826871062949E-3</v>
      </c>
      <c r="N211" s="22">
        <f t="shared" si="22"/>
        <v>0</v>
      </c>
      <c r="O211" s="21">
        <f t="shared" si="23"/>
        <v>0</v>
      </c>
      <c r="P211" s="116"/>
    </row>
    <row r="212" spans="9:16" ht="15" x14ac:dyDescent="0.25">
      <c r="I212" s="98"/>
      <c r="J212" s="93"/>
      <c r="K212" s="24" t="s">
        <v>468</v>
      </c>
      <c r="L212" s="23" t="s">
        <v>3583</v>
      </c>
      <c r="M212" s="65">
        <f t="shared" si="24"/>
        <v>5.7653826871062949E-3</v>
      </c>
      <c r="N212" s="22">
        <f t="shared" si="22"/>
        <v>0</v>
      </c>
      <c r="O212" s="21">
        <f t="shared" si="23"/>
        <v>0</v>
      </c>
      <c r="P212" s="116"/>
    </row>
    <row r="213" spans="9:16" ht="15" x14ac:dyDescent="0.25">
      <c r="I213" s="98"/>
      <c r="J213" s="93"/>
      <c r="K213" s="24" t="s">
        <v>2</v>
      </c>
      <c r="L213" s="23">
        <v>8</v>
      </c>
      <c r="M213" s="65">
        <f t="shared" si="24"/>
        <v>5.7653826871062949E-3</v>
      </c>
      <c r="N213" s="22">
        <f t="shared" si="22"/>
        <v>4.6123061496850359E-2</v>
      </c>
      <c r="O213" s="21">
        <f t="shared" si="23"/>
        <v>4.6123061496850359E-2</v>
      </c>
      <c r="P213" s="116"/>
    </row>
    <row r="214" spans="9:16" ht="15.75" thickBot="1" x14ac:dyDescent="0.3">
      <c r="I214" s="98"/>
      <c r="J214" s="93"/>
      <c r="K214" s="24" t="s">
        <v>214</v>
      </c>
      <c r="L214" s="23" t="s">
        <v>3583</v>
      </c>
      <c r="M214" s="65">
        <f t="shared" si="24"/>
        <v>5.7653826871062949E-3</v>
      </c>
      <c r="N214" s="22">
        <f t="shared" si="22"/>
        <v>0</v>
      </c>
      <c r="O214" s="21">
        <f t="shared" si="23"/>
        <v>0</v>
      </c>
      <c r="P214" s="116"/>
    </row>
    <row r="215" spans="9:16" ht="19.5" thickBot="1" x14ac:dyDescent="0.2">
      <c r="I215" s="98"/>
      <c r="J215" s="94"/>
      <c r="K215" s="20" t="s">
        <v>0</v>
      </c>
      <c r="L215" s="19">
        <v>11</v>
      </c>
      <c r="M215" s="70">
        <f t="shared" si="24"/>
        <v>5.7653826871062949E-3</v>
      </c>
      <c r="N215" s="18">
        <f>L215*M215</f>
        <v>6.3419209558169237E-2</v>
      </c>
      <c r="O215" s="17">
        <f>N215*1</f>
        <v>6.3419209558169237E-2</v>
      </c>
      <c r="P215" s="116"/>
    </row>
    <row r="216" spans="9:16" ht="19.5" thickBot="1" x14ac:dyDescent="0.3">
      <c r="I216" s="99"/>
      <c r="J216" s="16"/>
      <c r="K216" s="15"/>
      <c r="L216" s="14">
        <v>11</v>
      </c>
      <c r="M216" s="74"/>
      <c r="N216" s="13">
        <f>SUMIF($K180:$K215,"total",N180:N215)</f>
        <v>6.3419209558169237E-2</v>
      </c>
      <c r="O216" s="12">
        <f>SUMIF($K180:$K215,"total",O180:O215)</f>
        <v>6.3419209558169237E-2</v>
      </c>
      <c r="P216" s="117"/>
    </row>
  </sheetData>
  <mergeCells count="27">
    <mergeCell ref="I100:I216"/>
    <mergeCell ref="I60:I99"/>
    <mergeCell ref="J60:J65"/>
    <mergeCell ref="P60:P99"/>
    <mergeCell ref="J66:J74"/>
    <mergeCell ref="J75:J98"/>
    <mergeCell ref="P100:P179"/>
    <mergeCell ref="J116:J150"/>
    <mergeCell ref="J151:J156"/>
    <mergeCell ref="J168:J178"/>
    <mergeCell ref="J180:J187"/>
    <mergeCell ref="P180:P216"/>
    <mergeCell ref="J188:J215"/>
    <mergeCell ref="J100:J115"/>
    <mergeCell ref="J157:J167"/>
    <mergeCell ref="J5:J6"/>
    <mergeCell ref="I7:I59"/>
    <mergeCell ref="J7:J21"/>
    <mergeCell ref="P7:P59"/>
    <mergeCell ref="J22:J43"/>
    <mergeCell ref="J44:J58"/>
    <mergeCell ref="I5:I6"/>
    <mergeCell ref="A5:A6"/>
    <mergeCell ref="B5:B6"/>
    <mergeCell ref="C5:C6"/>
    <mergeCell ref="E5:E6"/>
    <mergeCell ref="G5:G6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216"/>
  <sheetViews>
    <sheetView showGridLines="0" workbookViewId="0">
      <selection activeCell="J7" sqref="J1:J1048576"/>
    </sheetView>
  </sheetViews>
  <sheetFormatPr defaultRowHeight="9" x14ac:dyDescent="0.15"/>
  <cols>
    <col min="1" max="1" width="25.140625" style="1" bestFit="1" customWidth="1"/>
    <col min="2" max="2" width="36.5703125" style="1" bestFit="1" customWidth="1"/>
    <col min="3" max="3" width="7.140625" style="1" customWidth="1"/>
    <col min="4" max="4" width="15.5703125" style="1" hidden="1" customWidth="1"/>
    <col min="5" max="5" width="11.28515625" style="1" hidden="1" customWidth="1"/>
    <col min="6" max="6" width="11" style="1" hidden="1" customWidth="1"/>
    <col min="7" max="7" width="8.28515625" style="1" hidden="1" customWidth="1"/>
    <col min="8" max="8" width="3.5703125" style="1" customWidth="1"/>
    <col min="9" max="10" width="9.140625" style="1"/>
    <col min="11" max="11" width="16.42578125" style="1" customWidth="1"/>
    <col min="12" max="12" width="17.28515625" style="1" customWidth="1"/>
    <col min="13" max="13" width="15.140625" style="66" customWidth="1"/>
    <col min="14" max="16" width="15.140625" style="1" customWidth="1"/>
    <col min="17" max="16384" width="9.140625" style="1"/>
  </cols>
  <sheetData>
    <row r="1" spans="1:16" ht="11.25" x14ac:dyDescent="0.15">
      <c r="A1" s="8" t="s">
        <v>196</v>
      </c>
    </row>
    <row r="2" spans="1:16" ht="11.25" x14ac:dyDescent="0.15">
      <c r="A2" s="8" t="s">
        <v>3574</v>
      </c>
    </row>
    <row r="3" spans="1:16" ht="11.25" x14ac:dyDescent="0.15">
      <c r="A3" s="8" t="s">
        <v>195</v>
      </c>
    </row>
    <row r="4" spans="1:16" ht="12" thickBot="1" x14ac:dyDescent="0.2">
      <c r="A4" s="8" t="s">
        <v>194</v>
      </c>
    </row>
    <row r="5" spans="1:16" ht="15.75" customHeight="1" thickTop="1" x14ac:dyDescent="0.15">
      <c r="A5" s="75" t="s">
        <v>193</v>
      </c>
      <c r="B5" s="77" t="s">
        <v>192</v>
      </c>
      <c r="C5" s="77" t="s">
        <v>191</v>
      </c>
      <c r="D5" s="11" t="s">
        <v>190</v>
      </c>
      <c r="E5" s="77" t="s">
        <v>189</v>
      </c>
      <c r="F5" s="11" t="s">
        <v>188</v>
      </c>
      <c r="G5" s="79" t="s">
        <v>187</v>
      </c>
      <c r="I5" s="95" t="s">
        <v>3548</v>
      </c>
      <c r="J5" s="81"/>
      <c r="K5" s="62" t="s">
        <v>3547</v>
      </c>
      <c r="L5" s="61"/>
      <c r="M5" s="67"/>
      <c r="N5" s="61"/>
      <c r="O5" s="61"/>
      <c r="P5" s="60"/>
    </row>
    <row r="6" spans="1:16" ht="60.75" thickBot="1" x14ac:dyDescent="0.2">
      <c r="A6" s="76"/>
      <c r="B6" s="78"/>
      <c r="C6" s="78"/>
      <c r="D6" s="10" t="s">
        <v>186</v>
      </c>
      <c r="E6" s="78"/>
      <c r="F6" s="10" t="s">
        <v>185</v>
      </c>
      <c r="G6" s="80"/>
      <c r="I6" s="96"/>
      <c r="J6" s="82"/>
      <c r="K6" s="59" t="s">
        <v>3546</v>
      </c>
      <c r="L6" s="58" t="s">
        <v>3545</v>
      </c>
      <c r="M6" s="68" t="s">
        <v>3544</v>
      </c>
      <c r="N6" s="58" t="s">
        <v>3587</v>
      </c>
      <c r="O6" s="57" t="s">
        <v>3588</v>
      </c>
      <c r="P6" s="56" t="s">
        <v>3543</v>
      </c>
    </row>
    <row r="7" spans="1:16" ht="22.5" customHeight="1" x14ac:dyDescent="0.25">
      <c r="A7" s="9" t="s">
        <v>2554</v>
      </c>
      <c r="B7" s="8" t="s">
        <v>2553</v>
      </c>
      <c r="C7" s="8">
        <v>1</v>
      </c>
      <c r="D7" s="8">
        <v>18</v>
      </c>
      <c r="E7" s="8">
        <v>79</v>
      </c>
      <c r="F7" s="7">
        <v>0</v>
      </c>
      <c r="G7" s="6">
        <v>0</v>
      </c>
      <c r="I7" s="83" t="s">
        <v>3584</v>
      </c>
      <c r="J7" s="86"/>
      <c r="K7" s="51" t="s">
        <v>955</v>
      </c>
      <c r="L7" s="48" t="s">
        <v>3583</v>
      </c>
      <c r="M7" s="63">
        <f t="shared" ref="M7:M21" si="0">29476/(25692+100053+89097)</f>
        <v>0.13719849936232209</v>
      </c>
      <c r="N7" s="47">
        <f t="shared" ref="N7:N58" si="1">L7*M7</f>
        <v>0</v>
      </c>
      <c r="O7" s="46">
        <f t="shared" ref="O7:O21" si="2">N7*20</f>
        <v>0</v>
      </c>
      <c r="P7" s="89" t="s">
        <v>3585</v>
      </c>
    </row>
    <row r="8" spans="1:16" ht="22.5" x14ac:dyDescent="0.25">
      <c r="A8" s="9" t="s">
        <v>184</v>
      </c>
      <c r="B8" s="8" t="s">
        <v>183</v>
      </c>
      <c r="C8" s="8">
        <v>1</v>
      </c>
      <c r="D8" s="8">
        <v>2</v>
      </c>
      <c r="E8" s="8">
        <v>81</v>
      </c>
      <c r="F8" s="7">
        <v>1</v>
      </c>
      <c r="G8" s="6">
        <v>1</v>
      </c>
      <c r="I8" s="84"/>
      <c r="J8" s="87"/>
      <c r="K8" s="50" t="s">
        <v>953</v>
      </c>
      <c r="L8" s="23" t="s">
        <v>3583</v>
      </c>
      <c r="M8" s="64">
        <f t="shared" si="0"/>
        <v>0.13719849936232209</v>
      </c>
      <c r="N8" s="44">
        <f t="shared" si="1"/>
        <v>0</v>
      </c>
      <c r="O8" s="43">
        <f t="shared" si="2"/>
        <v>0</v>
      </c>
      <c r="P8" s="90"/>
    </row>
    <row r="9" spans="1:16" ht="22.5" x14ac:dyDescent="0.25">
      <c r="A9" s="9" t="s">
        <v>182</v>
      </c>
      <c r="B9" s="8" t="s">
        <v>181</v>
      </c>
      <c r="C9" s="8">
        <v>1</v>
      </c>
      <c r="D9" s="8">
        <v>31</v>
      </c>
      <c r="E9" s="8">
        <v>83</v>
      </c>
      <c r="F9" s="7">
        <v>0</v>
      </c>
      <c r="G9" s="6">
        <v>0</v>
      </c>
      <c r="I9" s="84"/>
      <c r="J9" s="87"/>
      <c r="K9" s="50" t="s">
        <v>951</v>
      </c>
      <c r="L9" s="23" t="s">
        <v>3583</v>
      </c>
      <c r="M9" s="64">
        <f t="shared" si="0"/>
        <v>0.13719849936232209</v>
      </c>
      <c r="N9" s="44">
        <f t="shared" si="1"/>
        <v>0</v>
      </c>
      <c r="O9" s="43">
        <f t="shared" si="2"/>
        <v>0</v>
      </c>
      <c r="P9" s="90"/>
    </row>
    <row r="10" spans="1:16" ht="22.5" x14ac:dyDescent="0.25">
      <c r="A10" s="9" t="s">
        <v>2524</v>
      </c>
      <c r="B10" s="8" t="s">
        <v>2523</v>
      </c>
      <c r="C10" s="8">
        <v>2</v>
      </c>
      <c r="D10" s="8">
        <v>17</v>
      </c>
      <c r="E10" s="8">
        <v>73.5</v>
      </c>
      <c r="F10" s="7">
        <v>0.5</v>
      </c>
      <c r="G10" s="6">
        <v>0</v>
      </c>
      <c r="I10" s="84"/>
      <c r="J10" s="87"/>
      <c r="K10" s="50" t="s">
        <v>949</v>
      </c>
      <c r="L10" s="23" t="s">
        <v>3583</v>
      </c>
      <c r="M10" s="64">
        <f t="shared" si="0"/>
        <v>0.13719849936232209</v>
      </c>
      <c r="N10" s="44">
        <f t="shared" si="1"/>
        <v>0</v>
      </c>
      <c r="O10" s="43">
        <f t="shared" si="2"/>
        <v>0</v>
      </c>
      <c r="P10" s="90"/>
    </row>
    <row r="11" spans="1:16" ht="22.5" x14ac:dyDescent="0.25">
      <c r="A11" s="9" t="s">
        <v>2484</v>
      </c>
      <c r="B11" s="8" t="s">
        <v>2483</v>
      </c>
      <c r="C11" s="8">
        <v>1</v>
      </c>
      <c r="D11" s="8">
        <v>9</v>
      </c>
      <c r="E11" s="8">
        <v>98</v>
      </c>
      <c r="F11" s="7">
        <v>0</v>
      </c>
      <c r="G11" s="6">
        <v>1</v>
      </c>
      <c r="I11" s="84"/>
      <c r="J11" s="87"/>
      <c r="K11" s="50" t="s">
        <v>3044</v>
      </c>
      <c r="L11" s="23" t="s">
        <v>3583</v>
      </c>
      <c r="M11" s="64">
        <f t="shared" si="0"/>
        <v>0.13719849936232209</v>
      </c>
      <c r="N11" s="44">
        <f t="shared" si="1"/>
        <v>0</v>
      </c>
      <c r="O11" s="43">
        <f t="shared" si="2"/>
        <v>0</v>
      </c>
      <c r="P11" s="90"/>
    </row>
    <row r="12" spans="1:16" ht="22.5" x14ac:dyDescent="0.25">
      <c r="A12" s="9" t="s">
        <v>2476</v>
      </c>
      <c r="B12" s="8" t="s">
        <v>2475</v>
      </c>
      <c r="C12" s="8">
        <v>2</v>
      </c>
      <c r="D12" s="8">
        <v>15.5</v>
      </c>
      <c r="E12" s="8">
        <v>87.5</v>
      </c>
      <c r="F12" s="7">
        <v>0</v>
      </c>
      <c r="G12" s="6">
        <v>0</v>
      </c>
      <c r="I12" s="84"/>
      <c r="J12" s="87"/>
      <c r="K12" s="50" t="s">
        <v>948</v>
      </c>
      <c r="L12" s="23" t="s">
        <v>3583</v>
      </c>
      <c r="M12" s="64">
        <f t="shared" si="0"/>
        <v>0.13719849936232209</v>
      </c>
      <c r="N12" s="44">
        <f t="shared" si="1"/>
        <v>0</v>
      </c>
      <c r="O12" s="43">
        <f t="shared" si="2"/>
        <v>0</v>
      </c>
      <c r="P12" s="90"/>
    </row>
    <row r="13" spans="1:16" ht="15" x14ac:dyDescent="0.25">
      <c r="A13" s="9" t="s">
        <v>2450</v>
      </c>
      <c r="B13" s="8" t="s">
        <v>2449</v>
      </c>
      <c r="C13" s="8">
        <v>1</v>
      </c>
      <c r="D13" s="8">
        <v>4</v>
      </c>
      <c r="E13" s="8">
        <v>82</v>
      </c>
      <c r="F13" s="7">
        <v>0</v>
      </c>
      <c r="G13" s="6">
        <v>0</v>
      </c>
      <c r="I13" s="84"/>
      <c r="J13" s="87"/>
      <c r="K13" s="50" t="s">
        <v>946</v>
      </c>
      <c r="L13" s="23" t="s">
        <v>3583</v>
      </c>
      <c r="M13" s="64">
        <f t="shared" si="0"/>
        <v>0.13719849936232209</v>
      </c>
      <c r="N13" s="44">
        <f t="shared" si="1"/>
        <v>0</v>
      </c>
      <c r="O13" s="43">
        <f t="shared" si="2"/>
        <v>0</v>
      </c>
      <c r="P13" s="90"/>
    </row>
    <row r="14" spans="1:16" ht="22.5" x14ac:dyDescent="0.25">
      <c r="A14" s="9" t="s">
        <v>2414</v>
      </c>
      <c r="B14" s="8" t="s">
        <v>2413</v>
      </c>
      <c r="C14" s="8">
        <v>1</v>
      </c>
      <c r="D14" s="8">
        <v>13</v>
      </c>
      <c r="E14" s="8">
        <v>89</v>
      </c>
      <c r="F14" s="7">
        <v>1</v>
      </c>
      <c r="G14" s="6">
        <v>0</v>
      </c>
      <c r="I14" s="84"/>
      <c r="J14" s="87"/>
      <c r="K14" s="50" t="s">
        <v>42</v>
      </c>
      <c r="L14" s="23" t="s">
        <v>3583</v>
      </c>
      <c r="M14" s="64">
        <f t="shared" si="0"/>
        <v>0.13719849936232209</v>
      </c>
      <c r="N14" s="44">
        <f t="shared" si="1"/>
        <v>0</v>
      </c>
      <c r="O14" s="43">
        <f t="shared" si="2"/>
        <v>0</v>
      </c>
      <c r="P14" s="90"/>
    </row>
    <row r="15" spans="1:16" ht="22.5" x14ac:dyDescent="0.25">
      <c r="A15" s="9" t="s">
        <v>174</v>
      </c>
      <c r="B15" s="8" t="s">
        <v>173</v>
      </c>
      <c r="C15" s="8">
        <v>1</v>
      </c>
      <c r="D15" s="8">
        <v>4</v>
      </c>
      <c r="E15" s="8">
        <v>83</v>
      </c>
      <c r="F15" s="7">
        <v>0</v>
      </c>
      <c r="G15" s="6">
        <v>0</v>
      </c>
      <c r="I15" s="84"/>
      <c r="J15" s="87"/>
      <c r="K15" s="50" t="s">
        <v>944</v>
      </c>
      <c r="L15" s="23" t="s">
        <v>3583</v>
      </c>
      <c r="M15" s="64">
        <f t="shared" si="0"/>
        <v>0.13719849936232209</v>
      </c>
      <c r="N15" s="44">
        <f t="shared" si="1"/>
        <v>0</v>
      </c>
      <c r="O15" s="43">
        <f t="shared" si="2"/>
        <v>0</v>
      </c>
      <c r="P15" s="90"/>
    </row>
    <row r="16" spans="1:16" ht="22.5" x14ac:dyDescent="0.25">
      <c r="A16" s="9" t="s">
        <v>172</v>
      </c>
      <c r="B16" s="8" t="s">
        <v>171</v>
      </c>
      <c r="C16" s="8">
        <v>2</v>
      </c>
      <c r="D16" s="8">
        <v>21.5</v>
      </c>
      <c r="E16" s="8">
        <v>92.5</v>
      </c>
      <c r="F16" s="7">
        <v>0.5</v>
      </c>
      <c r="G16" s="6">
        <v>0</v>
      </c>
      <c r="I16" s="84"/>
      <c r="J16" s="87"/>
      <c r="K16" s="50" t="s">
        <v>942</v>
      </c>
      <c r="L16" s="23">
        <v>1</v>
      </c>
      <c r="M16" s="64">
        <f t="shared" si="0"/>
        <v>0.13719849936232209</v>
      </c>
      <c r="N16" s="44">
        <f t="shared" si="1"/>
        <v>0.13719849936232209</v>
      </c>
      <c r="O16" s="43">
        <f t="shared" si="2"/>
        <v>2.7439699872464418</v>
      </c>
      <c r="P16" s="90"/>
    </row>
    <row r="17" spans="1:16" ht="22.5" x14ac:dyDescent="0.25">
      <c r="A17" s="9" t="s">
        <v>2412</v>
      </c>
      <c r="B17" s="8" t="s">
        <v>2411</v>
      </c>
      <c r="C17" s="8">
        <v>2</v>
      </c>
      <c r="D17" s="8">
        <v>27.5</v>
      </c>
      <c r="E17" s="8">
        <v>85</v>
      </c>
      <c r="F17" s="7">
        <v>1</v>
      </c>
      <c r="G17" s="6">
        <v>0</v>
      </c>
      <c r="I17" s="84"/>
      <c r="J17" s="87"/>
      <c r="K17" s="50" t="s">
        <v>987</v>
      </c>
      <c r="L17" s="23" t="s">
        <v>3583</v>
      </c>
      <c r="M17" s="64">
        <f t="shared" si="0"/>
        <v>0.13719849936232209</v>
      </c>
      <c r="N17" s="44">
        <f t="shared" si="1"/>
        <v>0</v>
      </c>
      <c r="O17" s="43">
        <f t="shared" si="2"/>
        <v>0</v>
      </c>
      <c r="P17" s="90"/>
    </row>
    <row r="18" spans="1:16" ht="22.5" x14ac:dyDescent="0.25">
      <c r="A18" s="9" t="s">
        <v>2406</v>
      </c>
      <c r="B18" s="8" t="s">
        <v>2405</v>
      </c>
      <c r="C18" s="8">
        <v>1</v>
      </c>
      <c r="D18" s="8">
        <v>14</v>
      </c>
      <c r="E18" s="8">
        <v>103</v>
      </c>
      <c r="F18" s="7">
        <v>0</v>
      </c>
      <c r="G18" s="6">
        <v>0</v>
      </c>
      <c r="I18" s="84"/>
      <c r="J18" s="87"/>
      <c r="K18" s="50" t="s">
        <v>985</v>
      </c>
      <c r="L18" s="23" t="s">
        <v>3583</v>
      </c>
      <c r="M18" s="64">
        <f t="shared" si="0"/>
        <v>0.13719849936232209</v>
      </c>
      <c r="N18" s="44">
        <f t="shared" si="1"/>
        <v>0</v>
      </c>
      <c r="O18" s="43">
        <f t="shared" si="2"/>
        <v>0</v>
      </c>
      <c r="P18" s="90"/>
    </row>
    <row r="19" spans="1:16" ht="15" x14ac:dyDescent="0.25">
      <c r="A19" s="9" t="s">
        <v>3542</v>
      </c>
      <c r="B19" s="8" t="s">
        <v>3541</v>
      </c>
      <c r="C19" s="8">
        <v>1</v>
      </c>
      <c r="D19" s="8">
        <v>6</v>
      </c>
      <c r="E19" s="8">
        <v>80</v>
      </c>
      <c r="F19" s="7">
        <v>1</v>
      </c>
      <c r="G19" s="6">
        <v>0</v>
      </c>
      <c r="I19" s="84"/>
      <c r="J19" s="87"/>
      <c r="K19" s="50" t="s">
        <v>983</v>
      </c>
      <c r="L19" s="23" t="s">
        <v>3583</v>
      </c>
      <c r="M19" s="64">
        <f t="shared" si="0"/>
        <v>0.13719849936232209</v>
      </c>
      <c r="N19" s="44">
        <f t="shared" si="1"/>
        <v>0</v>
      </c>
      <c r="O19" s="43">
        <f t="shared" si="2"/>
        <v>0</v>
      </c>
      <c r="P19" s="90"/>
    </row>
    <row r="20" spans="1:16" ht="23.25" thickBot="1" x14ac:dyDescent="0.3">
      <c r="A20" s="9" t="s">
        <v>168</v>
      </c>
      <c r="B20" s="8" t="s">
        <v>167</v>
      </c>
      <c r="C20" s="8">
        <v>1</v>
      </c>
      <c r="D20" s="8">
        <v>1</v>
      </c>
      <c r="E20" s="8">
        <v>89</v>
      </c>
      <c r="F20" s="7">
        <v>1</v>
      </c>
      <c r="G20" s="6">
        <v>0</v>
      </c>
      <c r="I20" s="84"/>
      <c r="J20" s="87"/>
      <c r="K20" s="55" t="s">
        <v>981</v>
      </c>
      <c r="L20" s="54" t="s">
        <v>3583</v>
      </c>
      <c r="M20" s="69">
        <f t="shared" si="0"/>
        <v>0.13719849936232209</v>
      </c>
      <c r="N20" s="53">
        <f t="shared" si="1"/>
        <v>0</v>
      </c>
      <c r="O20" s="52">
        <f t="shared" si="2"/>
        <v>0</v>
      </c>
      <c r="P20" s="90"/>
    </row>
    <row r="21" spans="1:16" ht="23.25" thickBot="1" x14ac:dyDescent="0.2">
      <c r="A21" s="9" t="s">
        <v>166</v>
      </c>
      <c r="B21" s="8" t="s">
        <v>165</v>
      </c>
      <c r="C21" s="8">
        <v>7</v>
      </c>
      <c r="D21" s="8">
        <v>12.43</v>
      </c>
      <c r="E21" s="8">
        <v>81.430000000000007</v>
      </c>
      <c r="F21" s="7">
        <v>0.57099999999999995</v>
      </c>
      <c r="G21" s="6">
        <v>0</v>
      </c>
      <c r="I21" s="84"/>
      <c r="J21" s="88"/>
      <c r="K21" s="36" t="s">
        <v>0</v>
      </c>
      <c r="L21" s="30">
        <v>1</v>
      </c>
      <c r="M21" s="70">
        <f t="shared" si="0"/>
        <v>0.13719849936232209</v>
      </c>
      <c r="N21" s="18">
        <f t="shared" si="1"/>
        <v>0.13719849936232209</v>
      </c>
      <c r="O21" s="17">
        <f t="shared" si="2"/>
        <v>2.7439699872464418</v>
      </c>
      <c r="P21" s="90"/>
    </row>
    <row r="22" spans="1:16" ht="22.5" customHeight="1" x14ac:dyDescent="0.25">
      <c r="A22" s="9" t="s">
        <v>2392</v>
      </c>
      <c r="B22" s="8" t="s">
        <v>2391</v>
      </c>
      <c r="C22" s="8">
        <v>1</v>
      </c>
      <c r="D22" s="8">
        <v>1</v>
      </c>
      <c r="E22" s="8">
        <v>49</v>
      </c>
      <c r="F22" s="7">
        <v>1</v>
      </c>
      <c r="G22" s="6">
        <v>1</v>
      </c>
      <c r="I22" s="84"/>
      <c r="J22" s="92"/>
      <c r="K22" s="51" t="s">
        <v>2220</v>
      </c>
      <c r="L22" s="48" t="s">
        <v>3583</v>
      </c>
      <c r="M22" s="63">
        <f t="shared" ref="M22:M43" si="3">7632/(15238+160773+1706+45760+12060+31518)</f>
        <v>2.8578382730149222E-2</v>
      </c>
      <c r="N22" s="47">
        <f t="shared" si="1"/>
        <v>0</v>
      </c>
      <c r="O22" s="46">
        <f t="shared" ref="O22:O58" si="4">N22*28</f>
        <v>0</v>
      </c>
      <c r="P22" s="90"/>
    </row>
    <row r="23" spans="1:16" ht="15" x14ac:dyDescent="0.25">
      <c r="A23" s="9" t="s">
        <v>2288</v>
      </c>
      <c r="B23" s="8" t="s">
        <v>2287</v>
      </c>
      <c r="C23" s="8">
        <v>3</v>
      </c>
      <c r="D23" s="8">
        <v>24.67</v>
      </c>
      <c r="E23" s="8">
        <v>85.67</v>
      </c>
      <c r="F23" s="7">
        <v>0</v>
      </c>
      <c r="G23" s="6">
        <v>0</v>
      </c>
      <c r="I23" s="84"/>
      <c r="J23" s="93"/>
      <c r="K23" s="50" t="s">
        <v>2218</v>
      </c>
      <c r="L23" s="23" t="s">
        <v>3583</v>
      </c>
      <c r="M23" s="64">
        <f t="shared" si="3"/>
        <v>2.8578382730149222E-2</v>
      </c>
      <c r="N23" s="44">
        <f t="shared" si="1"/>
        <v>0</v>
      </c>
      <c r="O23" s="43">
        <f t="shared" si="4"/>
        <v>0</v>
      </c>
      <c r="P23" s="90"/>
    </row>
    <row r="24" spans="1:16" ht="22.5" x14ac:dyDescent="0.25">
      <c r="A24" s="9" t="s">
        <v>162</v>
      </c>
      <c r="B24" s="8" t="s">
        <v>161</v>
      </c>
      <c r="C24" s="8">
        <v>6</v>
      </c>
      <c r="D24" s="8">
        <v>16.329999999999998</v>
      </c>
      <c r="E24" s="8">
        <v>85</v>
      </c>
      <c r="F24" s="7">
        <v>0.33300000000000002</v>
      </c>
      <c r="G24" s="6">
        <v>0.16700000000000001</v>
      </c>
      <c r="I24" s="84"/>
      <c r="J24" s="93"/>
      <c r="K24" s="50" t="s">
        <v>2886</v>
      </c>
      <c r="L24" s="23" t="s">
        <v>3583</v>
      </c>
      <c r="M24" s="64">
        <f t="shared" si="3"/>
        <v>2.8578382730149222E-2</v>
      </c>
      <c r="N24" s="44">
        <f t="shared" si="1"/>
        <v>0</v>
      </c>
      <c r="O24" s="43">
        <f t="shared" si="4"/>
        <v>0</v>
      </c>
      <c r="P24" s="90"/>
    </row>
    <row r="25" spans="1:16" ht="22.5" x14ac:dyDescent="0.25">
      <c r="A25" s="9" t="s">
        <v>160</v>
      </c>
      <c r="B25" s="8" t="s">
        <v>159</v>
      </c>
      <c r="C25" s="8">
        <v>2</v>
      </c>
      <c r="D25" s="8">
        <v>2.5</v>
      </c>
      <c r="E25" s="8">
        <v>87.5</v>
      </c>
      <c r="F25" s="7">
        <v>0.5</v>
      </c>
      <c r="G25" s="6">
        <v>0</v>
      </c>
      <c r="I25" s="84"/>
      <c r="J25" s="93"/>
      <c r="K25" s="50" t="s">
        <v>3514</v>
      </c>
      <c r="L25" s="23" t="s">
        <v>3583</v>
      </c>
      <c r="M25" s="64">
        <f t="shared" si="3"/>
        <v>2.8578382730149222E-2</v>
      </c>
      <c r="N25" s="44">
        <f t="shared" si="1"/>
        <v>0</v>
      </c>
      <c r="O25" s="43">
        <f t="shared" si="4"/>
        <v>0</v>
      </c>
      <c r="P25" s="90"/>
    </row>
    <row r="26" spans="1:16" ht="22.5" x14ac:dyDescent="0.25">
      <c r="A26" s="9" t="s">
        <v>2214</v>
      </c>
      <c r="B26" s="8" t="s">
        <v>2213</v>
      </c>
      <c r="C26" s="8">
        <v>7</v>
      </c>
      <c r="D26" s="8">
        <v>15.29</v>
      </c>
      <c r="E26" s="8">
        <v>84.71</v>
      </c>
      <c r="F26" s="7">
        <v>0.28599999999999998</v>
      </c>
      <c r="G26" s="6">
        <v>0.14299999999999999</v>
      </c>
      <c r="I26" s="84"/>
      <c r="J26" s="93"/>
      <c r="K26" s="50" t="s">
        <v>2216</v>
      </c>
      <c r="L26" s="23" t="s">
        <v>3583</v>
      </c>
      <c r="M26" s="64">
        <f t="shared" si="3"/>
        <v>2.8578382730149222E-2</v>
      </c>
      <c r="N26" s="44">
        <f t="shared" si="1"/>
        <v>0</v>
      </c>
      <c r="O26" s="43">
        <f t="shared" si="4"/>
        <v>0</v>
      </c>
      <c r="P26" s="90"/>
    </row>
    <row r="27" spans="1:16" ht="22.5" x14ac:dyDescent="0.25">
      <c r="A27" s="9" t="s">
        <v>158</v>
      </c>
      <c r="B27" s="8" t="s">
        <v>157</v>
      </c>
      <c r="C27" s="8">
        <v>11</v>
      </c>
      <c r="D27" s="8">
        <v>18.27</v>
      </c>
      <c r="E27" s="8">
        <v>89.36</v>
      </c>
      <c r="F27" s="7">
        <v>9.0999999999999998E-2</v>
      </c>
      <c r="G27" s="6">
        <v>9.0999999999999998E-2</v>
      </c>
      <c r="I27" s="84"/>
      <c r="J27" s="93"/>
      <c r="K27" s="50" t="s">
        <v>160</v>
      </c>
      <c r="L27" s="23">
        <v>2</v>
      </c>
      <c r="M27" s="64">
        <f t="shared" si="3"/>
        <v>2.8578382730149222E-2</v>
      </c>
      <c r="N27" s="44">
        <f t="shared" si="1"/>
        <v>5.7156765460298443E-2</v>
      </c>
      <c r="O27" s="43">
        <f t="shared" si="4"/>
        <v>1.6003894328883563</v>
      </c>
      <c r="P27" s="90"/>
    </row>
    <row r="28" spans="1:16" ht="22.5" x14ac:dyDescent="0.25">
      <c r="A28" s="9" t="s">
        <v>2212</v>
      </c>
      <c r="B28" s="8" t="s">
        <v>2211</v>
      </c>
      <c r="C28" s="8">
        <v>3</v>
      </c>
      <c r="D28" s="8">
        <v>13</v>
      </c>
      <c r="E28" s="8">
        <v>85</v>
      </c>
      <c r="F28" s="7">
        <v>0.33300000000000002</v>
      </c>
      <c r="G28" s="6">
        <v>0.33300000000000002</v>
      </c>
      <c r="I28" s="84"/>
      <c r="J28" s="93"/>
      <c r="K28" s="50" t="s">
        <v>2214</v>
      </c>
      <c r="L28" s="23">
        <v>7</v>
      </c>
      <c r="M28" s="64">
        <f t="shared" si="3"/>
        <v>2.8578382730149222E-2</v>
      </c>
      <c r="N28" s="44">
        <f t="shared" si="1"/>
        <v>0.20004867911104454</v>
      </c>
      <c r="O28" s="43">
        <f t="shared" si="4"/>
        <v>5.6013630151092473</v>
      </c>
      <c r="P28" s="90"/>
    </row>
    <row r="29" spans="1:16" ht="22.5" x14ac:dyDescent="0.25">
      <c r="A29" s="9" t="s">
        <v>2204</v>
      </c>
      <c r="B29" s="8" t="s">
        <v>2203</v>
      </c>
      <c r="C29" s="8">
        <v>3</v>
      </c>
      <c r="D29" s="8">
        <v>8.33</v>
      </c>
      <c r="E29" s="8">
        <v>84.33</v>
      </c>
      <c r="F29" s="7">
        <v>0</v>
      </c>
      <c r="G29" s="6">
        <v>1</v>
      </c>
      <c r="I29" s="84"/>
      <c r="J29" s="93"/>
      <c r="K29" s="50" t="s">
        <v>158</v>
      </c>
      <c r="L29" s="23">
        <v>11</v>
      </c>
      <c r="M29" s="64">
        <f t="shared" si="3"/>
        <v>2.8578382730149222E-2</v>
      </c>
      <c r="N29" s="44">
        <f t="shared" si="1"/>
        <v>0.31436221003164144</v>
      </c>
      <c r="O29" s="43">
        <f t="shared" si="4"/>
        <v>8.8021418808859604</v>
      </c>
      <c r="P29" s="90"/>
    </row>
    <row r="30" spans="1:16" ht="15" x14ac:dyDescent="0.25">
      <c r="A30" s="9" t="s">
        <v>152</v>
      </c>
      <c r="B30" s="8" t="s">
        <v>151</v>
      </c>
      <c r="C30" s="8">
        <v>1</v>
      </c>
      <c r="D30" s="8">
        <v>18</v>
      </c>
      <c r="E30" s="8">
        <v>81</v>
      </c>
      <c r="F30" s="7">
        <v>0</v>
      </c>
      <c r="G30" s="6">
        <v>0</v>
      </c>
      <c r="I30" s="84"/>
      <c r="J30" s="93"/>
      <c r="K30" s="50" t="s">
        <v>2212</v>
      </c>
      <c r="L30" s="23">
        <v>3</v>
      </c>
      <c r="M30" s="64">
        <f t="shared" si="3"/>
        <v>2.8578382730149222E-2</v>
      </c>
      <c r="N30" s="44">
        <f t="shared" si="1"/>
        <v>8.5735148190447669E-2</v>
      </c>
      <c r="O30" s="43">
        <f t="shared" si="4"/>
        <v>2.4005841493325346</v>
      </c>
      <c r="P30" s="90"/>
    </row>
    <row r="31" spans="1:16" ht="22.5" x14ac:dyDescent="0.25">
      <c r="A31" s="9" t="s">
        <v>150</v>
      </c>
      <c r="B31" s="8" t="s">
        <v>149</v>
      </c>
      <c r="C31" s="8">
        <v>1</v>
      </c>
      <c r="D31" s="8">
        <v>9</v>
      </c>
      <c r="E31" s="8">
        <v>94</v>
      </c>
      <c r="F31" s="7">
        <v>0</v>
      </c>
      <c r="G31" s="6">
        <v>0</v>
      </c>
      <c r="I31" s="84"/>
      <c r="J31" s="93"/>
      <c r="K31" s="50" t="s">
        <v>3174</v>
      </c>
      <c r="L31" s="23" t="s">
        <v>3583</v>
      </c>
      <c r="M31" s="64">
        <f t="shared" si="3"/>
        <v>2.8578382730149222E-2</v>
      </c>
      <c r="N31" s="44">
        <f t="shared" si="1"/>
        <v>0</v>
      </c>
      <c r="O31" s="43">
        <f t="shared" si="4"/>
        <v>0</v>
      </c>
      <c r="P31" s="90"/>
    </row>
    <row r="32" spans="1:16" ht="22.5" x14ac:dyDescent="0.25">
      <c r="A32" s="9" t="s">
        <v>2148</v>
      </c>
      <c r="B32" s="8" t="s">
        <v>2147</v>
      </c>
      <c r="C32" s="8">
        <v>1</v>
      </c>
      <c r="D32" s="8">
        <v>12</v>
      </c>
      <c r="E32" s="8">
        <v>84</v>
      </c>
      <c r="F32" s="7">
        <v>1</v>
      </c>
      <c r="G32" s="6">
        <v>0</v>
      </c>
      <c r="I32" s="84"/>
      <c r="J32" s="93"/>
      <c r="K32" s="50" t="s">
        <v>2884</v>
      </c>
      <c r="L32" s="23" t="s">
        <v>3583</v>
      </c>
      <c r="M32" s="64">
        <f t="shared" si="3"/>
        <v>2.8578382730149222E-2</v>
      </c>
      <c r="N32" s="44">
        <f t="shared" si="1"/>
        <v>0</v>
      </c>
      <c r="O32" s="43">
        <f t="shared" si="4"/>
        <v>0</v>
      </c>
      <c r="P32" s="90"/>
    </row>
    <row r="33" spans="1:16" ht="22.5" x14ac:dyDescent="0.25">
      <c r="A33" s="9" t="s">
        <v>2872</v>
      </c>
      <c r="B33" s="8" t="s">
        <v>2871</v>
      </c>
      <c r="C33" s="8">
        <v>1</v>
      </c>
      <c r="D33" s="8">
        <v>0</v>
      </c>
      <c r="E33" s="8">
        <v>60</v>
      </c>
      <c r="F33" s="7">
        <v>0</v>
      </c>
      <c r="G33" s="6">
        <v>0</v>
      </c>
      <c r="I33" s="84"/>
      <c r="J33" s="93"/>
      <c r="K33" s="50" t="s">
        <v>3340</v>
      </c>
      <c r="L33" s="23" t="s">
        <v>3583</v>
      </c>
      <c r="M33" s="64">
        <f t="shared" si="3"/>
        <v>2.8578382730149222E-2</v>
      </c>
      <c r="N33" s="44">
        <f t="shared" si="1"/>
        <v>0</v>
      </c>
      <c r="O33" s="43">
        <f t="shared" si="4"/>
        <v>0</v>
      </c>
      <c r="P33" s="90"/>
    </row>
    <row r="34" spans="1:16" ht="22.5" x14ac:dyDescent="0.25">
      <c r="A34" s="9" t="s">
        <v>2120</v>
      </c>
      <c r="B34" s="8" t="s">
        <v>2119</v>
      </c>
      <c r="C34" s="8">
        <v>2</v>
      </c>
      <c r="D34" s="8">
        <v>1.5</v>
      </c>
      <c r="E34" s="8">
        <v>82</v>
      </c>
      <c r="F34" s="7">
        <v>1</v>
      </c>
      <c r="G34" s="6">
        <v>0.5</v>
      </c>
      <c r="I34" s="84"/>
      <c r="J34" s="93"/>
      <c r="K34" s="50" t="s">
        <v>3513</v>
      </c>
      <c r="L34" s="23" t="s">
        <v>3583</v>
      </c>
      <c r="M34" s="64">
        <f t="shared" si="3"/>
        <v>2.8578382730149222E-2</v>
      </c>
      <c r="N34" s="44">
        <f t="shared" si="1"/>
        <v>0</v>
      </c>
      <c r="O34" s="43">
        <f t="shared" si="4"/>
        <v>0</v>
      </c>
      <c r="P34" s="90"/>
    </row>
    <row r="35" spans="1:16" ht="22.5" x14ac:dyDescent="0.25">
      <c r="A35" s="9" t="s">
        <v>2118</v>
      </c>
      <c r="B35" s="8" t="s">
        <v>2117</v>
      </c>
      <c r="C35" s="8">
        <v>3</v>
      </c>
      <c r="D35" s="8">
        <v>9.33</v>
      </c>
      <c r="E35" s="8">
        <v>84.67</v>
      </c>
      <c r="F35" s="7">
        <v>0.66700000000000004</v>
      </c>
      <c r="G35" s="6">
        <v>0</v>
      </c>
      <c r="I35" s="84"/>
      <c r="J35" s="93"/>
      <c r="K35" s="50" t="s">
        <v>3512</v>
      </c>
      <c r="L35" s="23" t="s">
        <v>3583</v>
      </c>
      <c r="M35" s="64">
        <f t="shared" si="3"/>
        <v>2.8578382730149222E-2</v>
      </c>
      <c r="N35" s="44">
        <f t="shared" si="1"/>
        <v>0</v>
      </c>
      <c r="O35" s="43">
        <f t="shared" si="4"/>
        <v>0</v>
      </c>
      <c r="P35" s="90"/>
    </row>
    <row r="36" spans="1:16" ht="22.5" x14ac:dyDescent="0.25">
      <c r="A36" s="9" t="s">
        <v>2114</v>
      </c>
      <c r="B36" s="8" t="s">
        <v>2113</v>
      </c>
      <c r="C36" s="8">
        <v>1</v>
      </c>
      <c r="D36" s="8">
        <v>11</v>
      </c>
      <c r="E36" s="8">
        <v>82</v>
      </c>
      <c r="F36" s="7">
        <v>1</v>
      </c>
      <c r="G36" s="6">
        <v>0</v>
      </c>
      <c r="I36" s="84"/>
      <c r="J36" s="93"/>
      <c r="K36" s="50" t="s">
        <v>2210</v>
      </c>
      <c r="L36" s="23" t="s">
        <v>3583</v>
      </c>
      <c r="M36" s="64">
        <f t="shared" si="3"/>
        <v>2.8578382730149222E-2</v>
      </c>
      <c r="N36" s="44">
        <f t="shared" si="1"/>
        <v>0</v>
      </c>
      <c r="O36" s="43">
        <f t="shared" si="4"/>
        <v>0</v>
      </c>
      <c r="P36" s="90"/>
    </row>
    <row r="37" spans="1:16" ht="22.5" x14ac:dyDescent="0.25">
      <c r="A37" s="9" t="s">
        <v>2106</v>
      </c>
      <c r="B37" s="8" t="s">
        <v>2105</v>
      </c>
      <c r="C37" s="8">
        <v>3</v>
      </c>
      <c r="D37" s="8">
        <v>1</v>
      </c>
      <c r="E37" s="8">
        <v>80.33</v>
      </c>
      <c r="F37" s="7">
        <v>0.66700000000000004</v>
      </c>
      <c r="G37" s="6">
        <v>1</v>
      </c>
      <c r="I37" s="84"/>
      <c r="J37" s="93"/>
      <c r="K37" s="50" t="s">
        <v>2208</v>
      </c>
      <c r="L37" s="23" t="s">
        <v>3583</v>
      </c>
      <c r="M37" s="64">
        <f t="shared" si="3"/>
        <v>2.8578382730149222E-2</v>
      </c>
      <c r="N37" s="44">
        <f t="shared" si="1"/>
        <v>0</v>
      </c>
      <c r="O37" s="43">
        <f t="shared" si="4"/>
        <v>0</v>
      </c>
      <c r="P37" s="90"/>
    </row>
    <row r="38" spans="1:16" ht="15" x14ac:dyDescent="0.25">
      <c r="A38" s="9" t="s">
        <v>1949</v>
      </c>
      <c r="B38" s="8" t="s">
        <v>1948</v>
      </c>
      <c r="C38" s="8">
        <v>1</v>
      </c>
      <c r="D38" s="8">
        <v>18</v>
      </c>
      <c r="E38" s="8">
        <v>91</v>
      </c>
      <c r="F38" s="7">
        <v>0</v>
      </c>
      <c r="G38" s="6">
        <v>0</v>
      </c>
      <c r="I38" s="84"/>
      <c r="J38" s="93"/>
      <c r="K38" s="50" t="s">
        <v>2206</v>
      </c>
      <c r="L38" s="23" t="s">
        <v>3583</v>
      </c>
      <c r="M38" s="64">
        <f t="shared" si="3"/>
        <v>2.8578382730149222E-2</v>
      </c>
      <c r="N38" s="44">
        <f t="shared" si="1"/>
        <v>0</v>
      </c>
      <c r="O38" s="43">
        <f t="shared" si="4"/>
        <v>0</v>
      </c>
      <c r="P38" s="90"/>
    </row>
    <row r="39" spans="1:16" ht="22.5" x14ac:dyDescent="0.25">
      <c r="A39" s="9" t="s">
        <v>138</v>
      </c>
      <c r="B39" s="8" t="s">
        <v>137</v>
      </c>
      <c r="C39" s="8">
        <v>1</v>
      </c>
      <c r="D39" s="8">
        <v>12</v>
      </c>
      <c r="E39" s="8">
        <v>90</v>
      </c>
      <c r="F39" s="7">
        <v>0</v>
      </c>
      <c r="G39" s="6">
        <v>0</v>
      </c>
      <c r="I39" s="84"/>
      <c r="J39" s="93"/>
      <c r="K39" s="50" t="s">
        <v>2204</v>
      </c>
      <c r="L39" s="23">
        <v>3</v>
      </c>
      <c r="M39" s="64">
        <f t="shared" si="3"/>
        <v>2.8578382730149222E-2</v>
      </c>
      <c r="N39" s="44">
        <f t="shared" si="1"/>
        <v>8.5735148190447669E-2</v>
      </c>
      <c r="O39" s="43">
        <f t="shared" si="4"/>
        <v>2.4005841493325346</v>
      </c>
      <c r="P39" s="90"/>
    </row>
    <row r="40" spans="1:16" ht="22.5" x14ac:dyDescent="0.25">
      <c r="A40" s="9" t="s">
        <v>132</v>
      </c>
      <c r="B40" s="8" t="s">
        <v>131</v>
      </c>
      <c r="C40" s="8">
        <v>6</v>
      </c>
      <c r="D40" s="8">
        <v>24.83</v>
      </c>
      <c r="E40" s="8">
        <v>87.17</v>
      </c>
      <c r="F40" s="7">
        <v>0.5</v>
      </c>
      <c r="G40" s="6">
        <v>0</v>
      </c>
      <c r="I40" s="84"/>
      <c r="J40" s="93"/>
      <c r="K40" s="50" t="s">
        <v>2202</v>
      </c>
      <c r="L40" s="23" t="s">
        <v>3583</v>
      </c>
      <c r="M40" s="64">
        <f t="shared" si="3"/>
        <v>2.8578382730149222E-2</v>
      </c>
      <c r="N40" s="44">
        <f t="shared" si="1"/>
        <v>0</v>
      </c>
      <c r="O40" s="43">
        <f t="shared" si="4"/>
        <v>0</v>
      </c>
      <c r="P40" s="90"/>
    </row>
    <row r="41" spans="1:16" ht="22.5" x14ac:dyDescent="0.25">
      <c r="A41" s="9" t="s">
        <v>130</v>
      </c>
      <c r="B41" s="8" t="s">
        <v>129</v>
      </c>
      <c r="C41" s="8">
        <v>20</v>
      </c>
      <c r="D41" s="8">
        <v>16.45</v>
      </c>
      <c r="E41" s="8">
        <v>89.45</v>
      </c>
      <c r="F41" s="7">
        <v>0.5</v>
      </c>
      <c r="G41" s="6">
        <v>0.25</v>
      </c>
      <c r="I41" s="84"/>
      <c r="J41" s="93"/>
      <c r="K41" s="50" t="s">
        <v>2106</v>
      </c>
      <c r="L41" s="23">
        <v>3</v>
      </c>
      <c r="M41" s="64">
        <f t="shared" si="3"/>
        <v>2.8578382730149222E-2</v>
      </c>
      <c r="N41" s="44">
        <f t="shared" si="1"/>
        <v>8.5735148190447669E-2</v>
      </c>
      <c r="O41" s="43">
        <f t="shared" si="4"/>
        <v>2.4005841493325346</v>
      </c>
      <c r="P41" s="90"/>
    </row>
    <row r="42" spans="1:16" ht="23.25" thickBot="1" x14ac:dyDescent="0.3">
      <c r="A42" s="9" t="s">
        <v>124</v>
      </c>
      <c r="B42" s="8" t="s">
        <v>123</v>
      </c>
      <c r="C42" s="8">
        <v>2</v>
      </c>
      <c r="D42" s="8">
        <v>4</v>
      </c>
      <c r="E42" s="8">
        <v>79</v>
      </c>
      <c r="F42" s="7">
        <v>1</v>
      </c>
      <c r="G42" s="6">
        <v>0</v>
      </c>
      <c r="I42" s="84"/>
      <c r="J42" s="93"/>
      <c r="K42" s="50" t="s">
        <v>2238</v>
      </c>
      <c r="L42" s="23" t="s">
        <v>3583</v>
      </c>
      <c r="M42" s="64">
        <f t="shared" si="3"/>
        <v>2.8578382730149222E-2</v>
      </c>
      <c r="N42" s="44">
        <f t="shared" si="1"/>
        <v>0</v>
      </c>
      <c r="O42" s="43">
        <f t="shared" si="4"/>
        <v>0</v>
      </c>
      <c r="P42" s="90"/>
    </row>
    <row r="43" spans="1:16" ht="23.25" thickBot="1" x14ac:dyDescent="0.2">
      <c r="A43" s="9" t="s">
        <v>122</v>
      </c>
      <c r="B43" s="8" t="s">
        <v>121</v>
      </c>
      <c r="C43" s="8">
        <v>4</v>
      </c>
      <c r="D43" s="8">
        <v>11.5</v>
      </c>
      <c r="E43" s="8">
        <v>87</v>
      </c>
      <c r="F43" s="7">
        <v>0.75</v>
      </c>
      <c r="G43" s="6">
        <v>0.75</v>
      </c>
      <c r="I43" s="84"/>
      <c r="J43" s="94"/>
      <c r="K43" s="36" t="s">
        <v>0</v>
      </c>
      <c r="L43" s="30">
        <v>29</v>
      </c>
      <c r="M43" s="70">
        <f t="shared" si="3"/>
        <v>2.8578382730149222E-2</v>
      </c>
      <c r="N43" s="18">
        <f t="shared" si="1"/>
        <v>0.8287730991743274</v>
      </c>
      <c r="O43" s="17">
        <f t="shared" si="4"/>
        <v>23.205646776881167</v>
      </c>
      <c r="P43" s="90"/>
    </row>
    <row r="44" spans="1:16" ht="33.75" x14ac:dyDescent="0.25">
      <c r="A44" s="9" t="s">
        <v>1731</v>
      </c>
      <c r="B44" s="8" t="s">
        <v>1730</v>
      </c>
      <c r="C44" s="8">
        <v>4</v>
      </c>
      <c r="D44" s="8">
        <v>11.25</v>
      </c>
      <c r="E44" s="8">
        <v>90.5</v>
      </c>
      <c r="F44" s="7">
        <v>0</v>
      </c>
      <c r="G44" s="6">
        <v>0</v>
      </c>
      <c r="I44" s="84"/>
      <c r="J44" s="92"/>
      <c r="K44" s="49" t="s">
        <v>3474</v>
      </c>
      <c r="L44" s="48" t="s">
        <v>3583</v>
      </c>
      <c r="M44" s="63">
        <f t="shared" ref="M44:M58" si="5">10212/(1460+26082+2937+977)</f>
        <v>0.32464394710071209</v>
      </c>
      <c r="N44" s="47">
        <f t="shared" si="1"/>
        <v>0</v>
      </c>
      <c r="O44" s="46">
        <f t="shared" si="4"/>
        <v>0</v>
      </c>
      <c r="P44" s="90"/>
    </row>
    <row r="45" spans="1:16" ht="33.75" x14ac:dyDescent="0.25">
      <c r="A45" s="9" t="s">
        <v>1729</v>
      </c>
      <c r="B45" s="8" t="s">
        <v>1728</v>
      </c>
      <c r="C45" s="8">
        <v>3</v>
      </c>
      <c r="D45" s="8">
        <v>12.67</v>
      </c>
      <c r="E45" s="8">
        <v>88.67</v>
      </c>
      <c r="F45" s="7">
        <v>0.66700000000000004</v>
      </c>
      <c r="G45" s="6">
        <v>0.33300000000000002</v>
      </c>
      <c r="I45" s="84"/>
      <c r="J45" s="93"/>
      <c r="K45" s="45" t="s">
        <v>2999</v>
      </c>
      <c r="L45" s="23" t="s">
        <v>3583</v>
      </c>
      <c r="M45" s="64">
        <f t="shared" si="5"/>
        <v>0.32464394710071209</v>
      </c>
      <c r="N45" s="44">
        <f t="shared" si="1"/>
        <v>0</v>
      </c>
      <c r="O45" s="43">
        <f t="shared" si="4"/>
        <v>0</v>
      </c>
      <c r="P45" s="90"/>
    </row>
    <row r="46" spans="1:16" ht="22.5" x14ac:dyDescent="0.25">
      <c r="A46" s="9" t="s">
        <v>1703</v>
      </c>
      <c r="B46" s="8" t="s">
        <v>1702</v>
      </c>
      <c r="C46" s="8">
        <v>2</v>
      </c>
      <c r="D46" s="8">
        <v>15</v>
      </c>
      <c r="E46" s="8">
        <v>83</v>
      </c>
      <c r="F46" s="7">
        <v>0</v>
      </c>
      <c r="G46" s="6">
        <v>0</v>
      </c>
      <c r="I46" s="84"/>
      <c r="J46" s="93"/>
      <c r="K46" s="45" t="s">
        <v>2997</v>
      </c>
      <c r="L46" s="23" t="s">
        <v>3583</v>
      </c>
      <c r="M46" s="64">
        <f t="shared" si="5"/>
        <v>0.32464394710071209</v>
      </c>
      <c r="N46" s="44">
        <f t="shared" si="1"/>
        <v>0</v>
      </c>
      <c r="O46" s="43">
        <f t="shared" si="4"/>
        <v>0</v>
      </c>
      <c r="P46" s="90"/>
    </row>
    <row r="47" spans="1:16" ht="22.5" x14ac:dyDescent="0.25">
      <c r="A47" s="9" t="s">
        <v>1701</v>
      </c>
      <c r="B47" s="8" t="s">
        <v>1700</v>
      </c>
      <c r="C47" s="8">
        <v>1</v>
      </c>
      <c r="D47" s="8">
        <v>19</v>
      </c>
      <c r="E47" s="8">
        <v>75</v>
      </c>
      <c r="F47" s="7">
        <v>0</v>
      </c>
      <c r="G47" s="6">
        <v>0</v>
      </c>
      <c r="I47" s="84"/>
      <c r="J47" s="93"/>
      <c r="K47" s="45" t="s">
        <v>2996</v>
      </c>
      <c r="L47" s="23" t="s">
        <v>3583</v>
      </c>
      <c r="M47" s="64">
        <f t="shared" si="5"/>
        <v>0.32464394710071209</v>
      </c>
      <c r="N47" s="44">
        <f t="shared" si="1"/>
        <v>0</v>
      </c>
      <c r="O47" s="43">
        <f t="shared" si="4"/>
        <v>0</v>
      </c>
      <c r="P47" s="90"/>
    </row>
    <row r="48" spans="1:16" ht="15" x14ac:dyDescent="0.25">
      <c r="A48" s="9" t="s">
        <v>1665</v>
      </c>
      <c r="B48" s="8" t="s">
        <v>1664</v>
      </c>
      <c r="C48" s="8">
        <v>1</v>
      </c>
      <c r="D48" s="8">
        <v>26</v>
      </c>
      <c r="E48" s="8">
        <v>83</v>
      </c>
      <c r="F48" s="7">
        <v>0</v>
      </c>
      <c r="G48" s="6">
        <v>0</v>
      </c>
      <c r="I48" s="84"/>
      <c r="J48" s="93"/>
      <c r="K48" s="45" t="s">
        <v>474</v>
      </c>
      <c r="L48" s="23" t="s">
        <v>3583</v>
      </c>
      <c r="M48" s="64">
        <f t="shared" si="5"/>
        <v>0.32464394710071209</v>
      </c>
      <c r="N48" s="44">
        <f t="shared" si="1"/>
        <v>0</v>
      </c>
      <c r="O48" s="43">
        <f t="shared" si="4"/>
        <v>0</v>
      </c>
      <c r="P48" s="90"/>
    </row>
    <row r="49" spans="1:16" ht="22.5" x14ac:dyDescent="0.25">
      <c r="A49" s="9" t="s">
        <v>108</v>
      </c>
      <c r="B49" s="8" t="s">
        <v>107</v>
      </c>
      <c r="C49" s="8">
        <v>2</v>
      </c>
      <c r="D49" s="8">
        <v>28.5</v>
      </c>
      <c r="E49" s="8">
        <v>80</v>
      </c>
      <c r="F49" s="7">
        <v>0.5</v>
      </c>
      <c r="G49" s="6">
        <v>0</v>
      </c>
      <c r="I49" s="84"/>
      <c r="J49" s="93"/>
      <c r="K49" s="45" t="s">
        <v>472</v>
      </c>
      <c r="L49" s="23" t="s">
        <v>3583</v>
      </c>
      <c r="M49" s="64">
        <f t="shared" si="5"/>
        <v>0.32464394710071209</v>
      </c>
      <c r="N49" s="44">
        <f t="shared" si="1"/>
        <v>0</v>
      </c>
      <c r="O49" s="43">
        <f t="shared" si="4"/>
        <v>0</v>
      </c>
      <c r="P49" s="90"/>
    </row>
    <row r="50" spans="1:16" ht="15" x14ac:dyDescent="0.25">
      <c r="A50" s="9" t="s">
        <v>1595</v>
      </c>
      <c r="B50" s="8" t="s">
        <v>1594</v>
      </c>
      <c r="C50" s="8">
        <v>1</v>
      </c>
      <c r="D50" s="8">
        <v>17</v>
      </c>
      <c r="E50" s="8">
        <v>79</v>
      </c>
      <c r="F50" s="7">
        <v>1</v>
      </c>
      <c r="G50" s="6">
        <v>0</v>
      </c>
      <c r="I50" s="84"/>
      <c r="J50" s="93"/>
      <c r="K50" s="45" t="s">
        <v>470</v>
      </c>
      <c r="L50" s="23" t="s">
        <v>3583</v>
      </c>
      <c r="M50" s="64">
        <f t="shared" si="5"/>
        <v>0.32464394710071209</v>
      </c>
      <c r="N50" s="44">
        <f t="shared" si="1"/>
        <v>0</v>
      </c>
      <c r="O50" s="43">
        <f t="shared" si="4"/>
        <v>0</v>
      </c>
      <c r="P50" s="90"/>
    </row>
    <row r="51" spans="1:16" ht="22.5" x14ac:dyDescent="0.25">
      <c r="A51" s="9" t="s">
        <v>98</v>
      </c>
      <c r="B51" s="8" t="s">
        <v>97</v>
      </c>
      <c r="C51" s="8">
        <v>1</v>
      </c>
      <c r="D51" s="8">
        <v>4</v>
      </c>
      <c r="E51" s="8">
        <v>91</v>
      </c>
      <c r="F51" s="7">
        <v>0</v>
      </c>
      <c r="G51" s="6">
        <v>0</v>
      </c>
      <c r="I51" s="84"/>
      <c r="J51" s="93"/>
      <c r="K51" s="45" t="s">
        <v>468</v>
      </c>
      <c r="L51" s="23" t="s">
        <v>3583</v>
      </c>
      <c r="M51" s="64">
        <f t="shared" si="5"/>
        <v>0.32464394710071209</v>
      </c>
      <c r="N51" s="44">
        <f t="shared" si="1"/>
        <v>0</v>
      </c>
      <c r="O51" s="43">
        <f t="shared" si="4"/>
        <v>0</v>
      </c>
      <c r="P51" s="90"/>
    </row>
    <row r="52" spans="1:16" ht="22.5" x14ac:dyDescent="0.25">
      <c r="A52" s="9" t="s">
        <v>96</v>
      </c>
      <c r="B52" s="8" t="s">
        <v>95</v>
      </c>
      <c r="C52" s="8">
        <v>1</v>
      </c>
      <c r="D52" s="8">
        <v>7</v>
      </c>
      <c r="E52" s="8">
        <v>79</v>
      </c>
      <c r="F52" s="7">
        <v>0</v>
      </c>
      <c r="G52" s="6">
        <v>0</v>
      </c>
      <c r="I52" s="84"/>
      <c r="J52" s="93"/>
      <c r="K52" s="45" t="s">
        <v>466</v>
      </c>
      <c r="L52" s="23">
        <v>1</v>
      </c>
      <c r="M52" s="64">
        <f t="shared" si="5"/>
        <v>0.32464394710071209</v>
      </c>
      <c r="N52" s="44">
        <f t="shared" si="1"/>
        <v>0.32464394710071209</v>
      </c>
      <c r="O52" s="43">
        <f t="shared" si="4"/>
        <v>9.0900305188199386</v>
      </c>
      <c r="P52" s="90"/>
    </row>
    <row r="53" spans="1:16" ht="22.5" x14ac:dyDescent="0.25">
      <c r="A53" s="9" t="s">
        <v>94</v>
      </c>
      <c r="B53" s="8" t="s">
        <v>93</v>
      </c>
      <c r="C53" s="8">
        <v>2</v>
      </c>
      <c r="D53" s="8">
        <v>21.5</v>
      </c>
      <c r="E53" s="8">
        <v>88.5</v>
      </c>
      <c r="F53" s="7">
        <v>0</v>
      </c>
      <c r="G53" s="6">
        <v>0</v>
      </c>
      <c r="I53" s="84"/>
      <c r="J53" s="93"/>
      <c r="K53" s="45" t="s">
        <v>498</v>
      </c>
      <c r="L53" s="23" t="s">
        <v>3583</v>
      </c>
      <c r="M53" s="64">
        <f t="shared" si="5"/>
        <v>0.32464394710071209</v>
      </c>
      <c r="N53" s="44">
        <f t="shared" si="1"/>
        <v>0</v>
      </c>
      <c r="O53" s="43">
        <f t="shared" si="4"/>
        <v>0</v>
      </c>
      <c r="P53" s="90"/>
    </row>
    <row r="54" spans="1:16" ht="22.5" x14ac:dyDescent="0.25">
      <c r="A54" s="9" t="s">
        <v>88</v>
      </c>
      <c r="B54" s="8" t="s">
        <v>87</v>
      </c>
      <c r="C54" s="8">
        <v>2</v>
      </c>
      <c r="D54" s="8">
        <v>9.5</v>
      </c>
      <c r="E54" s="8">
        <v>87.5</v>
      </c>
      <c r="F54" s="7">
        <v>0.5</v>
      </c>
      <c r="G54" s="6">
        <v>0</v>
      </c>
      <c r="I54" s="84"/>
      <c r="J54" s="93"/>
      <c r="K54" s="45" t="s">
        <v>496</v>
      </c>
      <c r="L54" s="23" t="s">
        <v>3583</v>
      </c>
      <c r="M54" s="64">
        <f t="shared" si="5"/>
        <v>0.32464394710071209</v>
      </c>
      <c r="N54" s="44">
        <f t="shared" si="1"/>
        <v>0</v>
      </c>
      <c r="O54" s="43">
        <f t="shared" si="4"/>
        <v>0</v>
      </c>
      <c r="P54" s="90"/>
    </row>
    <row r="55" spans="1:16" ht="22.5" x14ac:dyDescent="0.25">
      <c r="A55" s="9" t="s">
        <v>86</v>
      </c>
      <c r="B55" s="8" t="s">
        <v>85</v>
      </c>
      <c r="C55" s="8">
        <v>2</v>
      </c>
      <c r="D55" s="8">
        <v>20.5</v>
      </c>
      <c r="E55" s="8">
        <v>86</v>
      </c>
      <c r="F55" s="7">
        <v>0</v>
      </c>
      <c r="G55" s="6">
        <v>0</v>
      </c>
      <c r="I55" s="84"/>
      <c r="J55" s="93"/>
      <c r="K55" s="45" t="s">
        <v>3262</v>
      </c>
      <c r="L55" s="23" t="s">
        <v>3583</v>
      </c>
      <c r="M55" s="64">
        <f t="shared" si="5"/>
        <v>0.32464394710071209</v>
      </c>
      <c r="N55" s="44">
        <f t="shared" si="1"/>
        <v>0</v>
      </c>
      <c r="O55" s="43">
        <f t="shared" si="4"/>
        <v>0</v>
      </c>
      <c r="P55" s="90"/>
    </row>
    <row r="56" spans="1:16" ht="15" x14ac:dyDescent="0.25">
      <c r="A56" s="9" t="s">
        <v>1333</v>
      </c>
      <c r="B56" s="8" t="s">
        <v>1332</v>
      </c>
      <c r="C56" s="8">
        <v>1</v>
      </c>
      <c r="D56" s="8">
        <v>10</v>
      </c>
      <c r="E56" s="8">
        <v>82</v>
      </c>
      <c r="F56" s="7">
        <v>1</v>
      </c>
      <c r="G56" s="6">
        <v>0</v>
      </c>
      <c r="I56" s="84"/>
      <c r="J56" s="93"/>
      <c r="K56" s="45" t="s">
        <v>494</v>
      </c>
      <c r="L56" s="23" t="s">
        <v>3583</v>
      </c>
      <c r="M56" s="64">
        <f t="shared" si="5"/>
        <v>0.32464394710071209</v>
      </c>
      <c r="N56" s="44">
        <f t="shared" si="1"/>
        <v>0</v>
      </c>
      <c r="O56" s="43">
        <f t="shared" si="4"/>
        <v>0</v>
      </c>
      <c r="P56" s="90"/>
    </row>
    <row r="57" spans="1:16" ht="34.5" thickBot="1" x14ac:dyDescent="0.3">
      <c r="A57" s="9" t="s">
        <v>1319</v>
      </c>
      <c r="B57" s="8" t="s">
        <v>1318</v>
      </c>
      <c r="C57" s="8">
        <v>1</v>
      </c>
      <c r="D57" s="8">
        <v>4</v>
      </c>
      <c r="E57" s="8">
        <v>75</v>
      </c>
      <c r="F57" s="7">
        <v>0</v>
      </c>
      <c r="G57" s="6">
        <v>0</v>
      </c>
      <c r="I57" s="84"/>
      <c r="J57" s="93"/>
      <c r="K57" s="45" t="s">
        <v>450</v>
      </c>
      <c r="L57" s="23" t="s">
        <v>3583</v>
      </c>
      <c r="M57" s="64">
        <f t="shared" si="5"/>
        <v>0.32464394710071209</v>
      </c>
      <c r="N57" s="44">
        <f t="shared" si="1"/>
        <v>0</v>
      </c>
      <c r="O57" s="43">
        <f t="shared" si="4"/>
        <v>0</v>
      </c>
      <c r="P57" s="90"/>
    </row>
    <row r="58" spans="1:16" ht="34.5" thickBot="1" x14ac:dyDescent="0.2">
      <c r="A58" s="9" t="s">
        <v>1317</v>
      </c>
      <c r="B58" s="8" t="s">
        <v>1316</v>
      </c>
      <c r="C58" s="8">
        <v>2</v>
      </c>
      <c r="D58" s="8">
        <v>10.5</v>
      </c>
      <c r="E58" s="8">
        <v>91</v>
      </c>
      <c r="F58" s="7">
        <v>0</v>
      </c>
      <c r="G58" s="6">
        <v>0</v>
      </c>
      <c r="I58" s="84"/>
      <c r="J58" s="94"/>
      <c r="K58" s="36" t="s">
        <v>0</v>
      </c>
      <c r="L58" s="30">
        <v>1</v>
      </c>
      <c r="M58" s="70">
        <f t="shared" si="5"/>
        <v>0.32464394710071209</v>
      </c>
      <c r="N58" s="18">
        <f t="shared" si="1"/>
        <v>0.32464394710071209</v>
      </c>
      <c r="O58" s="17">
        <f t="shared" si="4"/>
        <v>9.0900305188199386</v>
      </c>
      <c r="P58" s="90"/>
    </row>
    <row r="59" spans="1:16" ht="34.5" thickBot="1" x14ac:dyDescent="0.3">
      <c r="A59" s="9" t="s">
        <v>1315</v>
      </c>
      <c r="B59" s="8" t="s">
        <v>1314</v>
      </c>
      <c r="C59" s="8">
        <v>4</v>
      </c>
      <c r="D59" s="8">
        <v>15.25</v>
      </c>
      <c r="E59" s="8">
        <v>89</v>
      </c>
      <c r="F59" s="7">
        <v>0.5</v>
      </c>
      <c r="G59" s="6">
        <v>0</v>
      </c>
      <c r="I59" s="85"/>
      <c r="J59" s="42"/>
      <c r="K59" s="41"/>
      <c r="L59" s="40">
        <v>31</v>
      </c>
      <c r="M59" s="71"/>
      <c r="N59" s="39">
        <f>SUMIF($K7:$K58,"total",N7:N58)</f>
        <v>1.2906155456373616</v>
      </c>
      <c r="O59" s="38">
        <f>SUMIF($K7:$K58,"total",O7:O58)</f>
        <v>35.039647282947548</v>
      </c>
      <c r="P59" s="91"/>
    </row>
    <row r="60" spans="1:16" ht="33.75" customHeight="1" x14ac:dyDescent="0.25">
      <c r="A60" s="9" t="s">
        <v>82</v>
      </c>
      <c r="B60" s="8" t="s">
        <v>81</v>
      </c>
      <c r="C60" s="8">
        <v>1</v>
      </c>
      <c r="D60" s="8">
        <v>12</v>
      </c>
      <c r="E60" s="8">
        <v>91</v>
      </c>
      <c r="F60" s="7">
        <v>0</v>
      </c>
      <c r="G60" s="6">
        <v>0</v>
      </c>
      <c r="I60" s="100" t="s">
        <v>3590</v>
      </c>
      <c r="J60" s="103"/>
      <c r="K60" s="37" t="s">
        <v>1725</v>
      </c>
      <c r="L60" s="23" t="s">
        <v>3583</v>
      </c>
      <c r="M60" s="65">
        <f t="shared" ref="M60:M65" si="6">8294/58993</f>
        <v>0.14059295170613462</v>
      </c>
      <c r="N60" s="22">
        <f t="shared" ref="N60:N98" si="7">L60*M60</f>
        <v>0</v>
      </c>
      <c r="O60" s="21">
        <f t="shared" ref="O60:O65" si="8">N60*6</f>
        <v>0</v>
      </c>
      <c r="P60" s="106" t="s">
        <v>3591</v>
      </c>
    </row>
    <row r="61" spans="1:16" ht="33.75" x14ac:dyDescent="0.25">
      <c r="A61" s="9" t="s">
        <v>80</v>
      </c>
      <c r="B61" s="8" t="s">
        <v>79</v>
      </c>
      <c r="C61" s="8">
        <v>2</v>
      </c>
      <c r="D61" s="8">
        <v>17</v>
      </c>
      <c r="E61" s="8">
        <v>83.5</v>
      </c>
      <c r="F61" s="7">
        <v>0</v>
      </c>
      <c r="G61" s="6">
        <v>0</v>
      </c>
      <c r="I61" s="101"/>
      <c r="J61" s="104"/>
      <c r="K61" s="37" t="s">
        <v>114</v>
      </c>
      <c r="L61" s="23" t="s">
        <v>3583</v>
      </c>
      <c r="M61" s="65">
        <f t="shared" si="6"/>
        <v>0.14059295170613462</v>
      </c>
      <c r="N61" s="22">
        <f t="shared" si="7"/>
        <v>0</v>
      </c>
      <c r="O61" s="21">
        <f t="shared" si="8"/>
        <v>0</v>
      </c>
      <c r="P61" s="107"/>
    </row>
    <row r="62" spans="1:16" ht="15" x14ac:dyDescent="0.25">
      <c r="A62" s="9" t="s">
        <v>78</v>
      </c>
      <c r="B62" s="8" t="s">
        <v>77</v>
      </c>
      <c r="C62" s="8">
        <v>3</v>
      </c>
      <c r="D62" s="8">
        <v>15</v>
      </c>
      <c r="E62" s="8">
        <v>84.67</v>
      </c>
      <c r="F62" s="7">
        <v>0.66700000000000004</v>
      </c>
      <c r="G62" s="6">
        <v>0</v>
      </c>
      <c r="I62" s="101"/>
      <c r="J62" s="104"/>
      <c r="K62" s="37" t="s">
        <v>1723</v>
      </c>
      <c r="L62" s="23" t="s">
        <v>3583</v>
      </c>
      <c r="M62" s="65">
        <f t="shared" si="6"/>
        <v>0.14059295170613462</v>
      </c>
      <c r="N62" s="22">
        <f t="shared" si="7"/>
        <v>0</v>
      </c>
      <c r="O62" s="21">
        <f t="shared" si="8"/>
        <v>0</v>
      </c>
      <c r="P62" s="107"/>
    </row>
    <row r="63" spans="1:16" ht="15" x14ac:dyDescent="0.25">
      <c r="A63" s="9" t="s">
        <v>1273</v>
      </c>
      <c r="B63" s="8" t="s">
        <v>1272</v>
      </c>
      <c r="C63" s="8">
        <v>3</v>
      </c>
      <c r="D63" s="8">
        <v>8.33</v>
      </c>
      <c r="E63" s="8">
        <v>71.33</v>
      </c>
      <c r="F63" s="7">
        <v>0</v>
      </c>
      <c r="G63" s="6">
        <v>0</v>
      </c>
      <c r="I63" s="101"/>
      <c r="J63" s="104"/>
      <c r="K63" s="37" t="s">
        <v>1721</v>
      </c>
      <c r="L63" s="23" t="s">
        <v>3583</v>
      </c>
      <c r="M63" s="65">
        <f t="shared" si="6"/>
        <v>0.14059295170613462</v>
      </c>
      <c r="N63" s="22">
        <f t="shared" si="7"/>
        <v>0</v>
      </c>
      <c r="O63" s="21">
        <f t="shared" si="8"/>
        <v>0</v>
      </c>
      <c r="P63" s="107"/>
    </row>
    <row r="64" spans="1:16" ht="23.25" thickBot="1" x14ac:dyDescent="0.3">
      <c r="A64" s="9" t="s">
        <v>74</v>
      </c>
      <c r="B64" s="8" t="s">
        <v>73</v>
      </c>
      <c r="C64" s="8">
        <v>2</v>
      </c>
      <c r="D64" s="8">
        <v>17.5</v>
      </c>
      <c r="E64" s="8">
        <v>73.5</v>
      </c>
      <c r="F64" s="7">
        <v>0</v>
      </c>
      <c r="G64" s="6">
        <v>0</v>
      </c>
      <c r="I64" s="101"/>
      <c r="J64" s="104"/>
      <c r="K64" s="37" t="s">
        <v>1719</v>
      </c>
      <c r="L64" s="23" t="s">
        <v>3583</v>
      </c>
      <c r="M64" s="65">
        <f t="shared" si="6"/>
        <v>0.14059295170613462</v>
      </c>
      <c r="N64" s="22">
        <f t="shared" si="7"/>
        <v>0</v>
      </c>
      <c r="O64" s="21">
        <f t="shared" si="8"/>
        <v>0</v>
      </c>
      <c r="P64" s="107"/>
    </row>
    <row r="65" spans="1:16" ht="23.25" thickBot="1" x14ac:dyDescent="0.2">
      <c r="A65" s="9" t="s">
        <v>1267</v>
      </c>
      <c r="B65" s="8" t="s">
        <v>1266</v>
      </c>
      <c r="C65" s="8">
        <v>1</v>
      </c>
      <c r="D65" s="8">
        <v>15</v>
      </c>
      <c r="E65" s="8">
        <v>82</v>
      </c>
      <c r="F65" s="7">
        <v>0</v>
      </c>
      <c r="G65" s="6">
        <v>0</v>
      </c>
      <c r="I65" s="101"/>
      <c r="J65" s="105"/>
      <c r="K65" s="36" t="s">
        <v>0</v>
      </c>
      <c r="L65" s="30">
        <v>0</v>
      </c>
      <c r="M65" s="70">
        <f t="shared" si="6"/>
        <v>0.14059295170613462</v>
      </c>
      <c r="N65" s="18">
        <f t="shared" si="7"/>
        <v>0</v>
      </c>
      <c r="O65" s="17">
        <f t="shared" si="8"/>
        <v>0</v>
      </c>
      <c r="P65" s="107"/>
    </row>
    <row r="66" spans="1:16" ht="15" customHeight="1" x14ac:dyDescent="0.25">
      <c r="A66" s="9" t="s">
        <v>1243</v>
      </c>
      <c r="B66" s="8" t="s">
        <v>1242</v>
      </c>
      <c r="C66" s="8">
        <v>1</v>
      </c>
      <c r="D66" s="8">
        <v>34</v>
      </c>
      <c r="E66" s="8">
        <v>51</v>
      </c>
      <c r="F66" s="7">
        <v>0</v>
      </c>
      <c r="G66" s="6">
        <v>0</v>
      </c>
      <c r="I66" s="101"/>
      <c r="J66" s="103"/>
      <c r="K66" s="37" t="s">
        <v>3140</v>
      </c>
      <c r="L66" s="23" t="s">
        <v>3583</v>
      </c>
      <c r="M66" s="65">
        <f t="shared" ref="M66:M74" si="9">691/(8814+4159)</f>
        <v>5.3264472365682575E-2</v>
      </c>
      <c r="N66" s="22">
        <f t="shared" si="7"/>
        <v>0</v>
      </c>
      <c r="O66" s="21">
        <f t="shared" ref="O66:O98" si="10">N66*20</f>
        <v>0</v>
      </c>
      <c r="P66" s="107"/>
    </row>
    <row r="67" spans="1:16" ht="15" x14ac:dyDescent="0.25">
      <c r="A67" s="9" t="s">
        <v>1241</v>
      </c>
      <c r="B67" s="8" t="s">
        <v>1240</v>
      </c>
      <c r="C67" s="8">
        <v>1</v>
      </c>
      <c r="D67" s="8">
        <v>25</v>
      </c>
      <c r="E67" s="8">
        <v>81</v>
      </c>
      <c r="F67" s="7">
        <v>1</v>
      </c>
      <c r="G67" s="6">
        <v>1</v>
      </c>
      <c r="I67" s="101"/>
      <c r="J67" s="104"/>
      <c r="K67" s="37" t="s">
        <v>3138</v>
      </c>
      <c r="L67" s="23" t="s">
        <v>3583</v>
      </c>
      <c r="M67" s="65">
        <f t="shared" si="9"/>
        <v>5.3264472365682575E-2</v>
      </c>
      <c r="N67" s="22">
        <f t="shared" si="7"/>
        <v>0</v>
      </c>
      <c r="O67" s="21">
        <f t="shared" si="10"/>
        <v>0</v>
      </c>
      <c r="P67" s="107"/>
    </row>
    <row r="68" spans="1:16" ht="22.5" x14ac:dyDescent="0.25">
      <c r="A68" s="9" t="s">
        <v>1233</v>
      </c>
      <c r="B68" s="8" t="s">
        <v>1232</v>
      </c>
      <c r="C68" s="8">
        <v>3</v>
      </c>
      <c r="D68" s="8">
        <v>11.67</v>
      </c>
      <c r="E68" s="8">
        <v>92.33</v>
      </c>
      <c r="F68" s="7">
        <v>0.33300000000000002</v>
      </c>
      <c r="G68" s="6">
        <v>0</v>
      </c>
      <c r="I68" s="101"/>
      <c r="J68" s="104"/>
      <c r="K68" s="37" t="s">
        <v>3136</v>
      </c>
      <c r="L68" s="23" t="s">
        <v>3583</v>
      </c>
      <c r="M68" s="65">
        <f t="shared" si="9"/>
        <v>5.3264472365682575E-2</v>
      </c>
      <c r="N68" s="22">
        <f t="shared" si="7"/>
        <v>0</v>
      </c>
      <c r="O68" s="21">
        <f t="shared" si="10"/>
        <v>0</v>
      </c>
      <c r="P68" s="107"/>
    </row>
    <row r="69" spans="1:16" ht="22.5" x14ac:dyDescent="0.25">
      <c r="A69" s="9" t="s">
        <v>70</v>
      </c>
      <c r="B69" s="8" t="s">
        <v>69</v>
      </c>
      <c r="C69" s="8">
        <v>3</v>
      </c>
      <c r="D69" s="8">
        <v>12</v>
      </c>
      <c r="E69" s="8">
        <v>87.33</v>
      </c>
      <c r="F69" s="7">
        <v>0</v>
      </c>
      <c r="G69" s="6">
        <v>0</v>
      </c>
      <c r="I69" s="101"/>
      <c r="J69" s="104"/>
      <c r="K69" s="37" t="s">
        <v>3335</v>
      </c>
      <c r="L69" s="23" t="s">
        <v>3583</v>
      </c>
      <c r="M69" s="65">
        <f t="shared" si="9"/>
        <v>5.3264472365682575E-2</v>
      </c>
      <c r="N69" s="22">
        <f t="shared" si="7"/>
        <v>0</v>
      </c>
      <c r="O69" s="21">
        <f t="shared" si="10"/>
        <v>0</v>
      </c>
      <c r="P69" s="107"/>
    </row>
    <row r="70" spans="1:16" ht="22.5" x14ac:dyDescent="0.25">
      <c r="A70" s="9" t="s">
        <v>68</v>
      </c>
      <c r="B70" s="8" t="s">
        <v>67</v>
      </c>
      <c r="C70" s="8">
        <v>2</v>
      </c>
      <c r="D70" s="8">
        <v>21</v>
      </c>
      <c r="E70" s="8">
        <v>77.5</v>
      </c>
      <c r="F70" s="7">
        <v>0.5</v>
      </c>
      <c r="G70" s="6">
        <v>0</v>
      </c>
      <c r="I70" s="101"/>
      <c r="J70" s="104"/>
      <c r="K70" s="37" t="s">
        <v>1629</v>
      </c>
      <c r="L70" s="23" t="s">
        <v>3583</v>
      </c>
      <c r="M70" s="65">
        <f t="shared" si="9"/>
        <v>5.3264472365682575E-2</v>
      </c>
      <c r="N70" s="22">
        <f t="shared" si="7"/>
        <v>0</v>
      </c>
      <c r="O70" s="21">
        <f t="shared" si="10"/>
        <v>0</v>
      </c>
      <c r="P70" s="107"/>
    </row>
    <row r="71" spans="1:16" ht="33.75" x14ac:dyDescent="0.25">
      <c r="A71" s="9" t="s">
        <v>66</v>
      </c>
      <c r="B71" s="8" t="s">
        <v>65</v>
      </c>
      <c r="C71" s="8">
        <v>1</v>
      </c>
      <c r="D71" s="8">
        <v>8</v>
      </c>
      <c r="E71" s="8">
        <v>87</v>
      </c>
      <c r="F71" s="7">
        <v>0</v>
      </c>
      <c r="G71" s="6">
        <v>0</v>
      </c>
      <c r="I71" s="101"/>
      <c r="J71" s="104"/>
      <c r="K71" s="37" t="s">
        <v>2832</v>
      </c>
      <c r="L71" s="23" t="s">
        <v>3583</v>
      </c>
      <c r="M71" s="65">
        <f t="shared" si="9"/>
        <v>5.3264472365682575E-2</v>
      </c>
      <c r="N71" s="22">
        <f t="shared" si="7"/>
        <v>0</v>
      </c>
      <c r="O71" s="21">
        <f t="shared" si="10"/>
        <v>0</v>
      </c>
      <c r="P71" s="107"/>
    </row>
    <row r="72" spans="1:16" ht="33.75" x14ac:dyDescent="0.25">
      <c r="A72" s="9" t="s">
        <v>1167</v>
      </c>
      <c r="B72" s="8" t="s">
        <v>1166</v>
      </c>
      <c r="C72" s="8">
        <v>2</v>
      </c>
      <c r="D72" s="8">
        <v>28</v>
      </c>
      <c r="E72" s="8">
        <v>83</v>
      </c>
      <c r="F72" s="7">
        <v>0.5</v>
      </c>
      <c r="G72" s="6">
        <v>0</v>
      </c>
      <c r="I72" s="101"/>
      <c r="J72" s="104"/>
      <c r="K72" s="37" t="s">
        <v>1627</v>
      </c>
      <c r="L72" s="23" t="s">
        <v>3583</v>
      </c>
      <c r="M72" s="65">
        <f t="shared" si="9"/>
        <v>5.3264472365682575E-2</v>
      </c>
      <c r="N72" s="22">
        <f t="shared" si="7"/>
        <v>0</v>
      </c>
      <c r="O72" s="21">
        <f t="shared" si="10"/>
        <v>0</v>
      </c>
      <c r="P72" s="107"/>
    </row>
    <row r="73" spans="1:16" ht="34.5" thickBot="1" x14ac:dyDescent="0.3">
      <c r="A73" s="9" t="s">
        <v>62</v>
      </c>
      <c r="B73" s="8" t="s">
        <v>61</v>
      </c>
      <c r="C73" s="8">
        <v>5</v>
      </c>
      <c r="D73" s="8">
        <v>11.4</v>
      </c>
      <c r="E73" s="8">
        <v>73.2</v>
      </c>
      <c r="F73" s="7">
        <v>0.4</v>
      </c>
      <c r="G73" s="6">
        <v>0</v>
      </c>
      <c r="I73" s="101"/>
      <c r="J73" s="104"/>
      <c r="K73" s="37" t="s">
        <v>3135</v>
      </c>
      <c r="L73" s="23" t="s">
        <v>3583</v>
      </c>
      <c r="M73" s="65">
        <f t="shared" si="9"/>
        <v>5.3264472365682575E-2</v>
      </c>
      <c r="N73" s="22">
        <f t="shared" si="7"/>
        <v>0</v>
      </c>
      <c r="O73" s="21">
        <f t="shared" si="10"/>
        <v>0</v>
      </c>
      <c r="P73" s="107"/>
    </row>
    <row r="74" spans="1:16" ht="34.5" thickBot="1" x14ac:dyDescent="0.2">
      <c r="A74" s="9" t="s">
        <v>1149</v>
      </c>
      <c r="B74" s="8" t="s">
        <v>1148</v>
      </c>
      <c r="C74" s="8">
        <v>1</v>
      </c>
      <c r="D74" s="8">
        <v>13</v>
      </c>
      <c r="E74" s="8">
        <v>68</v>
      </c>
      <c r="F74" s="7">
        <v>0</v>
      </c>
      <c r="G74" s="6">
        <v>0</v>
      </c>
      <c r="I74" s="101"/>
      <c r="J74" s="105"/>
      <c r="K74" s="36" t="s">
        <v>0</v>
      </c>
      <c r="L74" s="30">
        <v>0</v>
      </c>
      <c r="M74" s="70">
        <f t="shared" si="9"/>
        <v>5.3264472365682575E-2</v>
      </c>
      <c r="N74" s="18">
        <f t="shared" si="7"/>
        <v>0</v>
      </c>
      <c r="O74" s="17">
        <f t="shared" si="10"/>
        <v>0</v>
      </c>
      <c r="P74" s="107"/>
    </row>
    <row r="75" spans="1:16" ht="22.5" customHeight="1" x14ac:dyDescent="0.25">
      <c r="A75" s="9" t="s">
        <v>1143</v>
      </c>
      <c r="B75" s="8" t="s">
        <v>1142</v>
      </c>
      <c r="C75" s="8">
        <v>1</v>
      </c>
      <c r="D75" s="8">
        <v>2</v>
      </c>
      <c r="E75" s="8">
        <v>87</v>
      </c>
      <c r="F75" s="7">
        <v>1</v>
      </c>
      <c r="G75" s="6">
        <v>0</v>
      </c>
      <c r="I75" s="101"/>
      <c r="J75" s="109"/>
      <c r="K75" s="37" t="s">
        <v>1695</v>
      </c>
      <c r="L75" s="23" t="s">
        <v>3583</v>
      </c>
      <c r="M75" s="65">
        <f t="shared" ref="M75:M98" si="11">4667/(12345+56058+16046+74320+69268)</f>
        <v>2.0465977012502357E-2</v>
      </c>
      <c r="N75" s="22">
        <f t="shared" si="7"/>
        <v>0</v>
      </c>
      <c r="O75" s="21">
        <f t="shared" si="10"/>
        <v>0</v>
      </c>
      <c r="P75" s="107"/>
    </row>
    <row r="76" spans="1:16" ht="15" x14ac:dyDescent="0.25">
      <c r="A76" s="9" t="s">
        <v>50</v>
      </c>
      <c r="B76" s="8" t="s">
        <v>49</v>
      </c>
      <c r="C76" s="8">
        <v>1</v>
      </c>
      <c r="D76" s="8">
        <v>9</v>
      </c>
      <c r="E76" s="8">
        <v>92</v>
      </c>
      <c r="F76" s="7">
        <v>0</v>
      </c>
      <c r="G76" s="6">
        <v>0</v>
      </c>
      <c r="I76" s="101"/>
      <c r="J76" s="110"/>
      <c r="K76" s="37" t="s">
        <v>1693</v>
      </c>
      <c r="L76" s="23" t="s">
        <v>3583</v>
      </c>
      <c r="M76" s="65">
        <f t="shared" si="11"/>
        <v>2.0465977012502357E-2</v>
      </c>
      <c r="N76" s="22">
        <f t="shared" si="7"/>
        <v>0</v>
      </c>
      <c r="O76" s="21">
        <f t="shared" si="10"/>
        <v>0</v>
      </c>
      <c r="P76" s="107"/>
    </row>
    <row r="77" spans="1:16" ht="15" x14ac:dyDescent="0.25">
      <c r="A77" s="9" t="s">
        <v>1083</v>
      </c>
      <c r="B77" s="8" t="s">
        <v>1082</v>
      </c>
      <c r="C77" s="8">
        <v>1</v>
      </c>
      <c r="D77" s="8">
        <v>34</v>
      </c>
      <c r="E77" s="8">
        <v>80</v>
      </c>
      <c r="F77" s="7">
        <v>0</v>
      </c>
      <c r="G77" s="6">
        <v>0</v>
      </c>
      <c r="I77" s="101"/>
      <c r="J77" s="110"/>
      <c r="K77" s="37" t="s">
        <v>1691</v>
      </c>
      <c r="L77" s="23" t="s">
        <v>3583</v>
      </c>
      <c r="M77" s="65">
        <f t="shared" si="11"/>
        <v>2.0465977012502357E-2</v>
      </c>
      <c r="N77" s="22">
        <f t="shared" si="7"/>
        <v>0</v>
      </c>
      <c r="O77" s="21">
        <f t="shared" si="10"/>
        <v>0</v>
      </c>
      <c r="P77" s="107"/>
    </row>
    <row r="78" spans="1:16" ht="22.5" x14ac:dyDescent="0.25">
      <c r="A78" s="9" t="s">
        <v>1049</v>
      </c>
      <c r="B78" s="8" t="s">
        <v>1048</v>
      </c>
      <c r="C78" s="8">
        <v>1</v>
      </c>
      <c r="D78" s="8">
        <v>1</v>
      </c>
      <c r="E78" s="8">
        <v>70</v>
      </c>
      <c r="F78" s="7">
        <v>0</v>
      </c>
      <c r="G78" s="6">
        <v>0</v>
      </c>
      <c r="I78" s="101"/>
      <c r="J78" s="110"/>
      <c r="K78" s="37" t="s">
        <v>1689</v>
      </c>
      <c r="L78" s="23" t="s">
        <v>3583</v>
      </c>
      <c r="M78" s="65">
        <f t="shared" si="11"/>
        <v>2.0465977012502357E-2</v>
      </c>
      <c r="N78" s="22">
        <f t="shared" si="7"/>
        <v>0</v>
      </c>
      <c r="O78" s="21">
        <f t="shared" si="10"/>
        <v>0</v>
      </c>
      <c r="P78" s="107"/>
    </row>
    <row r="79" spans="1:16" ht="22.5" x14ac:dyDescent="0.25">
      <c r="A79" s="9" t="s">
        <v>1045</v>
      </c>
      <c r="B79" s="8" t="s">
        <v>1044</v>
      </c>
      <c r="C79" s="8">
        <v>2</v>
      </c>
      <c r="D79" s="8">
        <v>3</v>
      </c>
      <c r="E79" s="8">
        <v>94.5</v>
      </c>
      <c r="F79" s="7">
        <v>0.5</v>
      </c>
      <c r="G79" s="6">
        <v>0.5</v>
      </c>
      <c r="I79" s="101"/>
      <c r="J79" s="110"/>
      <c r="K79" s="37" t="s">
        <v>3143</v>
      </c>
      <c r="L79" s="23" t="s">
        <v>3583</v>
      </c>
      <c r="M79" s="65">
        <f t="shared" si="11"/>
        <v>2.0465977012502357E-2</v>
      </c>
      <c r="N79" s="22">
        <f t="shared" si="7"/>
        <v>0</v>
      </c>
      <c r="O79" s="21">
        <f t="shared" si="10"/>
        <v>0</v>
      </c>
      <c r="P79" s="107"/>
    </row>
    <row r="80" spans="1:16" ht="22.5" x14ac:dyDescent="0.25">
      <c r="A80" s="9" t="s">
        <v>1043</v>
      </c>
      <c r="B80" s="8" t="s">
        <v>1042</v>
      </c>
      <c r="C80" s="8">
        <v>8</v>
      </c>
      <c r="D80" s="8">
        <v>16</v>
      </c>
      <c r="E80" s="8">
        <v>86.38</v>
      </c>
      <c r="F80" s="7">
        <v>0.25</v>
      </c>
      <c r="G80" s="6">
        <v>0.125</v>
      </c>
      <c r="I80" s="101"/>
      <c r="J80" s="110"/>
      <c r="K80" s="37" t="s">
        <v>1687</v>
      </c>
      <c r="L80" s="23" t="s">
        <v>3583</v>
      </c>
      <c r="M80" s="65">
        <f t="shared" si="11"/>
        <v>2.0465977012502357E-2</v>
      </c>
      <c r="N80" s="22">
        <f t="shared" si="7"/>
        <v>0</v>
      </c>
      <c r="O80" s="21">
        <f t="shared" si="10"/>
        <v>0</v>
      </c>
      <c r="P80" s="107"/>
    </row>
    <row r="81" spans="1:16" ht="22.5" x14ac:dyDescent="0.25">
      <c r="A81" s="9" t="s">
        <v>1041</v>
      </c>
      <c r="B81" s="8" t="s">
        <v>1040</v>
      </c>
      <c r="C81" s="8">
        <v>1</v>
      </c>
      <c r="D81" s="8">
        <v>40</v>
      </c>
      <c r="E81" s="8">
        <v>96</v>
      </c>
      <c r="F81" s="7">
        <v>1</v>
      </c>
      <c r="G81" s="6">
        <v>1</v>
      </c>
      <c r="I81" s="101"/>
      <c r="J81" s="110"/>
      <c r="K81" s="37" t="s">
        <v>1685</v>
      </c>
      <c r="L81" s="23" t="s">
        <v>3583</v>
      </c>
      <c r="M81" s="65">
        <f t="shared" si="11"/>
        <v>2.0465977012502357E-2</v>
      </c>
      <c r="N81" s="22">
        <f t="shared" si="7"/>
        <v>0</v>
      </c>
      <c r="O81" s="21">
        <f t="shared" si="10"/>
        <v>0</v>
      </c>
      <c r="P81" s="107"/>
    </row>
    <row r="82" spans="1:16" ht="22.5" x14ac:dyDescent="0.25">
      <c r="A82" s="9" t="s">
        <v>942</v>
      </c>
      <c r="B82" s="8" t="s">
        <v>941</v>
      </c>
      <c r="C82" s="8">
        <v>1</v>
      </c>
      <c r="D82" s="8">
        <v>11</v>
      </c>
      <c r="E82" s="8">
        <v>85</v>
      </c>
      <c r="F82" s="7">
        <v>0</v>
      </c>
      <c r="G82" s="6">
        <v>0</v>
      </c>
      <c r="I82" s="101"/>
      <c r="J82" s="110"/>
      <c r="K82" s="37" t="s">
        <v>110</v>
      </c>
      <c r="L82" s="23" t="s">
        <v>3583</v>
      </c>
      <c r="M82" s="65">
        <f t="shared" si="11"/>
        <v>2.0465977012502357E-2</v>
      </c>
      <c r="N82" s="22">
        <f t="shared" si="7"/>
        <v>0</v>
      </c>
      <c r="O82" s="21">
        <f t="shared" si="10"/>
        <v>0</v>
      </c>
      <c r="P82" s="107"/>
    </row>
    <row r="83" spans="1:16" ht="22.5" x14ac:dyDescent="0.25">
      <c r="A83" s="9" t="s">
        <v>38</v>
      </c>
      <c r="B83" s="8" t="s">
        <v>37</v>
      </c>
      <c r="C83" s="8">
        <v>1</v>
      </c>
      <c r="D83" s="8">
        <v>19</v>
      </c>
      <c r="E83" s="8">
        <v>82</v>
      </c>
      <c r="F83" s="7">
        <v>1</v>
      </c>
      <c r="G83" s="6">
        <v>1</v>
      </c>
      <c r="I83" s="101"/>
      <c r="J83" s="110"/>
      <c r="K83" s="37" t="s">
        <v>1683</v>
      </c>
      <c r="L83" s="23" t="s">
        <v>3583</v>
      </c>
      <c r="M83" s="65">
        <f t="shared" si="11"/>
        <v>2.0465977012502357E-2</v>
      </c>
      <c r="N83" s="22">
        <f t="shared" si="7"/>
        <v>0</v>
      </c>
      <c r="O83" s="21">
        <f t="shared" si="10"/>
        <v>0</v>
      </c>
      <c r="P83" s="107"/>
    </row>
    <row r="84" spans="1:16" ht="33.75" x14ac:dyDescent="0.25">
      <c r="A84" s="9" t="s">
        <v>918</v>
      </c>
      <c r="B84" s="8" t="s">
        <v>917</v>
      </c>
      <c r="C84" s="8">
        <v>1</v>
      </c>
      <c r="D84" s="8">
        <v>6</v>
      </c>
      <c r="E84" s="8">
        <v>65</v>
      </c>
      <c r="F84" s="7">
        <v>1</v>
      </c>
      <c r="G84" s="6">
        <v>0</v>
      </c>
      <c r="I84" s="101"/>
      <c r="J84" s="110"/>
      <c r="K84" s="37" t="s">
        <v>1681</v>
      </c>
      <c r="L84" s="23" t="s">
        <v>3583</v>
      </c>
      <c r="M84" s="65">
        <f t="shared" si="11"/>
        <v>2.0465977012502357E-2</v>
      </c>
      <c r="N84" s="22">
        <f t="shared" si="7"/>
        <v>0</v>
      </c>
      <c r="O84" s="21">
        <f t="shared" si="10"/>
        <v>0</v>
      </c>
      <c r="P84" s="107"/>
    </row>
    <row r="85" spans="1:16" ht="33.75" x14ac:dyDescent="0.25">
      <c r="A85" s="9" t="s">
        <v>916</v>
      </c>
      <c r="B85" s="8" t="s">
        <v>915</v>
      </c>
      <c r="C85" s="8">
        <v>1</v>
      </c>
      <c r="D85" s="8">
        <v>9</v>
      </c>
      <c r="E85" s="8">
        <v>90</v>
      </c>
      <c r="F85" s="7">
        <v>0</v>
      </c>
      <c r="G85" s="6">
        <v>0</v>
      </c>
      <c r="I85" s="101"/>
      <c r="J85" s="110"/>
      <c r="K85" s="37" t="s">
        <v>1647</v>
      </c>
      <c r="L85" s="23" t="s">
        <v>3583</v>
      </c>
      <c r="M85" s="65">
        <f t="shared" si="11"/>
        <v>2.0465977012502357E-2</v>
      </c>
      <c r="N85" s="22">
        <f t="shared" si="7"/>
        <v>0</v>
      </c>
      <c r="O85" s="21">
        <f t="shared" si="10"/>
        <v>0</v>
      </c>
      <c r="P85" s="107"/>
    </row>
    <row r="86" spans="1:16" ht="15" x14ac:dyDescent="0.25">
      <c r="A86" s="9" t="s">
        <v>838</v>
      </c>
      <c r="B86" s="8" t="s">
        <v>837</v>
      </c>
      <c r="C86" s="8">
        <v>2</v>
      </c>
      <c r="D86" s="8">
        <v>9.5</v>
      </c>
      <c r="E86" s="8">
        <v>65</v>
      </c>
      <c r="F86" s="7">
        <v>1</v>
      </c>
      <c r="G86" s="6">
        <v>0</v>
      </c>
      <c r="I86" s="101"/>
      <c r="J86" s="110"/>
      <c r="K86" s="37" t="s">
        <v>1645</v>
      </c>
      <c r="L86" s="23" t="s">
        <v>3583</v>
      </c>
      <c r="M86" s="65">
        <f t="shared" si="11"/>
        <v>2.0465977012502357E-2</v>
      </c>
      <c r="N86" s="22">
        <f t="shared" si="7"/>
        <v>0</v>
      </c>
      <c r="O86" s="21">
        <f t="shared" si="10"/>
        <v>0</v>
      </c>
      <c r="P86" s="107"/>
    </row>
    <row r="87" spans="1:16" ht="15" x14ac:dyDescent="0.25">
      <c r="A87" s="9" t="s">
        <v>834</v>
      </c>
      <c r="B87" s="8" t="s">
        <v>833</v>
      </c>
      <c r="C87" s="8">
        <v>2</v>
      </c>
      <c r="D87" s="8">
        <v>23.5</v>
      </c>
      <c r="E87" s="8">
        <v>82</v>
      </c>
      <c r="F87" s="7">
        <v>1</v>
      </c>
      <c r="G87" s="6">
        <v>0</v>
      </c>
      <c r="I87" s="101"/>
      <c r="J87" s="110"/>
      <c r="K87" s="37" t="s">
        <v>1643</v>
      </c>
      <c r="L87" s="23" t="s">
        <v>3583</v>
      </c>
      <c r="M87" s="65">
        <f t="shared" si="11"/>
        <v>2.0465977012502357E-2</v>
      </c>
      <c r="N87" s="22">
        <f t="shared" si="7"/>
        <v>0</v>
      </c>
      <c r="O87" s="21">
        <f t="shared" si="10"/>
        <v>0</v>
      </c>
      <c r="P87" s="107"/>
    </row>
    <row r="88" spans="1:16" ht="22.5" x14ac:dyDescent="0.25">
      <c r="A88" s="9" t="s">
        <v>24</v>
      </c>
      <c r="B88" s="8" t="s">
        <v>23</v>
      </c>
      <c r="C88" s="8">
        <v>1</v>
      </c>
      <c r="D88" s="8">
        <v>2</v>
      </c>
      <c r="E88" s="8">
        <v>94</v>
      </c>
      <c r="F88" s="7">
        <v>0</v>
      </c>
      <c r="G88" s="6">
        <v>0</v>
      </c>
      <c r="I88" s="101"/>
      <c r="J88" s="110"/>
      <c r="K88" s="37" t="s">
        <v>1641</v>
      </c>
      <c r="L88" s="23" t="s">
        <v>3583</v>
      </c>
      <c r="M88" s="65">
        <f t="shared" si="11"/>
        <v>2.0465977012502357E-2</v>
      </c>
      <c r="N88" s="22">
        <f t="shared" si="7"/>
        <v>0</v>
      </c>
      <c r="O88" s="21">
        <f t="shared" si="10"/>
        <v>0</v>
      </c>
      <c r="P88" s="107"/>
    </row>
    <row r="89" spans="1:16" ht="22.5" x14ac:dyDescent="0.25">
      <c r="A89" s="9" t="s">
        <v>20</v>
      </c>
      <c r="B89" s="8" t="s">
        <v>19</v>
      </c>
      <c r="C89" s="8">
        <v>1</v>
      </c>
      <c r="D89" s="8">
        <v>10</v>
      </c>
      <c r="E89" s="8">
        <v>88</v>
      </c>
      <c r="F89" s="7">
        <v>0</v>
      </c>
      <c r="G89" s="6">
        <v>0</v>
      </c>
      <c r="I89" s="101"/>
      <c r="J89" s="110"/>
      <c r="K89" s="37" t="s">
        <v>1599</v>
      </c>
      <c r="L89" s="23" t="s">
        <v>3583</v>
      </c>
      <c r="M89" s="65">
        <f t="shared" si="11"/>
        <v>2.0465977012502357E-2</v>
      </c>
      <c r="N89" s="22">
        <f t="shared" si="7"/>
        <v>0</v>
      </c>
      <c r="O89" s="21">
        <f t="shared" si="10"/>
        <v>0</v>
      </c>
      <c r="P89" s="107"/>
    </row>
    <row r="90" spans="1:16" ht="22.5" x14ac:dyDescent="0.25">
      <c r="A90" s="9" t="s">
        <v>466</v>
      </c>
      <c r="B90" s="8" t="s">
        <v>465</v>
      </c>
      <c r="C90" s="8">
        <v>1</v>
      </c>
      <c r="D90" s="8">
        <v>8</v>
      </c>
      <c r="E90" s="8">
        <v>70</v>
      </c>
      <c r="F90" s="7">
        <v>1</v>
      </c>
      <c r="G90" s="6">
        <v>0</v>
      </c>
      <c r="I90" s="101"/>
      <c r="J90" s="110"/>
      <c r="K90" s="37" t="s">
        <v>106</v>
      </c>
      <c r="L90" s="23" t="s">
        <v>3583</v>
      </c>
      <c r="M90" s="65">
        <f t="shared" si="11"/>
        <v>2.0465977012502357E-2</v>
      </c>
      <c r="N90" s="22">
        <f t="shared" si="7"/>
        <v>0</v>
      </c>
      <c r="O90" s="21">
        <f t="shared" si="10"/>
        <v>0</v>
      </c>
      <c r="P90" s="107"/>
    </row>
    <row r="91" spans="1:16" ht="22.5" x14ac:dyDescent="0.25">
      <c r="A91" s="9" t="s">
        <v>16</v>
      </c>
      <c r="B91" s="8" t="s">
        <v>15</v>
      </c>
      <c r="C91" s="8">
        <v>1</v>
      </c>
      <c r="D91" s="8">
        <v>6</v>
      </c>
      <c r="E91" s="8">
        <v>61</v>
      </c>
      <c r="F91" s="7">
        <v>0</v>
      </c>
      <c r="G91" s="6">
        <v>0</v>
      </c>
      <c r="I91" s="101"/>
      <c r="J91" s="110"/>
      <c r="K91" s="37" t="s">
        <v>1597</v>
      </c>
      <c r="L91" s="23" t="s">
        <v>3583</v>
      </c>
      <c r="M91" s="65">
        <f t="shared" si="11"/>
        <v>2.0465977012502357E-2</v>
      </c>
      <c r="N91" s="22">
        <f t="shared" si="7"/>
        <v>0</v>
      </c>
      <c r="O91" s="21">
        <f t="shared" si="10"/>
        <v>0</v>
      </c>
      <c r="P91" s="107"/>
    </row>
    <row r="92" spans="1:16" ht="22.5" x14ac:dyDescent="0.25">
      <c r="A92" s="9" t="s">
        <v>442</v>
      </c>
      <c r="B92" s="8" t="s">
        <v>441</v>
      </c>
      <c r="C92" s="8">
        <v>1</v>
      </c>
      <c r="D92" s="8">
        <v>8</v>
      </c>
      <c r="E92" s="8">
        <v>93</v>
      </c>
      <c r="F92" s="7">
        <v>1</v>
      </c>
      <c r="G92" s="6">
        <v>0</v>
      </c>
      <c r="I92" s="101"/>
      <c r="J92" s="110"/>
      <c r="K92" s="37" t="s">
        <v>1595</v>
      </c>
      <c r="L92" s="23">
        <v>1</v>
      </c>
      <c r="M92" s="65">
        <f t="shared" si="11"/>
        <v>2.0465977012502357E-2</v>
      </c>
      <c r="N92" s="22">
        <f t="shared" si="7"/>
        <v>2.0465977012502357E-2</v>
      </c>
      <c r="O92" s="21">
        <f t="shared" si="10"/>
        <v>0.40931954025004713</v>
      </c>
      <c r="P92" s="107"/>
    </row>
    <row r="93" spans="1:16" ht="33.75" x14ac:dyDescent="0.25">
      <c r="A93" s="9" t="s">
        <v>440</v>
      </c>
      <c r="B93" s="8" t="s">
        <v>439</v>
      </c>
      <c r="C93" s="8">
        <v>1</v>
      </c>
      <c r="D93" s="8">
        <v>1</v>
      </c>
      <c r="E93" s="8">
        <v>80</v>
      </c>
      <c r="F93" s="7">
        <v>0</v>
      </c>
      <c r="G93" s="6">
        <v>0</v>
      </c>
      <c r="I93" s="101"/>
      <c r="J93" s="110"/>
      <c r="K93" s="37" t="s">
        <v>1593</v>
      </c>
      <c r="L93" s="23" t="s">
        <v>3583</v>
      </c>
      <c r="M93" s="65">
        <f t="shared" si="11"/>
        <v>2.0465977012502357E-2</v>
      </c>
      <c r="N93" s="22">
        <f t="shared" si="7"/>
        <v>0</v>
      </c>
      <c r="O93" s="21">
        <f t="shared" si="10"/>
        <v>0</v>
      </c>
      <c r="P93" s="107"/>
    </row>
    <row r="94" spans="1:16" ht="33.75" x14ac:dyDescent="0.25">
      <c r="A94" s="9" t="s">
        <v>12</v>
      </c>
      <c r="B94" s="8" t="s">
        <v>11</v>
      </c>
      <c r="C94" s="8">
        <v>4</v>
      </c>
      <c r="D94" s="8">
        <v>17.5</v>
      </c>
      <c r="E94" s="8">
        <v>88.5</v>
      </c>
      <c r="F94" s="7">
        <v>0.25</v>
      </c>
      <c r="G94" s="6">
        <v>0</v>
      </c>
      <c r="I94" s="101"/>
      <c r="J94" s="110"/>
      <c r="K94" s="37" t="s">
        <v>1863</v>
      </c>
      <c r="L94" s="23" t="s">
        <v>3583</v>
      </c>
      <c r="M94" s="65">
        <f t="shared" si="11"/>
        <v>2.0465977012502357E-2</v>
      </c>
      <c r="N94" s="22">
        <f t="shared" si="7"/>
        <v>0</v>
      </c>
      <c r="O94" s="21">
        <f t="shared" si="10"/>
        <v>0</v>
      </c>
      <c r="P94" s="107"/>
    </row>
    <row r="95" spans="1:16" ht="33.75" x14ac:dyDescent="0.25">
      <c r="A95" s="9" t="s">
        <v>438</v>
      </c>
      <c r="B95" s="8" t="s">
        <v>437</v>
      </c>
      <c r="C95" s="8">
        <v>8</v>
      </c>
      <c r="D95" s="8">
        <v>22.75</v>
      </c>
      <c r="E95" s="8">
        <v>83.88</v>
      </c>
      <c r="F95" s="7">
        <v>0.25</v>
      </c>
      <c r="G95" s="6">
        <v>0.125</v>
      </c>
      <c r="I95" s="101"/>
      <c r="J95" s="110"/>
      <c r="K95" s="37" t="s">
        <v>1861</v>
      </c>
      <c r="L95" s="23" t="s">
        <v>3583</v>
      </c>
      <c r="M95" s="65">
        <f t="shared" si="11"/>
        <v>2.0465977012502357E-2</v>
      </c>
      <c r="N95" s="22">
        <f t="shared" si="7"/>
        <v>0</v>
      </c>
      <c r="O95" s="21">
        <f t="shared" si="10"/>
        <v>0</v>
      </c>
      <c r="P95" s="107"/>
    </row>
    <row r="96" spans="1:16" ht="33.75" x14ac:dyDescent="0.25">
      <c r="A96" s="9" t="s">
        <v>434</v>
      </c>
      <c r="B96" s="8" t="s">
        <v>433</v>
      </c>
      <c r="C96" s="8">
        <v>2</v>
      </c>
      <c r="D96" s="8">
        <v>10</v>
      </c>
      <c r="E96" s="8">
        <v>77</v>
      </c>
      <c r="F96" s="7">
        <v>0.5</v>
      </c>
      <c r="G96" s="6">
        <v>0</v>
      </c>
      <c r="I96" s="101"/>
      <c r="J96" s="110"/>
      <c r="K96" s="37" t="s">
        <v>1859</v>
      </c>
      <c r="L96" s="23" t="s">
        <v>3583</v>
      </c>
      <c r="M96" s="65">
        <f t="shared" si="11"/>
        <v>2.0465977012502357E-2</v>
      </c>
      <c r="N96" s="22">
        <f t="shared" si="7"/>
        <v>0</v>
      </c>
      <c r="O96" s="21">
        <f t="shared" si="10"/>
        <v>0</v>
      </c>
      <c r="P96" s="107"/>
    </row>
    <row r="97" spans="1:16" ht="34.5" thickBot="1" x14ac:dyDescent="0.3">
      <c r="A97" s="9" t="s">
        <v>432</v>
      </c>
      <c r="B97" s="8" t="s">
        <v>431</v>
      </c>
      <c r="C97" s="8">
        <v>1</v>
      </c>
      <c r="D97" s="8">
        <v>11</v>
      </c>
      <c r="E97" s="8">
        <v>69</v>
      </c>
      <c r="F97" s="7">
        <v>1</v>
      </c>
      <c r="G97" s="6">
        <v>0</v>
      </c>
      <c r="I97" s="101"/>
      <c r="J97" s="110"/>
      <c r="K97" s="37" t="s">
        <v>1857</v>
      </c>
      <c r="L97" s="23" t="s">
        <v>3583</v>
      </c>
      <c r="M97" s="65">
        <f t="shared" si="11"/>
        <v>2.0465977012502357E-2</v>
      </c>
      <c r="N97" s="22">
        <f t="shared" si="7"/>
        <v>0</v>
      </c>
      <c r="O97" s="21">
        <f t="shared" si="10"/>
        <v>0</v>
      </c>
      <c r="P97" s="107"/>
    </row>
    <row r="98" spans="1:16" ht="34.5" thickBot="1" x14ac:dyDescent="0.2">
      <c r="A98" s="9" t="s">
        <v>2987</v>
      </c>
      <c r="B98" s="8" t="s">
        <v>2986</v>
      </c>
      <c r="C98" s="8">
        <v>1</v>
      </c>
      <c r="D98" s="8">
        <v>9</v>
      </c>
      <c r="E98" s="8">
        <v>70</v>
      </c>
      <c r="F98" s="7">
        <v>1</v>
      </c>
      <c r="G98" s="6">
        <v>1</v>
      </c>
      <c r="I98" s="101"/>
      <c r="J98" s="111"/>
      <c r="K98" s="36" t="s">
        <v>0</v>
      </c>
      <c r="L98" s="30">
        <v>1</v>
      </c>
      <c r="M98" s="70">
        <f t="shared" si="11"/>
        <v>2.0465977012502357E-2</v>
      </c>
      <c r="N98" s="18">
        <f t="shared" si="7"/>
        <v>2.0465977012502357E-2</v>
      </c>
      <c r="O98" s="17">
        <f t="shared" si="10"/>
        <v>0.40931954025004713</v>
      </c>
      <c r="P98" s="107"/>
    </row>
    <row r="99" spans="1:16" ht="19.5" thickBot="1" x14ac:dyDescent="0.3">
      <c r="A99" s="9" t="s">
        <v>8</v>
      </c>
      <c r="B99" s="8" t="s">
        <v>7</v>
      </c>
      <c r="C99" s="8">
        <v>2</v>
      </c>
      <c r="D99" s="8">
        <v>22</v>
      </c>
      <c r="E99" s="8">
        <v>86.5</v>
      </c>
      <c r="F99" s="7">
        <v>0.5</v>
      </c>
      <c r="G99" s="6">
        <v>0</v>
      </c>
      <c r="I99" s="102"/>
      <c r="J99" s="35"/>
      <c r="K99" s="34"/>
      <c r="L99" s="33">
        <v>1</v>
      </c>
      <c r="M99" s="72"/>
      <c r="N99" s="32">
        <f>SUMIF($K60:$K98,"total",N60:N98)</f>
        <v>2.0465977012502357E-2</v>
      </c>
      <c r="O99" s="31">
        <f>SUMIF($K60:$K98,"total",O60:O98)</f>
        <v>0.40931954025004713</v>
      </c>
      <c r="P99" s="108"/>
    </row>
    <row r="100" spans="1:16" ht="22.5" customHeight="1" x14ac:dyDescent="0.25">
      <c r="A100" s="9" t="s">
        <v>3376</v>
      </c>
      <c r="B100" s="8" t="s">
        <v>3375</v>
      </c>
      <c r="C100" s="8">
        <v>1</v>
      </c>
      <c r="D100" s="8">
        <v>21</v>
      </c>
      <c r="E100" s="8">
        <v>89</v>
      </c>
      <c r="F100" s="7">
        <v>1</v>
      </c>
      <c r="G100" s="6">
        <v>0</v>
      </c>
      <c r="I100" s="97" t="s">
        <v>3586</v>
      </c>
      <c r="J100" s="92"/>
      <c r="K100" s="24" t="s">
        <v>3163</v>
      </c>
      <c r="L100" s="23" t="s">
        <v>3583</v>
      </c>
      <c r="M100" s="65">
        <f t="shared" ref="M100:M115" si="12">2359/88988</f>
        <v>2.6509192250640537E-2</v>
      </c>
      <c r="N100" s="22">
        <f t="shared" ref="N100:N174" si="13">L100*M100</f>
        <v>0</v>
      </c>
      <c r="O100" s="21">
        <f t="shared" ref="O100:O149" si="14">N100*6</f>
        <v>0</v>
      </c>
      <c r="P100" s="112" t="s">
        <v>3589</v>
      </c>
    </row>
    <row r="101" spans="1:16" ht="22.5" x14ac:dyDescent="0.25">
      <c r="A101" s="9" t="s">
        <v>272</v>
      </c>
      <c r="B101" s="8" t="s">
        <v>271</v>
      </c>
      <c r="C101" s="8">
        <v>1</v>
      </c>
      <c r="D101" s="8">
        <v>1</v>
      </c>
      <c r="E101" s="8">
        <v>88</v>
      </c>
      <c r="F101" s="7">
        <v>0</v>
      </c>
      <c r="G101" s="6">
        <v>0</v>
      </c>
      <c r="I101" s="98"/>
      <c r="J101" s="93"/>
      <c r="K101" s="24" t="s">
        <v>2024</v>
      </c>
      <c r="L101" s="23" t="s">
        <v>3583</v>
      </c>
      <c r="M101" s="65">
        <f t="shared" si="12"/>
        <v>2.6509192250640537E-2</v>
      </c>
      <c r="N101" s="22">
        <f t="shared" si="13"/>
        <v>0</v>
      </c>
      <c r="O101" s="21">
        <f t="shared" si="14"/>
        <v>0</v>
      </c>
      <c r="P101" s="113"/>
    </row>
    <row r="102" spans="1:16" ht="22.5" x14ac:dyDescent="0.25">
      <c r="A102" s="9" t="s">
        <v>270</v>
      </c>
      <c r="B102" s="8" t="s">
        <v>269</v>
      </c>
      <c r="C102" s="8">
        <v>2</v>
      </c>
      <c r="D102" s="8">
        <v>3</v>
      </c>
      <c r="E102" s="8">
        <v>66.5</v>
      </c>
      <c r="F102" s="7">
        <v>0.5</v>
      </c>
      <c r="G102" s="6">
        <v>0</v>
      </c>
      <c r="I102" s="98"/>
      <c r="J102" s="93"/>
      <c r="K102" s="24" t="s">
        <v>2022</v>
      </c>
      <c r="L102" s="23" t="s">
        <v>3583</v>
      </c>
      <c r="M102" s="65">
        <f t="shared" si="12"/>
        <v>2.6509192250640537E-2</v>
      </c>
      <c r="N102" s="22">
        <f t="shared" si="13"/>
        <v>0</v>
      </c>
      <c r="O102" s="21">
        <f t="shared" si="14"/>
        <v>0</v>
      </c>
      <c r="P102" s="113"/>
    </row>
    <row r="103" spans="1:16" ht="22.5" x14ac:dyDescent="0.25">
      <c r="A103" s="9" t="s">
        <v>266</v>
      </c>
      <c r="B103" s="8" t="s">
        <v>265</v>
      </c>
      <c r="C103" s="8">
        <v>3</v>
      </c>
      <c r="D103" s="8">
        <v>13.33</v>
      </c>
      <c r="E103" s="8">
        <v>85.67</v>
      </c>
      <c r="F103" s="7">
        <v>0</v>
      </c>
      <c r="G103" s="6">
        <v>0</v>
      </c>
      <c r="I103" s="98"/>
      <c r="J103" s="93"/>
      <c r="K103" s="24" t="s">
        <v>1965</v>
      </c>
      <c r="L103" s="23" t="s">
        <v>3583</v>
      </c>
      <c r="M103" s="65">
        <f t="shared" si="12"/>
        <v>2.6509192250640537E-2</v>
      </c>
      <c r="N103" s="22">
        <f t="shared" si="13"/>
        <v>0</v>
      </c>
      <c r="O103" s="21">
        <f t="shared" si="14"/>
        <v>0</v>
      </c>
      <c r="P103" s="113"/>
    </row>
    <row r="104" spans="1:16" ht="22.5" x14ac:dyDescent="0.25">
      <c r="A104" s="9" t="s">
        <v>264</v>
      </c>
      <c r="B104" s="8" t="s">
        <v>263</v>
      </c>
      <c r="C104" s="8">
        <v>1</v>
      </c>
      <c r="D104" s="8">
        <v>18</v>
      </c>
      <c r="E104" s="8">
        <v>90</v>
      </c>
      <c r="F104" s="7">
        <v>1</v>
      </c>
      <c r="G104" s="6">
        <v>0</v>
      </c>
      <c r="I104" s="98"/>
      <c r="J104" s="93"/>
      <c r="K104" s="24" t="s">
        <v>2862</v>
      </c>
      <c r="L104" s="23" t="s">
        <v>3583</v>
      </c>
      <c r="M104" s="65">
        <f t="shared" si="12"/>
        <v>2.6509192250640537E-2</v>
      </c>
      <c r="N104" s="22">
        <f t="shared" si="13"/>
        <v>0</v>
      </c>
      <c r="O104" s="21">
        <f t="shared" si="14"/>
        <v>0</v>
      </c>
      <c r="P104" s="113"/>
    </row>
    <row r="105" spans="1:16" ht="15" x14ac:dyDescent="0.25">
      <c r="A105" s="9" t="s">
        <v>254</v>
      </c>
      <c r="B105" s="8" t="s">
        <v>253</v>
      </c>
      <c r="C105" s="8">
        <v>2</v>
      </c>
      <c r="D105" s="8">
        <v>18.5</v>
      </c>
      <c r="E105" s="8">
        <v>78</v>
      </c>
      <c r="F105" s="7">
        <v>1</v>
      </c>
      <c r="G105" s="6">
        <v>0</v>
      </c>
      <c r="I105" s="98"/>
      <c r="J105" s="93"/>
      <c r="K105" s="24" t="s">
        <v>1911</v>
      </c>
      <c r="L105" s="23" t="s">
        <v>3583</v>
      </c>
      <c r="M105" s="65">
        <f t="shared" si="12"/>
        <v>2.6509192250640537E-2</v>
      </c>
      <c r="N105" s="22">
        <f t="shared" si="13"/>
        <v>0</v>
      </c>
      <c r="O105" s="21">
        <f t="shared" si="14"/>
        <v>0</v>
      </c>
      <c r="P105" s="113"/>
    </row>
    <row r="106" spans="1:16" ht="22.5" x14ac:dyDescent="0.25">
      <c r="A106" s="9" t="s">
        <v>238</v>
      </c>
      <c r="B106" s="8" t="s">
        <v>237</v>
      </c>
      <c r="C106" s="8">
        <v>2</v>
      </c>
      <c r="D106" s="8">
        <v>0.5</v>
      </c>
      <c r="E106" s="8">
        <v>66.5</v>
      </c>
      <c r="F106" s="7">
        <v>1</v>
      </c>
      <c r="G106" s="6">
        <v>0</v>
      </c>
      <c r="I106" s="98"/>
      <c r="J106" s="93"/>
      <c r="K106" s="24" t="s">
        <v>126</v>
      </c>
      <c r="L106" s="23" t="s">
        <v>3583</v>
      </c>
      <c r="M106" s="65">
        <f t="shared" si="12"/>
        <v>2.6509192250640537E-2</v>
      </c>
      <c r="N106" s="22">
        <f t="shared" si="13"/>
        <v>0</v>
      </c>
      <c r="O106" s="21">
        <f t="shared" si="14"/>
        <v>0</v>
      </c>
      <c r="P106" s="113"/>
    </row>
    <row r="107" spans="1:16" ht="22.5" x14ac:dyDescent="0.25">
      <c r="A107" s="9" t="s">
        <v>4</v>
      </c>
      <c r="B107" s="8" t="s">
        <v>3</v>
      </c>
      <c r="C107" s="8">
        <v>16</v>
      </c>
      <c r="D107" s="8">
        <v>8.81</v>
      </c>
      <c r="E107" s="8">
        <v>81.44</v>
      </c>
      <c r="F107" s="7">
        <v>0.438</v>
      </c>
      <c r="G107" s="6">
        <v>0.125</v>
      </c>
      <c r="I107" s="98"/>
      <c r="J107" s="93"/>
      <c r="K107" s="24" t="s">
        <v>124</v>
      </c>
      <c r="L107" s="23">
        <v>2</v>
      </c>
      <c r="M107" s="65">
        <f t="shared" si="12"/>
        <v>2.6509192250640537E-2</v>
      </c>
      <c r="N107" s="22">
        <f t="shared" si="13"/>
        <v>5.3018384501281074E-2</v>
      </c>
      <c r="O107" s="21">
        <f t="shared" si="14"/>
        <v>0.31811030700768644</v>
      </c>
      <c r="P107" s="113"/>
    </row>
    <row r="108" spans="1:16" ht="15.75" thickBot="1" x14ac:dyDescent="0.3">
      <c r="A108" s="9" t="s">
        <v>2</v>
      </c>
      <c r="B108" s="8" t="s">
        <v>1</v>
      </c>
      <c r="C108" s="8">
        <v>1</v>
      </c>
      <c r="D108" s="8">
        <v>4</v>
      </c>
      <c r="E108" s="8">
        <v>73</v>
      </c>
      <c r="F108" s="7">
        <v>1</v>
      </c>
      <c r="G108" s="6">
        <v>1</v>
      </c>
      <c r="I108" s="98"/>
      <c r="J108" s="93"/>
      <c r="K108" s="24" t="s">
        <v>122</v>
      </c>
      <c r="L108" s="23">
        <v>4</v>
      </c>
      <c r="M108" s="65">
        <f t="shared" si="12"/>
        <v>2.6509192250640537E-2</v>
      </c>
      <c r="N108" s="22">
        <f t="shared" si="13"/>
        <v>0.10603676900256215</v>
      </c>
      <c r="O108" s="21">
        <f t="shared" si="14"/>
        <v>0.63622061401537289</v>
      </c>
      <c r="P108" s="113"/>
    </row>
    <row r="109" spans="1:16" ht="15.75" thickBot="1" x14ac:dyDescent="0.3">
      <c r="A109" s="5"/>
      <c r="B109" s="4" t="s">
        <v>0</v>
      </c>
      <c r="C109" s="4">
        <v>245</v>
      </c>
      <c r="D109" s="4">
        <v>14.01</v>
      </c>
      <c r="E109" s="4">
        <v>83.74</v>
      </c>
      <c r="F109" s="3">
        <v>0.39600000000000002</v>
      </c>
      <c r="G109" s="2">
        <v>0.13500000000000001</v>
      </c>
      <c r="I109" s="98"/>
      <c r="J109" s="93"/>
      <c r="K109" s="24" t="s">
        <v>1909</v>
      </c>
      <c r="L109" s="23" t="s">
        <v>3583</v>
      </c>
      <c r="M109" s="65">
        <f t="shared" si="12"/>
        <v>2.6509192250640537E-2</v>
      </c>
      <c r="N109" s="22">
        <f t="shared" si="13"/>
        <v>0</v>
      </c>
      <c r="O109" s="21">
        <f t="shared" si="14"/>
        <v>0</v>
      </c>
      <c r="P109" s="113"/>
    </row>
    <row r="110" spans="1:16" ht="15.75" thickTop="1" x14ac:dyDescent="0.25">
      <c r="I110" s="98"/>
      <c r="J110" s="93"/>
      <c r="K110" s="24" t="s">
        <v>1935</v>
      </c>
      <c r="L110" s="23" t="s">
        <v>3583</v>
      </c>
      <c r="M110" s="65">
        <f t="shared" si="12"/>
        <v>2.6509192250640537E-2</v>
      </c>
      <c r="N110" s="22">
        <f t="shared" si="13"/>
        <v>0</v>
      </c>
      <c r="O110" s="21">
        <f t="shared" si="14"/>
        <v>0</v>
      </c>
      <c r="P110" s="113"/>
    </row>
    <row r="111" spans="1:16" ht="15" x14ac:dyDescent="0.25">
      <c r="I111" s="98"/>
      <c r="J111" s="93"/>
      <c r="K111" s="24" t="s">
        <v>1933</v>
      </c>
      <c r="L111" s="23" t="s">
        <v>3583</v>
      </c>
      <c r="M111" s="65">
        <f t="shared" si="12"/>
        <v>2.6509192250640537E-2</v>
      </c>
      <c r="N111" s="22">
        <f t="shared" si="13"/>
        <v>0</v>
      </c>
      <c r="O111" s="21">
        <f t="shared" si="14"/>
        <v>0</v>
      </c>
      <c r="P111" s="113"/>
    </row>
    <row r="112" spans="1:16" ht="15" x14ac:dyDescent="0.25">
      <c r="I112" s="98"/>
      <c r="J112" s="93"/>
      <c r="K112" s="24" t="s">
        <v>140</v>
      </c>
      <c r="L112" s="23" t="s">
        <v>3583</v>
      </c>
      <c r="M112" s="65">
        <f t="shared" si="12"/>
        <v>2.6509192250640537E-2</v>
      </c>
      <c r="N112" s="22">
        <f t="shared" si="13"/>
        <v>0</v>
      </c>
      <c r="O112" s="21">
        <f t="shared" si="14"/>
        <v>0</v>
      </c>
      <c r="P112" s="113"/>
    </row>
    <row r="113" spans="9:16" ht="15" x14ac:dyDescent="0.25">
      <c r="I113" s="98"/>
      <c r="J113" s="93"/>
      <c r="K113" s="24" t="s">
        <v>1931</v>
      </c>
      <c r="L113" s="23" t="s">
        <v>3583</v>
      </c>
      <c r="M113" s="65">
        <f t="shared" si="12"/>
        <v>2.6509192250640537E-2</v>
      </c>
      <c r="N113" s="22">
        <f t="shared" si="13"/>
        <v>0</v>
      </c>
      <c r="O113" s="21">
        <f t="shared" si="14"/>
        <v>0</v>
      </c>
      <c r="P113" s="113"/>
    </row>
    <row r="114" spans="9:16" ht="15.75" thickBot="1" x14ac:dyDescent="0.3">
      <c r="I114" s="98"/>
      <c r="J114" s="93"/>
      <c r="K114" s="24" t="s">
        <v>1929</v>
      </c>
      <c r="L114" s="23" t="s">
        <v>3583</v>
      </c>
      <c r="M114" s="65">
        <f t="shared" si="12"/>
        <v>2.6509192250640537E-2</v>
      </c>
      <c r="N114" s="22">
        <f t="shared" si="13"/>
        <v>0</v>
      </c>
      <c r="O114" s="21">
        <f t="shared" si="14"/>
        <v>0</v>
      </c>
      <c r="P114" s="113"/>
    </row>
    <row r="115" spans="9:16" ht="19.5" thickBot="1" x14ac:dyDescent="0.2">
      <c r="I115" s="98"/>
      <c r="J115" s="94"/>
      <c r="K115" s="20" t="s">
        <v>0</v>
      </c>
      <c r="L115" s="30">
        <v>6</v>
      </c>
      <c r="M115" s="70">
        <f t="shared" si="12"/>
        <v>2.6509192250640537E-2</v>
      </c>
      <c r="N115" s="18">
        <f t="shared" si="13"/>
        <v>0.15905515350384322</v>
      </c>
      <c r="O115" s="17">
        <f t="shared" si="14"/>
        <v>0.95433092102305928</v>
      </c>
      <c r="P115" s="113"/>
    </row>
    <row r="116" spans="9:16" ht="15" customHeight="1" x14ac:dyDescent="0.25">
      <c r="I116" s="98"/>
      <c r="J116" s="92"/>
      <c r="K116" s="24" t="s">
        <v>2094</v>
      </c>
      <c r="L116" s="23" t="s">
        <v>3583</v>
      </c>
      <c r="M116" s="65">
        <f>17564/293502</f>
        <v>5.9842863081001153E-2</v>
      </c>
      <c r="N116" s="22">
        <f t="shared" si="13"/>
        <v>0</v>
      </c>
      <c r="O116" s="21">
        <f t="shared" si="14"/>
        <v>0</v>
      </c>
      <c r="P116" s="113"/>
    </row>
    <row r="117" spans="9:16" ht="15" x14ac:dyDescent="0.25">
      <c r="I117" s="98"/>
      <c r="J117" s="93"/>
      <c r="K117" s="24" t="s">
        <v>2092</v>
      </c>
      <c r="L117" s="23" t="s">
        <v>3583</v>
      </c>
      <c r="M117" s="65">
        <f t="shared" ref="M117:M150" si="15">17564/293502</f>
        <v>5.9842863081001153E-2</v>
      </c>
      <c r="N117" s="22">
        <f t="shared" si="13"/>
        <v>0</v>
      </c>
      <c r="O117" s="21">
        <f t="shared" si="14"/>
        <v>0</v>
      </c>
      <c r="P117" s="113"/>
    </row>
    <row r="118" spans="9:16" ht="15" x14ac:dyDescent="0.25">
      <c r="I118" s="98"/>
      <c r="J118" s="93"/>
      <c r="K118" s="24" t="s">
        <v>2090</v>
      </c>
      <c r="L118" s="23" t="s">
        <v>3583</v>
      </c>
      <c r="M118" s="65">
        <f t="shared" si="15"/>
        <v>5.9842863081001153E-2</v>
      </c>
      <c r="N118" s="22">
        <f t="shared" si="13"/>
        <v>0</v>
      </c>
      <c r="O118" s="21">
        <f t="shared" si="14"/>
        <v>0</v>
      </c>
      <c r="P118" s="113"/>
    </row>
    <row r="119" spans="9:16" ht="15" x14ac:dyDescent="0.25">
      <c r="I119" s="98"/>
      <c r="J119" s="93"/>
      <c r="K119" s="24" t="s">
        <v>2088</v>
      </c>
      <c r="L119" s="23" t="s">
        <v>3583</v>
      </c>
      <c r="M119" s="65">
        <f t="shared" si="15"/>
        <v>5.9842863081001153E-2</v>
      </c>
      <c r="N119" s="22">
        <f t="shared" si="13"/>
        <v>0</v>
      </c>
      <c r="O119" s="21">
        <f t="shared" si="14"/>
        <v>0</v>
      </c>
      <c r="P119" s="113"/>
    </row>
    <row r="120" spans="9:16" ht="15" x14ac:dyDescent="0.25">
      <c r="I120" s="98"/>
      <c r="J120" s="93"/>
      <c r="K120" s="24" t="s">
        <v>2086</v>
      </c>
      <c r="L120" s="23" t="s">
        <v>3583</v>
      </c>
      <c r="M120" s="65">
        <f t="shared" si="15"/>
        <v>5.9842863081001153E-2</v>
      </c>
      <c r="N120" s="22">
        <f t="shared" si="13"/>
        <v>0</v>
      </c>
      <c r="O120" s="21">
        <f t="shared" si="14"/>
        <v>0</v>
      </c>
      <c r="P120" s="113"/>
    </row>
    <row r="121" spans="9:16" ht="15" x14ac:dyDescent="0.25">
      <c r="I121" s="98"/>
      <c r="J121" s="93"/>
      <c r="K121" s="24" t="s">
        <v>2084</v>
      </c>
      <c r="L121" s="23" t="s">
        <v>3583</v>
      </c>
      <c r="M121" s="65">
        <f t="shared" si="15"/>
        <v>5.9842863081001153E-2</v>
      </c>
      <c r="N121" s="22">
        <f t="shared" si="13"/>
        <v>0</v>
      </c>
      <c r="O121" s="21">
        <f t="shared" si="14"/>
        <v>0</v>
      </c>
      <c r="P121" s="113"/>
    </row>
    <row r="122" spans="9:16" ht="15" x14ac:dyDescent="0.25">
      <c r="I122" s="98"/>
      <c r="J122" s="93"/>
      <c r="K122" s="24" t="s">
        <v>2082</v>
      </c>
      <c r="L122" s="23" t="s">
        <v>3583</v>
      </c>
      <c r="M122" s="65">
        <f t="shared" si="15"/>
        <v>5.9842863081001153E-2</v>
      </c>
      <c r="N122" s="22">
        <f t="shared" si="13"/>
        <v>0</v>
      </c>
      <c r="O122" s="21">
        <f t="shared" si="14"/>
        <v>0</v>
      </c>
      <c r="P122" s="113"/>
    </row>
    <row r="123" spans="9:16" ht="15" x14ac:dyDescent="0.25">
      <c r="I123" s="98"/>
      <c r="J123" s="93"/>
      <c r="K123" s="24" t="s">
        <v>2080</v>
      </c>
      <c r="L123" s="23" t="s">
        <v>3583</v>
      </c>
      <c r="M123" s="65">
        <f t="shared" si="15"/>
        <v>5.9842863081001153E-2</v>
      </c>
      <c r="N123" s="22">
        <f t="shared" si="13"/>
        <v>0</v>
      </c>
      <c r="O123" s="21">
        <f t="shared" si="14"/>
        <v>0</v>
      </c>
      <c r="P123" s="113"/>
    </row>
    <row r="124" spans="9:16" ht="15" x14ac:dyDescent="0.25">
      <c r="I124" s="98"/>
      <c r="J124" s="93"/>
      <c r="K124" s="24" t="s">
        <v>3167</v>
      </c>
      <c r="L124" s="23" t="s">
        <v>3583</v>
      </c>
      <c r="M124" s="65">
        <f t="shared" si="15"/>
        <v>5.9842863081001153E-2</v>
      </c>
      <c r="N124" s="22">
        <f t="shared" si="13"/>
        <v>0</v>
      </c>
      <c r="O124" s="21">
        <f t="shared" si="14"/>
        <v>0</v>
      </c>
      <c r="P124" s="113"/>
    </row>
    <row r="125" spans="9:16" ht="15" x14ac:dyDescent="0.25">
      <c r="I125" s="98"/>
      <c r="J125" s="93"/>
      <c r="K125" s="24" t="s">
        <v>2078</v>
      </c>
      <c r="L125" s="23" t="s">
        <v>3583</v>
      </c>
      <c r="M125" s="65">
        <f t="shared" si="15"/>
        <v>5.9842863081001153E-2</v>
      </c>
      <c r="N125" s="22">
        <f t="shared" si="13"/>
        <v>0</v>
      </c>
      <c r="O125" s="21">
        <f t="shared" si="14"/>
        <v>0</v>
      </c>
      <c r="P125" s="113"/>
    </row>
    <row r="126" spans="9:16" ht="15" x14ac:dyDescent="0.25">
      <c r="I126" s="98"/>
      <c r="J126" s="93"/>
      <c r="K126" s="24" t="s">
        <v>2076</v>
      </c>
      <c r="L126" s="23" t="s">
        <v>3583</v>
      </c>
      <c r="M126" s="65">
        <f t="shared" si="15"/>
        <v>5.9842863081001153E-2</v>
      </c>
      <c r="N126" s="22">
        <f t="shared" si="13"/>
        <v>0</v>
      </c>
      <c r="O126" s="21">
        <f t="shared" si="14"/>
        <v>0</v>
      </c>
      <c r="P126" s="113"/>
    </row>
    <row r="127" spans="9:16" ht="15" x14ac:dyDescent="0.25">
      <c r="I127" s="98"/>
      <c r="J127" s="93"/>
      <c r="K127" s="24" t="s">
        <v>2870</v>
      </c>
      <c r="L127" s="23" t="s">
        <v>3583</v>
      </c>
      <c r="M127" s="65">
        <f t="shared" si="15"/>
        <v>5.9842863081001153E-2</v>
      </c>
      <c r="N127" s="22">
        <f t="shared" si="13"/>
        <v>0</v>
      </c>
      <c r="O127" s="21">
        <f t="shared" si="14"/>
        <v>0</v>
      </c>
      <c r="P127" s="113"/>
    </row>
    <row r="128" spans="9:16" ht="15" x14ac:dyDescent="0.25">
      <c r="I128" s="98"/>
      <c r="J128" s="93"/>
      <c r="K128" s="24" t="s">
        <v>2070</v>
      </c>
      <c r="L128" s="23" t="s">
        <v>3583</v>
      </c>
      <c r="M128" s="65">
        <f t="shared" si="15"/>
        <v>5.9842863081001153E-2</v>
      </c>
      <c r="N128" s="22">
        <f t="shared" si="13"/>
        <v>0</v>
      </c>
      <c r="O128" s="21">
        <f t="shared" si="14"/>
        <v>0</v>
      </c>
      <c r="P128" s="113"/>
    </row>
    <row r="129" spans="9:16" ht="15" x14ac:dyDescent="0.25">
      <c r="I129" s="98"/>
      <c r="J129" s="93"/>
      <c r="K129" s="24" t="s">
        <v>2068</v>
      </c>
      <c r="L129" s="23" t="s">
        <v>3583</v>
      </c>
      <c r="M129" s="65">
        <f t="shared" si="15"/>
        <v>5.9842863081001153E-2</v>
      </c>
      <c r="N129" s="22">
        <f t="shared" si="13"/>
        <v>0</v>
      </c>
      <c r="O129" s="21">
        <f t="shared" si="14"/>
        <v>0</v>
      </c>
      <c r="P129" s="113"/>
    </row>
    <row r="130" spans="9:16" ht="15" x14ac:dyDescent="0.25">
      <c r="I130" s="98"/>
      <c r="J130" s="93"/>
      <c r="K130" s="24" t="s">
        <v>3163</v>
      </c>
      <c r="L130" s="23" t="s">
        <v>3583</v>
      </c>
      <c r="M130" s="65">
        <f t="shared" si="15"/>
        <v>5.9842863081001153E-2</v>
      </c>
      <c r="N130" s="22">
        <f t="shared" si="13"/>
        <v>0</v>
      </c>
      <c r="O130" s="21">
        <f t="shared" si="14"/>
        <v>0</v>
      </c>
      <c r="P130" s="113"/>
    </row>
    <row r="131" spans="9:16" ht="15" x14ac:dyDescent="0.25">
      <c r="I131" s="98"/>
      <c r="J131" s="93"/>
      <c r="K131" s="24" t="s">
        <v>2024</v>
      </c>
      <c r="L131" s="23" t="s">
        <v>3583</v>
      </c>
      <c r="M131" s="65">
        <f t="shared" si="15"/>
        <v>5.9842863081001153E-2</v>
      </c>
      <c r="N131" s="22">
        <f t="shared" si="13"/>
        <v>0</v>
      </c>
      <c r="O131" s="21">
        <f t="shared" si="14"/>
        <v>0</v>
      </c>
      <c r="P131" s="113"/>
    </row>
    <row r="132" spans="9:16" ht="15" x14ac:dyDescent="0.25">
      <c r="I132" s="98"/>
      <c r="J132" s="93"/>
      <c r="K132" s="24" t="s">
        <v>2022</v>
      </c>
      <c r="L132" s="23" t="s">
        <v>3583</v>
      </c>
      <c r="M132" s="65">
        <f t="shared" si="15"/>
        <v>5.9842863081001153E-2</v>
      </c>
      <c r="N132" s="22">
        <f t="shared" si="13"/>
        <v>0</v>
      </c>
      <c r="O132" s="21">
        <f t="shared" si="14"/>
        <v>0</v>
      </c>
      <c r="P132" s="113"/>
    </row>
    <row r="133" spans="9:16" ht="15" x14ac:dyDescent="0.25">
      <c r="I133" s="98"/>
      <c r="J133" s="93"/>
      <c r="K133" s="24" t="s">
        <v>2005</v>
      </c>
      <c r="L133" s="23" t="s">
        <v>3583</v>
      </c>
      <c r="M133" s="65">
        <f t="shared" si="15"/>
        <v>5.9842863081001153E-2</v>
      </c>
      <c r="N133" s="22">
        <f t="shared" si="13"/>
        <v>0</v>
      </c>
      <c r="O133" s="21">
        <f t="shared" si="14"/>
        <v>0</v>
      </c>
      <c r="P133" s="113"/>
    </row>
    <row r="134" spans="9:16" ht="15" x14ac:dyDescent="0.25">
      <c r="I134" s="98"/>
      <c r="J134" s="93"/>
      <c r="K134" s="24" t="s">
        <v>2003</v>
      </c>
      <c r="L134" s="23" t="s">
        <v>3583</v>
      </c>
      <c r="M134" s="65">
        <f t="shared" si="15"/>
        <v>5.9842863081001153E-2</v>
      </c>
      <c r="N134" s="22">
        <f t="shared" si="13"/>
        <v>0</v>
      </c>
      <c r="O134" s="21">
        <f t="shared" si="14"/>
        <v>0</v>
      </c>
      <c r="P134" s="113"/>
    </row>
    <row r="135" spans="9:16" ht="15" x14ac:dyDescent="0.25">
      <c r="I135" s="98"/>
      <c r="J135" s="93"/>
      <c r="K135" s="24" t="s">
        <v>2001</v>
      </c>
      <c r="L135" s="23" t="s">
        <v>3583</v>
      </c>
      <c r="M135" s="65">
        <f t="shared" si="15"/>
        <v>5.9842863081001153E-2</v>
      </c>
      <c r="N135" s="22">
        <f t="shared" si="13"/>
        <v>0</v>
      </c>
      <c r="O135" s="21">
        <f t="shared" si="14"/>
        <v>0</v>
      </c>
      <c r="P135" s="113"/>
    </row>
    <row r="136" spans="9:16" ht="15" x14ac:dyDescent="0.25">
      <c r="I136" s="98"/>
      <c r="J136" s="93"/>
      <c r="K136" s="24" t="s">
        <v>2864</v>
      </c>
      <c r="L136" s="23" t="s">
        <v>3583</v>
      </c>
      <c r="M136" s="65">
        <f t="shared" si="15"/>
        <v>5.9842863081001153E-2</v>
      </c>
      <c r="N136" s="22">
        <f t="shared" si="13"/>
        <v>0</v>
      </c>
      <c r="O136" s="21">
        <f t="shared" si="14"/>
        <v>0</v>
      </c>
      <c r="P136" s="113"/>
    </row>
    <row r="137" spans="9:16" ht="15" x14ac:dyDescent="0.25">
      <c r="I137" s="98"/>
      <c r="J137" s="93"/>
      <c r="K137" s="24" t="s">
        <v>1999</v>
      </c>
      <c r="L137" s="23" t="s">
        <v>3583</v>
      </c>
      <c r="M137" s="65">
        <f t="shared" si="15"/>
        <v>5.9842863081001153E-2</v>
      </c>
      <c r="N137" s="22">
        <f t="shared" si="13"/>
        <v>0</v>
      </c>
      <c r="O137" s="21">
        <f t="shared" si="14"/>
        <v>0</v>
      </c>
      <c r="P137" s="113"/>
    </row>
    <row r="138" spans="9:16" ht="15" x14ac:dyDescent="0.25">
      <c r="I138" s="98"/>
      <c r="J138" s="93"/>
      <c r="K138" s="24" t="s">
        <v>3287</v>
      </c>
      <c r="L138" s="23" t="s">
        <v>3583</v>
      </c>
      <c r="M138" s="65">
        <f t="shared" si="15"/>
        <v>5.9842863081001153E-2</v>
      </c>
      <c r="N138" s="22">
        <f t="shared" si="13"/>
        <v>0</v>
      </c>
      <c r="O138" s="21">
        <f t="shared" si="14"/>
        <v>0</v>
      </c>
      <c r="P138" s="113"/>
    </row>
    <row r="139" spans="9:16" ht="15" customHeight="1" x14ac:dyDescent="0.25">
      <c r="I139" s="98"/>
      <c r="J139" s="93"/>
      <c r="K139" s="24" t="s">
        <v>1973</v>
      </c>
      <c r="L139" s="23" t="s">
        <v>3583</v>
      </c>
      <c r="M139" s="65">
        <f t="shared" si="15"/>
        <v>5.9842863081001153E-2</v>
      </c>
      <c r="N139" s="22">
        <f t="shared" si="13"/>
        <v>0</v>
      </c>
      <c r="O139" s="21">
        <f t="shared" si="14"/>
        <v>0</v>
      </c>
      <c r="P139" s="113"/>
    </row>
    <row r="140" spans="9:16" ht="15" customHeight="1" x14ac:dyDescent="0.25">
      <c r="I140" s="98"/>
      <c r="J140" s="93"/>
      <c r="K140" s="24" t="s">
        <v>1971</v>
      </c>
      <c r="L140" s="23" t="s">
        <v>3583</v>
      </c>
      <c r="M140" s="65">
        <f t="shared" si="15"/>
        <v>5.9842863081001153E-2</v>
      </c>
      <c r="N140" s="22">
        <f t="shared" si="13"/>
        <v>0</v>
      </c>
      <c r="O140" s="21">
        <f t="shared" si="14"/>
        <v>0</v>
      </c>
      <c r="P140" s="113"/>
    </row>
    <row r="141" spans="9:16" ht="15" x14ac:dyDescent="0.25">
      <c r="I141" s="98"/>
      <c r="J141" s="93"/>
      <c r="K141" s="24" t="s">
        <v>1969</v>
      </c>
      <c r="L141" s="23" t="s">
        <v>3583</v>
      </c>
      <c r="M141" s="65">
        <f t="shared" si="15"/>
        <v>5.9842863081001153E-2</v>
      </c>
      <c r="N141" s="22">
        <f t="shared" si="13"/>
        <v>0</v>
      </c>
      <c r="O141" s="21">
        <f t="shared" si="14"/>
        <v>0</v>
      </c>
      <c r="P141" s="113"/>
    </row>
    <row r="142" spans="9:16" ht="15" x14ac:dyDescent="0.25">
      <c r="I142" s="98"/>
      <c r="J142" s="93"/>
      <c r="K142" s="24" t="s">
        <v>1967</v>
      </c>
      <c r="L142" s="23" t="s">
        <v>3583</v>
      </c>
      <c r="M142" s="65">
        <f t="shared" si="15"/>
        <v>5.9842863081001153E-2</v>
      </c>
      <c r="N142" s="22">
        <f t="shared" si="13"/>
        <v>0</v>
      </c>
      <c r="O142" s="21">
        <f t="shared" si="14"/>
        <v>0</v>
      </c>
      <c r="P142" s="113"/>
    </row>
    <row r="143" spans="9:16" ht="15" x14ac:dyDescent="0.25">
      <c r="I143" s="98"/>
      <c r="J143" s="93"/>
      <c r="K143" s="24" t="s">
        <v>1965</v>
      </c>
      <c r="L143" s="23" t="s">
        <v>3583</v>
      </c>
      <c r="M143" s="65">
        <f t="shared" si="15"/>
        <v>5.9842863081001153E-2</v>
      </c>
      <c r="N143" s="22">
        <f t="shared" si="13"/>
        <v>0</v>
      </c>
      <c r="O143" s="21">
        <f t="shared" si="14"/>
        <v>0</v>
      </c>
      <c r="P143" s="113"/>
    </row>
    <row r="144" spans="9:16" ht="15" x14ac:dyDescent="0.25">
      <c r="I144" s="98"/>
      <c r="J144" s="93"/>
      <c r="K144" s="24" t="s">
        <v>2862</v>
      </c>
      <c r="L144" s="23" t="s">
        <v>3583</v>
      </c>
      <c r="M144" s="65">
        <f t="shared" si="15"/>
        <v>5.9842863081001153E-2</v>
      </c>
      <c r="N144" s="22">
        <f t="shared" si="13"/>
        <v>0</v>
      </c>
      <c r="O144" s="21">
        <f t="shared" si="14"/>
        <v>0</v>
      </c>
      <c r="P144" s="113"/>
    </row>
    <row r="145" spans="9:16" ht="15" customHeight="1" x14ac:dyDescent="0.25">
      <c r="I145" s="98"/>
      <c r="J145" s="93"/>
      <c r="K145" s="24" t="s">
        <v>1911</v>
      </c>
      <c r="L145" s="23" t="s">
        <v>3583</v>
      </c>
      <c r="M145" s="65">
        <f t="shared" si="15"/>
        <v>5.9842863081001153E-2</v>
      </c>
      <c r="N145" s="22">
        <f t="shared" si="13"/>
        <v>0</v>
      </c>
      <c r="O145" s="21">
        <f t="shared" si="14"/>
        <v>0</v>
      </c>
      <c r="P145" s="113"/>
    </row>
    <row r="146" spans="9:16" ht="15" customHeight="1" x14ac:dyDescent="0.25">
      <c r="I146" s="98"/>
      <c r="J146" s="93"/>
      <c r="K146" s="24" t="s">
        <v>126</v>
      </c>
      <c r="L146" s="23" t="s">
        <v>3583</v>
      </c>
      <c r="M146" s="65">
        <f t="shared" si="15"/>
        <v>5.9842863081001153E-2</v>
      </c>
      <c r="N146" s="22">
        <f t="shared" si="13"/>
        <v>0</v>
      </c>
      <c r="O146" s="21">
        <f t="shared" si="14"/>
        <v>0</v>
      </c>
      <c r="P146" s="113"/>
    </row>
    <row r="147" spans="9:16" ht="15" x14ac:dyDescent="0.25">
      <c r="I147" s="98"/>
      <c r="J147" s="93"/>
      <c r="K147" s="24" t="s">
        <v>124</v>
      </c>
      <c r="L147" s="23">
        <v>2</v>
      </c>
      <c r="M147" s="65">
        <f t="shared" si="15"/>
        <v>5.9842863081001153E-2</v>
      </c>
      <c r="N147" s="22">
        <f t="shared" si="13"/>
        <v>0.11968572616200231</v>
      </c>
      <c r="O147" s="21">
        <f t="shared" si="14"/>
        <v>0.71811435697201387</v>
      </c>
      <c r="P147" s="113"/>
    </row>
    <row r="148" spans="9:16" ht="15" x14ac:dyDescent="0.25">
      <c r="I148" s="98"/>
      <c r="J148" s="93"/>
      <c r="K148" s="24" t="s">
        <v>122</v>
      </c>
      <c r="L148" s="23">
        <v>4</v>
      </c>
      <c r="M148" s="65">
        <f t="shared" si="15"/>
        <v>5.9842863081001153E-2</v>
      </c>
      <c r="N148" s="22">
        <f t="shared" si="13"/>
        <v>0.23937145232400461</v>
      </c>
      <c r="O148" s="21">
        <f t="shared" si="14"/>
        <v>1.4362287139440277</v>
      </c>
      <c r="P148" s="113"/>
    </row>
    <row r="149" spans="9:16" ht="15.75" thickBot="1" x14ac:dyDescent="0.3">
      <c r="I149" s="98"/>
      <c r="J149" s="93"/>
      <c r="K149" s="24" t="s">
        <v>1909</v>
      </c>
      <c r="L149" s="23" t="s">
        <v>3583</v>
      </c>
      <c r="M149" s="65">
        <f t="shared" si="15"/>
        <v>5.9842863081001153E-2</v>
      </c>
      <c r="N149" s="22">
        <f t="shared" si="13"/>
        <v>0</v>
      </c>
      <c r="O149" s="21">
        <f t="shared" si="14"/>
        <v>0</v>
      </c>
      <c r="P149" s="113"/>
    </row>
    <row r="150" spans="9:16" ht="19.5" thickBot="1" x14ac:dyDescent="0.2">
      <c r="I150" s="98"/>
      <c r="J150" s="94"/>
      <c r="K150" s="20" t="s">
        <v>0</v>
      </c>
      <c r="L150" s="30">
        <v>6</v>
      </c>
      <c r="M150" s="70">
        <f t="shared" si="15"/>
        <v>5.9842863081001153E-2</v>
      </c>
      <c r="N150" s="18">
        <f t="shared" si="13"/>
        <v>0.35905717848600693</v>
      </c>
      <c r="O150" s="17">
        <f>N150*6</f>
        <v>2.1543430709160418</v>
      </c>
      <c r="P150" s="113"/>
    </row>
    <row r="151" spans="9:16" ht="15" x14ac:dyDescent="0.25">
      <c r="I151" s="98"/>
      <c r="J151" s="92"/>
      <c r="K151" s="24" t="s">
        <v>2188</v>
      </c>
      <c r="L151" s="23" t="s">
        <v>3583</v>
      </c>
      <c r="M151" s="65">
        <f t="shared" ref="M151:M156" si="16">3332/40223</f>
        <v>8.2838177162320059E-2</v>
      </c>
      <c r="N151" s="22">
        <f t="shared" si="13"/>
        <v>0</v>
      </c>
      <c r="O151" s="21">
        <f t="shared" ref="O151:O156" si="17">N151*3</f>
        <v>0</v>
      </c>
      <c r="P151" s="113"/>
    </row>
    <row r="152" spans="9:16" ht="15" x14ac:dyDescent="0.25">
      <c r="I152" s="98"/>
      <c r="J152" s="93"/>
      <c r="K152" s="24" t="s">
        <v>2186</v>
      </c>
      <c r="L152" s="23" t="s">
        <v>3583</v>
      </c>
      <c r="M152" s="65">
        <f t="shared" si="16"/>
        <v>8.2838177162320059E-2</v>
      </c>
      <c r="N152" s="22">
        <f t="shared" si="13"/>
        <v>0</v>
      </c>
      <c r="O152" s="21">
        <f t="shared" si="17"/>
        <v>0</v>
      </c>
      <c r="P152" s="113"/>
    </row>
    <row r="153" spans="9:16" ht="15" x14ac:dyDescent="0.25">
      <c r="I153" s="98"/>
      <c r="J153" s="93"/>
      <c r="K153" s="24" t="s">
        <v>2184</v>
      </c>
      <c r="L153" s="23" t="s">
        <v>3583</v>
      </c>
      <c r="M153" s="65">
        <f t="shared" si="16"/>
        <v>8.2838177162320059E-2</v>
      </c>
      <c r="N153" s="22">
        <f t="shared" si="13"/>
        <v>0</v>
      </c>
      <c r="O153" s="21">
        <f t="shared" si="17"/>
        <v>0</v>
      </c>
      <c r="P153" s="113"/>
    </row>
    <row r="154" spans="9:16" ht="15" x14ac:dyDescent="0.25">
      <c r="I154" s="98"/>
      <c r="J154" s="93"/>
      <c r="K154" s="24" t="s">
        <v>2182</v>
      </c>
      <c r="L154" s="23" t="s">
        <v>3583</v>
      </c>
      <c r="M154" s="65">
        <f t="shared" si="16"/>
        <v>8.2838177162320059E-2</v>
      </c>
      <c r="N154" s="22">
        <f t="shared" si="13"/>
        <v>0</v>
      </c>
      <c r="O154" s="21">
        <f t="shared" si="17"/>
        <v>0</v>
      </c>
      <c r="P154" s="113"/>
    </row>
    <row r="155" spans="9:16" ht="15.75" thickBot="1" x14ac:dyDescent="0.3">
      <c r="I155" s="98"/>
      <c r="J155" s="93"/>
      <c r="K155" s="24" t="s">
        <v>2180</v>
      </c>
      <c r="L155" s="23" t="s">
        <v>3583</v>
      </c>
      <c r="M155" s="65">
        <f t="shared" si="16"/>
        <v>8.2838177162320059E-2</v>
      </c>
      <c r="N155" s="22">
        <f t="shared" si="13"/>
        <v>0</v>
      </c>
      <c r="O155" s="21">
        <f t="shared" si="17"/>
        <v>0</v>
      </c>
      <c r="P155" s="113"/>
    </row>
    <row r="156" spans="9:16" ht="15" customHeight="1" thickBot="1" x14ac:dyDescent="0.2">
      <c r="I156" s="98"/>
      <c r="J156" s="94"/>
      <c r="K156" s="20" t="s">
        <v>0</v>
      </c>
      <c r="L156" s="19">
        <v>0</v>
      </c>
      <c r="M156" s="70">
        <f t="shared" si="16"/>
        <v>8.2838177162320059E-2</v>
      </c>
      <c r="N156" s="18">
        <f t="shared" si="13"/>
        <v>0</v>
      </c>
      <c r="O156" s="17">
        <f t="shared" si="17"/>
        <v>0</v>
      </c>
      <c r="P156" s="113"/>
    </row>
    <row r="157" spans="9:16" ht="15" customHeight="1" x14ac:dyDescent="0.25">
      <c r="I157" s="98"/>
      <c r="J157" s="92"/>
      <c r="K157" s="24" t="s">
        <v>3163</v>
      </c>
      <c r="L157" s="23" t="s">
        <v>3583</v>
      </c>
      <c r="M157" s="65">
        <f t="shared" ref="M157:M167" si="18">5386/24794</f>
        <v>0.21722997499395014</v>
      </c>
      <c r="N157" s="22">
        <f t="shared" si="13"/>
        <v>0</v>
      </c>
      <c r="O157" s="21">
        <f t="shared" ref="O157:O178" si="19">N157*1</f>
        <v>0</v>
      </c>
      <c r="P157" s="113"/>
    </row>
    <row r="158" spans="9:16" ht="15" x14ac:dyDescent="0.25">
      <c r="I158" s="98"/>
      <c r="J158" s="93"/>
      <c r="K158" s="24" t="s">
        <v>2024</v>
      </c>
      <c r="L158" s="23" t="s">
        <v>3583</v>
      </c>
      <c r="M158" s="65">
        <f t="shared" si="18"/>
        <v>0.21722997499395014</v>
      </c>
      <c r="N158" s="22">
        <f t="shared" si="13"/>
        <v>0</v>
      </c>
      <c r="O158" s="21">
        <f t="shared" si="19"/>
        <v>0</v>
      </c>
      <c r="P158" s="113"/>
    </row>
    <row r="159" spans="9:16" ht="15" x14ac:dyDescent="0.25">
      <c r="I159" s="98"/>
      <c r="J159" s="93"/>
      <c r="K159" s="24" t="s">
        <v>2022</v>
      </c>
      <c r="L159" s="23" t="s">
        <v>3583</v>
      </c>
      <c r="M159" s="65">
        <f t="shared" si="18"/>
        <v>0.21722997499395014</v>
      </c>
      <c r="N159" s="22">
        <f t="shared" si="13"/>
        <v>0</v>
      </c>
      <c r="O159" s="21">
        <f t="shared" si="19"/>
        <v>0</v>
      </c>
      <c r="P159" s="113"/>
    </row>
    <row r="160" spans="9:16" ht="15" x14ac:dyDescent="0.25">
      <c r="I160" s="98"/>
      <c r="J160" s="93"/>
      <c r="K160" s="24" t="s">
        <v>2020</v>
      </c>
      <c r="L160" s="23" t="s">
        <v>3583</v>
      </c>
      <c r="M160" s="65">
        <f t="shared" si="18"/>
        <v>0.21722997499395014</v>
      </c>
      <c r="N160" s="22">
        <f t="shared" si="13"/>
        <v>0</v>
      </c>
      <c r="O160" s="21">
        <f t="shared" si="19"/>
        <v>0</v>
      </c>
      <c r="P160" s="113"/>
    </row>
    <row r="161" spans="9:16" ht="15" x14ac:dyDescent="0.25">
      <c r="I161" s="98"/>
      <c r="J161" s="93"/>
      <c r="K161" s="24" t="s">
        <v>2018</v>
      </c>
      <c r="L161" s="23" t="s">
        <v>3583</v>
      </c>
      <c r="M161" s="65">
        <f t="shared" si="18"/>
        <v>0.21722997499395014</v>
      </c>
      <c r="N161" s="22">
        <f t="shared" si="13"/>
        <v>0</v>
      </c>
      <c r="O161" s="21">
        <f t="shared" si="19"/>
        <v>0</v>
      </c>
      <c r="P161" s="113"/>
    </row>
    <row r="162" spans="9:16" ht="15" x14ac:dyDescent="0.25">
      <c r="I162" s="98"/>
      <c r="J162" s="93"/>
      <c r="K162" s="24" t="s">
        <v>1005</v>
      </c>
      <c r="L162" s="23" t="s">
        <v>3583</v>
      </c>
      <c r="M162" s="65">
        <f t="shared" si="18"/>
        <v>0.21722997499395014</v>
      </c>
      <c r="N162" s="22">
        <f t="shared" si="13"/>
        <v>0</v>
      </c>
      <c r="O162" s="21">
        <f t="shared" si="19"/>
        <v>0</v>
      </c>
      <c r="P162" s="113"/>
    </row>
    <row r="163" spans="9:16" ht="15" x14ac:dyDescent="0.25">
      <c r="I163" s="98"/>
      <c r="J163" s="93"/>
      <c r="K163" s="24" t="s">
        <v>1003</v>
      </c>
      <c r="L163" s="23" t="s">
        <v>3583</v>
      </c>
      <c r="M163" s="65">
        <f t="shared" si="18"/>
        <v>0.21722997499395014</v>
      </c>
      <c r="N163" s="22">
        <f t="shared" si="13"/>
        <v>0</v>
      </c>
      <c r="O163" s="21">
        <f t="shared" si="19"/>
        <v>0</v>
      </c>
      <c r="P163" s="113"/>
    </row>
    <row r="164" spans="9:16" ht="15" x14ac:dyDescent="0.25">
      <c r="I164" s="98"/>
      <c r="J164" s="93"/>
      <c r="K164" s="24" t="s">
        <v>1001</v>
      </c>
      <c r="L164" s="23" t="s">
        <v>3583</v>
      </c>
      <c r="M164" s="65">
        <f t="shared" si="18"/>
        <v>0.21722997499395014</v>
      </c>
      <c r="N164" s="22">
        <f t="shared" si="13"/>
        <v>0</v>
      </c>
      <c r="O164" s="21">
        <f t="shared" si="19"/>
        <v>0</v>
      </c>
      <c r="P164" s="113"/>
    </row>
    <row r="165" spans="9:16" ht="15" x14ac:dyDescent="0.25">
      <c r="I165" s="98"/>
      <c r="J165" s="93"/>
      <c r="K165" s="24" t="s">
        <v>3366</v>
      </c>
      <c r="L165" s="23" t="s">
        <v>3583</v>
      </c>
      <c r="M165" s="65">
        <f t="shared" si="18"/>
        <v>0.21722997499395014</v>
      </c>
      <c r="N165" s="22">
        <f t="shared" si="13"/>
        <v>0</v>
      </c>
      <c r="O165" s="21">
        <f t="shared" si="19"/>
        <v>0</v>
      </c>
      <c r="P165" s="113"/>
    </row>
    <row r="166" spans="9:16" ht="15.75" thickBot="1" x14ac:dyDescent="0.3">
      <c r="I166" s="98"/>
      <c r="J166" s="93"/>
      <c r="K166" s="24" t="s">
        <v>3364</v>
      </c>
      <c r="L166" s="23" t="s">
        <v>3583</v>
      </c>
      <c r="M166" s="65">
        <f t="shared" si="18"/>
        <v>0.21722997499395014</v>
      </c>
      <c r="N166" s="22">
        <f t="shared" si="13"/>
        <v>0</v>
      </c>
      <c r="O166" s="21">
        <f t="shared" si="19"/>
        <v>0</v>
      </c>
      <c r="P166" s="113"/>
    </row>
    <row r="167" spans="9:16" ht="19.5" thickBot="1" x14ac:dyDescent="0.2">
      <c r="I167" s="98"/>
      <c r="J167" s="94"/>
      <c r="K167" s="20" t="s">
        <v>0</v>
      </c>
      <c r="L167" s="19">
        <v>0</v>
      </c>
      <c r="M167" s="70">
        <f t="shared" si="18"/>
        <v>0.21722997499395014</v>
      </c>
      <c r="N167" s="18">
        <f t="shared" si="13"/>
        <v>0</v>
      </c>
      <c r="O167" s="17">
        <f t="shared" si="19"/>
        <v>0</v>
      </c>
      <c r="P167" s="113"/>
    </row>
    <row r="168" spans="9:16" ht="15" customHeight="1" x14ac:dyDescent="0.25">
      <c r="I168" s="98"/>
      <c r="J168" s="92"/>
      <c r="K168" s="24" t="s">
        <v>3163</v>
      </c>
      <c r="L168" s="23" t="s">
        <v>3583</v>
      </c>
      <c r="M168" s="65">
        <f t="shared" ref="M168:M178" si="20">1257/24794</f>
        <v>5.0697749455513433E-2</v>
      </c>
      <c r="N168" s="22">
        <f t="shared" si="13"/>
        <v>0</v>
      </c>
      <c r="O168" s="21">
        <f t="shared" si="19"/>
        <v>0</v>
      </c>
      <c r="P168" s="113"/>
    </row>
    <row r="169" spans="9:16" ht="15" customHeight="1" x14ac:dyDescent="0.25">
      <c r="I169" s="98"/>
      <c r="J169" s="93"/>
      <c r="K169" s="24" t="s">
        <v>2024</v>
      </c>
      <c r="L169" s="23" t="s">
        <v>3583</v>
      </c>
      <c r="M169" s="65">
        <f t="shared" si="20"/>
        <v>5.0697749455513433E-2</v>
      </c>
      <c r="N169" s="22">
        <f t="shared" si="13"/>
        <v>0</v>
      </c>
      <c r="O169" s="21">
        <f t="shared" si="19"/>
        <v>0</v>
      </c>
      <c r="P169" s="113"/>
    </row>
    <row r="170" spans="9:16" ht="15" x14ac:dyDescent="0.25">
      <c r="I170" s="98"/>
      <c r="J170" s="93"/>
      <c r="K170" s="24" t="s">
        <v>2022</v>
      </c>
      <c r="L170" s="23" t="s">
        <v>3583</v>
      </c>
      <c r="M170" s="65">
        <f t="shared" si="20"/>
        <v>5.0697749455513433E-2</v>
      </c>
      <c r="N170" s="22">
        <f t="shared" si="13"/>
        <v>0</v>
      </c>
      <c r="O170" s="21">
        <f t="shared" si="19"/>
        <v>0</v>
      </c>
      <c r="P170" s="113"/>
    </row>
    <row r="171" spans="9:16" ht="15" x14ac:dyDescent="0.25">
      <c r="I171" s="98"/>
      <c r="J171" s="93"/>
      <c r="K171" s="24" t="s">
        <v>2020</v>
      </c>
      <c r="L171" s="23" t="s">
        <v>3583</v>
      </c>
      <c r="M171" s="65">
        <f t="shared" si="20"/>
        <v>5.0697749455513433E-2</v>
      </c>
      <c r="N171" s="22">
        <f t="shared" si="13"/>
        <v>0</v>
      </c>
      <c r="O171" s="21">
        <f t="shared" si="19"/>
        <v>0</v>
      </c>
      <c r="P171" s="113"/>
    </row>
    <row r="172" spans="9:16" ht="15" x14ac:dyDescent="0.25">
      <c r="I172" s="98"/>
      <c r="J172" s="93"/>
      <c r="K172" s="24" t="s">
        <v>2018</v>
      </c>
      <c r="L172" s="23" t="s">
        <v>3583</v>
      </c>
      <c r="M172" s="65">
        <f t="shared" si="20"/>
        <v>5.0697749455513433E-2</v>
      </c>
      <c r="N172" s="22">
        <f t="shared" si="13"/>
        <v>0</v>
      </c>
      <c r="O172" s="21">
        <f t="shared" si="19"/>
        <v>0</v>
      </c>
      <c r="P172" s="113"/>
    </row>
    <row r="173" spans="9:16" ht="15" x14ac:dyDescent="0.25">
      <c r="I173" s="98"/>
      <c r="J173" s="93"/>
      <c r="K173" s="24" t="s">
        <v>1005</v>
      </c>
      <c r="L173" s="23" t="s">
        <v>3583</v>
      </c>
      <c r="M173" s="65">
        <f t="shared" si="20"/>
        <v>5.0697749455513433E-2</v>
      </c>
      <c r="N173" s="22">
        <f t="shared" si="13"/>
        <v>0</v>
      </c>
      <c r="O173" s="21">
        <f t="shared" si="19"/>
        <v>0</v>
      </c>
      <c r="P173" s="113"/>
    </row>
    <row r="174" spans="9:16" ht="15" x14ac:dyDescent="0.25">
      <c r="I174" s="98"/>
      <c r="J174" s="93"/>
      <c r="K174" s="24" t="s">
        <v>1003</v>
      </c>
      <c r="L174" s="23" t="s">
        <v>3583</v>
      </c>
      <c r="M174" s="65">
        <f t="shared" si="20"/>
        <v>5.0697749455513433E-2</v>
      </c>
      <c r="N174" s="22">
        <f t="shared" si="13"/>
        <v>0</v>
      </c>
      <c r="O174" s="21">
        <f t="shared" si="19"/>
        <v>0</v>
      </c>
      <c r="P174" s="113"/>
    </row>
    <row r="175" spans="9:16" ht="15" x14ac:dyDescent="0.25">
      <c r="I175" s="98"/>
      <c r="J175" s="93"/>
      <c r="K175" s="24" t="s">
        <v>1001</v>
      </c>
      <c r="L175" s="23" t="s">
        <v>3583</v>
      </c>
      <c r="M175" s="65">
        <f t="shared" si="20"/>
        <v>5.0697749455513433E-2</v>
      </c>
      <c r="N175" s="22">
        <f>L175*M175</f>
        <v>0</v>
      </c>
      <c r="O175" s="21">
        <f t="shared" si="19"/>
        <v>0</v>
      </c>
      <c r="P175" s="113"/>
    </row>
    <row r="176" spans="9:16" ht="15" customHeight="1" x14ac:dyDescent="0.25">
      <c r="I176" s="98"/>
      <c r="J176" s="93"/>
      <c r="K176" s="24" t="s">
        <v>3366</v>
      </c>
      <c r="L176" s="23" t="s">
        <v>3583</v>
      </c>
      <c r="M176" s="65">
        <f t="shared" si="20"/>
        <v>5.0697749455513433E-2</v>
      </c>
      <c r="N176" s="22">
        <f>L176*M176</f>
        <v>0</v>
      </c>
      <c r="O176" s="21">
        <f t="shared" si="19"/>
        <v>0</v>
      </c>
      <c r="P176" s="113"/>
    </row>
    <row r="177" spans="9:16" ht="15" customHeight="1" thickBot="1" x14ac:dyDescent="0.3">
      <c r="I177" s="98"/>
      <c r="J177" s="93"/>
      <c r="K177" s="24" t="s">
        <v>3364</v>
      </c>
      <c r="L177" s="23" t="s">
        <v>3583</v>
      </c>
      <c r="M177" s="65">
        <f t="shared" si="20"/>
        <v>5.0697749455513433E-2</v>
      </c>
      <c r="N177" s="22">
        <f>L177*M177</f>
        <v>0</v>
      </c>
      <c r="O177" s="21">
        <f t="shared" si="19"/>
        <v>0</v>
      </c>
      <c r="P177" s="113"/>
    </row>
    <row r="178" spans="9:16" ht="19.5" thickBot="1" x14ac:dyDescent="0.2">
      <c r="I178" s="98"/>
      <c r="J178" s="94"/>
      <c r="K178" s="20" t="s">
        <v>0</v>
      </c>
      <c r="L178" s="19">
        <v>0</v>
      </c>
      <c r="M178" s="70">
        <f t="shared" si="20"/>
        <v>5.0697749455513433E-2</v>
      </c>
      <c r="N178" s="18">
        <f>L178*M178</f>
        <v>0</v>
      </c>
      <c r="O178" s="17">
        <f t="shared" si="19"/>
        <v>0</v>
      </c>
      <c r="P178" s="113"/>
    </row>
    <row r="179" spans="9:16" ht="19.5" thickBot="1" x14ac:dyDescent="0.3">
      <c r="I179" s="98"/>
      <c r="J179" s="29"/>
      <c r="K179" s="28"/>
      <c r="L179" s="27">
        <v>12</v>
      </c>
      <c r="M179" s="73"/>
      <c r="N179" s="26">
        <f>SUMIF($K100:$K178,"total",N100:N178)</f>
        <v>0.51811233198985018</v>
      </c>
      <c r="O179" s="25">
        <f>SUMIF($K100:$K178,"total",O100:O178)</f>
        <v>3.1086739919391011</v>
      </c>
      <c r="P179" s="114"/>
    </row>
    <row r="180" spans="9:16" ht="15" x14ac:dyDescent="0.25">
      <c r="I180" s="98"/>
      <c r="J180" s="92"/>
      <c r="K180" s="24" t="s">
        <v>1989</v>
      </c>
      <c r="L180" s="23" t="s">
        <v>3583</v>
      </c>
      <c r="M180" s="65">
        <f t="shared" ref="M180:M187" si="21">19936/4337772</f>
        <v>4.595907760942714E-3</v>
      </c>
      <c r="N180" s="22">
        <f t="shared" ref="N180:N214" si="22">L180*M180</f>
        <v>0</v>
      </c>
      <c r="O180" s="21">
        <f t="shared" ref="O180:O214" si="23">N180*1</f>
        <v>0</v>
      </c>
      <c r="P180" s="115" t="s">
        <v>3589</v>
      </c>
    </row>
    <row r="181" spans="9:16" ht="15" x14ac:dyDescent="0.25">
      <c r="I181" s="98"/>
      <c r="J181" s="93"/>
      <c r="K181" s="24" t="s">
        <v>216</v>
      </c>
      <c r="L181" s="23" t="s">
        <v>3583</v>
      </c>
      <c r="M181" s="65">
        <f t="shared" si="21"/>
        <v>4.595907760942714E-3</v>
      </c>
      <c r="N181" s="22">
        <f t="shared" si="22"/>
        <v>0</v>
      </c>
      <c r="O181" s="21">
        <f t="shared" si="23"/>
        <v>0</v>
      </c>
      <c r="P181" s="116"/>
    </row>
    <row r="182" spans="9:16" ht="15" x14ac:dyDescent="0.25">
      <c r="I182" s="98"/>
      <c r="J182" s="93"/>
      <c r="K182" s="24" t="s">
        <v>979</v>
      </c>
      <c r="L182" s="23" t="s">
        <v>3583</v>
      </c>
      <c r="M182" s="65">
        <f t="shared" si="21"/>
        <v>4.595907760942714E-3</v>
      </c>
      <c r="N182" s="22">
        <f t="shared" si="22"/>
        <v>0</v>
      </c>
      <c r="O182" s="21">
        <f t="shared" si="23"/>
        <v>0</v>
      </c>
      <c r="P182" s="116"/>
    </row>
    <row r="183" spans="9:16" ht="15" x14ac:dyDescent="0.25">
      <c r="I183" s="98"/>
      <c r="J183" s="93"/>
      <c r="K183" s="24" t="s">
        <v>977</v>
      </c>
      <c r="L183" s="23" t="s">
        <v>3583</v>
      </c>
      <c r="M183" s="65">
        <f t="shared" si="21"/>
        <v>4.595907760942714E-3</v>
      </c>
      <c r="N183" s="22">
        <f t="shared" si="22"/>
        <v>0</v>
      </c>
      <c r="O183" s="21">
        <f t="shared" si="23"/>
        <v>0</v>
      </c>
      <c r="P183" s="116"/>
    </row>
    <row r="184" spans="9:16" ht="15" x14ac:dyDescent="0.25">
      <c r="I184" s="98"/>
      <c r="J184" s="93"/>
      <c r="K184" s="24" t="s">
        <v>2706</v>
      </c>
      <c r="L184" s="23" t="s">
        <v>3583</v>
      </c>
      <c r="M184" s="65">
        <f t="shared" si="21"/>
        <v>4.595907760942714E-3</v>
      </c>
      <c r="N184" s="22">
        <f t="shared" si="22"/>
        <v>0</v>
      </c>
      <c r="O184" s="21">
        <f t="shared" si="23"/>
        <v>0</v>
      </c>
      <c r="P184" s="116"/>
    </row>
    <row r="185" spans="9:16" ht="15" x14ac:dyDescent="0.25">
      <c r="I185" s="98"/>
      <c r="J185" s="93"/>
      <c r="K185" s="24" t="s">
        <v>975</v>
      </c>
      <c r="L185" s="23" t="s">
        <v>3583</v>
      </c>
      <c r="M185" s="65">
        <f t="shared" si="21"/>
        <v>4.595907760942714E-3</v>
      </c>
      <c r="N185" s="22">
        <f t="shared" si="22"/>
        <v>0</v>
      </c>
      <c r="O185" s="21">
        <f t="shared" si="23"/>
        <v>0</v>
      </c>
      <c r="P185" s="116"/>
    </row>
    <row r="186" spans="9:16" ht="15.75" thickBot="1" x14ac:dyDescent="0.3">
      <c r="I186" s="98"/>
      <c r="J186" s="93"/>
      <c r="K186" s="24" t="s">
        <v>967</v>
      </c>
      <c r="L186" s="23" t="s">
        <v>3583</v>
      </c>
      <c r="M186" s="65">
        <f t="shared" si="21"/>
        <v>4.595907760942714E-3</v>
      </c>
      <c r="N186" s="22">
        <f t="shared" si="22"/>
        <v>0</v>
      </c>
      <c r="O186" s="21">
        <f t="shared" si="23"/>
        <v>0</v>
      </c>
      <c r="P186" s="116"/>
    </row>
    <row r="187" spans="9:16" ht="19.5" thickBot="1" x14ac:dyDescent="0.2">
      <c r="I187" s="98"/>
      <c r="J187" s="94"/>
      <c r="K187" s="20" t="s">
        <v>0</v>
      </c>
      <c r="L187" s="19">
        <v>0</v>
      </c>
      <c r="M187" s="70">
        <f t="shared" si="21"/>
        <v>4.595907760942714E-3</v>
      </c>
      <c r="N187" s="18">
        <f t="shared" si="22"/>
        <v>0</v>
      </c>
      <c r="O187" s="17">
        <f t="shared" si="23"/>
        <v>0</v>
      </c>
      <c r="P187" s="116"/>
    </row>
    <row r="188" spans="9:16" ht="15" x14ac:dyDescent="0.25">
      <c r="I188" s="98"/>
      <c r="J188" s="92"/>
      <c r="K188" s="24" t="s">
        <v>2192</v>
      </c>
      <c r="L188" s="23" t="s">
        <v>3583</v>
      </c>
      <c r="M188" s="65">
        <f>17008/2950021</f>
        <v>5.7653826871062949E-3</v>
      </c>
      <c r="N188" s="22">
        <f t="shared" si="22"/>
        <v>0</v>
      </c>
      <c r="O188" s="21">
        <f t="shared" si="23"/>
        <v>0</v>
      </c>
      <c r="P188" s="116"/>
    </row>
    <row r="189" spans="9:16" ht="15" x14ac:dyDescent="0.25">
      <c r="I189" s="98"/>
      <c r="J189" s="93"/>
      <c r="K189" s="24" t="s">
        <v>152</v>
      </c>
      <c r="L189" s="23">
        <v>1</v>
      </c>
      <c r="M189" s="65">
        <f t="shared" ref="M189:M215" si="24">17008/2950021</f>
        <v>5.7653826871062949E-3</v>
      </c>
      <c r="N189" s="22">
        <f t="shared" si="22"/>
        <v>5.7653826871062949E-3</v>
      </c>
      <c r="O189" s="21">
        <f t="shared" si="23"/>
        <v>5.7653826871062949E-3</v>
      </c>
      <c r="P189" s="116"/>
    </row>
    <row r="190" spans="9:16" ht="15" x14ac:dyDescent="0.25">
      <c r="I190" s="98"/>
      <c r="J190" s="93"/>
      <c r="K190" s="24" t="s">
        <v>2190</v>
      </c>
      <c r="L190" s="23" t="s">
        <v>3583</v>
      </c>
      <c r="M190" s="65">
        <f t="shared" si="24"/>
        <v>5.7653826871062949E-3</v>
      </c>
      <c r="N190" s="22">
        <f t="shared" si="22"/>
        <v>0</v>
      </c>
      <c r="O190" s="21">
        <f t="shared" si="23"/>
        <v>0</v>
      </c>
      <c r="P190" s="116"/>
    </row>
    <row r="191" spans="9:16" ht="15" x14ac:dyDescent="0.25">
      <c r="I191" s="98"/>
      <c r="J191" s="93"/>
      <c r="K191" s="24" t="s">
        <v>1989</v>
      </c>
      <c r="L191" s="23" t="s">
        <v>3583</v>
      </c>
      <c r="M191" s="65">
        <f t="shared" si="24"/>
        <v>5.7653826871062949E-3</v>
      </c>
      <c r="N191" s="22">
        <f t="shared" si="22"/>
        <v>0</v>
      </c>
      <c r="O191" s="21">
        <f t="shared" si="23"/>
        <v>0</v>
      </c>
      <c r="P191" s="116"/>
    </row>
    <row r="192" spans="9:16" ht="15" x14ac:dyDescent="0.25">
      <c r="I192" s="98"/>
      <c r="J192" s="93"/>
      <c r="K192" s="24" t="s">
        <v>1889</v>
      </c>
      <c r="L192" s="23" t="s">
        <v>3583</v>
      </c>
      <c r="M192" s="65">
        <f t="shared" si="24"/>
        <v>5.7653826871062949E-3</v>
      </c>
      <c r="N192" s="22">
        <f t="shared" si="22"/>
        <v>0</v>
      </c>
      <c r="O192" s="21">
        <f t="shared" si="23"/>
        <v>0</v>
      </c>
      <c r="P192" s="116"/>
    </row>
    <row r="193" spans="9:16" ht="15" x14ac:dyDescent="0.25">
      <c r="I193" s="98"/>
      <c r="J193" s="93"/>
      <c r="K193" s="24" t="s">
        <v>1859</v>
      </c>
      <c r="L193" s="23" t="s">
        <v>3583</v>
      </c>
      <c r="M193" s="65">
        <f t="shared" si="24"/>
        <v>5.7653826871062949E-3</v>
      </c>
      <c r="N193" s="22">
        <f t="shared" si="22"/>
        <v>0</v>
      </c>
      <c r="O193" s="21">
        <f t="shared" si="23"/>
        <v>0</v>
      </c>
      <c r="P193" s="116"/>
    </row>
    <row r="194" spans="9:16" ht="15" x14ac:dyDescent="0.25">
      <c r="I194" s="98"/>
      <c r="J194" s="93"/>
      <c r="K194" s="24" t="s">
        <v>1857</v>
      </c>
      <c r="L194" s="23" t="s">
        <v>3583</v>
      </c>
      <c r="M194" s="65">
        <f t="shared" si="24"/>
        <v>5.7653826871062949E-3</v>
      </c>
      <c r="N194" s="22">
        <f t="shared" si="22"/>
        <v>0</v>
      </c>
      <c r="O194" s="21">
        <f t="shared" si="23"/>
        <v>0</v>
      </c>
      <c r="P194" s="116"/>
    </row>
    <row r="195" spans="9:16" ht="15" x14ac:dyDescent="0.25">
      <c r="I195" s="98"/>
      <c r="J195" s="93"/>
      <c r="K195" s="24" t="s">
        <v>1807</v>
      </c>
      <c r="L195" s="23" t="s">
        <v>3583</v>
      </c>
      <c r="M195" s="65">
        <f t="shared" si="24"/>
        <v>5.7653826871062949E-3</v>
      </c>
      <c r="N195" s="22">
        <f t="shared" si="22"/>
        <v>0</v>
      </c>
      <c r="O195" s="21">
        <f t="shared" si="23"/>
        <v>0</v>
      </c>
      <c r="P195" s="116"/>
    </row>
    <row r="196" spans="9:16" ht="15" x14ac:dyDescent="0.25">
      <c r="I196" s="98"/>
      <c r="J196" s="93"/>
      <c r="K196" s="24" t="s">
        <v>1711</v>
      </c>
      <c r="L196" s="23" t="s">
        <v>3583</v>
      </c>
      <c r="M196" s="65">
        <f t="shared" si="24"/>
        <v>5.7653826871062949E-3</v>
      </c>
      <c r="N196" s="22">
        <f t="shared" si="22"/>
        <v>0</v>
      </c>
      <c r="O196" s="21">
        <f t="shared" si="23"/>
        <v>0</v>
      </c>
      <c r="P196" s="116"/>
    </row>
    <row r="197" spans="9:16" ht="15" x14ac:dyDescent="0.25">
      <c r="I197" s="98"/>
      <c r="J197" s="93"/>
      <c r="K197" s="24" t="s">
        <v>1657</v>
      </c>
      <c r="L197" s="23" t="s">
        <v>3583</v>
      </c>
      <c r="M197" s="65">
        <f t="shared" si="24"/>
        <v>5.7653826871062949E-3</v>
      </c>
      <c r="N197" s="22">
        <f t="shared" si="22"/>
        <v>0</v>
      </c>
      <c r="O197" s="21">
        <f t="shared" si="23"/>
        <v>0</v>
      </c>
      <c r="P197" s="116"/>
    </row>
    <row r="198" spans="9:16" ht="15" x14ac:dyDescent="0.25">
      <c r="I198" s="98"/>
      <c r="J198" s="93"/>
      <c r="K198" s="24" t="s">
        <v>1579</v>
      </c>
      <c r="L198" s="23" t="s">
        <v>3583</v>
      </c>
      <c r="M198" s="65">
        <f t="shared" si="24"/>
        <v>5.7653826871062949E-3</v>
      </c>
      <c r="N198" s="22">
        <f t="shared" si="22"/>
        <v>0</v>
      </c>
      <c r="O198" s="21">
        <f t="shared" si="23"/>
        <v>0</v>
      </c>
      <c r="P198" s="116"/>
    </row>
    <row r="199" spans="9:16" ht="15" x14ac:dyDescent="0.25">
      <c r="I199" s="98"/>
      <c r="J199" s="93"/>
      <c r="K199" s="24" t="s">
        <v>1577</v>
      </c>
      <c r="L199" s="23" t="s">
        <v>3583</v>
      </c>
      <c r="M199" s="65">
        <f t="shared" si="24"/>
        <v>5.7653826871062949E-3</v>
      </c>
      <c r="N199" s="22">
        <f t="shared" si="22"/>
        <v>0</v>
      </c>
      <c r="O199" s="21">
        <f t="shared" si="23"/>
        <v>0</v>
      </c>
      <c r="P199" s="116"/>
    </row>
    <row r="200" spans="9:16" ht="15" x14ac:dyDescent="0.25">
      <c r="I200" s="98"/>
      <c r="J200" s="93"/>
      <c r="K200" s="24" t="s">
        <v>2764</v>
      </c>
      <c r="L200" s="23" t="s">
        <v>3583</v>
      </c>
      <c r="M200" s="65">
        <f t="shared" si="24"/>
        <v>5.7653826871062949E-3</v>
      </c>
      <c r="N200" s="22">
        <f t="shared" si="22"/>
        <v>0</v>
      </c>
      <c r="O200" s="21">
        <f t="shared" si="23"/>
        <v>0</v>
      </c>
      <c r="P200" s="116"/>
    </row>
    <row r="201" spans="9:16" ht="15" x14ac:dyDescent="0.25">
      <c r="I201" s="98"/>
      <c r="J201" s="93"/>
      <c r="K201" s="24" t="s">
        <v>1209</v>
      </c>
      <c r="L201" s="23" t="s">
        <v>3583</v>
      </c>
      <c r="M201" s="65">
        <f t="shared" si="24"/>
        <v>5.7653826871062949E-3</v>
      </c>
      <c r="N201" s="22">
        <f t="shared" si="22"/>
        <v>0</v>
      </c>
      <c r="O201" s="21">
        <f t="shared" si="23"/>
        <v>0</v>
      </c>
      <c r="P201" s="116"/>
    </row>
    <row r="202" spans="9:16" ht="15" x14ac:dyDescent="0.25">
      <c r="I202" s="98"/>
      <c r="J202" s="93"/>
      <c r="K202" s="24" t="s">
        <v>1213</v>
      </c>
      <c r="L202" s="23" t="s">
        <v>3583</v>
      </c>
      <c r="M202" s="65">
        <f t="shared" si="24"/>
        <v>5.7653826871062949E-3</v>
      </c>
      <c r="N202" s="22">
        <f t="shared" si="22"/>
        <v>0</v>
      </c>
      <c r="O202" s="21">
        <f t="shared" si="23"/>
        <v>0</v>
      </c>
      <c r="P202" s="116"/>
    </row>
    <row r="203" spans="9:16" ht="15" x14ac:dyDescent="0.25">
      <c r="I203" s="98"/>
      <c r="J203" s="93"/>
      <c r="K203" s="24" t="s">
        <v>2748</v>
      </c>
      <c r="L203" s="23" t="s">
        <v>3583</v>
      </c>
      <c r="M203" s="65">
        <f t="shared" si="24"/>
        <v>5.7653826871062949E-3</v>
      </c>
      <c r="N203" s="22">
        <f t="shared" si="22"/>
        <v>0</v>
      </c>
      <c r="O203" s="21">
        <f t="shared" si="23"/>
        <v>0</v>
      </c>
      <c r="P203" s="116"/>
    </row>
    <row r="204" spans="9:16" ht="15" x14ac:dyDescent="0.25">
      <c r="I204" s="98"/>
      <c r="J204" s="93"/>
      <c r="K204" s="24" t="s">
        <v>542</v>
      </c>
      <c r="L204" s="23" t="s">
        <v>3583</v>
      </c>
      <c r="M204" s="65">
        <f t="shared" si="24"/>
        <v>5.7653826871062949E-3</v>
      </c>
      <c r="N204" s="22">
        <f t="shared" si="22"/>
        <v>0</v>
      </c>
      <c r="O204" s="21">
        <f t="shared" si="23"/>
        <v>0</v>
      </c>
      <c r="P204" s="116"/>
    </row>
    <row r="205" spans="9:16" ht="15" x14ac:dyDescent="0.25">
      <c r="I205" s="98"/>
      <c r="J205" s="93"/>
      <c r="K205" s="24" t="s">
        <v>536</v>
      </c>
      <c r="L205" s="23" t="s">
        <v>3583</v>
      </c>
      <c r="M205" s="65">
        <f t="shared" si="24"/>
        <v>5.7653826871062949E-3</v>
      </c>
      <c r="N205" s="22">
        <f t="shared" si="22"/>
        <v>0</v>
      </c>
      <c r="O205" s="21">
        <f t="shared" si="23"/>
        <v>0</v>
      </c>
      <c r="P205" s="116"/>
    </row>
    <row r="206" spans="9:16" ht="15" x14ac:dyDescent="0.25">
      <c r="I206" s="98"/>
      <c r="J206" s="93"/>
      <c r="K206" s="24" t="s">
        <v>534</v>
      </c>
      <c r="L206" s="23" t="s">
        <v>3583</v>
      </c>
      <c r="M206" s="65">
        <f t="shared" si="24"/>
        <v>5.7653826871062949E-3</v>
      </c>
      <c r="N206" s="22">
        <f t="shared" si="22"/>
        <v>0</v>
      </c>
      <c r="O206" s="21">
        <f t="shared" si="23"/>
        <v>0</v>
      </c>
      <c r="P206" s="116"/>
    </row>
    <row r="207" spans="9:16" ht="15" x14ac:dyDescent="0.25">
      <c r="I207" s="98"/>
      <c r="J207" s="93"/>
      <c r="K207" s="24" t="s">
        <v>532</v>
      </c>
      <c r="L207" s="23" t="s">
        <v>3583</v>
      </c>
      <c r="M207" s="65">
        <f t="shared" si="24"/>
        <v>5.7653826871062949E-3</v>
      </c>
      <c r="N207" s="22">
        <f t="shared" si="22"/>
        <v>0</v>
      </c>
      <c r="O207" s="21">
        <f t="shared" si="23"/>
        <v>0</v>
      </c>
      <c r="P207" s="116"/>
    </row>
    <row r="208" spans="9:16" ht="15" x14ac:dyDescent="0.25">
      <c r="I208" s="98"/>
      <c r="J208" s="93"/>
      <c r="K208" s="24" t="s">
        <v>530</v>
      </c>
      <c r="L208" s="23" t="s">
        <v>3583</v>
      </c>
      <c r="M208" s="65">
        <f t="shared" si="24"/>
        <v>5.7653826871062949E-3</v>
      </c>
      <c r="N208" s="22">
        <f t="shared" si="22"/>
        <v>0</v>
      </c>
      <c r="O208" s="21">
        <f t="shared" si="23"/>
        <v>0</v>
      </c>
      <c r="P208" s="116"/>
    </row>
    <row r="209" spans="9:16" ht="15" x14ac:dyDescent="0.25">
      <c r="I209" s="98"/>
      <c r="J209" s="93"/>
      <c r="K209" s="24" t="s">
        <v>2642</v>
      </c>
      <c r="L209" s="23" t="s">
        <v>3583</v>
      </c>
      <c r="M209" s="65">
        <f t="shared" si="24"/>
        <v>5.7653826871062949E-3</v>
      </c>
      <c r="N209" s="22">
        <f t="shared" si="22"/>
        <v>0</v>
      </c>
      <c r="O209" s="21">
        <f t="shared" si="23"/>
        <v>0</v>
      </c>
      <c r="P209" s="116"/>
    </row>
    <row r="210" spans="9:16" ht="15" x14ac:dyDescent="0.25">
      <c r="I210" s="98"/>
      <c r="J210" s="93"/>
      <c r="K210" s="24" t="s">
        <v>516</v>
      </c>
      <c r="L210" s="23" t="s">
        <v>3583</v>
      </c>
      <c r="M210" s="65">
        <f t="shared" si="24"/>
        <v>5.7653826871062949E-3</v>
      </c>
      <c r="N210" s="22">
        <f t="shared" si="22"/>
        <v>0</v>
      </c>
      <c r="O210" s="21">
        <f t="shared" si="23"/>
        <v>0</v>
      </c>
      <c r="P210" s="116"/>
    </row>
    <row r="211" spans="9:16" ht="15" x14ac:dyDescent="0.25">
      <c r="I211" s="98"/>
      <c r="J211" s="93"/>
      <c r="K211" s="24" t="s">
        <v>514</v>
      </c>
      <c r="L211" s="23" t="s">
        <v>3583</v>
      </c>
      <c r="M211" s="65">
        <f t="shared" si="24"/>
        <v>5.7653826871062949E-3</v>
      </c>
      <c r="N211" s="22">
        <f t="shared" si="22"/>
        <v>0</v>
      </c>
      <c r="O211" s="21">
        <f t="shared" si="23"/>
        <v>0</v>
      </c>
      <c r="P211" s="116"/>
    </row>
    <row r="212" spans="9:16" ht="15" x14ac:dyDescent="0.25">
      <c r="I212" s="98"/>
      <c r="J212" s="93"/>
      <c r="K212" s="24" t="s">
        <v>468</v>
      </c>
      <c r="L212" s="23" t="s">
        <v>3583</v>
      </c>
      <c r="M212" s="65">
        <f t="shared" si="24"/>
        <v>5.7653826871062949E-3</v>
      </c>
      <c r="N212" s="22">
        <f t="shared" si="22"/>
        <v>0</v>
      </c>
      <c r="O212" s="21">
        <f t="shared" si="23"/>
        <v>0</v>
      </c>
      <c r="P212" s="116"/>
    </row>
    <row r="213" spans="9:16" ht="15" x14ac:dyDescent="0.25">
      <c r="I213" s="98"/>
      <c r="J213" s="93"/>
      <c r="K213" s="24" t="s">
        <v>2</v>
      </c>
      <c r="L213" s="23">
        <v>1</v>
      </c>
      <c r="M213" s="65">
        <f t="shared" si="24"/>
        <v>5.7653826871062949E-3</v>
      </c>
      <c r="N213" s="22">
        <f t="shared" si="22"/>
        <v>5.7653826871062949E-3</v>
      </c>
      <c r="O213" s="21">
        <f t="shared" si="23"/>
        <v>5.7653826871062949E-3</v>
      </c>
      <c r="P213" s="116"/>
    </row>
    <row r="214" spans="9:16" ht="15.75" thickBot="1" x14ac:dyDescent="0.3">
      <c r="I214" s="98"/>
      <c r="J214" s="93"/>
      <c r="K214" s="24" t="s">
        <v>214</v>
      </c>
      <c r="L214" s="23" t="s">
        <v>3583</v>
      </c>
      <c r="M214" s="65">
        <f t="shared" si="24"/>
        <v>5.7653826871062949E-3</v>
      </c>
      <c r="N214" s="22">
        <f t="shared" si="22"/>
        <v>0</v>
      </c>
      <c r="O214" s="21">
        <f t="shared" si="23"/>
        <v>0</v>
      </c>
      <c r="P214" s="116"/>
    </row>
    <row r="215" spans="9:16" ht="19.5" thickBot="1" x14ac:dyDescent="0.2">
      <c r="I215" s="98"/>
      <c r="J215" s="94"/>
      <c r="K215" s="20" t="s">
        <v>0</v>
      </c>
      <c r="L215" s="19">
        <v>2</v>
      </c>
      <c r="M215" s="70">
        <f t="shared" si="24"/>
        <v>5.7653826871062949E-3</v>
      </c>
      <c r="N215" s="18">
        <f>L215*M215</f>
        <v>1.153076537421259E-2</v>
      </c>
      <c r="O215" s="17">
        <f>N215*1</f>
        <v>1.153076537421259E-2</v>
      </c>
      <c r="P215" s="116"/>
    </row>
    <row r="216" spans="9:16" ht="19.5" thickBot="1" x14ac:dyDescent="0.3">
      <c r="I216" s="99"/>
      <c r="J216" s="16"/>
      <c r="K216" s="15"/>
      <c r="L216" s="14">
        <v>2</v>
      </c>
      <c r="M216" s="74"/>
      <c r="N216" s="13">
        <f>SUMIF($K180:$K215,"total",N180:N215)</f>
        <v>1.153076537421259E-2</v>
      </c>
      <c r="O216" s="12">
        <f>SUMIF($K180:$K215,"total",O180:O215)</f>
        <v>1.153076537421259E-2</v>
      </c>
      <c r="P216" s="117"/>
    </row>
  </sheetData>
  <mergeCells count="27">
    <mergeCell ref="I100:I216"/>
    <mergeCell ref="I60:I99"/>
    <mergeCell ref="J60:J65"/>
    <mergeCell ref="P60:P99"/>
    <mergeCell ref="J66:J74"/>
    <mergeCell ref="J75:J98"/>
    <mergeCell ref="P100:P179"/>
    <mergeCell ref="J116:J150"/>
    <mergeCell ref="J151:J156"/>
    <mergeCell ref="J168:J178"/>
    <mergeCell ref="J180:J187"/>
    <mergeCell ref="P180:P216"/>
    <mergeCell ref="J188:J215"/>
    <mergeCell ref="J100:J115"/>
    <mergeCell ref="J157:J167"/>
    <mergeCell ref="J5:J6"/>
    <mergeCell ref="I7:I59"/>
    <mergeCell ref="J7:J21"/>
    <mergeCell ref="P7:P59"/>
    <mergeCell ref="J22:J43"/>
    <mergeCell ref="J44:J58"/>
    <mergeCell ref="I5:I6"/>
    <mergeCell ref="A5:A6"/>
    <mergeCell ref="B5:B6"/>
    <mergeCell ref="C5:C6"/>
    <mergeCell ref="E5:E6"/>
    <mergeCell ref="G5:G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1107"/>
  <sheetViews>
    <sheetView showGridLines="0" workbookViewId="0">
      <selection activeCell="J1" sqref="J1:J1048576"/>
    </sheetView>
  </sheetViews>
  <sheetFormatPr defaultRowHeight="9" x14ac:dyDescent="0.15"/>
  <cols>
    <col min="1" max="1" width="28" style="1" bestFit="1" customWidth="1"/>
    <col min="2" max="2" width="36.5703125" style="1" bestFit="1" customWidth="1"/>
    <col min="3" max="3" width="7.140625" style="1" customWidth="1"/>
    <col min="4" max="4" width="15.5703125" style="1" hidden="1" customWidth="1"/>
    <col min="5" max="5" width="11.28515625" style="1" hidden="1" customWidth="1"/>
    <col min="6" max="6" width="11" style="1" hidden="1" customWidth="1"/>
    <col min="7" max="7" width="8.28515625" style="1" hidden="1" customWidth="1"/>
    <col min="8" max="8" width="3.5703125" style="1" customWidth="1"/>
    <col min="9" max="10" width="9.140625" style="1"/>
    <col min="11" max="11" width="16.42578125" style="1" customWidth="1"/>
    <col min="12" max="12" width="17.28515625" style="1" customWidth="1"/>
    <col min="13" max="13" width="15.140625" style="66" customWidth="1"/>
    <col min="14" max="16" width="15.140625" style="1" customWidth="1"/>
    <col min="17" max="16384" width="9.140625" style="1"/>
  </cols>
  <sheetData>
    <row r="1" spans="1:16" ht="11.25" x14ac:dyDescent="0.15">
      <c r="A1" s="8" t="s">
        <v>196</v>
      </c>
    </row>
    <row r="2" spans="1:16" ht="11.25" x14ac:dyDescent="0.15">
      <c r="A2" s="8" t="s">
        <v>3581</v>
      </c>
    </row>
    <row r="3" spans="1:16" ht="11.25" x14ac:dyDescent="0.15">
      <c r="A3" s="8" t="s">
        <v>195</v>
      </c>
    </row>
    <row r="4" spans="1:16" ht="12" thickBot="1" x14ac:dyDescent="0.2">
      <c r="A4" s="8" t="s">
        <v>194</v>
      </c>
    </row>
    <row r="5" spans="1:16" ht="15.75" customHeight="1" thickTop="1" x14ac:dyDescent="0.15">
      <c r="A5" s="75" t="s">
        <v>193</v>
      </c>
      <c r="B5" s="77" t="s">
        <v>192</v>
      </c>
      <c r="C5" s="77" t="s">
        <v>191</v>
      </c>
      <c r="D5" s="11" t="s">
        <v>190</v>
      </c>
      <c r="E5" s="77" t="s">
        <v>189</v>
      </c>
      <c r="F5" s="11" t="s">
        <v>188</v>
      </c>
      <c r="G5" s="79" t="s">
        <v>187</v>
      </c>
      <c r="I5" s="95" t="s">
        <v>3548</v>
      </c>
      <c r="J5" s="81"/>
      <c r="K5" s="62" t="s">
        <v>3547</v>
      </c>
      <c r="L5" s="61"/>
      <c r="M5" s="67"/>
      <c r="N5" s="61"/>
      <c r="O5" s="61"/>
      <c r="P5" s="60"/>
    </row>
    <row r="6" spans="1:16" ht="60.75" thickBot="1" x14ac:dyDescent="0.2">
      <c r="A6" s="76"/>
      <c r="B6" s="78"/>
      <c r="C6" s="78"/>
      <c r="D6" s="10" t="s">
        <v>186</v>
      </c>
      <c r="E6" s="78"/>
      <c r="F6" s="10" t="s">
        <v>185</v>
      </c>
      <c r="G6" s="80"/>
      <c r="I6" s="96"/>
      <c r="J6" s="82"/>
      <c r="K6" s="59" t="s">
        <v>3546</v>
      </c>
      <c r="L6" s="58" t="s">
        <v>3545</v>
      </c>
      <c r="M6" s="68" t="s">
        <v>3544</v>
      </c>
      <c r="N6" s="58" t="s">
        <v>3587</v>
      </c>
      <c r="O6" s="57" t="s">
        <v>3588</v>
      </c>
      <c r="P6" s="56" t="s">
        <v>3543</v>
      </c>
    </row>
    <row r="7" spans="1:16" ht="33.75" customHeight="1" x14ac:dyDescent="0.25">
      <c r="A7" s="9" t="s">
        <v>2576</v>
      </c>
      <c r="B7" s="8" t="s">
        <v>2575</v>
      </c>
      <c r="C7" s="8">
        <v>3</v>
      </c>
      <c r="D7" s="8">
        <v>0</v>
      </c>
      <c r="E7" s="8">
        <v>47.67</v>
      </c>
      <c r="F7" s="7">
        <v>0.33300000000000002</v>
      </c>
      <c r="G7" s="6">
        <v>0</v>
      </c>
      <c r="I7" s="83" t="s">
        <v>3584</v>
      </c>
      <c r="J7" s="86"/>
      <c r="K7" s="51" t="s">
        <v>955</v>
      </c>
      <c r="L7" s="48" t="s">
        <v>3583</v>
      </c>
      <c r="M7" s="63">
        <f t="shared" ref="M7:M21" si="0">29476/(25692+100053+89097)</f>
        <v>0.13719849936232209</v>
      </c>
      <c r="N7" s="47">
        <f t="shared" ref="N7:N58" si="1">L7*M7</f>
        <v>0</v>
      </c>
      <c r="O7" s="46">
        <f t="shared" ref="O7:O21" si="2">N7*20</f>
        <v>0</v>
      </c>
      <c r="P7" s="89" t="s">
        <v>3585</v>
      </c>
    </row>
    <row r="8" spans="1:16" ht="33.75" x14ac:dyDescent="0.25">
      <c r="A8" s="9" t="s">
        <v>2574</v>
      </c>
      <c r="B8" s="8" t="s">
        <v>2573</v>
      </c>
      <c r="C8" s="8">
        <v>4</v>
      </c>
      <c r="D8" s="8">
        <v>1</v>
      </c>
      <c r="E8" s="8">
        <v>64</v>
      </c>
      <c r="F8" s="7">
        <v>0.5</v>
      </c>
      <c r="G8" s="6">
        <v>0</v>
      </c>
      <c r="I8" s="84"/>
      <c r="J8" s="87"/>
      <c r="K8" s="50" t="s">
        <v>953</v>
      </c>
      <c r="L8" s="23">
        <v>5</v>
      </c>
      <c r="M8" s="64">
        <f t="shared" si="0"/>
        <v>0.13719849936232209</v>
      </c>
      <c r="N8" s="44">
        <f t="shared" si="1"/>
        <v>0.68599249681161045</v>
      </c>
      <c r="O8" s="43">
        <f t="shared" si="2"/>
        <v>13.719849936232208</v>
      </c>
      <c r="P8" s="90"/>
    </row>
    <row r="9" spans="1:16" ht="22.5" x14ac:dyDescent="0.25">
      <c r="A9" s="9" t="s">
        <v>2572</v>
      </c>
      <c r="B9" s="8" t="s">
        <v>2571</v>
      </c>
      <c r="C9" s="8">
        <v>62</v>
      </c>
      <c r="D9" s="8">
        <v>0</v>
      </c>
      <c r="E9" s="8">
        <v>62.68</v>
      </c>
      <c r="F9" s="7">
        <v>0.48399999999999999</v>
      </c>
      <c r="G9" s="6">
        <v>0</v>
      </c>
      <c r="I9" s="84"/>
      <c r="J9" s="87"/>
      <c r="K9" s="50" t="s">
        <v>951</v>
      </c>
      <c r="L9" s="23" t="s">
        <v>3583</v>
      </c>
      <c r="M9" s="64">
        <f t="shared" si="0"/>
        <v>0.13719849936232209</v>
      </c>
      <c r="N9" s="44">
        <f t="shared" si="1"/>
        <v>0</v>
      </c>
      <c r="O9" s="43">
        <f t="shared" si="2"/>
        <v>0</v>
      </c>
      <c r="P9" s="90"/>
    </row>
    <row r="10" spans="1:16" ht="22.5" x14ac:dyDescent="0.25">
      <c r="A10" s="9" t="s">
        <v>2570</v>
      </c>
      <c r="B10" s="8" t="s">
        <v>2569</v>
      </c>
      <c r="C10" s="8">
        <v>11</v>
      </c>
      <c r="D10" s="8">
        <v>1.0900000000000001</v>
      </c>
      <c r="E10" s="8">
        <v>77.73</v>
      </c>
      <c r="F10" s="7">
        <v>0.27300000000000002</v>
      </c>
      <c r="G10" s="6">
        <v>0</v>
      </c>
      <c r="I10" s="84"/>
      <c r="J10" s="87"/>
      <c r="K10" s="50" t="s">
        <v>949</v>
      </c>
      <c r="L10" s="23" t="s">
        <v>3583</v>
      </c>
      <c r="M10" s="64">
        <f t="shared" si="0"/>
        <v>0.13719849936232209</v>
      </c>
      <c r="N10" s="44">
        <f t="shared" si="1"/>
        <v>0</v>
      </c>
      <c r="O10" s="43">
        <f t="shared" si="2"/>
        <v>0</v>
      </c>
      <c r="P10" s="90"/>
    </row>
    <row r="11" spans="1:16" ht="22.5" x14ac:dyDescent="0.25">
      <c r="A11" s="9" t="s">
        <v>2963</v>
      </c>
      <c r="B11" s="8" t="s">
        <v>2962</v>
      </c>
      <c r="C11" s="8">
        <v>1</v>
      </c>
      <c r="D11" s="8">
        <v>0</v>
      </c>
      <c r="E11" s="8">
        <v>44</v>
      </c>
      <c r="F11" s="7">
        <v>1</v>
      </c>
      <c r="G11" s="6">
        <v>0</v>
      </c>
      <c r="I11" s="84"/>
      <c r="J11" s="87"/>
      <c r="K11" s="50" t="s">
        <v>3044</v>
      </c>
      <c r="L11" s="23" t="s">
        <v>3583</v>
      </c>
      <c r="M11" s="64">
        <f t="shared" si="0"/>
        <v>0.13719849936232209</v>
      </c>
      <c r="N11" s="44">
        <f t="shared" si="1"/>
        <v>0</v>
      </c>
      <c r="O11" s="43">
        <f t="shared" si="2"/>
        <v>0</v>
      </c>
      <c r="P11" s="90"/>
    </row>
    <row r="12" spans="1:16" ht="15" x14ac:dyDescent="0.25">
      <c r="A12" s="9" t="s">
        <v>2566</v>
      </c>
      <c r="B12" s="8" t="s">
        <v>2565</v>
      </c>
      <c r="C12" s="8">
        <v>2</v>
      </c>
      <c r="D12" s="8">
        <v>1</v>
      </c>
      <c r="E12" s="8">
        <v>30.5</v>
      </c>
      <c r="F12" s="7">
        <v>1</v>
      </c>
      <c r="G12" s="6">
        <v>0</v>
      </c>
      <c r="I12" s="84"/>
      <c r="J12" s="87"/>
      <c r="K12" s="50" t="s">
        <v>948</v>
      </c>
      <c r="L12" s="23">
        <v>3</v>
      </c>
      <c r="M12" s="64">
        <f t="shared" si="0"/>
        <v>0.13719849936232209</v>
      </c>
      <c r="N12" s="44">
        <f t="shared" si="1"/>
        <v>0.41159549808696627</v>
      </c>
      <c r="O12" s="43">
        <f t="shared" si="2"/>
        <v>8.2319099617393263</v>
      </c>
      <c r="P12" s="90"/>
    </row>
    <row r="13" spans="1:16" ht="15" x14ac:dyDescent="0.25">
      <c r="A13" s="9" t="s">
        <v>2564</v>
      </c>
      <c r="B13" s="8" t="s">
        <v>2563</v>
      </c>
      <c r="C13" s="8">
        <v>1</v>
      </c>
      <c r="D13" s="8">
        <v>2</v>
      </c>
      <c r="E13" s="8">
        <v>50</v>
      </c>
      <c r="F13" s="7">
        <v>1</v>
      </c>
      <c r="G13" s="6">
        <v>0</v>
      </c>
      <c r="I13" s="84"/>
      <c r="J13" s="87"/>
      <c r="K13" s="50" t="s">
        <v>946</v>
      </c>
      <c r="L13" s="23">
        <v>62</v>
      </c>
      <c r="M13" s="64">
        <f t="shared" si="0"/>
        <v>0.13719849936232209</v>
      </c>
      <c r="N13" s="44">
        <f t="shared" si="1"/>
        <v>8.5063069604639701</v>
      </c>
      <c r="O13" s="43">
        <f t="shared" si="2"/>
        <v>170.12613920927942</v>
      </c>
      <c r="P13" s="90"/>
    </row>
    <row r="14" spans="1:16" ht="15" x14ac:dyDescent="0.25">
      <c r="A14" s="9" t="s">
        <v>2562</v>
      </c>
      <c r="B14" s="8" t="s">
        <v>2561</v>
      </c>
      <c r="C14" s="8">
        <v>1</v>
      </c>
      <c r="D14" s="8">
        <v>10</v>
      </c>
      <c r="E14" s="8">
        <v>76</v>
      </c>
      <c r="F14" s="7">
        <v>0</v>
      </c>
      <c r="G14" s="6">
        <v>0</v>
      </c>
      <c r="I14" s="84"/>
      <c r="J14" s="87"/>
      <c r="K14" s="50" t="s">
        <v>42</v>
      </c>
      <c r="L14" s="23">
        <v>28</v>
      </c>
      <c r="M14" s="64">
        <f t="shared" si="0"/>
        <v>0.13719849936232209</v>
      </c>
      <c r="N14" s="44">
        <f t="shared" si="1"/>
        <v>3.8415579821450185</v>
      </c>
      <c r="O14" s="43">
        <f t="shared" si="2"/>
        <v>76.831159642900374</v>
      </c>
      <c r="P14" s="90"/>
    </row>
    <row r="15" spans="1:16" ht="33.75" x14ac:dyDescent="0.25">
      <c r="A15" s="9" t="s">
        <v>2560</v>
      </c>
      <c r="B15" s="8" t="s">
        <v>2559</v>
      </c>
      <c r="C15" s="8">
        <v>1</v>
      </c>
      <c r="D15" s="8">
        <v>0</v>
      </c>
      <c r="E15" s="8">
        <v>65</v>
      </c>
      <c r="F15" s="7">
        <v>1</v>
      </c>
      <c r="G15" s="6">
        <v>0</v>
      </c>
      <c r="I15" s="84"/>
      <c r="J15" s="87"/>
      <c r="K15" s="50" t="s">
        <v>944</v>
      </c>
      <c r="L15" s="23">
        <v>37</v>
      </c>
      <c r="M15" s="64">
        <f t="shared" si="0"/>
        <v>0.13719849936232209</v>
      </c>
      <c r="N15" s="44">
        <f t="shared" si="1"/>
        <v>5.0763444764059171</v>
      </c>
      <c r="O15" s="43">
        <f t="shared" si="2"/>
        <v>101.52688952811835</v>
      </c>
      <c r="P15" s="90"/>
    </row>
    <row r="16" spans="1:16" ht="22.5" x14ac:dyDescent="0.25">
      <c r="A16" s="9" t="s">
        <v>2558</v>
      </c>
      <c r="B16" s="8" t="s">
        <v>2557</v>
      </c>
      <c r="C16" s="8">
        <v>4</v>
      </c>
      <c r="D16" s="8">
        <v>3.75</v>
      </c>
      <c r="E16" s="8">
        <v>48.5</v>
      </c>
      <c r="F16" s="7">
        <v>0.5</v>
      </c>
      <c r="G16" s="6">
        <v>0</v>
      </c>
      <c r="I16" s="84"/>
      <c r="J16" s="87"/>
      <c r="K16" s="50" t="s">
        <v>942</v>
      </c>
      <c r="L16" s="23">
        <v>40</v>
      </c>
      <c r="M16" s="64">
        <f t="shared" si="0"/>
        <v>0.13719849936232209</v>
      </c>
      <c r="N16" s="44">
        <f t="shared" si="1"/>
        <v>5.4879399744928836</v>
      </c>
      <c r="O16" s="43">
        <f t="shared" si="2"/>
        <v>109.75879948985767</v>
      </c>
      <c r="P16" s="90"/>
    </row>
    <row r="17" spans="1:16" ht="22.5" x14ac:dyDescent="0.25">
      <c r="A17" s="9" t="s">
        <v>2556</v>
      </c>
      <c r="B17" s="8" t="s">
        <v>2555</v>
      </c>
      <c r="C17" s="8">
        <v>2</v>
      </c>
      <c r="D17" s="8">
        <v>12</v>
      </c>
      <c r="E17" s="8">
        <v>68</v>
      </c>
      <c r="F17" s="7">
        <v>0</v>
      </c>
      <c r="G17" s="6">
        <v>0</v>
      </c>
      <c r="I17" s="84"/>
      <c r="J17" s="87"/>
      <c r="K17" s="50" t="s">
        <v>987</v>
      </c>
      <c r="L17" s="23">
        <v>50</v>
      </c>
      <c r="M17" s="64">
        <f t="shared" si="0"/>
        <v>0.13719849936232209</v>
      </c>
      <c r="N17" s="44">
        <f t="shared" si="1"/>
        <v>6.8599249681161041</v>
      </c>
      <c r="O17" s="43">
        <f t="shared" si="2"/>
        <v>137.19849936232208</v>
      </c>
      <c r="P17" s="90"/>
    </row>
    <row r="18" spans="1:16" ht="22.5" x14ac:dyDescent="0.25">
      <c r="A18" s="9" t="s">
        <v>2554</v>
      </c>
      <c r="B18" s="8" t="s">
        <v>2553</v>
      </c>
      <c r="C18" s="8">
        <v>4</v>
      </c>
      <c r="D18" s="8">
        <v>15.25</v>
      </c>
      <c r="E18" s="8">
        <v>81.75</v>
      </c>
      <c r="F18" s="7">
        <v>0.75</v>
      </c>
      <c r="G18" s="6">
        <v>0</v>
      </c>
      <c r="I18" s="84"/>
      <c r="J18" s="87"/>
      <c r="K18" s="50" t="s">
        <v>985</v>
      </c>
      <c r="L18" s="23">
        <v>29</v>
      </c>
      <c r="M18" s="64">
        <f t="shared" si="0"/>
        <v>0.13719849936232209</v>
      </c>
      <c r="N18" s="44">
        <f t="shared" si="1"/>
        <v>3.9787564815073404</v>
      </c>
      <c r="O18" s="43">
        <f t="shared" si="2"/>
        <v>79.575129630146805</v>
      </c>
      <c r="P18" s="90"/>
    </row>
    <row r="19" spans="1:16" ht="33.75" x14ac:dyDescent="0.25">
      <c r="A19" s="9" t="s">
        <v>2552</v>
      </c>
      <c r="B19" s="8" t="s">
        <v>2551</v>
      </c>
      <c r="C19" s="8">
        <v>1</v>
      </c>
      <c r="D19" s="8">
        <v>0</v>
      </c>
      <c r="E19" s="8">
        <v>86</v>
      </c>
      <c r="F19" s="7">
        <v>0</v>
      </c>
      <c r="G19" s="6">
        <v>0</v>
      </c>
      <c r="I19" s="84"/>
      <c r="J19" s="87"/>
      <c r="K19" s="50" t="s">
        <v>983</v>
      </c>
      <c r="L19" s="23">
        <v>11</v>
      </c>
      <c r="M19" s="64">
        <f t="shared" si="0"/>
        <v>0.13719849936232209</v>
      </c>
      <c r="N19" s="44">
        <f t="shared" si="1"/>
        <v>1.509183492985543</v>
      </c>
      <c r="O19" s="43">
        <f t="shared" si="2"/>
        <v>30.183669859710861</v>
      </c>
      <c r="P19" s="90"/>
    </row>
    <row r="20" spans="1:16" ht="23.25" thickBot="1" x14ac:dyDescent="0.3">
      <c r="A20" s="9" t="s">
        <v>184</v>
      </c>
      <c r="B20" s="8" t="s">
        <v>183</v>
      </c>
      <c r="C20" s="8">
        <v>1</v>
      </c>
      <c r="D20" s="8">
        <v>8</v>
      </c>
      <c r="E20" s="8">
        <v>84</v>
      </c>
      <c r="F20" s="7">
        <v>0</v>
      </c>
      <c r="G20" s="6">
        <v>0</v>
      </c>
      <c r="I20" s="84"/>
      <c r="J20" s="87"/>
      <c r="K20" s="55" t="s">
        <v>981</v>
      </c>
      <c r="L20" s="54" t="s">
        <v>3583</v>
      </c>
      <c r="M20" s="69">
        <f t="shared" si="0"/>
        <v>0.13719849936232209</v>
      </c>
      <c r="N20" s="53">
        <f t="shared" si="1"/>
        <v>0</v>
      </c>
      <c r="O20" s="52">
        <f t="shared" si="2"/>
        <v>0</v>
      </c>
      <c r="P20" s="90"/>
    </row>
    <row r="21" spans="1:16" ht="23.25" thickBot="1" x14ac:dyDescent="0.2">
      <c r="A21" s="9" t="s">
        <v>2550</v>
      </c>
      <c r="B21" s="8" t="s">
        <v>2549</v>
      </c>
      <c r="C21" s="8">
        <v>1</v>
      </c>
      <c r="D21" s="8">
        <v>8</v>
      </c>
      <c r="E21" s="8">
        <v>97</v>
      </c>
      <c r="F21" s="7">
        <v>0</v>
      </c>
      <c r="G21" s="6">
        <v>0</v>
      </c>
      <c r="I21" s="84"/>
      <c r="J21" s="88"/>
      <c r="K21" s="36" t="s">
        <v>0</v>
      </c>
      <c r="L21" s="30">
        <v>265</v>
      </c>
      <c r="M21" s="70">
        <f t="shared" si="0"/>
        <v>0.13719849936232209</v>
      </c>
      <c r="N21" s="18">
        <f t="shared" si="1"/>
        <v>36.357602331015357</v>
      </c>
      <c r="O21" s="17">
        <f t="shared" si="2"/>
        <v>727.15204662030715</v>
      </c>
      <c r="P21" s="90"/>
    </row>
    <row r="22" spans="1:16" ht="22.5" customHeight="1" x14ac:dyDescent="0.25">
      <c r="A22" s="9" t="s">
        <v>2548</v>
      </c>
      <c r="B22" s="8" t="s">
        <v>2547</v>
      </c>
      <c r="C22" s="8">
        <v>3</v>
      </c>
      <c r="D22" s="8">
        <v>13.67</v>
      </c>
      <c r="E22" s="8">
        <v>84.33</v>
      </c>
      <c r="F22" s="7">
        <v>0.66700000000000004</v>
      </c>
      <c r="G22" s="6">
        <v>0</v>
      </c>
      <c r="I22" s="84"/>
      <c r="J22" s="92"/>
      <c r="K22" s="51" t="s">
        <v>2220</v>
      </c>
      <c r="L22" s="48" t="s">
        <v>3583</v>
      </c>
      <c r="M22" s="63">
        <f t="shared" ref="M22:M43" si="3">7632/(15238+160773+1706+45760+12060+31518)</f>
        <v>2.8578382730149222E-2</v>
      </c>
      <c r="N22" s="47">
        <f t="shared" si="1"/>
        <v>0</v>
      </c>
      <c r="O22" s="46">
        <f t="shared" ref="O22:O58" si="4">N22*28</f>
        <v>0</v>
      </c>
      <c r="P22" s="90"/>
    </row>
    <row r="23" spans="1:16" ht="22.5" x14ac:dyDescent="0.25">
      <c r="A23" s="9" t="s">
        <v>2544</v>
      </c>
      <c r="B23" s="8" t="s">
        <v>2543</v>
      </c>
      <c r="C23" s="8">
        <v>4</v>
      </c>
      <c r="D23" s="8">
        <v>2.25</v>
      </c>
      <c r="E23" s="8">
        <v>48.5</v>
      </c>
      <c r="F23" s="7">
        <v>0.25</v>
      </c>
      <c r="G23" s="6">
        <v>0</v>
      </c>
      <c r="I23" s="84"/>
      <c r="J23" s="93"/>
      <c r="K23" s="50" t="s">
        <v>2218</v>
      </c>
      <c r="L23" s="23" t="s">
        <v>3583</v>
      </c>
      <c r="M23" s="64">
        <f t="shared" si="3"/>
        <v>2.8578382730149222E-2</v>
      </c>
      <c r="N23" s="44">
        <f t="shared" si="1"/>
        <v>0</v>
      </c>
      <c r="O23" s="43">
        <f t="shared" si="4"/>
        <v>0</v>
      </c>
      <c r="P23" s="90"/>
    </row>
    <row r="24" spans="1:16" ht="22.5" x14ac:dyDescent="0.25">
      <c r="A24" s="9" t="s">
        <v>2542</v>
      </c>
      <c r="B24" s="8" t="s">
        <v>2541</v>
      </c>
      <c r="C24" s="8">
        <v>2</v>
      </c>
      <c r="D24" s="8">
        <v>7</v>
      </c>
      <c r="E24" s="8">
        <v>65</v>
      </c>
      <c r="F24" s="7">
        <v>0.5</v>
      </c>
      <c r="G24" s="6">
        <v>0</v>
      </c>
      <c r="I24" s="84"/>
      <c r="J24" s="93"/>
      <c r="K24" s="50" t="s">
        <v>2886</v>
      </c>
      <c r="L24" s="23" t="s">
        <v>3583</v>
      </c>
      <c r="M24" s="64">
        <f t="shared" si="3"/>
        <v>2.8578382730149222E-2</v>
      </c>
      <c r="N24" s="44">
        <f t="shared" si="1"/>
        <v>0</v>
      </c>
      <c r="O24" s="43">
        <f t="shared" si="4"/>
        <v>0</v>
      </c>
      <c r="P24" s="90"/>
    </row>
    <row r="25" spans="1:16" ht="22.5" x14ac:dyDescent="0.25">
      <c r="A25" s="9" t="s">
        <v>2540</v>
      </c>
      <c r="B25" s="8" t="s">
        <v>2539</v>
      </c>
      <c r="C25" s="8">
        <v>1</v>
      </c>
      <c r="D25" s="8">
        <v>20</v>
      </c>
      <c r="E25" s="8">
        <v>76</v>
      </c>
      <c r="F25" s="7">
        <v>1</v>
      </c>
      <c r="G25" s="6">
        <v>0</v>
      </c>
      <c r="I25" s="84"/>
      <c r="J25" s="93"/>
      <c r="K25" s="50" t="s">
        <v>3514</v>
      </c>
      <c r="L25" s="23" t="s">
        <v>3583</v>
      </c>
      <c r="M25" s="64">
        <f t="shared" si="3"/>
        <v>2.8578382730149222E-2</v>
      </c>
      <c r="N25" s="44">
        <f t="shared" si="1"/>
        <v>0</v>
      </c>
      <c r="O25" s="43">
        <f t="shared" si="4"/>
        <v>0</v>
      </c>
      <c r="P25" s="90"/>
    </row>
    <row r="26" spans="1:16" ht="22.5" x14ac:dyDescent="0.25">
      <c r="A26" s="9" t="s">
        <v>2538</v>
      </c>
      <c r="B26" s="8" t="s">
        <v>2537</v>
      </c>
      <c r="C26" s="8">
        <v>1</v>
      </c>
      <c r="D26" s="8">
        <v>36</v>
      </c>
      <c r="E26" s="8">
        <v>57</v>
      </c>
      <c r="F26" s="7">
        <v>1</v>
      </c>
      <c r="G26" s="6">
        <v>0</v>
      </c>
      <c r="I26" s="84"/>
      <c r="J26" s="93"/>
      <c r="K26" s="50" t="s">
        <v>2216</v>
      </c>
      <c r="L26" s="23">
        <v>59</v>
      </c>
      <c r="M26" s="64">
        <f t="shared" si="3"/>
        <v>2.8578382730149222E-2</v>
      </c>
      <c r="N26" s="44">
        <f t="shared" si="1"/>
        <v>1.6861245810788041</v>
      </c>
      <c r="O26" s="43">
        <f t="shared" si="4"/>
        <v>47.211488270206516</v>
      </c>
      <c r="P26" s="90"/>
    </row>
    <row r="27" spans="1:16" ht="22.5" x14ac:dyDescent="0.25">
      <c r="A27" s="9" t="s">
        <v>2957</v>
      </c>
      <c r="B27" s="8" t="s">
        <v>2956</v>
      </c>
      <c r="C27" s="8">
        <v>1</v>
      </c>
      <c r="D27" s="8">
        <v>25</v>
      </c>
      <c r="E27" s="8">
        <v>54</v>
      </c>
      <c r="F27" s="7">
        <v>0</v>
      </c>
      <c r="G27" s="6">
        <v>0</v>
      </c>
      <c r="I27" s="84"/>
      <c r="J27" s="93"/>
      <c r="K27" s="50" t="s">
        <v>160</v>
      </c>
      <c r="L27" s="23">
        <v>115</v>
      </c>
      <c r="M27" s="64">
        <f t="shared" si="3"/>
        <v>2.8578382730149222E-2</v>
      </c>
      <c r="N27" s="44">
        <f t="shared" si="1"/>
        <v>3.2865140139671607</v>
      </c>
      <c r="O27" s="43">
        <f t="shared" si="4"/>
        <v>92.022392391080501</v>
      </c>
      <c r="P27" s="90"/>
    </row>
    <row r="28" spans="1:16" ht="22.5" x14ac:dyDescent="0.25">
      <c r="A28" s="9" t="s">
        <v>2955</v>
      </c>
      <c r="B28" s="8" t="s">
        <v>2954</v>
      </c>
      <c r="C28" s="8">
        <v>2</v>
      </c>
      <c r="D28" s="8">
        <v>1.5</v>
      </c>
      <c r="E28" s="8">
        <v>71</v>
      </c>
      <c r="F28" s="7">
        <v>0.5</v>
      </c>
      <c r="G28" s="6">
        <v>0</v>
      </c>
      <c r="I28" s="84"/>
      <c r="J28" s="93"/>
      <c r="K28" s="50" t="s">
        <v>2214</v>
      </c>
      <c r="L28" s="23">
        <v>216</v>
      </c>
      <c r="M28" s="64">
        <f t="shared" si="3"/>
        <v>2.8578382730149222E-2</v>
      </c>
      <c r="N28" s="44">
        <f t="shared" si="1"/>
        <v>6.1729306697122315</v>
      </c>
      <c r="O28" s="43">
        <f t="shared" si="4"/>
        <v>172.84205875194249</v>
      </c>
      <c r="P28" s="90"/>
    </row>
    <row r="29" spans="1:16" ht="22.5" x14ac:dyDescent="0.25">
      <c r="A29" s="9" t="s">
        <v>2532</v>
      </c>
      <c r="B29" s="8" t="s">
        <v>2531</v>
      </c>
      <c r="C29" s="8">
        <v>1</v>
      </c>
      <c r="D29" s="8">
        <v>3</v>
      </c>
      <c r="E29" s="8">
        <v>57</v>
      </c>
      <c r="F29" s="7">
        <v>1</v>
      </c>
      <c r="G29" s="6">
        <v>0</v>
      </c>
      <c r="I29" s="84"/>
      <c r="J29" s="93"/>
      <c r="K29" s="50" t="s">
        <v>158</v>
      </c>
      <c r="L29" s="23">
        <v>95</v>
      </c>
      <c r="M29" s="64">
        <f t="shared" si="3"/>
        <v>2.8578382730149222E-2</v>
      </c>
      <c r="N29" s="44">
        <f t="shared" si="1"/>
        <v>2.7149463593641761</v>
      </c>
      <c r="O29" s="43">
        <f t="shared" si="4"/>
        <v>76.018498062196926</v>
      </c>
      <c r="P29" s="90"/>
    </row>
    <row r="30" spans="1:16" ht="22.5" x14ac:dyDescent="0.25">
      <c r="A30" s="9" t="s">
        <v>2530</v>
      </c>
      <c r="B30" s="8" t="s">
        <v>2529</v>
      </c>
      <c r="C30" s="8">
        <v>1</v>
      </c>
      <c r="D30" s="8">
        <v>14</v>
      </c>
      <c r="E30" s="8">
        <v>82</v>
      </c>
      <c r="F30" s="7">
        <v>0</v>
      </c>
      <c r="G30" s="6">
        <v>0</v>
      </c>
      <c r="I30" s="84"/>
      <c r="J30" s="93"/>
      <c r="K30" s="50" t="s">
        <v>2212</v>
      </c>
      <c r="L30" s="23">
        <v>29</v>
      </c>
      <c r="M30" s="64">
        <f t="shared" si="3"/>
        <v>2.8578382730149222E-2</v>
      </c>
      <c r="N30" s="44">
        <f t="shared" si="1"/>
        <v>0.8287730991743274</v>
      </c>
      <c r="O30" s="43">
        <f t="shared" si="4"/>
        <v>23.205646776881167</v>
      </c>
      <c r="P30" s="90"/>
    </row>
    <row r="31" spans="1:16" ht="22.5" x14ac:dyDescent="0.25">
      <c r="A31" s="9" t="s">
        <v>2953</v>
      </c>
      <c r="B31" s="8" t="s">
        <v>2952</v>
      </c>
      <c r="C31" s="8">
        <v>2</v>
      </c>
      <c r="D31" s="8">
        <v>24.5</v>
      </c>
      <c r="E31" s="8">
        <v>83</v>
      </c>
      <c r="F31" s="7">
        <v>1</v>
      </c>
      <c r="G31" s="6">
        <v>0</v>
      </c>
      <c r="I31" s="84"/>
      <c r="J31" s="93"/>
      <c r="K31" s="50" t="s">
        <v>3174</v>
      </c>
      <c r="L31" s="23" t="s">
        <v>3583</v>
      </c>
      <c r="M31" s="64">
        <f t="shared" si="3"/>
        <v>2.8578382730149222E-2</v>
      </c>
      <c r="N31" s="44">
        <f t="shared" si="1"/>
        <v>0</v>
      </c>
      <c r="O31" s="43">
        <f t="shared" si="4"/>
        <v>0</v>
      </c>
      <c r="P31" s="90"/>
    </row>
    <row r="32" spans="1:16" ht="22.5" x14ac:dyDescent="0.25">
      <c r="A32" s="9" t="s">
        <v>2528</v>
      </c>
      <c r="B32" s="8" t="s">
        <v>2527</v>
      </c>
      <c r="C32" s="8">
        <v>7</v>
      </c>
      <c r="D32" s="8">
        <v>0.86</v>
      </c>
      <c r="E32" s="8">
        <v>69.569999999999993</v>
      </c>
      <c r="F32" s="7">
        <v>0.42899999999999999</v>
      </c>
      <c r="G32" s="6">
        <v>0</v>
      </c>
      <c r="I32" s="84"/>
      <c r="J32" s="93"/>
      <c r="K32" s="50" t="s">
        <v>2884</v>
      </c>
      <c r="L32" s="23" t="s">
        <v>3583</v>
      </c>
      <c r="M32" s="64">
        <f t="shared" si="3"/>
        <v>2.8578382730149222E-2</v>
      </c>
      <c r="N32" s="44">
        <f t="shared" si="1"/>
        <v>0</v>
      </c>
      <c r="O32" s="43">
        <f t="shared" si="4"/>
        <v>0</v>
      </c>
      <c r="P32" s="90"/>
    </row>
    <row r="33" spans="1:16" ht="22.5" x14ac:dyDescent="0.25">
      <c r="A33" s="9" t="s">
        <v>2526</v>
      </c>
      <c r="B33" s="8" t="s">
        <v>2525</v>
      </c>
      <c r="C33" s="8">
        <v>6</v>
      </c>
      <c r="D33" s="8">
        <v>7.33</v>
      </c>
      <c r="E33" s="8">
        <v>61.33</v>
      </c>
      <c r="F33" s="7">
        <v>0.5</v>
      </c>
      <c r="G33" s="6">
        <v>0</v>
      </c>
      <c r="I33" s="84"/>
      <c r="J33" s="93"/>
      <c r="K33" s="50" t="s">
        <v>3340</v>
      </c>
      <c r="L33" s="23" t="s">
        <v>3583</v>
      </c>
      <c r="M33" s="64">
        <f t="shared" si="3"/>
        <v>2.8578382730149222E-2</v>
      </c>
      <c r="N33" s="44">
        <f t="shared" si="1"/>
        <v>0</v>
      </c>
      <c r="O33" s="43">
        <f t="shared" si="4"/>
        <v>0</v>
      </c>
      <c r="P33" s="90"/>
    </row>
    <row r="34" spans="1:16" ht="22.5" x14ac:dyDescent="0.25">
      <c r="A34" s="9" t="s">
        <v>182</v>
      </c>
      <c r="B34" s="8" t="s">
        <v>181</v>
      </c>
      <c r="C34" s="8">
        <v>11</v>
      </c>
      <c r="D34" s="8">
        <v>9.36</v>
      </c>
      <c r="E34" s="8">
        <v>72.09</v>
      </c>
      <c r="F34" s="7">
        <v>0.36399999999999999</v>
      </c>
      <c r="G34" s="6">
        <v>0</v>
      </c>
      <c r="I34" s="84"/>
      <c r="J34" s="93"/>
      <c r="K34" s="50" t="s">
        <v>3513</v>
      </c>
      <c r="L34" s="23" t="s">
        <v>3583</v>
      </c>
      <c r="M34" s="64">
        <f t="shared" si="3"/>
        <v>2.8578382730149222E-2</v>
      </c>
      <c r="N34" s="44">
        <f t="shared" si="1"/>
        <v>0</v>
      </c>
      <c r="O34" s="43">
        <f t="shared" si="4"/>
        <v>0</v>
      </c>
      <c r="P34" s="90"/>
    </row>
    <row r="35" spans="1:16" ht="22.5" x14ac:dyDescent="0.25">
      <c r="A35" s="9" t="s">
        <v>2524</v>
      </c>
      <c r="B35" s="8" t="s">
        <v>2523</v>
      </c>
      <c r="C35" s="8">
        <v>5</v>
      </c>
      <c r="D35" s="8">
        <v>13</v>
      </c>
      <c r="E35" s="8">
        <v>79.400000000000006</v>
      </c>
      <c r="F35" s="7">
        <v>0.6</v>
      </c>
      <c r="G35" s="6">
        <v>0</v>
      </c>
      <c r="I35" s="84"/>
      <c r="J35" s="93"/>
      <c r="K35" s="50" t="s">
        <v>3512</v>
      </c>
      <c r="L35" s="23" t="s">
        <v>3583</v>
      </c>
      <c r="M35" s="64">
        <f t="shared" si="3"/>
        <v>2.8578382730149222E-2</v>
      </c>
      <c r="N35" s="44">
        <f t="shared" si="1"/>
        <v>0</v>
      </c>
      <c r="O35" s="43">
        <f t="shared" si="4"/>
        <v>0</v>
      </c>
      <c r="P35" s="90"/>
    </row>
    <row r="36" spans="1:16" ht="22.5" x14ac:dyDescent="0.25">
      <c r="A36" s="9" t="s">
        <v>2522</v>
      </c>
      <c r="B36" s="8" t="s">
        <v>2521</v>
      </c>
      <c r="C36" s="8">
        <v>1</v>
      </c>
      <c r="D36" s="8">
        <v>10</v>
      </c>
      <c r="E36" s="8">
        <v>82</v>
      </c>
      <c r="F36" s="7">
        <v>1</v>
      </c>
      <c r="G36" s="6">
        <v>0</v>
      </c>
      <c r="I36" s="84"/>
      <c r="J36" s="93"/>
      <c r="K36" s="50" t="s">
        <v>2210</v>
      </c>
      <c r="L36" s="23">
        <v>2</v>
      </c>
      <c r="M36" s="64">
        <f t="shared" si="3"/>
        <v>2.8578382730149222E-2</v>
      </c>
      <c r="N36" s="44">
        <f t="shared" si="1"/>
        <v>5.7156765460298443E-2</v>
      </c>
      <c r="O36" s="43">
        <f t="shared" si="4"/>
        <v>1.6003894328883563</v>
      </c>
      <c r="P36" s="90"/>
    </row>
    <row r="37" spans="1:16" ht="22.5" x14ac:dyDescent="0.25">
      <c r="A37" s="9" t="s">
        <v>2520</v>
      </c>
      <c r="B37" s="8" t="s">
        <v>2519</v>
      </c>
      <c r="C37" s="8">
        <v>4</v>
      </c>
      <c r="D37" s="8">
        <v>0.75</v>
      </c>
      <c r="E37" s="8">
        <v>61.25</v>
      </c>
      <c r="F37" s="7">
        <v>0.5</v>
      </c>
      <c r="G37" s="6">
        <v>0</v>
      </c>
      <c r="I37" s="84"/>
      <c r="J37" s="93"/>
      <c r="K37" s="50" t="s">
        <v>2208</v>
      </c>
      <c r="L37" s="23">
        <v>7</v>
      </c>
      <c r="M37" s="64">
        <f t="shared" si="3"/>
        <v>2.8578382730149222E-2</v>
      </c>
      <c r="N37" s="44">
        <f t="shared" si="1"/>
        <v>0.20004867911104454</v>
      </c>
      <c r="O37" s="43">
        <f t="shared" si="4"/>
        <v>5.6013630151092473</v>
      </c>
      <c r="P37" s="90"/>
    </row>
    <row r="38" spans="1:16" ht="22.5" x14ac:dyDescent="0.25">
      <c r="A38" s="9" t="s">
        <v>2516</v>
      </c>
      <c r="B38" s="8" t="s">
        <v>2515</v>
      </c>
      <c r="C38" s="8">
        <v>8</v>
      </c>
      <c r="D38" s="8">
        <v>14</v>
      </c>
      <c r="E38" s="8">
        <v>79.88</v>
      </c>
      <c r="F38" s="7">
        <v>0.625</v>
      </c>
      <c r="G38" s="6">
        <v>0.125</v>
      </c>
      <c r="I38" s="84"/>
      <c r="J38" s="93"/>
      <c r="K38" s="50" t="s">
        <v>2206</v>
      </c>
      <c r="L38" s="23">
        <v>26</v>
      </c>
      <c r="M38" s="64">
        <f t="shared" si="3"/>
        <v>2.8578382730149222E-2</v>
      </c>
      <c r="N38" s="44">
        <f t="shared" si="1"/>
        <v>0.74303795098387981</v>
      </c>
      <c r="O38" s="43">
        <f t="shared" si="4"/>
        <v>20.805062627548637</v>
      </c>
      <c r="P38" s="90"/>
    </row>
    <row r="39" spans="1:16" ht="22.5" x14ac:dyDescent="0.25">
      <c r="A39" s="9" t="s">
        <v>2510</v>
      </c>
      <c r="B39" s="8" t="s">
        <v>2509</v>
      </c>
      <c r="C39" s="8">
        <v>11</v>
      </c>
      <c r="D39" s="8">
        <v>1</v>
      </c>
      <c r="E39" s="8">
        <v>73.91</v>
      </c>
      <c r="F39" s="7">
        <v>0.27300000000000002</v>
      </c>
      <c r="G39" s="6">
        <v>0</v>
      </c>
      <c r="I39" s="84"/>
      <c r="J39" s="93"/>
      <c r="K39" s="50" t="s">
        <v>2204</v>
      </c>
      <c r="L39" s="23">
        <v>19</v>
      </c>
      <c r="M39" s="64">
        <f t="shared" si="3"/>
        <v>2.8578382730149222E-2</v>
      </c>
      <c r="N39" s="44">
        <f t="shared" si="1"/>
        <v>0.54298927187283519</v>
      </c>
      <c r="O39" s="43">
        <f t="shared" si="4"/>
        <v>15.203699612439385</v>
      </c>
      <c r="P39" s="90"/>
    </row>
    <row r="40" spans="1:16" ht="22.5" x14ac:dyDescent="0.25">
      <c r="A40" s="9" t="s">
        <v>2508</v>
      </c>
      <c r="B40" s="8" t="s">
        <v>2507</v>
      </c>
      <c r="C40" s="8">
        <v>6</v>
      </c>
      <c r="D40" s="8">
        <v>12.83</v>
      </c>
      <c r="E40" s="8">
        <v>82</v>
      </c>
      <c r="F40" s="7">
        <v>0.33300000000000002</v>
      </c>
      <c r="G40" s="6">
        <v>0</v>
      </c>
      <c r="I40" s="84"/>
      <c r="J40" s="93"/>
      <c r="K40" s="50" t="s">
        <v>2202</v>
      </c>
      <c r="L40" s="23">
        <v>7</v>
      </c>
      <c r="M40" s="64">
        <f t="shared" si="3"/>
        <v>2.8578382730149222E-2</v>
      </c>
      <c r="N40" s="44">
        <f t="shared" si="1"/>
        <v>0.20004867911104454</v>
      </c>
      <c r="O40" s="43">
        <f t="shared" si="4"/>
        <v>5.6013630151092473</v>
      </c>
      <c r="P40" s="90"/>
    </row>
    <row r="41" spans="1:16" ht="22.5" x14ac:dyDescent="0.25">
      <c r="A41" s="9" t="s">
        <v>2506</v>
      </c>
      <c r="B41" s="8" t="s">
        <v>2505</v>
      </c>
      <c r="C41" s="8">
        <v>3</v>
      </c>
      <c r="D41" s="8">
        <v>31</v>
      </c>
      <c r="E41" s="8">
        <v>74</v>
      </c>
      <c r="F41" s="7">
        <v>0.66700000000000004</v>
      </c>
      <c r="G41" s="6">
        <v>0.33300000000000002</v>
      </c>
      <c r="I41" s="84"/>
      <c r="J41" s="93"/>
      <c r="K41" s="50" t="s">
        <v>2106</v>
      </c>
      <c r="L41" s="23">
        <v>17</v>
      </c>
      <c r="M41" s="64">
        <f t="shared" si="3"/>
        <v>2.8578382730149222E-2</v>
      </c>
      <c r="N41" s="44">
        <f t="shared" si="1"/>
        <v>0.48583250641253678</v>
      </c>
      <c r="O41" s="43">
        <f t="shared" si="4"/>
        <v>13.603310179551031</v>
      </c>
      <c r="P41" s="90"/>
    </row>
    <row r="42" spans="1:16" ht="34.5" thickBot="1" x14ac:dyDescent="0.3">
      <c r="A42" s="9" t="s">
        <v>2504</v>
      </c>
      <c r="B42" s="8" t="s">
        <v>2503</v>
      </c>
      <c r="C42" s="8">
        <v>13</v>
      </c>
      <c r="D42" s="8">
        <v>1</v>
      </c>
      <c r="E42" s="8">
        <v>88.15</v>
      </c>
      <c r="F42" s="7">
        <v>0.23100000000000001</v>
      </c>
      <c r="G42" s="6">
        <v>0</v>
      </c>
      <c r="I42" s="84"/>
      <c r="J42" s="93"/>
      <c r="K42" s="50" t="s">
        <v>2238</v>
      </c>
      <c r="L42" s="23">
        <v>3</v>
      </c>
      <c r="M42" s="64">
        <f t="shared" si="3"/>
        <v>2.8578382730149222E-2</v>
      </c>
      <c r="N42" s="44">
        <f t="shared" si="1"/>
        <v>8.5735148190447669E-2</v>
      </c>
      <c r="O42" s="43">
        <f t="shared" si="4"/>
        <v>2.4005841493325346</v>
      </c>
      <c r="P42" s="90"/>
    </row>
    <row r="43" spans="1:16" ht="34.5" thickBot="1" x14ac:dyDescent="0.2">
      <c r="A43" s="9" t="s">
        <v>180</v>
      </c>
      <c r="B43" s="8" t="s">
        <v>179</v>
      </c>
      <c r="C43" s="8">
        <v>8</v>
      </c>
      <c r="D43" s="8">
        <v>7.88</v>
      </c>
      <c r="E43" s="8">
        <v>83.75</v>
      </c>
      <c r="F43" s="7">
        <v>0.625</v>
      </c>
      <c r="G43" s="6">
        <v>0</v>
      </c>
      <c r="I43" s="84"/>
      <c r="J43" s="94"/>
      <c r="K43" s="36" t="s">
        <v>0</v>
      </c>
      <c r="L43" s="30">
        <v>595</v>
      </c>
      <c r="M43" s="70">
        <f t="shared" si="3"/>
        <v>2.8578382730149222E-2</v>
      </c>
      <c r="N43" s="18">
        <f t="shared" si="1"/>
        <v>17.004137724438788</v>
      </c>
      <c r="O43" s="17">
        <f t="shared" si="4"/>
        <v>476.11585628428605</v>
      </c>
      <c r="P43" s="90"/>
    </row>
    <row r="44" spans="1:16" ht="33.75" x14ac:dyDescent="0.25">
      <c r="A44" s="9" t="s">
        <v>2502</v>
      </c>
      <c r="B44" s="8" t="s">
        <v>2501</v>
      </c>
      <c r="C44" s="8">
        <v>8</v>
      </c>
      <c r="D44" s="8">
        <v>8.75</v>
      </c>
      <c r="E44" s="8">
        <v>87.38</v>
      </c>
      <c r="F44" s="7">
        <v>0.625</v>
      </c>
      <c r="G44" s="6">
        <v>0</v>
      </c>
      <c r="I44" s="84"/>
      <c r="J44" s="92"/>
      <c r="K44" s="49" t="s">
        <v>3474</v>
      </c>
      <c r="L44" s="48" t="s">
        <v>3583</v>
      </c>
      <c r="M44" s="63">
        <f t="shared" ref="M44:M58" si="5">10212/(1460+26082+2937+977)</f>
        <v>0.32464394710071209</v>
      </c>
      <c r="N44" s="47">
        <f t="shared" si="1"/>
        <v>0</v>
      </c>
      <c r="O44" s="46">
        <f t="shared" si="4"/>
        <v>0</v>
      </c>
      <c r="P44" s="90"/>
    </row>
    <row r="45" spans="1:16" ht="33.75" x14ac:dyDescent="0.25">
      <c r="A45" s="9" t="s">
        <v>2500</v>
      </c>
      <c r="B45" s="8" t="s">
        <v>2499</v>
      </c>
      <c r="C45" s="8">
        <v>5</v>
      </c>
      <c r="D45" s="8">
        <v>10.4</v>
      </c>
      <c r="E45" s="8">
        <v>88</v>
      </c>
      <c r="F45" s="7">
        <v>0.6</v>
      </c>
      <c r="G45" s="6">
        <v>0.2</v>
      </c>
      <c r="I45" s="84"/>
      <c r="J45" s="93"/>
      <c r="K45" s="45" t="s">
        <v>2999</v>
      </c>
      <c r="L45" s="23" t="s">
        <v>3583</v>
      </c>
      <c r="M45" s="64">
        <f t="shared" si="5"/>
        <v>0.32464394710071209</v>
      </c>
      <c r="N45" s="44">
        <f t="shared" si="1"/>
        <v>0</v>
      </c>
      <c r="O45" s="43">
        <f t="shared" si="4"/>
        <v>0</v>
      </c>
      <c r="P45" s="90"/>
    </row>
    <row r="46" spans="1:16" ht="33.75" x14ac:dyDescent="0.25">
      <c r="A46" s="9" t="s">
        <v>2498</v>
      </c>
      <c r="B46" s="8" t="s">
        <v>2497</v>
      </c>
      <c r="C46" s="8">
        <v>20</v>
      </c>
      <c r="D46" s="8">
        <v>1</v>
      </c>
      <c r="E46" s="8">
        <v>68.650000000000006</v>
      </c>
      <c r="F46" s="7">
        <v>0.5</v>
      </c>
      <c r="G46" s="6">
        <v>0</v>
      </c>
      <c r="I46" s="84"/>
      <c r="J46" s="93"/>
      <c r="K46" s="45" t="s">
        <v>2997</v>
      </c>
      <c r="L46" s="23" t="s">
        <v>3583</v>
      </c>
      <c r="M46" s="64">
        <f t="shared" si="5"/>
        <v>0.32464394710071209</v>
      </c>
      <c r="N46" s="44">
        <f t="shared" si="1"/>
        <v>0</v>
      </c>
      <c r="O46" s="43">
        <f t="shared" si="4"/>
        <v>0</v>
      </c>
      <c r="P46" s="90"/>
    </row>
    <row r="47" spans="1:16" ht="33.75" x14ac:dyDescent="0.25">
      <c r="A47" s="9" t="s">
        <v>2496</v>
      </c>
      <c r="B47" s="8" t="s">
        <v>2495</v>
      </c>
      <c r="C47" s="8">
        <v>8</v>
      </c>
      <c r="D47" s="8">
        <v>7</v>
      </c>
      <c r="E47" s="8">
        <v>71.63</v>
      </c>
      <c r="F47" s="7">
        <v>0.625</v>
      </c>
      <c r="G47" s="6">
        <v>0</v>
      </c>
      <c r="I47" s="84"/>
      <c r="J47" s="93"/>
      <c r="K47" s="45" t="s">
        <v>2996</v>
      </c>
      <c r="L47" s="23" t="s">
        <v>3583</v>
      </c>
      <c r="M47" s="64">
        <f t="shared" si="5"/>
        <v>0.32464394710071209</v>
      </c>
      <c r="N47" s="44">
        <f t="shared" si="1"/>
        <v>0</v>
      </c>
      <c r="O47" s="43">
        <f t="shared" si="4"/>
        <v>0</v>
      </c>
      <c r="P47" s="90"/>
    </row>
    <row r="48" spans="1:16" ht="33.75" x14ac:dyDescent="0.25">
      <c r="A48" s="9" t="s">
        <v>2494</v>
      </c>
      <c r="B48" s="8" t="s">
        <v>2493</v>
      </c>
      <c r="C48" s="8">
        <v>7</v>
      </c>
      <c r="D48" s="8">
        <v>7.57</v>
      </c>
      <c r="E48" s="8">
        <v>75.709999999999994</v>
      </c>
      <c r="F48" s="7">
        <v>0.42899999999999999</v>
      </c>
      <c r="G48" s="6">
        <v>0</v>
      </c>
      <c r="I48" s="84"/>
      <c r="J48" s="93"/>
      <c r="K48" s="45" t="s">
        <v>474</v>
      </c>
      <c r="L48" s="23" t="s">
        <v>3583</v>
      </c>
      <c r="M48" s="64">
        <f t="shared" si="5"/>
        <v>0.32464394710071209</v>
      </c>
      <c r="N48" s="44">
        <f t="shared" si="1"/>
        <v>0</v>
      </c>
      <c r="O48" s="43">
        <f t="shared" si="4"/>
        <v>0</v>
      </c>
      <c r="P48" s="90"/>
    </row>
    <row r="49" spans="1:16" ht="33.75" x14ac:dyDescent="0.25">
      <c r="A49" s="9" t="s">
        <v>3353</v>
      </c>
      <c r="B49" s="8" t="s">
        <v>3352</v>
      </c>
      <c r="C49" s="8">
        <v>1</v>
      </c>
      <c r="D49" s="8">
        <v>10</v>
      </c>
      <c r="E49" s="8">
        <v>78</v>
      </c>
      <c r="F49" s="7">
        <v>1</v>
      </c>
      <c r="G49" s="6">
        <v>0</v>
      </c>
      <c r="I49" s="84"/>
      <c r="J49" s="93"/>
      <c r="K49" s="45" t="s">
        <v>472</v>
      </c>
      <c r="L49" s="23">
        <v>4</v>
      </c>
      <c r="M49" s="64">
        <f t="shared" si="5"/>
        <v>0.32464394710071209</v>
      </c>
      <c r="N49" s="44">
        <f t="shared" si="1"/>
        <v>1.2985757884028484</v>
      </c>
      <c r="O49" s="43">
        <f t="shared" si="4"/>
        <v>36.360122075279754</v>
      </c>
      <c r="P49" s="90"/>
    </row>
    <row r="50" spans="1:16" ht="22.5" x14ac:dyDescent="0.25">
      <c r="A50" s="9" t="s">
        <v>2492</v>
      </c>
      <c r="B50" s="8" t="s">
        <v>2491</v>
      </c>
      <c r="C50" s="8">
        <v>4</v>
      </c>
      <c r="D50" s="8">
        <v>3</v>
      </c>
      <c r="E50" s="8">
        <v>46.25</v>
      </c>
      <c r="F50" s="7">
        <v>0.75</v>
      </c>
      <c r="G50" s="6">
        <v>0</v>
      </c>
      <c r="I50" s="84"/>
      <c r="J50" s="93"/>
      <c r="K50" s="45" t="s">
        <v>470</v>
      </c>
      <c r="L50" s="23">
        <v>12</v>
      </c>
      <c r="M50" s="64">
        <f t="shared" si="5"/>
        <v>0.32464394710071209</v>
      </c>
      <c r="N50" s="44">
        <f t="shared" si="1"/>
        <v>3.8957273652085451</v>
      </c>
      <c r="O50" s="43">
        <f t="shared" si="4"/>
        <v>109.08036622583927</v>
      </c>
      <c r="P50" s="90"/>
    </row>
    <row r="51" spans="1:16" ht="22.5" x14ac:dyDescent="0.25">
      <c r="A51" s="9" t="s">
        <v>2490</v>
      </c>
      <c r="B51" s="8" t="s">
        <v>2489</v>
      </c>
      <c r="C51" s="8">
        <v>1</v>
      </c>
      <c r="D51" s="8">
        <v>14</v>
      </c>
      <c r="E51" s="8">
        <v>60</v>
      </c>
      <c r="F51" s="7">
        <v>1</v>
      </c>
      <c r="G51" s="6">
        <v>0</v>
      </c>
      <c r="I51" s="84"/>
      <c r="J51" s="93"/>
      <c r="K51" s="45" t="s">
        <v>468</v>
      </c>
      <c r="L51" s="23">
        <v>2</v>
      </c>
      <c r="M51" s="64">
        <f t="shared" si="5"/>
        <v>0.32464394710071209</v>
      </c>
      <c r="N51" s="44">
        <f t="shared" si="1"/>
        <v>0.64928789420142419</v>
      </c>
      <c r="O51" s="43">
        <f t="shared" si="4"/>
        <v>18.180061037639877</v>
      </c>
      <c r="P51" s="90"/>
    </row>
    <row r="52" spans="1:16" ht="22.5" x14ac:dyDescent="0.25">
      <c r="A52" s="9" t="s">
        <v>2947</v>
      </c>
      <c r="B52" s="8" t="s">
        <v>2946</v>
      </c>
      <c r="C52" s="8">
        <v>1</v>
      </c>
      <c r="D52" s="8">
        <v>1</v>
      </c>
      <c r="E52" s="8">
        <v>94</v>
      </c>
      <c r="F52" s="7">
        <v>0</v>
      </c>
      <c r="G52" s="6">
        <v>0</v>
      </c>
      <c r="I52" s="84"/>
      <c r="J52" s="93"/>
      <c r="K52" s="45" t="s">
        <v>466</v>
      </c>
      <c r="L52" s="23">
        <v>1</v>
      </c>
      <c r="M52" s="64">
        <f t="shared" si="5"/>
        <v>0.32464394710071209</v>
      </c>
      <c r="N52" s="44">
        <f t="shared" si="1"/>
        <v>0.32464394710071209</v>
      </c>
      <c r="O52" s="43">
        <f t="shared" si="4"/>
        <v>9.0900305188199386</v>
      </c>
      <c r="P52" s="90"/>
    </row>
    <row r="53" spans="1:16" ht="22.5" x14ac:dyDescent="0.25">
      <c r="A53" s="9" t="s">
        <v>2484</v>
      </c>
      <c r="B53" s="8" t="s">
        <v>2483</v>
      </c>
      <c r="C53" s="8">
        <v>2</v>
      </c>
      <c r="D53" s="8">
        <v>12.5</v>
      </c>
      <c r="E53" s="8">
        <v>87.5</v>
      </c>
      <c r="F53" s="7">
        <v>1</v>
      </c>
      <c r="G53" s="6">
        <v>0.5</v>
      </c>
      <c r="I53" s="84"/>
      <c r="J53" s="93"/>
      <c r="K53" s="45" t="s">
        <v>498</v>
      </c>
      <c r="L53" s="23" t="s">
        <v>3583</v>
      </c>
      <c r="M53" s="64">
        <f t="shared" si="5"/>
        <v>0.32464394710071209</v>
      </c>
      <c r="N53" s="44">
        <f t="shared" si="1"/>
        <v>0</v>
      </c>
      <c r="O53" s="43">
        <f t="shared" si="4"/>
        <v>0</v>
      </c>
      <c r="P53" s="90"/>
    </row>
    <row r="54" spans="1:16" ht="22.5" x14ac:dyDescent="0.25">
      <c r="A54" s="9" t="s">
        <v>2480</v>
      </c>
      <c r="B54" s="8" t="s">
        <v>2479</v>
      </c>
      <c r="C54" s="8">
        <v>12</v>
      </c>
      <c r="D54" s="8">
        <v>3.5</v>
      </c>
      <c r="E54" s="8">
        <v>68.67</v>
      </c>
      <c r="F54" s="7">
        <v>0.91700000000000004</v>
      </c>
      <c r="G54" s="6">
        <v>0</v>
      </c>
      <c r="I54" s="84"/>
      <c r="J54" s="93"/>
      <c r="K54" s="45" t="s">
        <v>496</v>
      </c>
      <c r="L54" s="23" t="s">
        <v>3583</v>
      </c>
      <c r="M54" s="64">
        <f t="shared" si="5"/>
        <v>0.32464394710071209</v>
      </c>
      <c r="N54" s="44">
        <f t="shared" si="1"/>
        <v>0</v>
      </c>
      <c r="O54" s="43">
        <f t="shared" si="4"/>
        <v>0</v>
      </c>
      <c r="P54" s="90"/>
    </row>
    <row r="55" spans="1:16" ht="22.5" x14ac:dyDescent="0.25">
      <c r="A55" s="9" t="s">
        <v>2478</v>
      </c>
      <c r="B55" s="8" t="s">
        <v>2477</v>
      </c>
      <c r="C55" s="8">
        <v>8</v>
      </c>
      <c r="D55" s="8">
        <v>9.5</v>
      </c>
      <c r="E55" s="8">
        <v>80.38</v>
      </c>
      <c r="F55" s="7">
        <v>0.375</v>
      </c>
      <c r="G55" s="6">
        <v>0.125</v>
      </c>
      <c r="I55" s="84"/>
      <c r="J55" s="93"/>
      <c r="K55" s="45" t="s">
        <v>3262</v>
      </c>
      <c r="L55" s="23" t="s">
        <v>3583</v>
      </c>
      <c r="M55" s="64">
        <f t="shared" si="5"/>
        <v>0.32464394710071209</v>
      </c>
      <c r="N55" s="44">
        <f t="shared" si="1"/>
        <v>0</v>
      </c>
      <c r="O55" s="43">
        <f t="shared" si="4"/>
        <v>0</v>
      </c>
      <c r="P55" s="90"/>
    </row>
    <row r="56" spans="1:16" ht="22.5" x14ac:dyDescent="0.25">
      <c r="A56" s="9" t="s">
        <v>2476</v>
      </c>
      <c r="B56" s="8" t="s">
        <v>2475</v>
      </c>
      <c r="C56" s="8">
        <v>4</v>
      </c>
      <c r="D56" s="8">
        <v>17.25</v>
      </c>
      <c r="E56" s="8">
        <v>91.75</v>
      </c>
      <c r="F56" s="7">
        <v>0.75</v>
      </c>
      <c r="G56" s="6">
        <v>0.5</v>
      </c>
      <c r="I56" s="84"/>
      <c r="J56" s="93"/>
      <c r="K56" s="45" t="s">
        <v>494</v>
      </c>
      <c r="L56" s="23">
        <v>1</v>
      </c>
      <c r="M56" s="64">
        <f t="shared" si="5"/>
        <v>0.32464394710071209</v>
      </c>
      <c r="N56" s="44">
        <f t="shared" si="1"/>
        <v>0.32464394710071209</v>
      </c>
      <c r="O56" s="43">
        <f t="shared" si="4"/>
        <v>9.0900305188199386</v>
      </c>
      <c r="P56" s="90"/>
    </row>
    <row r="57" spans="1:16" ht="15.75" thickBot="1" x14ac:dyDescent="0.3">
      <c r="A57" s="9" t="s">
        <v>2472</v>
      </c>
      <c r="B57" s="8" t="s">
        <v>2471</v>
      </c>
      <c r="C57" s="8">
        <v>110</v>
      </c>
      <c r="D57" s="8">
        <v>0.92</v>
      </c>
      <c r="E57" s="8">
        <v>62.53</v>
      </c>
      <c r="F57" s="7">
        <v>0.57299999999999995</v>
      </c>
      <c r="G57" s="6">
        <v>0</v>
      </c>
      <c r="I57" s="84"/>
      <c r="J57" s="93"/>
      <c r="K57" s="45" t="s">
        <v>450</v>
      </c>
      <c r="L57" s="23">
        <v>1</v>
      </c>
      <c r="M57" s="64">
        <f t="shared" si="5"/>
        <v>0.32464394710071209</v>
      </c>
      <c r="N57" s="44">
        <f t="shared" si="1"/>
        <v>0.32464394710071209</v>
      </c>
      <c r="O57" s="43">
        <f t="shared" si="4"/>
        <v>9.0900305188199386</v>
      </c>
      <c r="P57" s="90"/>
    </row>
    <row r="58" spans="1:16" ht="19.5" thickBot="1" x14ac:dyDescent="0.2">
      <c r="A58" s="9" t="s">
        <v>2470</v>
      </c>
      <c r="B58" s="8" t="s">
        <v>2469</v>
      </c>
      <c r="C58" s="8">
        <v>7</v>
      </c>
      <c r="D58" s="8">
        <v>6.14</v>
      </c>
      <c r="E58" s="8">
        <v>90.14</v>
      </c>
      <c r="F58" s="7">
        <v>0.71399999999999997</v>
      </c>
      <c r="G58" s="6">
        <v>0.28599999999999998</v>
      </c>
      <c r="I58" s="84"/>
      <c r="J58" s="94"/>
      <c r="K58" s="36" t="s">
        <v>0</v>
      </c>
      <c r="L58" s="30">
        <v>21</v>
      </c>
      <c r="M58" s="70">
        <f t="shared" si="5"/>
        <v>0.32464394710071209</v>
      </c>
      <c r="N58" s="18">
        <f t="shared" si="1"/>
        <v>6.8175228891149544</v>
      </c>
      <c r="O58" s="17">
        <f t="shared" si="4"/>
        <v>190.89064089521872</v>
      </c>
      <c r="P58" s="90"/>
    </row>
    <row r="59" spans="1:16" ht="19.5" thickBot="1" x14ac:dyDescent="0.3">
      <c r="A59" s="9" t="s">
        <v>2468</v>
      </c>
      <c r="B59" s="8" t="s">
        <v>2467</v>
      </c>
      <c r="C59" s="8">
        <v>5</v>
      </c>
      <c r="D59" s="8">
        <v>10.199999999999999</v>
      </c>
      <c r="E59" s="8">
        <v>83.2</v>
      </c>
      <c r="F59" s="7">
        <v>0.8</v>
      </c>
      <c r="G59" s="6">
        <v>0</v>
      </c>
      <c r="I59" s="85"/>
      <c r="J59" s="42"/>
      <c r="K59" s="41"/>
      <c r="L59" s="40">
        <v>881</v>
      </c>
      <c r="M59" s="71"/>
      <c r="N59" s="39">
        <f>SUMIF($K7:$K58,"total",N7:N58)</f>
        <v>60.179262944569103</v>
      </c>
      <c r="O59" s="38">
        <f>SUMIF($K7:$K58,"total",O7:O58)</f>
        <v>1394.1585437998119</v>
      </c>
      <c r="P59" s="91"/>
    </row>
    <row r="60" spans="1:16" ht="15" customHeight="1" x14ac:dyDescent="0.25">
      <c r="A60" s="9" t="s">
        <v>2466</v>
      </c>
      <c r="B60" s="8" t="s">
        <v>2465</v>
      </c>
      <c r="C60" s="8">
        <v>1</v>
      </c>
      <c r="D60" s="8">
        <v>14</v>
      </c>
      <c r="E60" s="8">
        <v>86</v>
      </c>
      <c r="F60" s="7">
        <v>0</v>
      </c>
      <c r="G60" s="6">
        <v>0</v>
      </c>
      <c r="I60" s="100" t="s">
        <v>3590</v>
      </c>
      <c r="J60" s="103"/>
      <c r="K60" s="37" t="s">
        <v>1725</v>
      </c>
      <c r="L60" s="23">
        <v>16</v>
      </c>
      <c r="M60" s="65">
        <f t="shared" ref="M60:M65" si="6">8294/58993</f>
        <v>0.14059295170613462</v>
      </c>
      <c r="N60" s="22">
        <f t="shared" ref="N60:N98" si="7">L60*M60</f>
        <v>2.2494872272981539</v>
      </c>
      <c r="O60" s="21">
        <f t="shared" ref="O60:O65" si="8">N60*6</f>
        <v>13.496923363788923</v>
      </c>
      <c r="P60" s="106" t="s">
        <v>3591</v>
      </c>
    </row>
    <row r="61" spans="1:16" ht="22.5" x14ac:dyDescent="0.25">
      <c r="A61" s="9" t="s">
        <v>2464</v>
      </c>
      <c r="B61" s="8" t="s">
        <v>2463</v>
      </c>
      <c r="C61" s="8">
        <v>106</v>
      </c>
      <c r="D61" s="8">
        <v>0</v>
      </c>
      <c r="E61" s="8">
        <v>57.17</v>
      </c>
      <c r="F61" s="7">
        <v>0.50900000000000001</v>
      </c>
      <c r="G61" s="6">
        <v>0</v>
      </c>
      <c r="I61" s="101"/>
      <c r="J61" s="104"/>
      <c r="K61" s="37" t="s">
        <v>114</v>
      </c>
      <c r="L61" s="23">
        <v>21</v>
      </c>
      <c r="M61" s="65">
        <f t="shared" si="6"/>
        <v>0.14059295170613462</v>
      </c>
      <c r="N61" s="22">
        <f t="shared" si="7"/>
        <v>2.952451985828827</v>
      </c>
      <c r="O61" s="21">
        <f t="shared" si="8"/>
        <v>17.714711914972963</v>
      </c>
      <c r="P61" s="107"/>
    </row>
    <row r="62" spans="1:16" ht="15" x14ac:dyDescent="0.25">
      <c r="A62" s="9" t="s">
        <v>2462</v>
      </c>
      <c r="B62" s="8" t="s">
        <v>2461</v>
      </c>
      <c r="C62" s="8">
        <v>6</v>
      </c>
      <c r="D62" s="8">
        <v>3.5</v>
      </c>
      <c r="E62" s="8">
        <v>65.17</v>
      </c>
      <c r="F62" s="7">
        <v>0.33300000000000002</v>
      </c>
      <c r="G62" s="6">
        <v>0</v>
      </c>
      <c r="I62" s="101"/>
      <c r="J62" s="104"/>
      <c r="K62" s="37" t="s">
        <v>1723</v>
      </c>
      <c r="L62" s="23">
        <v>29</v>
      </c>
      <c r="M62" s="65">
        <f t="shared" si="6"/>
        <v>0.14059295170613462</v>
      </c>
      <c r="N62" s="22">
        <f t="shared" si="7"/>
        <v>4.0771955994779034</v>
      </c>
      <c r="O62" s="21">
        <f t="shared" si="8"/>
        <v>24.463173596867421</v>
      </c>
      <c r="P62" s="107"/>
    </row>
    <row r="63" spans="1:16" ht="15" x14ac:dyDescent="0.25">
      <c r="A63" s="9" t="s">
        <v>2460</v>
      </c>
      <c r="B63" s="8" t="s">
        <v>2459</v>
      </c>
      <c r="C63" s="8">
        <v>2</v>
      </c>
      <c r="D63" s="8">
        <v>11.5</v>
      </c>
      <c r="E63" s="8">
        <v>65</v>
      </c>
      <c r="F63" s="7">
        <v>1</v>
      </c>
      <c r="G63" s="6">
        <v>0</v>
      </c>
      <c r="I63" s="101"/>
      <c r="J63" s="104"/>
      <c r="K63" s="37" t="s">
        <v>1721</v>
      </c>
      <c r="L63" s="23">
        <v>12</v>
      </c>
      <c r="M63" s="65">
        <f t="shared" si="6"/>
        <v>0.14059295170613462</v>
      </c>
      <c r="N63" s="22">
        <f t="shared" si="7"/>
        <v>1.6871154204736154</v>
      </c>
      <c r="O63" s="21">
        <f t="shared" si="8"/>
        <v>10.122692522841692</v>
      </c>
      <c r="P63" s="107"/>
    </row>
    <row r="64" spans="1:16" ht="15.75" thickBot="1" x14ac:dyDescent="0.3">
      <c r="A64" s="9" t="s">
        <v>2458</v>
      </c>
      <c r="B64" s="8" t="s">
        <v>2457</v>
      </c>
      <c r="C64" s="8">
        <v>9</v>
      </c>
      <c r="D64" s="8">
        <v>10.56</v>
      </c>
      <c r="E64" s="8">
        <v>81.56</v>
      </c>
      <c r="F64" s="7">
        <v>0.66700000000000004</v>
      </c>
      <c r="G64" s="6">
        <v>0.111</v>
      </c>
      <c r="I64" s="101"/>
      <c r="J64" s="104"/>
      <c r="K64" s="37" t="s">
        <v>1719</v>
      </c>
      <c r="L64" s="23">
        <v>2</v>
      </c>
      <c r="M64" s="65">
        <f t="shared" si="6"/>
        <v>0.14059295170613462</v>
      </c>
      <c r="N64" s="22">
        <f t="shared" si="7"/>
        <v>0.28118590341226923</v>
      </c>
      <c r="O64" s="21">
        <f t="shared" si="8"/>
        <v>1.6871154204736154</v>
      </c>
      <c r="P64" s="107"/>
    </row>
    <row r="65" spans="1:16" ht="19.5" thickBot="1" x14ac:dyDescent="0.2">
      <c r="A65" s="9" t="s">
        <v>2456</v>
      </c>
      <c r="B65" s="8" t="s">
        <v>2455</v>
      </c>
      <c r="C65" s="8">
        <v>6</v>
      </c>
      <c r="D65" s="8">
        <v>0</v>
      </c>
      <c r="E65" s="8">
        <v>39</v>
      </c>
      <c r="F65" s="7">
        <v>0.83299999999999996</v>
      </c>
      <c r="G65" s="6">
        <v>0</v>
      </c>
      <c r="I65" s="101"/>
      <c r="J65" s="105"/>
      <c r="K65" s="36" t="s">
        <v>0</v>
      </c>
      <c r="L65" s="30">
        <v>80</v>
      </c>
      <c r="M65" s="70">
        <f t="shared" si="6"/>
        <v>0.14059295170613462</v>
      </c>
      <c r="N65" s="18">
        <f t="shared" si="7"/>
        <v>11.247436136490769</v>
      </c>
      <c r="O65" s="17">
        <f t="shared" si="8"/>
        <v>67.484616818944616</v>
      </c>
      <c r="P65" s="107"/>
    </row>
    <row r="66" spans="1:16" ht="15" customHeight="1" x14ac:dyDescent="0.25">
      <c r="A66" s="9" t="s">
        <v>2454</v>
      </c>
      <c r="B66" s="8" t="s">
        <v>2453</v>
      </c>
      <c r="C66" s="8">
        <v>26</v>
      </c>
      <c r="D66" s="8">
        <v>1.46</v>
      </c>
      <c r="E66" s="8">
        <v>45.42</v>
      </c>
      <c r="F66" s="7">
        <v>0.53800000000000003</v>
      </c>
      <c r="G66" s="6">
        <v>0</v>
      </c>
      <c r="I66" s="101"/>
      <c r="J66" s="103"/>
      <c r="K66" s="37" t="s">
        <v>3140</v>
      </c>
      <c r="L66" s="23" t="s">
        <v>3583</v>
      </c>
      <c r="M66" s="65">
        <f t="shared" ref="M66:M74" si="9">691/(8814+4159)</f>
        <v>5.3264472365682575E-2</v>
      </c>
      <c r="N66" s="22">
        <f t="shared" si="7"/>
        <v>0</v>
      </c>
      <c r="O66" s="21">
        <f t="shared" ref="O66:O98" si="10">N66*20</f>
        <v>0</v>
      </c>
      <c r="P66" s="107"/>
    </row>
    <row r="67" spans="1:16" ht="15" x14ac:dyDescent="0.25">
      <c r="A67" s="9" t="s">
        <v>2452</v>
      </c>
      <c r="B67" s="8" t="s">
        <v>2451</v>
      </c>
      <c r="C67" s="8">
        <v>5</v>
      </c>
      <c r="D67" s="8">
        <v>7.8</v>
      </c>
      <c r="E67" s="8">
        <v>63.4</v>
      </c>
      <c r="F67" s="7">
        <v>0.6</v>
      </c>
      <c r="G67" s="6">
        <v>0</v>
      </c>
      <c r="I67" s="101"/>
      <c r="J67" s="104"/>
      <c r="K67" s="37" t="s">
        <v>3138</v>
      </c>
      <c r="L67" s="23" t="s">
        <v>3583</v>
      </c>
      <c r="M67" s="65">
        <f t="shared" si="9"/>
        <v>5.3264472365682575E-2</v>
      </c>
      <c r="N67" s="22">
        <f t="shared" si="7"/>
        <v>0</v>
      </c>
      <c r="O67" s="21">
        <f t="shared" si="10"/>
        <v>0</v>
      </c>
      <c r="P67" s="107"/>
    </row>
    <row r="68" spans="1:16" ht="15" x14ac:dyDescent="0.25">
      <c r="A68" s="9" t="s">
        <v>2450</v>
      </c>
      <c r="B68" s="8" t="s">
        <v>2449</v>
      </c>
      <c r="C68" s="8">
        <v>3</v>
      </c>
      <c r="D68" s="8">
        <v>5.33</v>
      </c>
      <c r="E68" s="8">
        <v>81.33</v>
      </c>
      <c r="F68" s="7">
        <v>0.33300000000000002</v>
      </c>
      <c r="G68" s="6">
        <v>0</v>
      </c>
      <c r="I68" s="101"/>
      <c r="J68" s="104"/>
      <c r="K68" s="37" t="s">
        <v>3136</v>
      </c>
      <c r="L68" s="23" t="s">
        <v>3583</v>
      </c>
      <c r="M68" s="65">
        <f t="shared" si="9"/>
        <v>5.3264472365682575E-2</v>
      </c>
      <c r="N68" s="22">
        <f t="shared" si="7"/>
        <v>0</v>
      </c>
      <c r="O68" s="21">
        <f t="shared" si="10"/>
        <v>0</v>
      </c>
      <c r="P68" s="107"/>
    </row>
    <row r="69" spans="1:16" ht="15" x14ac:dyDescent="0.25">
      <c r="A69" s="9" t="s">
        <v>3528</v>
      </c>
      <c r="B69" s="8" t="s">
        <v>3527</v>
      </c>
      <c r="C69" s="8">
        <v>1</v>
      </c>
      <c r="D69" s="8">
        <v>25</v>
      </c>
      <c r="E69" s="8">
        <v>83</v>
      </c>
      <c r="F69" s="7">
        <v>1</v>
      </c>
      <c r="G69" s="6">
        <v>0</v>
      </c>
      <c r="I69" s="101"/>
      <c r="J69" s="104"/>
      <c r="K69" s="37" t="s">
        <v>3335</v>
      </c>
      <c r="L69" s="23" t="s">
        <v>3583</v>
      </c>
      <c r="M69" s="65">
        <f t="shared" si="9"/>
        <v>5.3264472365682575E-2</v>
      </c>
      <c r="N69" s="22">
        <f t="shared" si="7"/>
        <v>0</v>
      </c>
      <c r="O69" s="21">
        <f t="shared" si="10"/>
        <v>0</v>
      </c>
      <c r="P69" s="107"/>
    </row>
    <row r="70" spans="1:16" ht="22.5" x14ac:dyDescent="0.25">
      <c r="A70" s="9" t="s">
        <v>2446</v>
      </c>
      <c r="B70" s="8" t="s">
        <v>2445</v>
      </c>
      <c r="C70" s="8">
        <v>4</v>
      </c>
      <c r="D70" s="8">
        <v>0.75</v>
      </c>
      <c r="E70" s="8">
        <v>12.26</v>
      </c>
      <c r="F70" s="7">
        <v>0.25</v>
      </c>
      <c r="G70" s="6">
        <v>0</v>
      </c>
      <c r="I70" s="101"/>
      <c r="J70" s="104"/>
      <c r="K70" s="37" t="s">
        <v>1629</v>
      </c>
      <c r="L70" s="23" t="s">
        <v>3583</v>
      </c>
      <c r="M70" s="65">
        <f t="shared" si="9"/>
        <v>5.3264472365682575E-2</v>
      </c>
      <c r="N70" s="22">
        <f t="shared" si="7"/>
        <v>0</v>
      </c>
      <c r="O70" s="21">
        <f t="shared" si="10"/>
        <v>0</v>
      </c>
      <c r="P70" s="107"/>
    </row>
    <row r="71" spans="1:16" ht="22.5" x14ac:dyDescent="0.25">
      <c r="A71" s="9" t="s">
        <v>2438</v>
      </c>
      <c r="B71" s="8" t="s">
        <v>2437</v>
      </c>
      <c r="C71" s="8">
        <v>42</v>
      </c>
      <c r="D71" s="8">
        <v>0.83</v>
      </c>
      <c r="E71" s="8">
        <v>48.12</v>
      </c>
      <c r="F71" s="7">
        <v>0.73799999999999999</v>
      </c>
      <c r="G71" s="6">
        <v>0</v>
      </c>
      <c r="I71" s="101"/>
      <c r="J71" s="104"/>
      <c r="K71" s="37" t="s">
        <v>2832</v>
      </c>
      <c r="L71" s="23" t="s">
        <v>3583</v>
      </c>
      <c r="M71" s="65">
        <f t="shared" si="9"/>
        <v>5.3264472365682575E-2</v>
      </c>
      <c r="N71" s="22">
        <f t="shared" si="7"/>
        <v>0</v>
      </c>
      <c r="O71" s="21">
        <f t="shared" si="10"/>
        <v>0</v>
      </c>
      <c r="P71" s="107"/>
    </row>
    <row r="72" spans="1:16" ht="15" x14ac:dyDescent="0.25">
      <c r="A72" s="9" t="s">
        <v>2436</v>
      </c>
      <c r="B72" s="8" t="s">
        <v>2435</v>
      </c>
      <c r="C72" s="8">
        <v>20</v>
      </c>
      <c r="D72" s="8">
        <v>3.3</v>
      </c>
      <c r="E72" s="8">
        <v>60.65</v>
      </c>
      <c r="F72" s="7">
        <v>0.8</v>
      </c>
      <c r="G72" s="6">
        <v>0</v>
      </c>
      <c r="I72" s="101"/>
      <c r="J72" s="104"/>
      <c r="K72" s="37" t="s">
        <v>1627</v>
      </c>
      <c r="L72" s="23" t="s">
        <v>3583</v>
      </c>
      <c r="M72" s="65">
        <f t="shared" si="9"/>
        <v>5.3264472365682575E-2</v>
      </c>
      <c r="N72" s="22">
        <f t="shared" si="7"/>
        <v>0</v>
      </c>
      <c r="O72" s="21">
        <f t="shared" si="10"/>
        <v>0</v>
      </c>
      <c r="P72" s="107"/>
    </row>
    <row r="73" spans="1:16" ht="15.75" thickBot="1" x14ac:dyDescent="0.3">
      <c r="A73" s="9" t="s">
        <v>2434</v>
      </c>
      <c r="B73" s="8" t="s">
        <v>2433</v>
      </c>
      <c r="C73" s="8">
        <v>20</v>
      </c>
      <c r="D73" s="8">
        <v>8</v>
      </c>
      <c r="E73" s="8">
        <v>69.75</v>
      </c>
      <c r="F73" s="7">
        <v>0.65</v>
      </c>
      <c r="G73" s="6">
        <v>0</v>
      </c>
      <c r="I73" s="101"/>
      <c r="J73" s="104"/>
      <c r="K73" s="37" t="s">
        <v>3135</v>
      </c>
      <c r="L73" s="23" t="s">
        <v>3583</v>
      </c>
      <c r="M73" s="65">
        <f t="shared" si="9"/>
        <v>5.3264472365682575E-2</v>
      </c>
      <c r="N73" s="22">
        <f t="shared" si="7"/>
        <v>0</v>
      </c>
      <c r="O73" s="21">
        <f t="shared" si="10"/>
        <v>0</v>
      </c>
      <c r="P73" s="107"/>
    </row>
    <row r="74" spans="1:16" ht="19.5" thickBot="1" x14ac:dyDescent="0.2">
      <c r="A74" s="9" t="s">
        <v>178</v>
      </c>
      <c r="B74" s="8" t="s">
        <v>177</v>
      </c>
      <c r="C74" s="8">
        <v>3</v>
      </c>
      <c r="D74" s="8">
        <v>16</v>
      </c>
      <c r="E74" s="8">
        <v>82.67</v>
      </c>
      <c r="F74" s="7">
        <v>0.66700000000000004</v>
      </c>
      <c r="G74" s="6">
        <v>0</v>
      </c>
      <c r="I74" s="101"/>
      <c r="J74" s="105"/>
      <c r="K74" s="36" t="s">
        <v>0</v>
      </c>
      <c r="L74" s="30">
        <v>0</v>
      </c>
      <c r="M74" s="70">
        <f t="shared" si="9"/>
        <v>5.3264472365682575E-2</v>
      </c>
      <c r="N74" s="18">
        <f t="shared" si="7"/>
        <v>0</v>
      </c>
      <c r="O74" s="17">
        <f t="shared" si="10"/>
        <v>0</v>
      </c>
      <c r="P74" s="107"/>
    </row>
    <row r="75" spans="1:16" ht="15" customHeight="1" x14ac:dyDescent="0.25">
      <c r="A75" s="9" t="s">
        <v>176</v>
      </c>
      <c r="B75" s="8" t="s">
        <v>175</v>
      </c>
      <c r="C75" s="8">
        <v>2</v>
      </c>
      <c r="D75" s="8">
        <v>15</v>
      </c>
      <c r="E75" s="8">
        <v>62</v>
      </c>
      <c r="F75" s="7">
        <v>0.5</v>
      </c>
      <c r="G75" s="6">
        <v>0.5</v>
      </c>
      <c r="I75" s="101"/>
      <c r="J75" s="109"/>
      <c r="K75" s="37" t="s">
        <v>1695</v>
      </c>
      <c r="L75" s="23">
        <v>1</v>
      </c>
      <c r="M75" s="65">
        <f t="shared" ref="M75:M98" si="11">4667/(12345+56058+16046+74320+69268)</f>
        <v>2.0465977012502357E-2</v>
      </c>
      <c r="N75" s="22">
        <f t="shared" si="7"/>
        <v>2.0465977012502357E-2</v>
      </c>
      <c r="O75" s="21">
        <f t="shared" si="10"/>
        <v>0.40931954025004713</v>
      </c>
      <c r="P75" s="107"/>
    </row>
    <row r="76" spans="1:16" ht="22.5" x14ac:dyDescent="0.25">
      <c r="A76" s="9" t="s">
        <v>2945</v>
      </c>
      <c r="B76" s="8" t="s">
        <v>2944</v>
      </c>
      <c r="C76" s="8">
        <v>1</v>
      </c>
      <c r="D76" s="8">
        <v>1</v>
      </c>
      <c r="E76" s="8">
        <v>54</v>
      </c>
      <c r="F76" s="7">
        <v>0</v>
      </c>
      <c r="G76" s="6">
        <v>0</v>
      </c>
      <c r="I76" s="101"/>
      <c r="J76" s="110"/>
      <c r="K76" s="37" t="s">
        <v>1693</v>
      </c>
      <c r="L76" s="23" t="s">
        <v>3583</v>
      </c>
      <c r="M76" s="65">
        <f t="shared" si="11"/>
        <v>2.0465977012502357E-2</v>
      </c>
      <c r="N76" s="22">
        <f t="shared" si="7"/>
        <v>0</v>
      </c>
      <c r="O76" s="21">
        <f t="shared" si="10"/>
        <v>0</v>
      </c>
      <c r="P76" s="107"/>
    </row>
    <row r="77" spans="1:16" ht="22.5" x14ac:dyDescent="0.25">
      <c r="A77" s="9" t="s">
        <v>2943</v>
      </c>
      <c r="B77" s="8" t="s">
        <v>2942</v>
      </c>
      <c r="C77" s="8">
        <v>1</v>
      </c>
      <c r="D77" s="8">
        <v>2</v>
      </c>
      <c r="E77" s="8">
        <v>74</v>
      </c>
      <c r="F77" s="7">
        <v>0</v>
      </c>
      <c r="G77" s="6">
        <v>0</v>
      </c>
      <c r="I77" s="101"/>
      <c r="J77" s="110"/>
      <c r="K77" s="37" t="s">
        <v>1691</v>
      </c>
      <c r="L77" s="23" t="s">
        <v>3583</v>
      </c>
      <c r="M77" s="65">
        <f t="shared" si="11"/>
        <v>2.0465977012502357E-2</v>
      </c>
      <c r="N77" s="22">
        <f t="shared" si="7"/>
        <v>0</v>
      </c>
      <c r="O77" s="21">
        <f t="shared" si="10"/>
        <v>0</v>
      </c>
      <c r="P77" s="107"/>
    </row>
    <row r="78" spans="1:16" ht="22.5" x14ac:dyDescent="0.25">
      <c r="A78" s="9" t="s">
        <v>2432</v>
      </c>
      <c r="B78" s="8" t="s">
        <v>2431</v>
      </c>
      <c r="C78" s="8">
        <v>1</v>
      </c>
      <c r="D78" s="8">
        <v>19</v>
      </c>
      <c r="E78" s="8">
        <v>66</v>
      </c>
      <c r="F78" s="7">
        <v>1</v>
      </c>
      <c r="G78" s="6">
        <v>0</v>
      </c>
      <c r="I78" s="101"/>
      <c r="J78" s="110"/>
      <c r="K78" s="37" t="s">
        <v>1689</v>
      </c>
      <c r="L78" s="23" t="s">
        <v>3583</v>
      </c>
      <c r="M78" s="65">
        <f t="shared" si="11"/>
        <v>2.0465977012502357E-2</v>
      </c>
      <c r="N78" s="22">
        <f t="shared" si="7"/>
        <v>0</v>
      </c>
      <c r="O78" s="21">
        <f t="shared" si="10"/>
        <v>0</v>
      </c>
      <c r="P78" s="107"/>
    </row>
    <row r="79" spans="1:16" ht="22.5" x14ac:dyDescent="0.25">
      <c r="A79" s="9" t="s">
        <v>2430</v>
      </c>
      <c r="B79" s="8" t="s">
        <v>2429</v>
      </c>
      <c r="C79" s="8">
        <v>2</v>
      </c>
      <c r="D79" s="8">
        <v>38</v>
      </c>
      <c r="E79" s="8">
        <v>62.5</v>
      </c>
      <c r="F79" s="7">
        <v>0.5</v>
      </c>
      <c r="G79" s="6">
        <v>0.5</v>
      </c>
      <c r="I79" s="101"/>
      <c r="J79" s="110"/>
      <c r="K79" s="37" t="s">
        <v>3143</v>
      </c>
      <c r="L79" s="23" t="s">
        <v>3583</v>
      </c>
      <c r="M79" s="65">
        <f t="shared" si="11"/>
        <v>2.0465977012502357E-2</v>
      </c>
      <c r="N79" s="22">
        <f t="shared" si="7"/>
        <v>0</v>
      </c>
      <c r="O79" s="21">
        <f t="shared" si="10"/>
        <v>0</v>
      </c>
      <c r="P79" s="107"/>
    </row>
    <row r="80" spans="1:16" ht="15" x14ac:dyDescent="0.25">
      <c r="A80" s="9" t="s">
        <v>3194</v>
      </c>
      <c r="B80" s="8" t="s">
        <v>3193</v>
      </c>
      <c r="C80" s="8">
        <v>2</v>
      </c>
      <c r="D80" s="8">
        <v>1.5</v>
      </c>
      <c r="E80" s="8">
        <v>62</v>
      </c>
      <c r="F80" s="7">
        <v>1</v>
      </c>
      <c r="G80" s="6">
        <v>0</v>
      </c>
      <c r="I80" s="101"/>
      <c r="J80" s="110"/>
      <c r="K80" s="37" t="s">
        <v>1687</v>
      </c>
      <c r="L80" s="23">
        <v>21</v>
      </c>
      <c r="M80" s="65">
        <f t="shared" si="11"/>
        <v>2.0465977012502357E-2</v>
      </c>
      <c r="N80" s="22">
        <f t="shared" si="7"/>
        <v>0.42978551726254949</v>
      </c>
      <c r="O80" s="21">
        <f t="shared" si="10"/>
        <v>8.5957103452509891</v>
      </c>
      <c r="P80" s="107"/>
    </row>
    <row r="81" spans="1:16" ht="15" x14ac:dyDescent="0.25">
      <c r="A81" s="9" t="s">
        <v>2420</v>
      </c>
      <c r="B81" s="8" t="s">
        <v>2419</v>
      </c>
      <c r="C81" s="8">
        <v>1</v>
      </c>
      <c r="D81" s="8">
        <v>7</v>
      </c>
      <c r="E81" s="8">
        <v>83</v>
      </c>
      <c r="F81" s="7">
        <v>0</v>
      </c>
      <c r="G81" s="6">
        <v>1</v>
      </c>
      <c r="I81" s="101"/>
      <c r="J81" s="110"/>
      <c r="K81" s="37" t="s">
        <v>1685</v>
      </c>
      <c r="L81" s="23">
        <v>45</v>
      </c>
      <c r="M81" s="65">
        <f t="shared" si="11"/>
        <v>2.0465977012502357E-2</v>
      </c>
      <c r="N81" s="22">
        <f t="shared" si="7"/>
        <v>0.9209689655626061</v>
      </c>
      <c r="O81" s="21">
        <f t="shared" si="10"/>
        <v>18.419379311252122</v>
      </c>
      <c r="P81" s="107"/>
    </row>
    <row r="82" spans="1:16" ht="15" x14ac:dyDescent="0.25">
      <c r="A82" s="9" t="s">
        <v>2939</v>
      </c>
      <c r="B82" s="8" t="s">
        <v>2938</v>
      </c>
      <c r="C82" s="8">
        <v>1</v>
      </c>
      <c r="D82" s="8">
        <v>7</v>
      </c>
      <c r="E82" s="8">
        <v>98</v>
      </c>
      <c r="F82" s="7">
        <v>0</v>
      </c>
      <c r="G82" s="6">
        <v>0</v>
      </c>
      <c r="I82" s="101"/>
      <c r="J82" s="110"/>
      <c r="K82" s="37" t="s">
        <v>110</v>
      </c>
      <c r="L82" s="23">
        <v>19</v>
      </c>
      <c r="M82" s="65">
        <f t="shared" si="11"/>
        <v>2.0465977012502357E-2</v>
      </c>
      <c r="N82" s="22">
        <f t="shared" si="7"/>
        <v>0.38885356323754477</v>
      </c>
      <c r="O82" s="21">
        <f t="shared" si="10"/>
        <v>7.7770712647508953</v>
      </c>
      <c r="P82" s="107"/>
    </row>
    <row r="83" spans="1:16" ht="33.75" x14ac:dyDescent="0.25">
      <c r="A83" s="9" t="s">
        <v>2416</v>
      </c>
      <c r="B83" s="8" t="s">
        <v>2415</v>
      </c>
      <c r="C83" s="8">
        <v>12</v>
      </c>
      <c r="D83" s="8">
        <v>1</v>
      </c>
      <c r="E83" s="8">
        <v>77.83</v>
      </c>
      <c r="F83" s="7">
        <v>0.33300000000000002</v>
      </c>
      <c r="G83" s="6">
        <v>0</v>
      </c>
      <c r="I83" s="101"/>
      <c r="J83" s="110"/>
      <c r="K83" s="37" t="s">
        <v>1683</v>
      </c>
      <c r="L83" s="23">
        <v>6</v>
      </c>
      <c r="M83" s="65">
        <f t="shared" si="11"/>
        <v>2.0465977012502357E-2</v>
      </c>
      <c r="N83" s="22">
        <f t="shared" si="7"/>
        <v>0.12279586207501414</v>
      </c>
      <c r="O83" s="21">
        <f t="shared" si="10"/>
        <v>2.4559172415002828</v>
      </c>
      <c r="P83" s="107"/>
    </row>
    <row r="84" spans="1:16" ht="22.5" x14ac:dyDescent="0.25">
      <c r="A84" s="9" t="s">
        <v>2414</v>
      </c>
      <c r="B84" s="8" t="s">
        <v>2413</v>
      </c>
      <c r="C84" s="8">
        <v>21</v>
      </c>
      <c r="D84" s="8">
        <v>6.62</v>
      </c>
      <c r="E84" s="8">
        <v>76.62</v>
      </c>
      <c r="F84" s="7">
        <v>0.47599999999999998</v>
      </c>
      <c r="G84" s="6">
        <v>4.8000000000000001E-2</v>
      </c>
      <c r="I84" s="101"/>
      <c r="J84" s="110"/>
      <c r="K84" s="37" t="s">
        <v>1681</v>
      </c>
      <c r="L84" s="23">
        <v>1</v>
      </c>
      <c r="M84" s="65">
        <f t="shared" si="11"/>
        <v>2.0465977012502357E-2</v>
      </c>
      <c r="N84" s="22">
        <f t="shared" si="7"/>
        <v>2.0465977012502357E-2</v>
      </c>
      <c r="O84" s="21">
        <f t="shared" si="10"/>
        <v>0.40931954025004713</v>
      </c>
      <c r="P84" s="107"/>
    </row>
    <row r="85" spans="1:16" ht="22.5" x14ac:dyDescent="0.25">
      <c r="A85" s="9" t="s">
        <v>174</v>
      </c>
      <c r="B85" s="8" t="s">
        <v>173</v>
      </c>
      <c r="C85" s="8">
        <v>31</v>
      </c>
      <c r="D85" s="8">
        <v>12</v>
      </c>
      <c r="E85" s="8">
        <v>83.65</v>
      </c>
      <c r="F85" s="7">
        <v>0.58099999999999996</v>
      </c>
      <c r="G85" s="6">
        <v>0.161</v>
      </c>
      <c r="I85" s="101"/>
      <c r="J85" s="110"/>
      <c r="K85" s="37" t="s">
        <v>1647</v>
      </c>
      <c r="L85" s="23">
        <v>6</v>
      </c>
      <c r="M85" s="65">
        <f t="shared" si="11"/>
        <v>2.0465977012502357E-2</v>
      </c>
      <c r="N85" s="22">
        <f t="shared" si="7"/>
        <v>0.12279586207501414</v>
      </c>
      <c r="O85" s="21">
        <f t="shared" si="10"/>
        <v>2.4559172415002828</v>
      </c>
      <c r="P85" s="107"/>
    </row>
    <row r="86" spans="1:16" ht="22.5" x14ac:dyDescent="0.25">
      <c r="A86" s="9" t="s">
        <v>172</v>
      </c>
      <c r="B86" s="8" t="s">
        <v>171</v>
      </c>
      <c r="C86" s="8">
        <v>30</v>
      </c>
      <c r="D86" s="8">
        <v>18.57</v>
      </c>
      <c r="E86" s="8">
        <v>83.47</v>
      </c>
      <c r="F86" s="7">
        <v>0.36699999999999999</v>
      </c>
      <c r="G86" s="6">
        <v>6.7000000000000004E-2</v>
      </c>
      <c r="I86" s="101"/>
      <c r="J86" s="110"/>
      <c r="K86" s="37" t="s">
        <v>1645</v>
      </c>
      <c r="L86" s="23">
        <v>4</v>
      </c>
      <c r="M86" s="65">
        <f t="shared" si="11"/>
        <v>2.0465977012502357E-2</v>
      </c>
      <c r="N86" s="22">
        <f t="shared" si="7"/>
        <v>8.1863908050009426E-2</v>
      </c>
      <c r="O86" s="21">
        <f t="shared" si="10"/>
        <v>1.6372781610001885</v>
      </c>
      <c r="P86" s="107"/>
    </row>
    <row r="87" spans="1:16" ht="22.5" x14ac:dyDescent="0.25">
      <c r="A87" s="9" t="s">
        <v>2412</v>
      </c>
      <c r="B87" s="8" t="s">
        <v>2411</v>
      </c>
      <c r="C87" s="8">
        <v>12</v>
      </c>
      <c r="D87" s="8">
        <v>24.5</v>
      </c>
      <c r="E87" s="8">
        <v>83.75</v>
      </c>
      <c r="F87" s="7">
        <v>0.41699999999999998</v>
      </c>
      <c r="G87" s="6">
        <v>0.16700000000000001</v>
      </c>
      <c r="I87" s="101"/>
      <c r="J87" s="110"/>
      <c r="K87" s="37" t="s">
        <v>1643</v>
      </c>
      <c r="L87" s="23" t="s">
        <v>3583</v>
      </c>
      <c r="M87" s="65">
        <f t="shared" si="11"/>
        <v>2.0465977012502357E-2</v>
      </c>
      <c r="N87" s="22">
        <f t="shared" si="7"/>
        <v>0</v>
      </c>
      <c r="O87" s="21">
        <f t="shared" si="10"/>
        <v>0</v>
      </c>
      <c r="P87" s="107"/>
    </row>
    <row r="88" spans="1:16" ht="33.75" x14ac:dyDescent="0.25">
      <c r="A88" s="9" t="s">
        <v>2410</v>
      </c>
      <c r="B88" s="8" t="s">
        <v>2409</v>
      </c>
      <c r="C88" s="8">
        <v>3</v>
      </c>
      <c r="D88" s="8">
        <v>1</v>
      </c>
      <c r="E88" s="8">
        <v>53.67</v>
      </c>
      <c r="F88" s="7">
        <v>0.66700000000000004</v>
      </c>
      <c r="G88" s="6">
        <v>0</v>
      </c>
      <c r="I88" s="101"/>
      <c r="J88" s="110"/>
      <c r="K88" s="37" t="s">
        <v>1641</v>
      </c>
      <c r="L88" s="23">
        <v>2</v>
      </c>
      <c r="M88" s="65">
        <f t="shared" si="11"/>
        <v>2.0465977012502357E-2</v>
      </c>
      <c r="N88" s="22">
        <f t="shared" si="7"/>
        <v>4.0931954025004713E-2</v>
      </c>
      <c r="O88" s="21">
        <f t="shared" si="10"/>
        <v>0.81863908050009426</v>
      </c>
      <c r="P88" s="107"/>
    </row>
    <row r="89" spans="1:16" ht="22.5" x14ac:dyDescent="0.25">
      <c r="A89" s="9" t="s">
        <v>170</v>
      </c>
      <c r="B89" s="8" t="s">
        <v>169</v>
      </c>
      <c r="C89" s="8">
        <v>1</v>
      </c>
      <c r="D89" s="8">
        <v>2</v>
      </c>
      <c r="E89" s="8">
        <v>91</v>
      </c>
      <c r="F89" s="7">
        <v>1</v>
      </c>
      <c r="G89" s="6">
        <v>0</v>
      </c>
      <c r="I89" s="101"/>
      <c r="J89" s="110"/>
      <c r="K89" s="37" t="s">
        <v>1599</v>
      </c>
      <c r="L89" s="23">
        <v>22</v>
      </c>
      <c r="M89" s="65">
        <f t="shared" si="11"/>
        <v>2.0465977012502357E-2</v>
      </c>
      <c r="N89" s="22">
        <f t="shared" si="7"/>
        <v>0.45025149427505184</v>
      </c>
      <c r="O89" s="21">
        <f t="shared" si="10"/>
        <v>9.0050298855010364</v>
      </c>
      <c r="P89" s="107"/>
    </row>
    <row r="90" spans="1:16" ht="22.5" x14ac:dyDescent="0.25">
      <c r="A90" s="9" t="s">
        <v>2408</v>
      </c>
      <c r="B90" s="8" t="s">
        <v>2407</v>
      </c>
      <c r="C90" s="8">
        <v>2</v>
      </c>
      <c r="D90" s="8">
        <v>7</v>
      </c>
      <c r="E90" s="8">
        <v>86.5</v>
      </c>
      <c r="F90" s="7">
        <v>1</v>
      </c>
      <c r="G90" s="6">
        <v>1</v>
      </c>
      <c r="I90" s="101"/>
      <c r="J90" s="110"/>
      <c r="K90" s="37" t="s">
        <v>106</v>
      </c>
      <c r="L90" s="23">
        <v>63</v>
      </c>
      <c r="M90" s="65">
        <f t="shared" si="11"/>
        <v>2.0465977012502357E-2</v>
      </c>
      <c r="N90" s="22">
        <f t="shared" si="7"/>
        <v>1.2893565517876484</v>
      </c>
      <c r="O90" s="21">
        <f t="shared" si="10"/>
        <v>25.787131035752967</v>
      </c>
      <c r="P90" s="107"/>
    </row>
    <row r="91" spans="1:16" ht="22.5" x14ac:dyDescent="0.25">
      <c r="A91" s="9" t="s">
        <v>2406</v>
      </c>
      <c r="B91" s="8" t="s">
        <v>2405</v>
      </c>
      <c r="C91" s="8">
        <v>1</v>
      </c>
      <c r="D91" s="8">
        <v>7</v>
      </c>
      <c r="E91" s="8">
        <v>92</v>
      </c>
      <c r="F91" s="7">
        <v>1</v>
      </c>
      <c r="G91" s="6">
        <v>0</v>
      </c>
      <c r="I91" s="101"/>
      <c r="J91" s="110"/>
      <c r="K91" s="37" t="s">
        <v>1597</v>
      </c>
      <c r="L91" s="23">
        <v>31</v>
      </c>
      <c r="M91" s="65">
        <f t="shared" si="11"/>
        <v>2.0465977012502357E-2</v>
      </c>
      <c r="N91" s="22">
        <f t="shared" si="7"/>
        <v>0.634445287387573</v>
      </c>
      <c r="O91" s="21">
        <f t="shared" si="10"/>
        <v>12.688905747751459</v>
      </c>
      <c r="P91" s="107"/>
    </row>
    <row r="92" spans="1:16" ht="22.5" x14ac:dyDescent="0.25">
      <c r="A92" s="9" t="s">
        <v>2404</v>
      </c>
      <c r="B92" s="8" t="s">
        <v>2403</v>
      </c>
      <c r="C92" s="8">
        <v>2</v>
      </c>
      <c r="D92" s="8">
        <v>6</v>
      </c>
      <c r="E92" s="8">
        <v>88.5</v>
      </c>
      <c r="F92" s="7">
        <v>0.5</v>
      </c>
      <c r="G92" s="6">
        <v>0.5</v>
      </c>
      <c r="I92" s="101"/>
      <c r="J92" s="110"/>
      <c r="K92" s="37" t="s">
        <v>1595</v>
      </c>
      <c r="L92" s="23">
        <v>7</v>
      </c>
      <c r="M92" s="65">
        <f t="shared" si="11"/>
        <v>2.0465977012502357E-2</v>
      </c>
      <c r="N92" s="22">
        <f t="shared" si="7"/>
        <v>0.1432618390875165</v>
      </c>
      <c r="O92" s="21">
        <f t="shared" si="10"/>
        <v>2.8652367817503297</v>
      </c>
      <c r="P92" s="107"/>
    </row>
    <row r="93" spans="1:16" ht="22.5" x14ac:dyDescent="0.25">
      <c r="A93" s="9" t="s">
        <v>2402</v>
      </c>
      <c r="B93" s="8" t="s">
        <v>2401</v>
      </c>
      <c r="C93" s="8">
        <v>17</v>
      </c>
      <c r="D93" s="8">
        <v>0.12</v>
      </c>
      <c r="E93" s="8">
        <v>56.94</v>
      </c>
      <c r="F93" s="7">
        <v>0.35299999999999998</v>
      </c>
      <c r="G93" s="6">
        <v>0</v>
      </c>
      <c r="I93" s="101"/>
      <c r="J93" s="110"/>
      <c r="K93" s="37" t="s">
        <v>1593</v>
      </c>
      <c r="L93" s="23">
        <v>8</v>
      </c>
      <c r="M93" s="65">
        <f t="shared" si="11"/>
        <v>2.0465977012502357E-2</v>
      </c>
      <c r="N93" s="22">
        <f t="shared" si="7"/>
        <v>0.16372781610001885</v>
      </c>
      <c r="O93" s="21">
        <f t="shared" si="10"/>
        <v>3.2745563220003771</v>
      </c>
      <c r="P93" s="107"/>
    </row>
    <row r="94" spans="1:16" ht="22.5" x14ac:dyDescent="0.25">
      <c r="A94" s="9" t="s">
        <v>168</v>
      </c>
      <c r="B94" s="8" t="s">
        <v>167</v>
      </c>
      <c r="C94" s="8">
        <v>14</v>
      </c>
      <c r="D94" s="8">
        <v>0.79</v>
      </c>
      <c r="E94" s="8">
        <v>79</v>
      </c>
      <c r="F94" s="7">
        <v>0.42899999999999999</v>
      </c>
      <c r="G94" s="6">
        <v>0</v>
      </c>
      <c r="I94" s="101"/>
      <c r="J94" s="110"/>
      <c r="K94" s="37" t="s">
        <v>1863</v>
      </c>
      <c r="L94" s="23">
        <v>27</v>
      </c>
      <c r="M94" s="65">
        <f t="shared" si="11"/>
        <v>2.0465977012502357E-2</v>
      </c>
      <c r="N94" s="22">
        <f t="shared" si="7"/>
        <v>0.55258137933756357</v>
      </c>
      <c r="O94" s="21">
        <f t="shared" si="10"/>
        <v>11.051627586751271</v>
      </c>
      <c r="P94" s="107"/>
    </row>
    <row r="95" spans="1:16" ht="22.5" x14ac:dyDescent="0.25">
      <c r="A95" s="9" t="s">
        <v>166</v>
      </c>
      <c r="B95" s="8" t="s">
        <v>165</v>
      </c>
      <c r="C95" s="8">
        <v>57</v>
      </c>
      <c r="D95" s="8">
        <v>10.11</v>
      </c>
      <c r="E95" s="8">
        <v>82.77</v>
      </c>
      <c r="F95" s="7">
        <v>0.38600000000000001</v>
      </c>
      <c r="G95" s="6">
        <v>0</v>
      </c>
      <c r="I95" s="101"/>
      <c r="J95" s="110"/>
      <c r="K95" s="37" t="s">
        <v>1861</v>
      </c>
      <c r="L95" s="23">
        <v>23</v>
      </c>
      <c r="M95" s="65">
        <f t="shared" si="11"/>
        <v>2.0465977012502357E-2</v>
      </c>
      <c r="N95" s="22">
        <f t="shared" si="7"/>
        <v>0.4707174712875542</v>
      </c>
      <c r="O95" s="21">
        <f t="shared" si="10"/>
        <v>9.4143494257510838</v>
      </c>
      <c r="P95" s="107"/>
    </row>
    <row r="96" spans="1:16" ht="22.5" x14ac:dyDescent="0.25">
      <c r="A96" s="9" t="s">
        <v>2398</v>
      </c>
      <c r="B96" s="8" t="s">
        <v>2397</v>
      </c>
      <c r="C96" s="8">
        <v>7</v>
      </c>
      <c r="D96" s="8">
        <v>0.71</v>
      </c>
      <c r="E96" s="8">
        <v>63.43</v>
      </c>
      <c r="F96" s="7">
        <v>0.42899999999999999</v>
      </c>
      <c r="G96" s="6">
        <v>0</v>
      </c>
      <c r="I96" s="101"/>
      <c r="J96" s="110"/>
      <c r="K96" s="37" t="s">
        <v>1859</v>
      </c>
      <c r="L96" s="23">
        <v>35</v>
      </c>
      <c r="M96" s="65">
        <f t="shared" si="11"/>
        <v>2.0465977012502357E-2</v>
      </c>
      <c r="N96" s="22">
        <f t="shared" si="7"/>
        <v>0.71630919543758242</v>
      </c>
      <c r="O96" s="21">
        <f t="shared" si="10"/>
        <v>14.326183908751648</v>
      </c>
      <c r="P96" s="107"/>
    </row>
    <row r="97" spans="1:16" ht="23.25" thickBot="1" x14ac:dyDescent="0.3">
      <c r="A97" s="9" t="s">
        <v>2396</v>
      </c>
      <c r="B97" s="8" t="s">
        <v>2395</v>
      </c>
      <c r="C97" s="8">
        <v>15</v>
      </c>
      <c r="D97" s="8">
        <v>5.33</v>
      </c>
      <c r="E97" s="8">
        <v>66.33</v>
      </c>
      <c r="F97" s="7">
        <v>0.26700000000000002</v>
      </c>
      <c r="G97" s="6">
        <v>0</v>
      </c>
      <c r="I97" s="101"/>
      <c r="J97" s="110"/>
      <c r="K97" s="37" t="s">
        <v>1857</v>
      </c>
      <c r="L97" s="23">
        <v>4</v>
      </c>
      <c r="M97" s="65">
        <f t="shared" si="11"/>
        <v>2.0465977012502357E-2</v>
      </c>
      <c r="N97" s="22">
        <f t="shared" si="7"/>
        <v>8.1863908050009426E-2</v>
      </c>
      <c r="O97" s="21">
        <f t="shared" si="10"/>
        <v>1.6372781610001885</v>
      </c>
      <c r="P97" s="107"/>
    </row>
    <row r="98" spans="1:16" ht="34.5" thickBot="1" x14ac:dyDescent="0.2">
      <c r="A98" s="9" t="s">
        <v>2394</v>
      </c>
      <c r="B98" s="8" t="s">
        <v>2393</v>
      </c>
      <c r="C98" s="8">
        <v>7</v>
      </c>
      <c r="D98" s="8">
        <v>0.14000000000000001</v>
      </c>
      <c r="E98" s="8">
        <v>77.569999999999993</v>
      </c>
      <c r="F98" s="7">
        <v>0.28599999999999998</v>
      </c>
      <c r="G98" s="6">
        <v>1</v>
      </c>
      <c r="I98" s="101"/>
      <c r="J98" s="111"/>
      <c r="K98" s="36" t="s">
        <v>0</v>
      </c>
      <c r="L98" s="30">
        <v>325</v>
      </c>
      <c r="M98" s="70">
        <f t="shared" si="11"/>
        <v>2.0465977012502357E-2</v>
      </c>
      <c r="N98" s="18">
        <f t="shared" si="7"/>
        <v>6.6514425290632655</v>
      </c>
      <c r="O98" s="17">
        <f t="shared" si="10"/>
        <v>133.02885058126532</v>
      </c>
      <c r="P98" s="107"/>
    </row>
    <row r="99" spans="1:16" ht="23.25" thickBot="1" x14ac:dyDescent="0.3">
      <c r="A99" s="9" t="s">
        <v>2392</v>
      </c>
      <c r="B99" s="8" t="s">
        <v>2391</v>
      </c>
      <c r="C99" s="8">
        <v>6</v>
      </c>
      <c r="D99" s="8">
        <v>0.5</v>
      </c>
      <c r="E99" s="8">
        <v>85.17</v>
      </c>
      <c r="F99" s="7">
        <v>0.5</v>
      </c>
      <c r="G99" s="6">
        <v>1</v>
      </c>
      <c r="I99" s="102"/>
      <c r="J99" s="35"/>
      <c r="K99" s="34"/>
      <c r="L99" s="33">
        <v>405</v>
      </c>
      <c r="M99" s="72"/>
      <c r="N99" s="32">
        <f>SUMIF($K60:$K98,"total",N60:N98)</f>
        <v>17.898878665554037</v>
      </c>
      <c r="O99" s="31">
        <f>SUMIF($K60:$K98,"total",O60:O98)</f>
        <v>200.51346740020995</v>
      </c>
      <c r="P99" s="108"/>
    </row>
    <row r="100" spans="1:16" ht="33.75" customHeight="1" x14ac:dyDescent="0.25">
      <c r="A100" s="9" t="s">
        <v>3192</v>
      </c>
      <c r="B100" s="8" t="s">
        <v>3191</v>
      </c>
      <c r="C100" s="8">
        <v>1</v>
      </c>
      <c r="D100" s="8">
        <v>2</v>
      </c>
      <c r="E100" s="8">
        <v>0.04</v>
      </c>
      <c r="F100" s="7">
        <v>1</v>
      </c>
      <c r="G100" s="6">
        <v>0</v>
      </c>
      <c r="I100" s="97" t="s">
        <v>3586</v>
      </c>
      <c r="J100" s="92"/>
      <c r="K100" s="24" t="s">
        <v>3163</v>
      </c>
      <c r="L100" s="23" t="s">
        <v>3583</v>
      </c>
      <c r="M100" s="65">
        <f t="shared" ref="M100:M115" si="12">2359/88988</f>
        <v>2.6509192250640537E-2</v>
      </c>
      <c r="N100" s="22">
        <f t="shared" ref="N100:N174" si="13">L100*M100</f>
        <v>0</v>
      </c>
      <c r="O100" s="21">
        <f t="shared" ref="O100:O149" si="14">N100*6</f>
        <v>0</v>
      </c>
      <c r="P100" s="112" t="s">
        <v>3589</v>
      </c>
    </row>
    <row r="101" spans="1:16" ht="22.5" x14ac:dyDescent="0.25">
      <c r="A101" s="9" t="s">
        <v>2390</v>
      </c>
      <c r="B101" s="8" t="s">
        <v>2389</v>
      </c>
      <c r="C101" s="8">
        <v>467</v>
      </c>
      <c r="D101" s="8">
        <v>0</v>
      </c>
      <c r="E101" s="8">
        <v>77.099999999999994</v>
      </c>
      <c r="F101" s="7">
        <v>0.45600000000000002</v>
      </c>
      <c r="G101" s="6">
        <v>0</v>
      </c>
      <c r="I101" s="98"/>
      <c r="J101" s="93"/>
      <c r="K101" s="24" t="s">
        <v>2024</v>
      </c>
      <c r="L101" s="23" t="s">
        <v>3583</v>
      </c>
      <c r="M101" s="65">
        <f t="shared" si="12"/>
        <v>2.6509192250640537E-2</v>
      </c>
      <c r="N101" s="22">
        <f t="shared" si="13"/>
        <v>0</v>
      </c>
      <c r="O101" s="21">
        <f t="shared" si="14"/>
        <v>0</v>
      </c>
      <c r="P101" s="113"/>
    </row>
    <row r="102" spans="1:16" ht="22.5" x14ac:dyDescent="0.25">
      <c r="A102" s="9" t="s">
        <v>2388</v>
      </c>
      <c r="B102" s="8" t="s">
        <v>2387</v>
      </c>
      <c r="C102" s="8">
        <v>61</v>
      </c>
      <c r="D102" s="8">
        <v>1.02</v>
      </c>
      <c r="E102" s="8">
        <v>81.180000000000007</v>
      </c>
      <c r="F102" s="7">
        <v>0.32800000000000001</v>
      </c>
      <c r="G102" s="6">
        <v>0</v>
      </c>
      <c r="I102" s="98"/>
      <c r="J102" s="93"/>
      <c r="K102" s="24" t="s">
        <v>2022</v>
      </c>
      <c r="L102" s="23" t="s">
        <v>3583</v>
      </c>
      <c r="M102" s="65">
        <f t="shared" si="12"/>
        <v>2.6509192250640537E-2</v>
      </c>
      <c r="N102" s="22">
        <f t="shared" si="13"/>
        <v>0</v>
      </c>
      <c r="O102" s="21">
        <f t="shared" si="14"/>
        <v>0</v>
      </c>
      <c r="P102" s="113"/>
    </row>
    <row r="103" spans="1:16" ht="15" x14ac:dyDescent="0.25">
      <c r="A103" s="9" t="s">
        <v>3580</v>
      </c>
      <c r="B103" s="8" t="s">
        <v>3579</v>
      </c>
      <c r="C103" s="8">
        <v>1</v>
      </c>
      <c r="D103" s="8">
        <v>16</v>
      </c>
      <c r="E103" s="8">
        <v>84</v>
      </c>
      <c r="F103" s="7">
        <v>0</v>
      </c>
      <c r="G103" s="6">
        <v>0</v>
      </c>
      <c r="I103" s="98"/>
      <c r="J103" s="93"/>
      <c r="K103" s="24" t="s">
        <v>1965</v>
      </c>
      <c r="L103" s="23" t="s">
        <v>3583</v>
      </c>
      <c r="M103" s="65">
        <f t="shared" si="12"/>
        <v>2.6509192250640537E-2</v>
      </c>
      <c r="N103" s="22">
        <f t="shared" si="13"/>
        <v>0</v>
      </c>
      <c r="O103" s="21">
        <f t="shared" si="14"/>
        <v>0</v>
      </c>
      <c r="P103" s="113"/>
    </row>
    <row r="104" spans="1:16" ht="22.5" x14ac:dyDescent="0.25">
      <c r="A104" s="9" t="s">
        <v>2376</v>
      </c>
      <c r="B104" s="8" t="s">
        <v>2375</v>
      </c>
      <c r="C104" s="8">
        <v>1</v>
      </c>
      <c r="D104" s="8">
        <v>1</v>
      </c>
      <c r="E104" s="8">
        <v>89</v>
      </c>
      <c r="F104" s="7">
        <v>0</v>
      </c>
      <c r="G104" s="6">
        <v>0</v>
      </c>
      <c r="I104" s="98"/>
      <c r="J104" s="93"/>
      <c r="K104" s="24" t="s">
        <v>2862</v>
      </c>
      <c r="L104" s="23" t="s">
        <v>3583</v>
      </c>
      <c r="M104" s="65">
        <f t="shared" si="12"/>
        <v>2.6509192250640537E-2</v>
      </c>
      <c r="N104" s="22">
        <f t="shared" si="13"/>
        <v>0</v>
      </c>
      <c r="O104" s="21">
        <f t="shared" si="14"/>
        <v>0</v>
      </c>
      <c r="P104" s="113"/>
    </row>
    <row r="105" spans="1:16" ht="22.5" x14ac:dyDescent="0.25">
      <c r="A105" s="9" t="s">
        <v>3184</v>
      </c>
      <c r="B105" s="8" t="s">
        <v>3183</v>
      </c>
      <c r="C105" s="8">
        <v>1</v>
      </c>
      <c r="D105" s="8">
        <v>0</v>
      </c>
      <c r="E105" s="8">
        <v>15</v>
      </c>
      <c r="F105" s="7">
        <v>1</v>
      </c>
      <c r="G105" s="6">
        <v>0</v>
      </c>
      <c r="I105" s="98"/>
      <c r="J105" s="93"/>
      <c r="K105" s="24" t="s">
        <v>1911</v>
      </c>
      <c r="L105" s="23">
        <v>12</v>
      </c>
      <c r="M105" s="65">
        <f t="shared" si="12"/>
        <v>2.6509192250640537E-2</v>
      </c>
      <c r="N105" s="22">
        <f t="shared" si="13"/>
        <v>0.31811030700768644</v>
      </c>
      <c r="O105" s="21">
        <f t="shared" si="14"/>
        <v>1.9086618420461186</v>
      </c>
      <c r="P105" s="113"/>
    </row>
    <row r="106" spans="1:16" ht="22.5" x14ac:dyDescent="0.25">
      <c r="A106" s="9" t="s">
        <v>2368</v>
      </c>
      <c r="B106" s="8" t="s">
        <v>2367</v>
      </c>
      <c r="C106" s="8">
        <v>1</v>
      </c>
      <c r="D106" s="8">
        <v>21</v>
      </c>
      <c r="E106" s="8">
        <v>64</v>
      </c>
      <c r="F106" s="7">
        <v>0</v>
      </c>
      <c r="G106" s="6">
        <v>0</v>
      </c>
      <c r="I106" s="98"/>
      <c r="J106" s="93"/>
      <c r="K106" s="24" t="s">
        <v>126</v>
      </c>
      <c r="L106" s="23">
        <v>10</v>
      </c>
      <c r="M106" s="65">
        <f t="shared" si="12"/>
        <v>2.6509192250640537E-2</v>
      </c>
      <c r="N106" s="22">
        <f t="shared" si="13"/>
        <v>0.26509192250640534</v>
      </c>
      <c r="O106" s="21">
        <f t="shared" si="14"/>
        <v>1.5905515350384321</v>
      </c>
      <c r="P106" s="113"/>
    </row>
    <row r="107" spans="1:16" ht="22.5" x14ac:dyDescent="0.25">
      <c r="A107" s="9" t="s">
        <v>3578</v>
      </c>
      <c r="B107" s="8" t="s">
        <v>3577</v>
      </c>
      <c r="C107" s="8">
        <v>1</v>
      </c>
      <c r="D107" s="8">
        <v>32</v>
      </c>
      <c r="E107" s="8">
        <v>73</v>
      </c>
      <c r="F107" s="7">
        <v>0</v>
      </c>
      <c r="G107" s="6">
        <v>0</v>
      </c>
      <c r="I107" s="98"/>
      <c r="J107" s="93"/>
      <c r="K107" s="24" t="s">
        <v>124</v>
      </c>
      <c r="L107" s="23">
        <v>10</v>
      </c>
      <c r="M107" s="65">
        <f t="shared" si="12"/>
        <v>2.6509192250640537E-2</v>
      </c>
      <c r="N107" s="22">
        <f t="shared" si="13"/>
        <v>0.26509192250640534</v>
      </c>
      <c r="O107" s="21">
        <f t="shared" si="14"/>
        <v>1.5905515350384321</v>
      </c>
      <c r="P107" s="113"/>
    </row>
    <row r="108" spans="1:16" ht="33.75" x14ac:dyDescent="0.25">
      <c r="A108" s="9" t="s">
        <v>2931</v>
      </c>
      <c r="B108" s="8" t="s">
        <v>2930</v>
      </c>
      <c r="C108" s="8">
        <v>4</v>
      </c>
      <c r="D108" s="8">
        <v>0</v>
      </c>
      <c r="E108" s="8">
        <v>52.75</v>
      </c>
      <c r="F108" s="7">
        <v>0.75</v>
      </c>
      <c r="G108" s="6">
        <v>0</v>
      </c>
      <c r="I108" s="98"/>
      <c r="J108" s="93"/>
      <c r="K108" s="24" t="s">
        <v>122</v>
      </c>
      <c r="L108" s="23">
        <v>8</v>
      </c>
      <c r="M108" s="65">
        <f t="shared" si="12"/>
        <v>2.6509192250640537E-2</v>
      </c>
      <c r="N108" s="22">
        <f t="shared" si="13"/>
        <v>0.2120735380051243</v>
      </c>
      <c r="O108" s="21">
        <f t="shared" si="14"/>
        <v>1.2724412280307458</v>
      </c>
      <c r="P108" s="113"/>
    </row>
    <row r="109" spans="1:16" ht="22.5" x14ac:dyDescent="0.25">
      <c r="A109" s="9" t="s">
        <v>2362</v>
      </c>
      <c r="B109" s="8" t="s">
        <v>2361</v>
      </c>
      <c r="C109" s="8">
        <v>13</v>
      </c>
      <c r="D109" s="8">
        <v>1.62</v>
      </c>
      <c r="E109" s="8">
        <v>63.62</v>
      </c>
      <c r="F109" s="7">
        <v>0.61499999999999999</v>
      </c>
      <c r="G109" s="6">
        <v>0</v>
      </c>
      <c r="I109" s="98"/>
      <c r="J109" s="93"/>
      <c r="K109" s="24" t="s">
        <v>1909</v>
      </c>
      <c r="L109" s="23" t="s">
        <v>3583</v>
      </c>
      <c r="M109" s="65">
        <f t="shared" si="12"/>
        <v>2.6509192250640537E-2</v>
      </c>
      <c r="N109" s="22">
        <f t="shared" si="13"/>
        <v>0</v>
      </c>
      <c r="O109" s="21">
        <f t="shared" si="14"/>
        <v>0</v>
      </c>
      <c r="P109" s="113"/>
    </row>
    <row r="110" spans="1:16" ht="22.5" x14ac:dyDescent="0.25">
      <c r="A110" s="9" t="s">
        <v>2360</v>
      </c>
      <c r="B110" s="8" t="s">
        <v>2359</v>
      </c>
      <c r="C110" s="8">
        <v>1</v>
      </c>
      <c r="D110" s="8">
        <v>12</v>
      </c>
      <c r="E110" s="8">
        <v>94</v>
      </c>
      <c r="F110" s="7">
        <v>0</v>
      </c>
      <c r="G110" s="6">
        <v>0</v>
      </c>
      <c r="I110" s="98"/>
      <c r="J110" s="93"/>
      <c r="K110" s="24" t="s">
        <v>1935</v>
      </c>
      <c r="L110" s="23">
        <v>9</v>
      </c>
      <c r="M110" s="65">
        <f t="shared" si="12"/>
        <v>2.6509192250640537E-2</v>
      </c>
      <c r="N110" s="22">
        <f t="shared" si="13"/>
        <v>0.23858273025576482</v>
      </c>
      <c r="O110" s="21">
        <f t="shared" si="14"/>
        <v>1.4314963815345889</v>
      </c>
      <c r="P110" s="113"/>
    </row>
    <row r="111" spans="1:16" ht="22.5" x14ac:dyDescent="0.25">
      <c r="A111" s="9" t="s">
        <v>2352</v>
      </c>
      <c r="B111" s="8" t="s">
        <v>2351</v>
      </c>
      <c r="C111" s="8">
        <v>2</v>
      </c>
      <c r="D111" s="8">
        <v>1</v>
      </c>
      <c r="E111" s="8">
        <v>60</v>
      </c>
      <c r="F111" s="7">
        <v>0.5</v>
      </c>
      <c r="G111" s="6">
        <v>0</v>
      </c>
      <c r="I111" s="98"/>
      <c r="J111" s="93"/>
      <c r="K111" s="24" t="s">
        <v>1933</v>
      </c>
      <c r="L111" s="23">
        <v>7</v>
      </c>
      <c r="M111" s="65">
        <f t="shared" si="12"/>
        <v>2.6509192250640537E-2</v>
      </c>
      <c r="N111" s="22">
        <f t="shared" si="13"/>
        <v>0.18556434575448377</v>
      </c>
      <c r="O111" s="21">
        <f t="shared" si="14"/>
        <v>1.1133860745269026</v>
      </c>
      <c r="P111" s="113"/>
    </row>
    <row r="112" spans="1:16" ht="22.5" x14ac:dyDescent="0.25">
      <c r="A112" s="9" t="s">
        <v>2350</v>
      </c>
      <c r="B112" s="8" t="s">
        <v>2349</v>
      </c>
      <c r="C112" s="8">
        <v>2</v>
      </c>
      <c r="D112" s="8">
        <v>5.5</v>
      </c>
      <c r="E112" s="8">
        <v>86.5</v>
      </c>
      <c r="F112" s="7">
        <v>0.5</v>
      </c>
      <c r="G112" s="6">
        <v>0</v>
      </c>
      <c r="I112" s="98"/>
      <c r="J112" s="93"/>
      <c r="K112" s="24" t="s">
        <v>140</v>
      </c>
      <c r="L112" s="23">
        <v>9</v>
      </c>
      <c r="M112" s="65">
        <f t="shared" si="12"/>
        <v>2.6509192250640537E-2</v>
      </c>
      <c r="N112" s="22">
        <f t="shared" si="13"/>
        <v>0.23858273025576482</v>
      </c>
      <c r="O112" s="21">
        <f t="shared" si="14"/>
        <v>1.4314963815345889</v>
      </c>
      <c r="P112" s="113"/>
    </row>
    <row r="113" spans="1:16" ht="33.75" x14ac:dyDescent="0.25">
      <c r="A113" s="9" t="s">
        <v>3402</v>
      </c>
      <c r="B113" s="8" t="s">
        <v>3401</v>
      </c>
      <c r="C113" s="8">
        <v>1</v>
      </c>
      <c r="D113" s="8">
        <v>0</v>
      </c>
      <c r="E113" s="8">
        <v>15</v>
      </c>
      <c r="F113" s="7">
        <v>0</v>
      </c>
      <c r="G113" s="6">
        <v>0</v>
      </c>
      <c r="I113" s="98"/>
      <c r="J113" s="93"/>
      <c r="K113" s="24" t="s">
        <v>1931</v>
      </c>
      <c r="L113" s="23">
        <v>15</v>
      </c>
      <c r="M113" s="65">
        <f t="shared" si="12"/>
        <v>2.6509192250640537E-2</v>
      </c>
      <c r="N113" s="22">
        <f t="shared" si="13"/>
        <v>0.39763788375960807</v>
      </c>
      <c r="O113" s="21">
        <f t="shared" si="14"/>
        <v>2.3858273025576482</v>
      </c>
      <c r="P113" s="113"/>
    </row>
    <row r="114" spans="1:16" ht="34.5" thickBot="1" x14ac:dyDescent="0.3">
      <c r="A114" s="9" t="s">
        <v>2929</v>
      </c>
      <c r="B114" s="8" t="s">
        <v>2928</v>
      </c>
      <c r="C114" s="8">
        <v>3</v>
      </c>
      <c r="D114" s="8">
        <v>0</v>
      </c>
      <c r="E114" s="8">
        <v>55.67</v>
      </c>
      <c r="F114" s="7">
        <v>0.66700000000000004</v>
      </c>
      <c r="G114" s="6">
        <v>0</v>
      </c>
      <c r="I114" s="98"/>
      <c r="J114" s="93"/>
      <c r="K114" s="24" t="s">
        <v>1929</v>
      </c>
      <c r="L114" s="23">
        <v>2</v>
      </c>
      <c r="M114" s="65">
        <f t="shared" si="12"/>
        <v>2.6509192250640537E-2</v>
      </c>
      <c r="N114" s="22">
        <f t="shared" si="13"/>
        <v>5.3018384501281074E-2</v>
      </c>
      <c r="O114" s="21">
        <f t="shared" si="14"/>
        <v>0.31811030700768644</v>
      </c>
      <c r="P114" s="113"/>
    </row>
    <row r="115" spans="1:16" ht="23.25" thickBot="1" x14ac:dyDescent="0.2">
      <c r="A115" s="9" t="s">
        <v>2348</v>
      </c>
      <c r="B115" s="8" t="s">
        <v>2347</v>
      </c>
      <c r="C115" s="8">
        <v>49</v>
      </c>
      <c r="D115" s="8">
        <v>1</v>
      </c>
      <c r="E115" s="8">
        <v>5.86</v>
      </c>
      <c r="F115" s="7">
        <v>0.51</v>
      </c>
      <c r="G115" s="6">
        <v>0</v>
      </c>
      <c r="I115" s="98"/>
      <c r="J115" s="94"/>
      <c r="K115" s="20" t="s">
        <v>0</v>
      </c>
      <c r="L115" s="30">
        <v>82</v>
      </c>
      <c r="M115" s="70">
        <f t="shared" si="12"/>
        <v>2.6509192250640537E-2</v>
      </c>
      <c r="N115" s="18">
        <f t="shared" si="13"/>
        <v>2.173753764552524</v>
      </c>
      <c r="O115" s="17">
        <f t="shared" si="14"/>
        <v>13.042522587315144</v>
      </c>
      <c r="P115" s="113"/>
    </row>
    <row r="116" spans="1:16" ht="22.5" customHeight="1" x14ac:dyDescent="0.25">
      <c r="A116" s="9" t="s">
        <v>2346</v>
      </c>
      <c r="B116" s="8" t="s">
        <v>2345</v>
      </c>
      <c r="C116" s="8">
        <v>9</v>
      </c>
      <c r="D116" s="8">
        <v>1</v>
      </c>
      <c r="E116" s="8">
        <v>27.44</v>
      </c>
      <c r="F116" s="7">
        <v>0.222</v>
      </c>
      <c r="G116" s="6">
        <v>0</v>
      </c>
      <c r="I116" s="98"/>
      <c r="J116" s="92"/>
      <c r="K116" s="24" t="s">
        <v>2094</v>
      </c>
      <c r="L116" s="23" t="s">
        <v>3583</v>
      </c>
      <c r="M116" s="65">
        <f>17564/293502</f>
        <v>5.9842863081001153E-2</v>
      </c>
      <c r="N116" s="22">
        <f t="shared" si="13"/>
        <v>0</v>
      </c>
      <c r="O116" s="21">
        <f t="shared" si="14"/>
        <v>0</v>
      </c>
      <c r="P116" s="113"/>
    </row>
    <row r="117" spans="1:16" ht="56.25" x14ac:dyDescent="0.25">
      <c r="A117" s="9" t="s">
        <v>2344</v>
      </c>
      <c r="B117" s="8" t="s">
        <v>2343</v>
      </c>
      <c r="C117" s="8">
        <v>3</v>
      </c>
      <c r="D117" s="8">
        <v>1</v>
      </c>
      <c r="E117" s="8">
        <v>3.33</v>
      </c>
      <c r="F117" s="7">
        <v>0.33300000000000002</v>
      </c>
      <c r="G117" s="6">
        <v>0</v>
      </c>
      <c r="I117" s="98"/>
      <c r="J117" s="93"/>
      <c r="K117" s="24" t="s">
        <v>2092</v>
      </c>
      <c r="L117" s="23" t="s">
        <v>3583</v>
      </c>
      <c r="M117" s="65">
        <f t="shared" ref="M117:M150" si="15">17564/293502</f>
        <v>5.9842863081001153E-2</v>
      </c>
      <c r="N117" s="22">
        <f t="shared" si="13"/>
        <v>0</v>
      </c>
      <c r="O117" s="21">
        <f t="shared" si="14"/>
        <v>0</v>
      </c>
      <c r="P117" s="113"/>
    </row>
    <row r="118" spans="1:16" ht="56.25" x14ac:dyDescent="0.25">
      <c r="A118" s="9" t="s">
        <v>2342</v>
      </c>
      <c r="B118" s="8" t="s">
        <v>2341</v>
      </c>
      <c r="C118" s="8">
        <v>1</v>
      </c>
      <c r="D118" s="8">
        <v>1</v>
      </c>
      <c r="E118" s="8">
        <v>26</v>
      </c>
      <c r="F118" s="7">
        <v>0</v>
      </c>
      <c r="G118" s="6">
        <v>0</v>
      </c>
      <c r="I118" s="98"/>
      <c r="J118" s="93"/>
      <c r="K118" s="24" t="s">
        <v>2090</v>
      </c>
      <c r="L118" s="23" t="s">
        <v>3583</v>
      </c>
      <c r="M118" s="65">
        <f t="shared" si="15"/>
        <v>5.9842863081001153E-2</v>
      </c>
      <c r="N118" s="22">
        <f t="shared" si="13"/>
        <v>0</v>
      </c>
      <c r="O118" s="21">
        <f t="shared" si="14"/>
        <v>0</v>
      </c>
      <c r="P118" s="113"/>
    </row>
    <row r="119" spans="1:16" ht="22.5" x14ac:dyDescent="0.25">
      <c r="A119" s="9" t="s">
        <v>2340</v>
      </c>
      <c r="B119" s="8" t="s">
        <v>2339</v>
      </c>
      <c r="C119" s="8">
        <v>33</v>
      </c>
      <c r="D119" s="8">
        <v>0</v>
      </c>
      <c r="E119" s="8">
        <v>4.79</v>
      </c>
      <c r="F119" s="7">
        <v>0.72699999999999998</v>
      </c>
      <c r="G119" s="6">
        <v>0</v>
      </c>
      <c r="I119" s="98"/>
      <c r="J119" s="93"/>
      <c r="K119" s="24" t="s">
        <v>2088</v>
      </c>
      <c r="L119" s="23" t="s">
        <v>3583</v>
      </c>
      <c r="M119" s="65">
        <f t="shared" si="15"/>
        <v>5.9842863081001153E-2</v>
      </c>
      <c r="N119" s="22">
        <f t="shared" si="13"/>
        <v>0</v>
      </c>
      <c r="O119" s="21">
        <f t="shared" si="14"/>
        <v>0</v>
      </c>
      <c r="P119" s="113"/>
    </row>
    <row r="120" spans="1:16" ht="22.5" x14ac:dyDescent="0.25">
      <c r="A120" s="9" t="s">
        <v>2338</v>
      </c>
      <c r="B120" s="8" t="s">
        <v>2337</v>
      </c>
      <c r="C120" s="8">
        <v>8</v>
      </c>
      <c r="D120" s="8">
        <v>0</v>
      </c>
      <c r="E120" s="8">
        <v>44.63</v>
      </c>
      <c r="F120" s="7">
        <v>0.5</v>
      </c>
      <c r="G120" s="6">
        <v>0</v>
      </c>
      <c r="I120" s="98"/>
      <c r="J120" s="93"/>
      <c r="K120" s="24" t="s">
        <v>2086</v>
      </c>
      <c r="L120" s="23" t="s">
        <v>3583</v>
      </c>
      <c r="M120" s="65">
        <f t="shared" si="15"/>
        <v>5.9842863081001153E-2</v>
      </c>
      <c r="N120" s="22">
        <f t="shared" si="13"/>
        <v>0</v>
      </c>
      <c r="O120" s="21">
        <f t="shared" si="14"/>
        <v>0</v>
      </c>
      <c r="P120" s="113"/>
    </row>
    <row r="121" spans="1:16" ht="15" x14ac:dyDescent="0.25">
      <c r="A121" s="9" t="s">
        <v>2334</v>
      </c>
      <c r="B121" s="8" t="s">
        <v>2333</v>
      </c>
      <c r="C121" s="8">
        <v>3</v>
      </c>
      <c r="D121" s="8">
        <v>0</v>
      </c>
      <c r="E121" s="8">
        <v>12</v>
      </c>
      <c r="F121" s="7">
        <v>0.33300000000000002</v>
      </c>
      <c r="G121" s="6">
        <v>0</v>
      </c>
      <c r="I121" s="98"/>
      <c r="J121" s="93"/>
      <c r="K121" s="24" t="s">
        <v>2084</v>
      </c>
      <c r="L121" s="23" t="s">
        <v>3583</v>
      </c>
      <c r="M121" s="65">
        <f t="shared" si="15"/>
        <v>5.9842863081001153E-2</v>
      </c>
      <c r="N121" s="22">
        <f t="shared" si="13"/>
        <v>0</v>
      </c>
      <c r="O121" s="21">
        <f t="shared" si="14"/>
        <v>0</v>
      </c>
      <c r="P121" s="113"/>
    </row>
    <row r="122" spans="1:16" ht="22.5" x14ac:dyDescent="0.25">
      <c r="A122" s="9" t="s">
        <v>2918</v>
      </c>
      <c r="B122" s="8" t="s">
        <v>2917</v>
      </c>
      <c r="C122" s="8">
        <v>3</v>
      </c>
      <c r="D122" s="8">
        <v>0</v>
      </c>
      <c r="E122" s="8">
        <v>31.67</v>
      </c>
      <c r="F122" s="7">
        <v>0</v>
      </c>
      <c r="G122" s="6">
        <v>0</v>
      </c>
      <c r="I122" s="98"/>
      <c r="J122" s="93"/>
      <c r="K122" s="24" t="s">
        <v>2082</v>
      </c>
      <c r="L122" s="23" t="s">
        <v>3583</v>
      </c>
      <c r="M122" s="65">
        <f t="shared" si="15"/>
        <v>5.9842863081001153E-2</v>
      </c>
      <c r="N122" s="22">
        <f t="shared" si="13"/>
        <v>0</v>
      </c>
      <c r="O122" s="21">
        <f t="shared" si="14"/>
        <v>0</v>
      </c>
      <c r="P122" s="113"/>
    </row>
    <row r="123" spans="1:16" ht="22.5" x14ac:dyDescent="0.25">
      <c r="A123" s="9" t="s">
        <v>2330</v>
      </c>
      <c r="B123" s="8" t="s">
        <v>2329</v>
      </c>
      <c r="C123" s="8">
        <v>1</v>
      </c>
      <c r="D123" s="8">
        <v>0</v>
      </c>
      <c r="E123" s="8">
        <v>10</v>
      </c>
      <c r="F123" s="7">
        <v>0</v>
      </c>
      <c r="G123" s="6">
        <v>0</v>
      </c>
      <c r="I123" s="98"/>
      <c r="J123" s="93"/>
      <c r="K123" s="24" t="s">
        <v>2080</v>
      </c>
      <c r="L123" s="23" t="s">
        <v>3583</v>
      </c>
      <c r="M123" s="65">
        <f t="shared" si="15"/>
        <v>5.9842863081001153E-2</v>
      </c>
      <c r="N123" s="22">
        <f t="shared" si="13"/>
        <v>0</v>
      </c>
      <c r="O123" s="21">
        <f t="shared" si="14"/>
        <v>0</v>
      </c>
      <c r="P123" s="113"/>
    </row>
    <row r="124" spans="1:16" ht="22.5" x14ac:dyDescent="0.25">
      <c r="A124" s="9" t="s">
        <v>2912</v>
      </c>
      <c r="B124" s="8" t="s">
        <v>2911</v>
      </c>
      <c r="C124" s="8">
        <v>1</v>
      </c>
      <c r="D124" s="8">
        <v>0</v>
      </c>
      <c r="E124" s="8">
        <v>65</v>
      </c>
      <c r="F124" s="7">
        <v>0</v>
      </c>
      <c r="G124" s="6">
        <v>0</v>
      </c>
      <c r="I124" s="98"/>
      <c r="J124" s="93"/>
      <c r="K124" s="24" t="s">
        <v>3167</v>
      </c>
      <c r="L124" s="23" t="s">
        <v>3583</v>
      </c>
      <c r="M124" s="65">
        <f t="shared" si="15"/>
        <v>5.9842863081001153E-2</v>
      </c>
      <c r="N124" s="22">
        <f t="shared" si="13"/>
        <v>0</v>
      </c>
      <c r="O124" s="21">
        <f t="shared" si="14"/>
        <v>0</v>
      </c>
      <c r="P124" s="113"/>
    </row>
    <row r="125" spans="1:16" ht="22.5" x14ac:dyDescent="0.25">
      <c r="A125" s="9" t="s">
        <v>2908</v>
      </c>
      <c r="B125" s="8" t="s">
        <v>2907</v>
      </c>
      <c r="C125" s="8">
        <v>12</v>
      </c>
      <c r="D125" s="8">
        <v>0</v>
      </c>
      <c r="E125" s="8">
        <v>5.58</v>
      </c>
      <c r="F125" s="7">
        <v>0.41699999999999998</v>
      </c>
      <c r="G125" s="6">
        <v>0</v>
      </c>
      <c r="I125" s="98"/>
      <c r="J125" s="93"/>
      <c r="K125" s="24" t="s">
        <v>2078</v>
      </c>
      <c r="L125" s="23" t="s">
        <v>3583</v>
      </c>
      <c r="M125" s="65">
        <f t="shared" si="15"/>
        <v>5.9842863081001153E-2</v>
      </c>
      <c r="N125" s="22">
        <f t="shared" si="13"/>
        <v>0</v>
      </c>
      <c r="O125" s="21">
        <f t="shared" si="14"/>
        <v>0</v>
      </c>
      <c r="P125" s="113"/>
    </row>
    <row r="126" spans="1:16" ht="22.5" x14ac:dyDescent="0.25">
      <c r="A126" s="9" t="s">
        <v>2326</v>
      </c>
      <c r="B126" s="8" t="s">
        <v>2325</v>
      </c>
      <c r="C126" s="8">
        <v>115</v>
      </c>
      <c r="D126" s="8">
        <v>0</v>
      </c>
      <c r="E126" s="8">
        <v>4.1100000000000003</v>
      </c>
      <c r="F126" s="7">
        <v>0.626</v>
      </c>
      <c r="G126" s="6">
        <v>0</v>
      </c>
      <c r="I126" s="98"/>
      <c r="J126" s="93"/>
      <c r="K126" s="24" t="s">
        <v>2076</v>
      </c>
      <c r="L126" s="23">
        <v>2</v>
      </c>
      <c r="M126" s="65">
        <f t="shared" si="15"/>
        <v>5.9842863081001153E-2</v>
      </c>
      <c r="N126" s="22">
        <f t="shared" si="13"/>
        <v>0.11968572616200231</v>
      </c>
      <c r="O126" s="21">
        <f t="shared" si="14"/>
        <v>0.71811435697201387</v>
      </c>
      <c r="P126" s="113"/>
    </row>
    <row r="127" spans="1:16" ht="33.75" x14ac:dyDescent="0.25">
      <c r="A127" s="9" t="s">
        <v>2324</v>
      </c>
      <c r="B127" s="8" t="s">
        <v>2323</v>
      </c>
      <c r="C127" s="8">
        <v>119</v>
      </c>
      <c r="D127" s="8">
        <v>0</v>
      </c>
      <c r="E127" s="8">
        <v>28.23</v>
      </c>
      <c r="F127" s="7">
        <v>0.39500000000000002</v>
      </c>
      <c r="G127" s="6">
        <v>0</v>
      </c>
      <c r="I127" s="98"/>
      <c r="J127" s="93"/>
      <c r="K127" s="24" t="s">
        <v>2870</v>
      </c>
      <c r="L127" s="23" t="s">
        <v>3583</v>
      </c>
      <c r="M127" s="65">
        <f t="shared" si="15"/>
        <v>5.9842863081001153E-2</v>
      </c>
      <c r="N127" s="22">
        <f t="shared" si="13"/>
        <v>0</v>
      </c>
      <c r="O127" s="21">
        <f t="shared" si="14"/>
        <v>0</v>
      </c>
      <c r="P127" s="113"/>
    </row>
    <row r="128" spans="1:16" ht="33.75" x14ac:dyDescent="0.25">
      <c r="A128" s="9" t="s">
        <v>2322</v>
      </c>
      <c r="B128" s="8" t="s">
        <v>2321</v>
      </c>
      <c r="C128" s="8">
        <v>7</v>
      </c>
      <c r="D128" s="8">
        <v>1</v>
      </c>
      <c r="E128" s="8">
        <v>36.29</v>
      </c>
      <c r="F128" s="7">
        <v>0.14299999999999999</v>
      </c>
      <c r="G128" s="6">
        <v>0</v>
      </c>
      <c r="I128" s="98"/>
      <c r="J128" s="93"/>
      <c r="K128" s="24" t="s">
        <v>2070</v>
      </c>
      <c r="L128" s="23">
        <v>1</v>
      </c>
      <c r="M128" s="65">
        <f t="shared" si="15"/>
        <v>5.9842863081001153E-2</v>
      </c>
      <c r="N128" s="22">
        <f t="shared" si="13"/>
        <v>5.9842863081001153E-2</v>
      </c>
      <c r="O128" s="21">
        <f t="shared" si="14"/>
        <v>0.35905717848600693</v>
      </c>
      <c r="P128" s="113"/>
    </row>
    <row r="129" spans="1:16" ht="22.5" x14ac:dyDescent="0.25">
      <c r="A129" s="9" t="s">
        <v>2320</v>
      </c>
      <c r="B129" s="8" t="s">
        <v>2319</v>
      </c>
      <c r="C129" s="8">
        <v>1</v>
      </c>
      <c r="D129" s="8">
        <v>0</v>
      </c>
      <c r="E129" s="8">
        <v>45</v>
      </c>
      <c r="F129" s="7">
        <v>0</v>
      </c>
      <c r="G129" s="6">
        <v>0</v>
      </c>
      <c r="I129" s="98"/>
      <c r="J129" s="93"/>
      <c r="K129" s="24" t="s">
        <v>2068</v>
      </c>
      <c r="L129" s="23" t="s">
        <v>3583</v>
      </c>
      <c r="M129" s="65">
        <f t="shared" si="15"/>
        <v>5.9842863081001153E-2</v>
      </c>
      <c r="N129" s="22">
        <f t="shared" si="13"/>
        <v>0</v>
      </c>
      <c r="O129" s="21">
        <f t="shared" si="14"/>
        <v>0</v>
      </c>
      <c r="P129" s="113"/>
    </row>
    <row r="130" spans="1:16" ht="22.5" x14ac:dyDescent="0.25">
      <c r="A130" s="9" t="s">
        <v>2318</v>
      </c>
      <c r="B130" s="8" t="s">
        <v>2317</v>
      </c>
      <c r="C130" s="8">
        <v>8</v>
      </c>
      <c r="D130" s="8">
        <v>0</v>
      </c>
      <c r="E130" s="8">
        <v>32.630000000000003</v>
      </c>
      <c r="F130" s="7">
        <v>0.375</v>
      </c>
      <c r="G130" s="6">
        <v>0</v>
      </c>
      <c r="I130" s="98"/>
      <c r="J130" s="93"/>
      <c r="K130" s="24" t="s">
        <v>3163</v>
      </c>
      <c r="L130" s="23" t="s">
        <v>3583</v>
      </c>
      <c r="M130" s="65">
        <f t="shared" si="15"/>
        <v>5.9842863081001153E-2</v>
      </c>
      <c r="N130" s="22">
        <f t="shared" si="13"/>
        <v>0</v>
      </c>
      <c r="O130" s="21">
        <f t="shared" si="14"/>
        <v>0</v>
      </c>
      <c r="P130" s="113"/>
    </row>
    <row r="131" spans="1:16" ht="22.5" x14ac:dyDescent="0.25">
      <c r="A131" s="9" t="s">
        <v>2316</v>
      </c>
      <c r="B131" s="8" t="s">
        <v>2315</v>
      </c>
      <c r="C131" s="8">
        <v>5</v>
      </c>
      <c r="D131" s="8">
        <v>0</v>
      </c>
      <c r="E131" s="8">
        <v>25.8</v>
      </c>
      <c r="F131" s="7">
        <v>0.8</v>
      </c>
      <c r="G131" s="6">
        <v>0</v>
      </c>
      <c r="I131" s="98"/>
      <c r="J131" s="93"/>
      <c r="K131" s="24" t="s">
        <v>2024</v>
      </c>
      <c r="L131" s="23" t="s">
        <v>3583</v>
      </c>
      <c r="M131" s="65">
        <f t="shared" si="15"/>
        <v>5.9842863081001153E-2</v>
      </c>
      <c r="N131" s="22">
        <f t="shared" si="13"/>
        <v>0</v>
      </c>
      <c r="O131" s="21">
        <f t="shared" si="14"/>
        <v>0</v>
      </c>
      <c r="P131" s="113"/>
    </row>
    <row r="132" spans="1:16" ht="22.5" x14ac:dyDescent="0.25">
      <c r="A132" s="9" t="s">
        <v>2314</v>
      </c>
      <c r="B132" s="8" t="s">
        <v>2313</v>
      </c>
      <c r="C132" s="8">
        <v>2</v>
      </c>
      <c r="D132" s="8">
        <v>1</v>
      </c>
      <c r="E132" s="8">
        <v>87.5</v>
      </c>
      <c r="F132" s="7">
        <v>0.5</v>
      </c>
      <c r="G132" s="6">
        <v>0</v>
      </c>
      <c r="I132" s="98"/>
      <c r="J132" s="93"/>
      <c r="K132" s="24" t="s">
        <v>2022</v>
      </c>
      <c r="L132" s="23" t="s">
        <v>3583</v>
      </c>
      <c r="M132" s="65">
        <f t="shared" si="15"/>
        <v>5.9842863081001153E-2</v>
      </c>
      <c r="N132" s="22">
        <f t="shared" si="13"/>
        <v>0</v>
      </c>
      <c r="O132" s="21">
        <f t="shared" si="14"/>
        <v>0</v>
      </c>
      <c r="P132" s="113"/>
    </row>
    <row r="133" spans="1:16" ht="33.75" x14ac:dyDescent="0.25">
      <c r="A133" s="9" t="s">
        <v>2308</v>
      </c>
      <c r="B133" s="8" t="s">
        <v>2307</v>
      </c>
      <c r="C133" s="8">
        <v>1</v>
      </c>
      <c r="D133" s="8">
        <v>1</v>
      </c>
      <c r="E133" s="8">
        <v>15</v>
      </c>
      <c r="F133" s="7">
        <v>0</v>
      </c>
      <c r="G133" s="6">
        <v>0</v>
      </c>
      <c r="I133" s="98"/>
      <c r="J133" s="93"/>
      <c r="K133" s="24" t="s">
        <v>2005</v>
      </c>
      <c r="L133" s="23" t="s">
        <v>3583</v>
      </c>
      <c r="M133" s="65">
        <f t="shared" si="15"/>
        <v>5.9842863081001153E-2</v>
      </c>
      <c r="N133" s="22">
        <f t="shared" si="13"/>
        <v>0</v>
      </c>
      <c r="O133" s="21">
        <f t="shared" si="14"/>
        <v>0</v>
      </c>
      <c r="P133" s="113"/>
    </row>
    <row r="134" spans="1:16" ht="33.75" x14ac:dyDescent="0.25">
      <c r="A134" s="9" t="s">
        <v>2306</v>
      </c>
      <c r="B134" s="8" t="s">
        <v>2305</v>
      </c>
      <c r="C134" s="8">
        <v>1</v>
      </c>
      <c r="D134" s="8">
        <v>2</v>
      </c>
      <c r="E134" s="8">
        <v>16</v>
      </c>
      <c r="F134" s="7">
        <v>0</v>
      </c>
      <c r="G134" s="6">
        <v>0</v>
      </c>
      <c r="I134" s="98"/>
      <c r="J134" s="93"/>
      <c r="K134" s="24" t="s">
        <v>2003</v>
      </c>
      <c r="L134" s="23" t="s">
        <v>3583</v>
      </c>
      <c r="M134" s="65">
        <f t="shared" si="15"/>
        <v>5.9842863081001153E-2</v>
      </c>
      <c r="N134" s="22">
        <f t="shared" si="13"/>
        <v>0</v>
      </c>
      <c r="O134" s="21">
        <f t="shared" si="14"/>
        <v>0</v>
      </c>
      <c r="P134" s="113"/>
    </row>
    <row r="135" spans="1:16" ht="33.75" x14ac:dyDescent="0.25">
      <c r="A135" s="9" t="s">
        <v>2304</v>
      </c>
      <c r="B135" s="8" t="s">
        <v>2303</v>
      </c>
      <c r="C135" s="8">
        <v>5</v>
      </c>
      <c r="D135" s="8">
        <v>0.6</v>
      </c>
      <c r="E135" s="8">
        <v>53.2</v>
      </c>
      <c r="F135" s="7">
        <v>0.6</v>
      </c>
      <c r="G135" s="6">
        <v>0</v>
      </c>
      <c r="I135" s="98"/>
      <c r="J135" s="93"/>
      <c r="K135" s="24" t="s">
        <v>2001</v>
      </c>
      <c r="L135" s="23" t="s">
        <v>3583</v>
      </c>
      <c r="M135" s="65">
        <f t="shared" si="15"/>
        <v>5.9842863081001153E-2</v>
      </c>
      <c r="N135" s="22">
        <f t="shared" si="13"/>
        <v>0</v>
      </c>
      <c r="O135" s="21">
        <f t="shared" si="14"/>
        <v>0</v>
      </c>
      <c r="P135" s="113"/>
    </row>
    <row r="136" spans="1:16" ht="33.75" x14ac:dyDescent="0.25">
      <c r="A136" s="9" t="s">
        <v>2302</v>
      </c>
      <c r="B136" s="8" t="s">
        <v>2301</v>
      </c>
      <c r="C136" s="8">
        <v>1</v>
      </c>
      <c r="D136" s="8">
        <v>2</v>
      </c>
      <c r="E136" s="8">
        <v>34</v>
      </c>
      <c r="F136" s="7">
        <v>0</v>
      </c>
      <c r="G136" s="6">
        <v>0</v>
      </c>
      <c r="I136" s="98"/>
      <c r="J136" s="93"/>
      <c r="K136" s="24" t="s">
        <v>2864</v>
      </c>
      <c r="L136" s="23" t="s">
        <v>3583</v>
      </c>
      <c r="M136" s="65">
        <f t="shared" si="15"/>
        <v>5.9842863081001153E-2</v>
      </c>
      <c r="N136" s="22">
        <f t="shared" si="13"/>
        <v>0</v>
      </c>
      <c r="O136" s="21">
        <f t="shared" si="14"/>
        <v>0</v>
      </c>
      <c r="P136" s="113"/>
    </row>
    <row r="137" spans="1:16" ht="33.75" x14ac:dyDescent="0.25">
      <c r="A137" s="9" t="s">
        <v>2300</v>
      </c>
      <c r="B137" s="8" t="s">
        <v>2299</v>
      </c>
      <c r="C137" s="8">
        <v>2</v>
      </c>
      <c r="D137" s="8">
        <v>6.5</v>
      </c>
      <c r="E137" s="8">
        <v>60.5</v>
      </c>
      <c r="F137" s="7">
        <v>1</v>
      </c>
      <c r="G137" s="6">
        <v>0</v>
      </c>
      <c r="I137" s="98"/>
      <c r="J137" s="93"/>
      <c r="K137" s="24" t="s">
        <v>1999</v>
      </c>
      <c r="L137" s="23" t="s">
        <v>3583</v>
      </c>
      <c r="M137" s="65">
        <f t="shared" si="15"/>
        <v>5.9842863081001153E-2</v>
      </c>
      <c r="N137" s="22">
        <f t="shared" si="13"/>
        <v>0</v>
      </c>
      <c r="O137" s="21">
        <f t="shared" si="14"/>
        <v>0</v>
      </c>
      <c r="P137" s="113"/>
    </row>
    <row r="138" spans="1:16" ht="33.75" x14ac:dyDescent="0.25">
      <c r="A138" s="9" t="s">
        <v>2298</v>
      </c>
      <c r="B138" s="8" t="s">
        <v>2297</v>
      </c>
      <c r="C138" s="8">
        <v>2</v>
      </c>
      <c r="D138" s="8">
        <v>12.5</v>
      </c>
      <c r="E138" s="8">
        <v>84</v>
      </c>
      <c r="F138" s="7">
        <v>1</v>
      </c>
      <c r="G138" s="6">
        <v>0</v>
      </c>
      <c r="I138" s="98"/>
      <c r="J138" s="93"/>
      <c r="K138" s="24" t="s">
        <v>3287</v>
      </c>
      <c r="L138" s="23" t="s">
        <v>3583</v>
      </c>
      <c r="M138" s="65">
        <f t="shared" si="15"/>
        <v>5.9842863081001153E-2</v>
      </c>
      <c r="N138" s="22">
        <f t="shared" si="13"/>
        <v>0</v>
      </c>
      <c r="O138" s="21">
        <f t="shared" si="14"/>
        <v>0</v>
      </c>
      <c r="P138" s="113"/>
    </row>
    <row r="139" spans="1:16" ht="15" customHeight="1" x14ac:dyDescent="0.25">
      <c r="A139" s="9" t="s">
        <v>2294</v>
      </c>
      <c r="B139" s="8" t="s">
        <v>2293</v>
      </c>
      <c r="C139" s="8">
        <v>31</v>
      </c>
      <c r="D139" s="8">
        <v>0.87</v>
      </c>
      <c r="E139" s="8">
        <v>65.099999999999994</v>
      </c>
      <c r="F139" s="7">
        <v>0.45200000000000001</v>
      </c>
      <c r="G139" s="6">
        <v>0</v>
      </c>
      <c r="I139" s="98"/>
      <c r="J139" s="93"/>
      <c r="K139" s="24" t="s">
        <v>1973</v>
      </c>
      <c r="L139" s="23" t="s">
        <v>3583</v>
      </c>
      <c r="M139" s="65">
        <f t="shared" si="15"/>
        <v>5.9842863081001153E-2</v>
      </c>
      <c r="N139" s="22">
        <f t="shared" si="13"/>
        <v>0</v>
      </c>
      <c r="O139" s="21">
        <f t="shared" si="14"/>
        <v>0</v>
      </c>
      <c r="P139" s="113"/>
    </row>
    <row r="140" spans="1:16" ht="15" customHeight="1" x14ac:dyDescent="0.25">
      <c r="A140" s="9" t="s">
        <v>2292</v>
      </c>
      <c r="B140" s="8" t="s">
        <v>2291</v>
      </c>
      <c r="C140" s="8">
        <v>14</v>
      </c>
      <c r="D140" s="8">
        <v>3.71</v>
      </c>
      <c r="E140" s="8">
        <v>61.43</v>
      </c>
      <c r="F140" s="7">
        <v>0.214</v>
      </c>
      <c r="G140" s="6">
        <v>0</v>
      </c>
      <c r="I140" s="98"/>
      <c r="J140" s="93"/>
      <c r="K140" s="24" t="s">
        <v>1971</v>
      </c>
      <c r="L140" s="23" t="s">
        <v>3583</v>
      </c>
      <c r="M140" s="65">
        <f t="shared" si="15"/>
        <v>5.9842863081001153E-2</v>
      </c>
      <c r="N140" s="22">
        <f t="shared" si="13"/>
        <v>0</v>
      </c>
      <c r="O140" s="21">
        <f t="shared" si="14"/>
        <v>0</v>
      </c>
      <c r="P140" s="113"/>
    </row>
    <row r="141" spans="1:16" ht="15" x14ac:dyDescent="0.25">
      <c r="A141" s="9" t="s">
        <v>2290</v>
      </c>
      <c r="B141" s="8" t="s">
        <v>2289</v>
      </c>
      <c r="C141" s="8">
        <v>5</v>
      </c>
      <c r="D141" s="8">
        <v>5</v>
      </c>
      <c r="E141" s="8">
        <v>69.400000000000006</v>
      </c>
      <c r="F141" s="7">
        <v>0.4</v>
      </c>
      <c r="G141" s="6">
        <v>0</v>
      </c>
      <c r="I141" s="98"/>
      <c r="J141" s="93"/>
      <c r="K141" s="24" t="s">
        <v>1969</v>
      </c>
      <c r="L141" s="23" t="s">
        <v>3583</v>
      </c>
      <c r="M141" s="65">
        <f t="shared" si="15"/>
        <v>5.9842863081001153E-2</v>
      </c>
      <c r="N141" s="22">
        <f t="shared" si="13"/>
        <v>0</v>
      </c>
      <c r="O141" s="21">
        <f t="shared" si="14"/>
        <v>0</v>
      </c>
      <c r="P141" s="113"/>
    </row>
    <row r="142" spans="1:16" ht="15" x14ac:dyDescent="0.25">
      <c r="A142" s="9" t="s">
        <v>2288</v>
      </c>
      <c r="B142" s="8" t="s">
        <v>2287</v>
      </c>
      <c r="C142" s="8">
        <v>6</v>
      </c>
      <c r="D142" s="8">
        <v>8.83</v>
      </c>
      <c r="E142" s="8">
        <v>76.5</v>
      </c>
      <c r="F142" s="7">
        <v>0.16700000000000001</v>
      </c>
      <c r="G142" s="6">
        <v>0</v>
      </c>
      <c r="I142" s="98"/>
      <c r="J142" s="93"/>
      <c r="K142" s="24" t="s">
        <v>1967</v>
      </c>
      <c r="L142" s="23" t="s">
        <v>3583</v>
      </c>
      <c r="M142" s="65">
        <f t="shared" si="15"/>
        <v>5.9842863081001153E-2</v>
      </c>
      <c r="N142" s="22">
        <f t="shared" si="13"/>
        <v>0</v>
      </c>
      <c r="O142" s="21">
        <f t="shared" si="14"/>
        <v>0</v>
      </c>
      <c r="P142" s="113"/>
    </row>
    <row r="143" spans="1:16" ht="15" x14ac:dyDescent="0.25">
      <c r="A143" s="9" t="s">
        <v>2286</v>
      </c>
      <c r="B143" s="8" t="s">
        <v>2285</v>
      </c>
      <c r="C143" s="8">
        <v>14</v>
      </c>
      <c r="D143" s="8">
        <v>0.71</v>
      </c>
      <c r="E143" s="8">
        <v>74.430000000000007</v>
      </c>
      <c r="F143" s="7">
        <v>0.78600000000000003</v>
      </c>
      <c r="G143" s="6">
        <v>0</v>
      </c>
      <c r="I143" s="98"/>
      <c r="J143" s="93"/>
      <c r="K143" s="24" t="s">
        <v>1965</v>
      </c>
      <c r="L143" s="23" t="s">
        <v>3583</v>
      </c>
      <c r="M143" s="65">
        <f t="shared" si="15"/>
        <v>5.9842863081001153E-2</v>
      </c>
      <c r="N143" s="22">
        <f t="shared" si="13"/>
        <v>0</v>
      </c>
      <c r="O143" s="21">
        <f t="shared" si="14"/>
        <v>0</v>
      </c>
      <c r="P143" s="113"/>
    </row>
    <row r="144" spans="1:16" ht="15" x14ac:dyDescent="0.25">
      <c r="A144" s="9" t="s">
        <v>2284</v>
      </c>
      <c r="B144" s="8" t="s">
        <v>2283</v>
      </c>
      <c r="C144" s="8">
        <v>4</v>
      </c>
      <c r="D144" s="8">
        <v>3</v>
      </c>
      <c r="E144" s="8">
        <v>73.25</v>
      </c>
      <c r="F144" s="7">
        <v>0.5</v>
      </c>
      <c r="G144" s="6">
        <v>0</v>
      </c>
      <c r="I144" s="98"/>
      <c r="J144" s="93"/>
      <c r="K144" s="24" t="s">
        <v>2862</v>
      </c>
      <c r="L144" s="23" t="s">
        <v>3583</v>
      </c>
      <c r="M144" s="65">
        <f t="shared" si="15"/>
        <v>5.9842863081001153E-2</v>
      </c>
      <c r="N144" s="22">
        <f t="shared" si="13"/>
        <v>0</v>
      </c>
      <c r="O144" s="21">
        <f t="shared" si="14"/>
        <v>0</v>
      </c>
      <c r="P144" s="113"/>
    </row>
    <row r="145" spans="1:16" ht="15" customHeight="1" x14ac:dyDescent="0.25">
      <c r="A145" s="9" t="s">
        <v>2282</v>
      </c>
      <c r="B145" s="8" t="s">
        <v>2281</v>
      </c>
      <c r="C145" s="8">
        <v>3</v>
      </c>
      <c r="D145" s="8">
        <v>3.33</v>
      </c>
      <c r="E145" s="8">
        <v>85.67</v>
      </c>
      <c r="F145" s="7">
        <v>0</v>
      </c>
      <c r="G145" s="6">
        <v>0</v>
      </c>
      <c r="I145" s="98"/>
      <c r="J145" s="93"/>
      <c r="K145" s="24" t="s">
        <v>1911</v>
      </c>
      <c r="L145" s="23">
        <v>12</v>
      </c>
      <c r="M145" s="65">
        <f t="shared" si="15"/>
        <v>5.9842863081001153E-2</v>
      </c>
      <c r="N145" s="22">
        <f t="shared" si="13"/>
        <v>0.71811435697201387</v>
      </c>
      <c r="O145" s="21">
        <f t="shared" si="14"/>
        <v>4.3086861418320836</v>
      </c>
      <c r="P145" s="113"/>
    </row>
    <row r="146" spans="1:16" ht="15" customHeight="1" x14ac:dyDescent="0.25">
      <c r="A146" s="9" t="s">
        <v>2900</v>
      </c>
      <c r="B146" s="8" t="s">
        <v>2899</v>
      </c>
      <c r="C146" s="8">
        <v>1</v>
      </c>
      <c r="D146" s="8">
        <v>6</v>
      </c>
      <c r="E146" s="8">
        <v>89</v>
      </c>
      <c r="F146" s="7">
        <v>0</v>
      </c>
      <c r="G146" s="6">
        <v>0</v>
      </c>
      <c r="I146" s="98"/>
      <c r="J146" s="93"/>
      <c r="K146" s="24" t="s">
        <v>126</v>
      </c>
      <c r="L146" s="23">
        <v>10</v>
      </c>
      <c r="M146" s="65">
        <f t="shared" si="15"/>
        <v>5.9842863081001153E-2</v>
      </c>
      <c r="N146" s="22">
        <f t="shared" si="13"/>
        <v>0.59842863081001152</v>
      </c>
      <c r="O146" s="21">
        <f t="shared" si="14"/>
        <v>3.5905717848600691</v>
      </c>
      <c r="P146" s="113"/>
    </row>
    <row r="147" spans="1:16" ht="22.5" x14ac:dyDescent="0.25">
      <c r="A147" s="9" t="s">
        <v>2278</v>
      </c>
      <c r="B147" s="8" t="s">
        <v>2277</v>
      </c>
      <c r="C147" s="8">
        <v>1</v>
      </c>
      <c r="D147" s="8">
        <v>1</v>
      </c>
      <c r="E147" s="8">
        <v>52</v>
      </c>
      <c r="F147" s="7">
        <v>0</v>
      </c>
      <c r="G147" s="6">
        <v>1</v>
      </c>
      <c r="I147" s="98"/>
      <c r="J147" s="93"/>
      <c r="K147" s="24" t="s">
        <v>124</v>
      </c>
      <c r="L147" s="23">
        <v>10</v>
      </c>
      <c r="M147" s="65">
        <f t="shared" si="15"/>
        <v>5.9842863081001153E-2</v>
      </c>
      <c r="N147" s="22">
        <f t="shared" si="13"/>
        <v>0.59842863081001152</v>
      </c>
      <c r="O147" s="21">
        <f t="shared" si="14"/>
        <v>3.5905717848600691</v>
      </c>
      <c r="P147" s="113"/>
    </row>
    <row r="148" spans="1:16" ht="22.5" x14ac:dyDescent="0.25">
      <c r="A148" s="9" t="s">
        <v>164</v>
      </c>
      <c r="B148" s="8" t="s">
        <v>163</v>
      </c>
      <c r="C148" s="8">
        <v>1</v>
      </c>
      <c r="D148" s="8">
        <v>8</v>
      </c>
      <c r="E148" s="8">
        <v>54</v>
      </c>
      <c r="F148" s="7">
        <v>1</v>
      </c>
      <c r="G148" s="6">
        <v>1</v>
      </c>
      <c r="I148" s="98"/>
      <c r="J148" s="93"/>
      <c r="K148" s="24" t="s">
        <v>122</v>
      </c>
      <c r="L148" s="23">
        <v>8</v>
      </c>
      <c r="M148" s="65">
        <f t="shared" si="15"/>
        <v>5.9842863081001153E-2</v>
      </c>
      <c r="N148" s="22">
        <f t="shared" si="13"/>
        <v>0.47874290464800923</v>
      </c>
      <c r="O148" s="21">
        <f t="shared" si="14"/>
        <v>2.8724574278880555</v>
      </c>
      <c r="P148" s="113"/>
    </row>
    <row r="149" spans="1:16" ht="23.25" thickBot="1" x14ac:dyDescent="0.3">
      <c r="A149" s="9" t="s">
        <v>2276</v>
      </c>
      <c r="B149" s="8" t="s">
        <v>2275</v>
      </c>
      <c r="C149" s="8">
        <v>1</v>
      </c>
      <c r="D149" s="8">
        <v>13</v>
      </c>
      <c r="E149" s="8">
        <v>52</v>
      </c>
      <c r="F149" s="7">
        <v>0</v>
      </c>
      <c r="G149" s="6">
        <v>0</v>
      </c>
      <c r="I149" s="98"/>
      <c r="J149" s="93"/>
      <c r="K149" s="24" t="s">
        <v>1909</v>
      </c>
      <c r="L149" s="23" t="s">
        <v>3583</v>
      </c>
      <c r="M149" s="65">
        <f t="shared" si="15"/>
        <v>5.9842863081001153E-2</v>
      </c>
      <c r="N149" s="22">
        <f t="shared" si="13"/>
        <v>0</v>
      </c>
      <c r="O149" s="21">
        <f t="shared" si="14"/>
        <v>0</v>
      </c>
      <c r="P149" s="113"/>
    </row>
    <row r="150" spans="1:16" ht="34.5" thickBot="1" x14ac:dyDescent="0.2">
      <c r="A150" s="9" t="s">
        <v>2272</v>
      </c>
      <c r="B150" s="8" t="s">
        <v>2271</v>
      </c>
      <c r="C150" s="8">
        <v>1</v>
      </c>
      <c r="D150" s="8">
        <v>0</v>
      </c>
      <c r="E150" s="8">
        <v>8</v>
      </c>
      <c r="F150" s="7">
        <v>1</v>
      </c>
      <c r="G150" s="6">
        <v>0</v>
      </c>
      <c r="I150" s="98"/>
      <c r="J150" s="94"/>
      <c r="K150" s="20" t="s">
        <v>0</v>
      </c>
      <c r="L150" s="30">
        <v>43</v>
      </c>
      <c r="M150" s="70">
        <f t="shared" si="15"/>
        <v>5.9842863081001153E-2</v>
      </c>
      <c r="N150" s="18">
        <f t="shared" si="13"/>
        <v>2.5732431124830497</v>
      </c>
      <c r="O150" s="17">
        <f>N150*6</f>
        <v>15.439458674898297</v>
      </c>
      <c r="P150" s="113"/>
    </row>
    <row r="151" spans="1:16" ht="33.75" x14ac:dyDescent="0.25">
      <c r="A151" s="9" t="s">
        <v>2270</v>
      </c>
      <c r="B151" s="8" t="s">
        <v>2269</v>
      </c>
      <c r="C151" s="8">
        <v>1</v>
      </c>
      <c r="D151" s="8">
        <v>0</v>
      </c>
      <c r="E151" s="8">
        <v>21</v>
      </c>
      <c r="F151" s="7">
        <v>1</v>
      </c>
      <c r="G151" s="6">
        <v>0</v>
      </c>
      <c r="I151" s="98"/>
      <c r="J151" s="92"/>
      <c r="K151" s="24" t="s">
        <v>2188</v>
      </c>
      <c r="L151" s="23">
        <v>4</v>
      </c>
      <c r="M151" s="65">
        <f t="shared" ref="M151:M156" si="16">3332/40223</f>
        <v>8.2838177162320059E-2</v>
      </c>
      <c r="N151" s="22">
        <f t="shared" si="13"/>
        <v>0.33135270864928024</v>
      </c>
      <c r="O151" s="21">
        <f t="shared" ref="O151:O156" si="17">N151*3</f>
        <v>0.99405812594784071</v>
      </c>
      <c r="P151" s="113"/>
    </row>
    <row r="152" spans="1:16" ht="33.75" x14ac:dyDescent="0.25">
      <c r="A152" s="9" t="s">
        <v>2268</v>
      </c>
      <c r="B152" s="8" t="s">
        <v>2267</v>
      </c>
      <c r="C152" s="8">
        <v>1</v>
      </c>
      <c r="D152" s="8">
        <v>2</v>
      </c>
      <c r="E152" s="8">
        <v>32</v>
      </c>
      <c r="F152" s="7">
        <v>1</v>
      </c>
      <c r="G152" s="6">
        <v>0</v>
      </c>
      <c r="I152" s="98"/>
      <c r="J152" s="93"/>
      <c r="K152" s="24" t="s">
        <v>2186</v>
      </c>
      <c r="L152" s="23">
        <v>18</v>
      </c>
      <c r="M152" s="65">
        <f t="shared" si="16"/>
        <v>8.2838177162320059E-2</v>
      </c>
      <c r="N152" s="22">
        <f t="shared" si="13"/>
        <v>1.4910871889217612</v>
      </c>
      <c r="O152" s="21">
        <f t="shared" si="17"/>
        <v>4.4732615667652835</v>
      </c>
      <c r="P152" s="113"/>
    </row>
    <row r="153" spans="1:16" ht="33.75" x14ac:dyDescent="0.25">
      <c r="A153" s="9" t="s">
        <v>2266</v>
      </c>
      <c r="B153" s="8" t="s">
        <v>2265</v>
      </c>
      <c r="C153" s="8">
        <v>2</v>
      </c>
      <c r="D153" s="8">
        <v>5.5</v>
      </c>
      <c r="E153" s="8">
        <v>92</v>
      </c>
      <c r="F153" s="7">
        <v>0</v>
      </c>
      <c r="G153" s="6">
        <v>0</v>
      </c>
      <c r="I153" s="98"/>
      <c r="J153" s="93"/>
      <c r="K153" s="24" t="s">
        <v>2184</v>
      </c>
      <c r="L153" s="23">
        <v>10</v>
      </c>
      <c r="M153" s="65">
        <f t="shared" si="16"/>
        <v>8.2838177162320059E-2</v>
      </c>
      <c r="N153" s="22">
        <f t="shared" si="13"/>
        <v>0.82838177162320059</v>
      </c>
      <c r="O153" s="21">
        <f t="shared" si="17"/>
        <v>2.4851453148696017</v>
      </c>
      <c r="P153" s="113"/>
    </row>
    <row r="154" spans="1:16" ht="33.75" x14ac:dyDescent="0.25">
      <c r="A154" s="9" t="s">
        <v>2264</v>
      </c>
      <c r="B154" s="8" t="s">
        <v>2263</v>
      </c>
      <c r="C154" s="8">
        <v>1</v>
      </c>
      <c r="D154" s="8">
        <v>8</v>
      </c>
      <c r="E154" s="8">
        <v>89</v>
      </c>
      <c r="F154" s="7">
        <v>0</v>
      </c>
      <c r="G154" s="6">
        <v>0</v>
      </c>
      <c r="I154" s="98"/>
      <c r="J154" s="93"/>
      <c r="K154" s="24" t="s">
        <v>2182</v>
      </c>
      <c r="L154" s="23">
        <v>14</v>
      </c>
      <c r="M154" s="65">
        <f t="shared" si="16"/>
        <v>8.2838177162320059E-2</v>
      </c>
      <c r="N154" s="22">
        <f t="shared" si="13"/>
        <v>1.1597344802724807</v>
      </c>
      <c r="O154" s="21">
        <f t="shared" si="17"/>
        <v>3.4792034408174422</v>
      </c>
      <c r="P154" s="113"/>
    </row>
    <row r="155" spans="1:16" ht="34.5" thickBot="1" x14ac:dyDescent="0.3">
      <c r="A155" s="9" t="s">
        <v>2262</v>
      </c>
      <c r="B155" s="8" t="s">
        <v>2261</v>
      </c>
      <c r="C155" s="8">
        <v>1</v>
      </c>
      <c r="D155" s="8">
        <v>11</v>
      </c>
      <c r="E155" s="8">
        <v>85</v>
      </c>
      <c r="F155" s="7">
        <v>0</v>
      </c>
      <c r="G155" s="6">
        <v>0</v>
      </c>
      <c r="I155" s="98"/>
      <c r="J155" s="93"/>
      <c r="K155" s="24" t="s">
        <v>2180</v>
      </c>
      <c r="L155" s="23">
        <v>3</v>
      </c>
      <c r="M155" s="65">
        <f t="shared" si="16"/>
        <v>8.2838177162320059E-2</v>
      </c>
      <c r="N155" s="22">
        <f t="shared" si="13"/>
        <v>0.24851453148696018</v>
      </c>
      <c r="O155" s="21">
        <f t="shared" si="17"/>
        <v>0.74554359446088059</v>
      </c>
      <c r="P155" s="113"/>
    </row>
    <row r="156" spans="1:16" ht="45.75" thickBot="1" x14ac:dyDescent="0.2">
      <c r="A156" s="9" t="s">
        <v>2896</v>
      </c>
      <c r="B156" s="8" t="s">
        <v>2895</v>
      </c>
      <c r="C156" s="8">
        <v>6</v>
      </c>
      <c r="D156" s="8">
        <v>0</v>
      </c>
      <c r="E156" s="8">
        <v>8.5</v>
      </c>
      <c r="F156" s="7">
        <v>0.66700000000000004</v>
      </c>
      <c r="G156" s="6">
        <v>0</v>
      </c>
      <c r="I156" s="98"/>
      <c r="J156" s="94"/>
      <c r="K156" s="20" t="s">
        <v>0</v>
      </c>
      <c r="L156" s="19">
        <v>49</v>
      </c>
      <c r="M156" s="70">
        <f t="shared" si="16"/>
        <v>8.2838177162320059E-2</v>
      </c>
      <c r="N156" s="18">
        <f t="shared" si="13"/>
        <v>4.059070680953683</v>
      </c>
      <c r="O156" s="17">
        <f t="shared" si="17"/>
        <v>12.177212042861049</v>
      </c>
      <c r="P156" s="113"/>
    </row>
    <row r="157" spans="1:16" ht="45" x14ac:dyDescent="0.25">
      <c r="A157" s="9" t="s">
        <v>2894</v>
      </c>
      <c r="B157" s="8" t="s">
        <v>2893</v>
      </c>
      <c r="C157" s="8">
        <v>17</v>
      </c>
      <c r="D157" s="8">
        <v>0</v>
      </c>
      <c r="E157" s="8">
        <v>44.65</v>
      </c>
      <c r="F157" s="7">
        <v>0.41199999999999998</v>
      </c>
      <c r="G157" s="6">
        <v>0</v>
      </c>
      <c r="I157" s="98"/>
      <c r="J157" s="92"/>
      <c r="K157" s="24" t="s">
        <v>3163</v>
      </c>
      <c r="L157" s="23" t="s">
        <v>3583</v>
      </c>
      <c r="M157" s="65">
        <f t="shared" ref="M157:M167" si="18">5386/24794</f>
        <v>0.21722997499395014</v>
      </c>
      <c r="N157" s="22">
        <f t="shared" si="13"/>
        <v>0</v>
      </c>
      <c r="O157" s="21">
        <f t="shared" ref="O157:O178" si="19">N157*1</f>
        <v>0</v>
      </c>
      <c r="P157" s="113"/>
    </row>
    <row r="158" spans="1:16" ht="45" x14ac:dyDescent="0.25">
      <c r="A158" s="9" t="s">
        <v>2258</v>
      </c>
      <c r="B158" s="8" t="s">
        <v>2257</v>
      </c>
      <c r="C158" s="8">
        <v>7</v>
      </c>
      <c r="D158" s="8">
        <v>1.57</v>
      </c>
      <c r="E158" s="8">
        <v>69</v>
      </c>
      <c r="F158" s="7">
        <v>0.42899999999999999</v>
      </c>
      <c r="G158" s="6">
        <v>0</v>
      </c>
      <c r="I158" s="98"/>
      <c r="J158" s="93"/>
      <c r="K158" s="24" t="s">
        <v>2024</v>
      </c>
      <c r="L158" s="23" t="s">
        <v>3583</v>
      </c>
      <c r="M158" s="65">
        <f t="shared" si="18"/>
        <v>0.21722997499395014</v>
      </c>
      <c r="N158" s="22">
        <f t="shared" si="13"/>
        <v>0</v>
      </c>
      <c r="O158" s="21">
        <f t="shared" si="19"/>
        <v>0</v>
      </c>
      <c r="P158" s="113"/>
    </row>
    <row r="159" spans="1:16" ht="45" x14ac:dyDescent="0.25">
      <c r="A159" s="9" t="s">
        <v>2256</v>
      </c>
      <c r="B159" s="8" t="s">
        <v>2255</v>
      </c>
      <c r="C159" s="8">
        <v>1</v>
      </c>
      <c r="D159" s="8">
        <v>7</v>
      </c>
      <c r="E159" s="8">
        <v>78</v>
      </c>
      <c r="F159" s="7">
        <v>1</v>
      </c>
      <c r="G159" s="6">
        <v>0</v>
      </c>
      <c r="I159" s="98"/>
      <c r="J159" s="93"/>
      <c r="K159" s="24" t="s">
        <v>2022</v>
      </c>
      <c r="L159" s="23" t="s">
        <v>3583</v>
      </c>
      <c r="M159" s="65">
        <f t="shared" si="18"/>
        <v>0.21722997499395014</v>
      </c>
      <c r="N159" s="22">
        <f t="shared" si="13"/>
        <v>0</v>
      </c>
      <c r="O159" s="21">
        <f t="shared" si="19"/>
        <v>0</v>
      </c>
      <c r="P159" s="113"/>
    </row>
    <row r="160" spans="1:16" ht="45" x14ac:dyDescent="0.25">
      <c r="A160" s="9" t="s">
        <v>2252</v>
      </c>
      <c r="B160" s="8" t="s">
        <v>2251</v>
      </c>
      <c r="C160" s="8">
        <v>2</v>
      </c>
      <c r="D160" s="8">
        <v>25</v>
      </c>
      <c r="E160" s="8">
        <v>85</v>
      </c>
      <c r="F160" s="7">
        <v>1</v>
      </c>
      <c r="G160" s="6">
        <v>0</v>
      </c>
      <c r="I160" s="98"/>
      <c r="J160" s="93"/>
      <c r="K160" s="24" t="s">
        <v>2020</v>
      </c>
      <c r="L160" s="23" t="s">
        <v>3583</v>
      </c>
      <c r="M160" s="65">
        <f t="shared" si="18"/>
        <v>0.21722997499395014</v>
      </c>
      <c r="N160" s="22">
        <f t="shared" si="13"/>
        <v>0</v>
      </c>
      <c r="O160" s="21">
        <f t="shared" si="19"/>
        <v>0</v>
      </c>
      <c r="P160" s="113"/>
    </row>
    <row r="161" spans="1:16" ht="33.75" x14ac:dyDescent="0.25">
      <c r="A161" s="9" t="s">
        <v>2250</v>
      </c>
      <c r="B161" s="8" t="s">
        <v>2249</v>
      </c>
      <c r="C161" s="8">
        <v>1</v>
      </c>
      <c r="D161" s="8">
        <v>2</v>
      </c>
      <c r="E161" s="8">
        <v>17</v>
      </c>
      <c r="F161" s="7">
        <v>0</v>
      </c>
      <c r="G161" s="6">
        <v>0</v>
      </c>
      <c r="I161" s="98"/>
      <c r="J161" s="93"/>
      <c r="K161" s="24" t="s">
        <v>2018</v>
      </c>
      <c r="L161" s="23" t="s">
        <v>3583</v>
      </c>
      <c r="M161" s="65">
        <f t="shared" si="18"/>
        <v>0.21722997499395014</v>
      </c>
      <c r="N161" s="22">
        <f t="shared" si="13"/>
        <v>0</v>
      </c>
      <c r="O161" s="21">
        <f t="shared" si="19"/>
        <v>0</v>
      </c>
      <c r="P161" s="113"/>
    </row>
    <row r="162" spans="1:16" ht="33.75" x14ac:dyDescent="0.25">
      <c r="A162" s="9" t="s">
        <v>2246</v>
      </c>
      <c r="B162" s="8" t="s">
        <v>2245</v>
      </c>
      <c r="C162" s="8">
        <v>1</v>
      </c>
      <c r="D162" s="8">
        <v>1</v>
      </c>
      <c r="E162" s="8">
        <v>63</v>
      </c>
      <c r="F162" s="7">
        <v>1</v>
      </c>
      <c r="G162" s="6">
        <v>0</v>
      </c>
      <c r="I162" s="98"/>
      <c r="J162" s="93"/>
      <c r="K162" s="24" t="s">
        <v>1005</v>
      </c>
      <c r="L162" s="23" t="s">
        <v>3583</v>
      </c>
      <c r="M162" s="65">
        <f t="shared" si="18"/>
        <v>0.21722997499395014</v>
      </c>
      <c r="N162" s="22">
        <f t="shared" si="13"/>
        <v>0</v>
      </c>
      <c r="O162" s="21">
        <f t="shared" si="19"/>
        <v>0</v>
      </c>
      <c r="P162" s="113"/>
    </row>
    <row r="163" spans="1:16" ht="22.5" x14ac:dyDescent="0.25">
      <c r="A163" s="9" t="s">
        <v>2890</v>
      </c>
      <c r="B163" s="8" t="s">
        <v>2889</v>
      </c>
      <c r="C163" s="8">
        <v>2</v>
      </c>
      <c r="D163" s="8">
        <v>0.5</v>
      </c>
      <c r="E163" s="8">
        <v>61</v>
      </c>
      <c r="F163" s="7">
        <v>0.5</v>
      </c>
      <c r="G163" s="6">
        <v>0</v>
      </c>
      <c r="I163" s="98"/>
      <c r="J163" s="93"/>
      <c r="K163" s="24" t="s">
        <v>1003</v>
      </c>
      <c r="L163" s="23" t="s">
        <v>3583</v>
      </c>
      <c r="M163" s="65">
        <f t="shared" si="18"/>
        <v>0.21722997499395014</v>
      </c>
      <c r="N163" s="22">
        <f t="shared" si="13"/>
        <v>0</v>
      </c>
      <c r="O163" s="21">
        <f t="shared" si="19"/>
        <v>0</v>
      </c>
      <c r="P163" s="113"/>
    </row>
    <row r="164" spans="1:16" ht="22.5" x14ac:dyDescent="0.25">
      <c r="A164" s="9" t="s">
        <v>2238</v>
      </c>
      <c r="B164" s="8" t="s">
        <v>2237</v>
      </c>
      <c r="C164" s="8">
        <v>3</v>
      </c>
      <c r="D164" s="8">
        <v>0</v>
      </c>
      <c r="E164" s="8">
        <v>67.33</v>
      </c>
      <c r="F164" s="7">
        <v>1</v>
      </c>
      <c r="G164" s="6">
        <v>0</v>
      </c>
      <c r="I164" s="98"/>
      <c r="J164" s="93"/>
      <c r="K164" s="24" t="s">
        <v>1001</v>
      </c>
      <c r="L164" s="23" t="s">
        <v>3583</v>
      </c>
      <c r="M164" s="65">
        <f t="shared" si="18"/>
        <v>0.21722997499395014</v>
      </c>
      <c r="N164" s="22">
        <f t="shared" si="13"/>
        <v>0</v>
      </c>
      <c r="O164" s="21">
        <f t="shared" si="19"/>
        <v>0</v>
      </c>
      <c r="P164" s="113"/>
    </row>
    <row r="165" spans="1:16" ht="22.5" x14ac:dyDescent="0.25">
      <c r="A165" s="9" t="s">
        <v>2228</v>
      </c>
      <c r="B165" s="8" t="s">
        <v>2227</v>
      </c>
      <c r="C165" s="8">
        <v>43</v>
      </c>
      <c r="D165" s="8">
        <v>0.86</v>
      </c>
      <c r="E165" s="8">
        <v>71.47</v>
      </c>
      <c r="F165" s="7">
        <v>0.46500000000000002</v>
      </c>
      <c r="G165" s="6">
        <v>0</v>
      </c>
      <c r="I165" s="98"/>
      <c r="J165" s="93"/>
      <c r="K165" s="24" t="s">
        <v>3366</v>
      </c>
      <c r="L165" s="23" t="s">
        <v>3583</v>
      </c>
      <c r="M165" s="65">
        <f t="shared" si="18"/>
        <v>0.21722997499395014</v>
      </c>
      <c r="N165" s="22">
        <f t="shared" si="13"/>
        <v>0</v>
      </c>
      <c r="O165" s="21">
        <f t="shared" si="19"/>
        <v>0</v>
      </c>
      <c r="P165" s="113"/>
    </row>
    <row r="166" spans="1:16" ht="23.25" thickBot="1" x14ac:dyDescent="0.3">
      <c r="A166" s="9" t="s">
        <v>2226</v>
      </c>
      <c r="B166" s="8" t="s">
        <v>2225</v>
      </c>
      <c r="C166" s="8">
        <v>17</v>
      </c>
      <c r="D166" s="8">
        <v>3</v>
      </c>
      <c r="E166" s="8">
        <v>65.41</v>
      </c>
      <c r="F166" s="7">
        <v>0.41199999999999998</v>
      </c>
      <c r="G166" s="6">
        <v>0.11799999999999999</v>
      </c>
      <c r="I166" s="98"/>
      <c r="J166" s="93"/>
      <c r="K166" s="24" t="s">
        <v>3364</v>
      </c>
      <c r="L166" s="23" t="s">
        <v>3583</v>
      </c>
      <c r="M166" s="65">
        <f t="shared" si="18"/>
        <v>0.21722997499395014</v>
      </c>
      <c r="N166" s="22">
        <f t="shared" si="13"/>
        <v>0</v>
      </c>
      <c r="O166" s="21">
        <f t="shared" si="19"/>
        <v>0</v>
      </c>
      <c r="P166" s="113"/>
    </row>
    <row r="167" spans="1:16" ht="23.25" thickBot="1" x14ac:dyDescent="0.2">
      <c r="A167" s="9" t="s">
        <v>2224</v>
      </c>
      <c r="B167" s="8" t="s">
        <v>2223</v>
      </c>
      <c r="C167" s="8">
        <v>13</v>
      </c>
      <c r="D167" s="8">
        <v>7</v>
      </c>
      <c r="E167" s="8">
        <v>73.92</v>
      </c>
      <c r="F167" s="7">
        <v>0.53800000000000003</v>
      </c>
      <c r="G167" s="6">
        <v>0.154</v>
      </c>
      <c r="I167" s="98"/>
      <c r="J167" s="94"/>
      <c r="K167" s="20" t="s">
        <v>0</v>
      </c>
      <c r="L167" s="19">
        <v>0</v>
      </c>
      <c r="M167" s="70">
        <f t="shared" si="18"/>
        <v>0.21722997499395014</v>
      </c>
      <c r="N167" s="18">
        <f t="shared" si="13"/>
        <v>0</v>
      </c>
      <c r="O167" s="17">
        <f t="shared" si="19"/>
        <v>0</v>
      </c>
      <c r="P167" s="113"/>
    </row>
    <row r="168" spans="1:16" ht="22.5" customHeight="1" x14ac:dyDescent="0.25">
      <c r="A168" s="9" t="s">
        <v>162</v>
      </c>
      <c r="B168" s="8" t="s">
        <v>161</v>
      </c>
      <c r="C168" s="8">
        <v>61</v>
      </c>
      <c r="D168" s="8">
        <v>13.95</v>
      </c>
      <c r="E168" s="8">
        <v>83.57</v>
      </c>
      <c r="F168" s="7">
        <v>0.32800000000000001</v>
      </c>
      <c r="G168" s="6">
        <v>8.2000000000000003E-2</v>
      </c>
      <c r="I168" s="98"/>
      <c r="J168" s="92"/>
      <c r="K168" s="24" t="s">
        <v>3163</v>
      </c>
      <c r="L168" s="23" t="s">
        <v>3583</v>
      </c>
      <c r="M168" s="65">
        <f t="shared" ref="M168:M178" si="20">1257/24794</f>
        <v>5.0697749455513433E-2</v>
      </c>
      <c r="N168" s="22">
        <f t="shared" si="13"/>
        <v>0</v>
      </c>
      <c r="O168" s="21">
        <f t="shared" si="19"/>
        <v>0</v>
      </c>
      <c r="P168" s="113"/>
    </row>
    <row r="169" spans="1:16" ht="22.5" customHeight="1" x14ac:dyDescent="0.25">
      <c r="A169" s="9" t="s">
        <v>2222</v>
      </c>
      <c r="B169" s="8" t="s">
        <v>2221</v>
      </c>
      <c r="C169" s="8">
        <v>6</v>
      </c>
      <c r="D169" s="8">
        <v>19.670000000000002</v>
      </c>
      <c r="E169" s="8">
        <v>79.83</v>
      </c>
      <c r="F169" s="7">
        <v>0.5</v>
      </c>
      <c r="G169" s="6">
        <v>0</v>
      </c>
      <c r="I169" s="98"/>
      <c r="J169" s="93"/>
      <c r="K169" s="24" t="s">
        <v>2024</v>
      </c>
      <c r="L169" s="23" t="s">
        <v>3583</v>
      </c>
      <c r="M169" s="65">
        <f t="shared" si="20"/>
        <v>5.0697749455513433E-2</v>
      </c>
      <c r="N169" s="22">
        <f t="shared" si="13"/>
        <v>0</v>
      </c>
      <c r="O169" s="21">
        <f t="shared" si="19"/>
        <v>0</v>
      </c>
      <c r="P169" s="113"/>
    </row>
    <row r="170" spans="1:16" ht="33.75" x14ac:dyDescent="0.25">
      <c r="A170" s="9" t="s">
        <v>2216</v>
      </c>
      <c r="B170" s="8" t="s">
        <v>2215</v>
      </c>
      <c r="C170" s="8">
        <v>59</v>
      </c>
      <c r="D170" s="8">
        <v>0.92</v>
      </c>
      <c r="E170" s="8">
        <v>68.709999999999994</v>
      </c>
      <c r="F170" s="7">
        <v>0.54200000000000004</v>
      </c>
      <c r="G170" s="6">
        <v>0</v>
      </c>
      <c r="I170" s="98"/>
      <c r="J170" s="93"/>
      <c r="K170" s="24" t="s">
        <v>2022</v>
      </c>
      <c r="L170" s="23" t="s">
        <v>3583</v>
      </c>
      <c r="M170" s="65">
        <f t="shared" si="20"/>
        <v>5.0697749455513433E-2</v>
      </c>
      <c r="N170" s="22">
        <f t="shared" si="13"/>
        <v>0</v>
      </c>
      <c r="O170" s="21">
        <f t="shared" si="19"/>
        <v>0</v>
      </c>
      <c r="P170" s="113"/>
    </row>
    <row r="171" spans="1:16" ht="22.5" x14ac:dyDescent="0.25">
      <c r="A171" s="9" t="s">
        <v>160</v>
      </c>
      <c r="B171" s="8" t="s">
        <v>159</v>
      </c>
      <c r="C171" s="8">
        <v>115</v>
      </c>
      <c r="D171" s="8">
        <v>4.83</v>
      </c>
      <c r="E171" s="8">
        <v>66.66</v>
      </c>
      <c r="F171" s="7">
        <v>0.60899999999999999</v>
      </c>
      <c r="G171" s="6">
        <v>5.1999999999999998E-2</v>
      </c>
      <c r="I171" s="98"/>
      <c r="J171" s="93"/>
      <c r="K171" s="24" t="s">
        <v>2020</v>
      </c>
      <c r="L171" s="23" t="s">
        <v>3583</v>
      </c>
      <c r="M171" s="65">
        <f t="shared" si="20"/>
        <v>5.0697749455513433E-2</v>
      </c>
      <c r="N171" s="22">
        <f t="shared" si="13"/>
        <v>0</v>
      </c>
      <c r="O171" s="21">
        <f t="shared" si="19"/>
        <v>0</v>
      </c>
      <c r="P171" s="113"/>
    </row>
    <row r="172" spans="1:16" ht="22.5" x14ac:dyDescent="0.25">
      <c r="A172" s="9" t="s">
        <v>2214</v>
      </c>
      <c r="B172" s="8" t="s">
        <v>2213</v>
      </c>
      <c r="C172" s="8">
        <v>216</v>
      </c>
      <c r="D172" s="8">
        <v>10.31</v>
      </c>
      <c r="E172" s="8">
        <v>80.150000000000006</v>
      </c>
      <c r="F172" s="7">
        <v>0.5</v>
      </c>
      <c r="G172" s="6">
        <v>0.06</v>
      </c>
      <c r="I172" s="98"/>
      <c r="J172" s="93"/>
      <c r="K172" s="24" t="s">
        <v>2018</v>
      </c>
      <c r="L172" s="23" t="s">
        <v>3583</v>
      </c>
      <c r="M172" s="65">
        <f t="shared" si="20"/>
        <v>5.0697749455513433E-2</v>
      </c>
      <c r="N172" s="22">
        <f t="shared" si="13"/>
        <v>0</v>
      </c>
      <c r="O172" s="21">
        <f t="shared" si="19"/>
        <v>0</v>
      </c>
      <c r="P172" s="113"/>
    </row>
    <row r="173" spans="1:16" ht="22.5" x14ac:dyDescent="0.25">
      <c r="A173" s="9" t="s">
        <v>158</v>
      </c>
      <c r="B173" s="8" t="s">
        <v>157</v>
      </c>
      <c r="C173" s="8">
        <v>95</v>
      </c>
      <c r="D173" s="8">
        <v>15.02</v>
      </c>
      <c r="E173" s="8">
        <v>81.96</v>
      </c>
      <c r="F173" s="7">
        <v>0.48399999999999999</v>
      </c>
      <c r="G173" s="6">
        <v>0.105</v>
      </c>
      <c r="I173" s="98"/>
      <c r="J173" s="93"/>
      <c r="K173" s="24" t="s">
        <v>1005</v>
      </c>
      <c r="L173" s="23" t="s">
        <v>3583</v>
      </c>
      <c r="M173" s="65">
        <f t="shared" si="20"/>
        <v>5.0697749455513433E-2</v>
      </c>
      <c r="N173" s="22">
        <f t="shared" si="13"/>
        <v>0</v>
      </c>
      <c r="O173" s="21">
        <f t="shared" si="19"/>
        <v>0</v>
      </c>
      <c r="P173" s="113"/>
    </row>
    <row r="174" spans="1:16" ht="22.5" x14ac:dyDescent="0.25">
      <c r="A174" s="9" t="s">
        <v>2212</v>
      </c>
      <c r="B174" s="8" t="s">
        <v>2211</v>
      </c>
      <c r="C174" s="8">
        <v>29</v>
      </c>
      <c r="D174" s="8">
        <v>17.690000000000001</v>
      </c>
      <c r="E174" s="8">
        <v>78.760000000000005</v>
      </c>
      <c r="F174" s="7">
        <v>0.44800000000000001</v>
      </c>
      <c r="G174" s="6">
        <v>3.4000000000000002E-2</v>
      </c>
      <c r="I174" s="98"/>
      <c r="J174" s="93"/>
      <c r="K174" s="24" t="s">
        <v>1003</v>
      </c>
      <c r="L174" s="23" t="s">
        <v>3583</v>
      </c>
      <c r="M174" s="65">
        <f t="shared" si="20"/>
        <v>5.0697749455513433E-2</v>
      </c>
      <c r="N174" s="22">
        <f t="shared" si="13"/>
        <v>0</v>
      </c>
      <c r="O174" s="21">
        <f t="shared" si="19"/>
        <v>0</v>
      </c>
      <c r="P174" s="113"/>
    </row>
    <row r="175" spans="1:16" ht="33.75" x14ac:dyDescent="0.25">
      <c r="A175" s="9" t="s">
        <v>2210</v>
      </c>
      <c r="B175" s="8" t="s">
        <v>2209</v>
      </c>
      <c r="C175" s="8">
        <v>2</v>
      </c>
      <c r="D175" s="8">
        <v>1</v>
      </c>
      <c r="E175" s="8">
        <v>82.5</v>
      </c>
      <c r="F175" s="7">
        <v>0.5</v>
      </c>
      <c r="G175" s="6">
        <v>0</v>
      </c>
      <c r="I175" s="98"/>
      <c r="J175" s="93"/>
      <c r="K175" s="24" t="s">
        <v>1001</v>
      </c>
      <c r="L175" s="23" t="s">
        <v>3583</v>
      </c>
      <c r="M175" s="65">
        <f t="shared" si="20"/>
        <v>5.0697749455513433E-2</v>
      </c>
      <c r="N175" s="22">
        <f>L175*M175</f>
        <v>0</v>
      </c>
      <c r="O175" s="21">
        <f t="shared" si="19"/>
        <v>0</v>
      </c>
      <c r="P175" s="113"/>
    </row>
    <row r="176" spans="1:16" ht="22.5" customHeight="1" x14ac:dyDescent="0.25">
      <c r="A176" s="9" t="s">
        <v>2208</v>
      </c>
      <c r="B176" s="8" t="s">
        <v>2207</v>
      </c>
      <c r="C176" s="8">
        <v>7</v>
      </c>
      <c r="D176" s="8">
        <v>5.29</v>
      </c>
      <c r="E176" s="8">
        <v>65.430000000000007</v>
      </c>
      <c r="F176" s="7">
        <v>1</v>
      </c>
      <c r="G176" s="6">
        <v>0</v>
      </c>
      <c r="I176" s="98"/>
      <c r="J176" s="93"/>
      <c r="K176" s="24" t="s">
        <v>3366</v>
      </c>
      <c r="L176" s="23" t="s">
        <v>3583</v>
      </c>
      <c r="M176" s="65">
        <f t="shared" si="20"/>
        <v>5.0697749455513433E-2</v>
      </c>
      <c r="N176" s="22">
        <f>L176*M176</f>
        <v>0</v>
      </c>
      <c r="O176" s="21">
        <f t="shared" si="19"/>
        <v>0</v>
      </c>
      <c r="P176" s="113"/>
    </row>
    <row r="177" spans="1:16" ht="22.5" customHeight="1" thickBot="1" x14ac:dyDescent="0.3">
      <c r="A177" s="9" t="s">
        <v>2206</v>
      </c>
      <c r="B177" s="8" t="s">
        <v>2205</v>
      </c>
      <c r="C177" s="8">
        <v>26</v>
      </c>
      <c r="D177" s="8">
        <v>10.46</v>
      </c>
      <c r="E177" s="8">
        <v>79.959999999999994</v>
      </c>
      <c r="F177" s="7">
        <v>0.76900000000000002</v>
      </c>
      <c r="G177" s="6">
        <v>0.115</v>
      </c>
      <c r="I177" s="98"/>
      <c r="J177" s="93"/>
      <c r="K177" s="24" t="s">
        <v>3364</v>
      </c>
      <c r="L177" s="23" t="s">
        <v>3583</v>
      </c>
      <c r="M177" s="65">
        <f t="shared" si="20"/>
        <v>5.0697749455513433E-2</v>
      </c>
      <c r="N177" s="22">
        <f>L177*M177</f>
        <v>0</v>
      </c>
      <c r="O177" s="21">
        <f t="shared" si="19"/>
        <v>0</v>
      </c>
      <c r="P177" s="113"/>
    </row>
    <row r="178" spans="1:16" ht="23.25" thickBot="1" x14ac:dyDescent="0.2">
      <c r="A178" s="9" t="s">
        <v>2204</v>
      </c>
      <c r="B178" s="8" t="s">
        <v>2203</v>
      </c>
      <c r="C178" s="8">
        <v>19</v>
      </c>
      <c r="D178" s="8">
        <v>13.68</v>
      </c>
      <c r="E178" s="8">
        <v>78.89</v>
      </c>
      <c r="F178" s="7">
        <v>0.68400000000000005</v>
      </c>
      <c r="G178" s="6">
        <v>0.21099999999999999</v>
      </c>
      <c r="I178" s="98"/>
      <c r="J178" s="94"/>
      <c r="K178" s="20" t="s">
        <v>0</v>
      </c>
      <c r="L178" s="19">
        <v>0</v>
      </c>
      <c r="M178" s="70">
        <f t="shared" si="20"/>
        <v>5.0697749455513433E-2</v>
      </c>
      <c r="N178" s="18">
        <f>L178*M178</f>
        <v>0</v>
      </c>
      <c r="O178" s="17">
        <f t="shared" si="19"/>
        <v>0</v>
      </c>
      <c r="P178" s="113"/>
    </row>
    <row r="179" spans="1:16" ht="23.25" thickBot="1" x14ac:dyDescent="0.3">
      <c r="A179" s="9" t="s">
        <v>2202</v>
      </c>
      <c r="B179" s="8" t="s">
        <v>2201</v>
      </c>
      <c r="C179" s="8">
        <v>7</v>
      </c>
      <c r="D179" s="8">
        <v>24.71</v>
      </c>
      <c r="E179" s="8">
        <v>86.71</v>
      </c>
      <c r="F179" s="7">
        <v>0.71399999999999997</v>
      </c>
      <c r="G179" s="6">
        <v>0.14299999999999999</v>
      </c>
      <c r="I179" s="98"/>
      <c r="J179" s="29"/>
      <c r="K179" s="28"/>
      <c r="L179" s="27">
        <v>174</v>
      </c>
      <c r="M179" s="73"/>
      <c r="N179" s="26">
        <f>SUMIF($K100:$K178,"total",N100:N178)</f>
        <v>8.8060675579892571</v>
      </c>
      <c r="O179" s="25">
        <f>SUMIF($K100:$K178,"total",O100:O178)</f>
        <v>40.659193305074488</v>
      </c>
      <c r="P179" s="114"/>
    </row>
    <row r="180" spans="1:16" ht="22.5" x14ac:dyDescent="0.25">
      <c r="A180" s="9" t="s">
        <v>2200</v>
      </c>
      <c r="B180" s="8" t="s">
        <v>2199</v>
      </c>
      <c r="C180" s="8">
        <v>2</v>
      </c>
      <c r="D180" s="8">
        <v>0</v>
      </c>
      <c r="E180" s="8">
        <v>53</v>
      </c>
      <c r="F180" s="7">
        <v>0.5</v>
      </c>
      <c r="G180" s="6">
        <v>0</v>
      </c>
      <c r="I180" s="98"/>
      <c r="J180" s="92"/>
      <c r="K180" s="24" t="s">
        <v>1989</v>
      </c>
      <c r="L180" s="23">
        <v>49</v>
      </c>
      <c r="M180" s="65">
        <f t="shared" ref="M180:M187" si="21">19936/4337772</f>
        <v>4.595907760942714E-3</v>
      </c>
      <c r="N180" s="22">
        <f t="shared" ref="N180:N214" si="22">L180*M180</f>
        <v>0.22519948028619299</v>
      </c>
      <c r="O180" s="21">
        <f t="shared" ref="O180:O214" si="23">N180*1</f>
        <v>0.22519948028619299</v>
      </c>
      <c r="P180" s="115" t="s">
        <v>3589</v>
      </c>
    </row>
    <row r="181" spans="1:16" ht="22.5" x14ac:dyDescent="0.25">
      <c r="A181" s="9" t="s">
        <v>156</v>
      </c>
      <c r="B181" s="8" t="s">
        <v>155</v>
      </c>
      <c r="C181" s="8">
        <v>19</v>
      </c>
      <c r="D181" s="8">
        <v>3.74</v>
      </c>
      <c r="E181" s="8">
        <v>73.260000000000005</v>
      </c>
      <c r="F181" s="7">
        <v>0.42099999999999999</v>
      </c>
      <c r="G181" s="6">
        <v>0</v>
      </c>
      <c r="I181" s="98"/>
      <c r="J181" s="93"/>
      <c r="K181" s="24" t="s">
        <v>216</v>
      </c>
      <c r="L181" s="23" t="s">
        <v>3583</v>
      </c>
      <c r="M181" s="65">
        <f t="shared" si="21"/>
        <v>4.595907760942714E-3</v>
      </c>
      <c r="N181" s="22">
        <f t="shared" si="22"/>
        <v>0</v>
      </c>
      <c r="O181" s="21">
        <f t="shared" si="23"/>
        <v>0</v>
      </c>
      <c r="P181" s="116"/>
    </row>
    <row r="182" spans="1:16" ht="22.5" x14ac:dyDescent="0.25">
      <c r="A182" s="9" t="s">
        <v>154</v>
      </c>
      <c r="B182" s="8" t="s">
        <v>153</v>
      </c>
      <c r="C182" s="8">
        <v>19</v>
      </c>
      <c r="D182" s="8">
        <v>10.58</v>
      </c>
      <c r="E182" s="8">
        <v>80.16</v>
      </c>
      <c r="F182" s="7">
        <v>0.36799999999999999</v>
      </c>
      <c r="G182" s="6">
        <v>5.2999999999999999E-2</v>
      </c>
      <c r="I182" s="98"/>
      <c r="J182" s="93"/>
      <c r="K182" s="24" t="s">
        <v>979</v>
      </c>
      <c r="L182" s="23" t="s">
        <v>3583</v>
      </c>
      <c r="M182" s="65">
        <f t="shared" si="21"/>
        <v>4.595907760942714E-3</v>
      </c>
      <c r="N182" s="22">
        <f t="shared" si="22"/>
        <v>0</v>
      </c>
      <c r="O182" s="21">
        <f t="shared" si="23"/>
        <v>0</v>
      </c>
      <c r="P182" s="116"/>
    </row>
    <row r="183" spans="1:16" ht="22.5" x14ac:dyDescent="0.25">
      <c r="A183" s="9" t="s">
        <v>2198</v>
      </c>
      <c r="B183" s="8" t="s">
        <v>2197</v>
      </c>
      <c r="C183" s="8">
        <v>6</v>
      </c>
      <c r="D183" s="8">
        <v>10.17</v>
      </c>
      <c r="E183" s="8">
        <v>73.17</v>
      </c>
      <c r="F183" s="7">
        <v>0.5</v>
      </c>
      <c r="G183" s="6">
        <v>0</v>
      </c>
      <c r="I183" s="98"/>
      <c r="J183" s="93"/>
      <c r="K183" s="24" t="s">
        <v>977</v>
      </c>
      <c r="L183" s="23" t="s">
        <v>3583</v>
      </c>
      <c r="M183" s="65">
        <f t="shared" si="21"/>
        <v>4.595907760942714E-3</v>
      </c>
      <c r="N183" s="22">
        <f t="shared" si="22"/>
        <v>0</v>
      </c>
      <c r="O183" s="21">
        <f t="shared" si="23"/>
        <v>0</v>
      </c>
      <c r="P183" s="116"/>
    </row>
    <row r="184" spans="1:16" ht="22.5" x14ac:dyDescent="0.25">
      <c r="A184" s="9" t="s">
        <v>2196</v>
      </c>
      <c r="B184" s="8" t="s">
        <v>2195</v>
      </c>
      <c r="C184" s="8">
        <v>1</v>
      </c>
      <c r="D184" s="8">
        <v>1</v>
      </c>
      <c r="E184" s="8">
        <v>75</v>
      </c>
      <c r="F184" s="7">
        <v>0</v>
      </c>
      <c r="G184" s="6">
        <v>0</v>
      </c>
      <c r="I184" s="98"/>
      <c r="J184" s="93"/>
      <c r="K184" s="24" t="s">
        <v>2706</v>
      </c>
      <c r="L184" s="23" t="s">
        <v>3583</v>
      </c>
      <c r="M184" s="65">
        <f t="shared" si="21"/>
        <v>4.595907760942714E-3</v>
      </c>
      <c r="N184" s="22">
        <f t="shared" si="22"/>
        <v>0</v>
      </c>
      <c r="O184" s="21">
        <f t="shared" si="23"/>
        <v>0</v>
      </c>
      <c r="P184" s="116"/>
    </row>
    <row r="185" spans="1:16" ht="15" x14ac:dyDescent="0.25">
      <c r="A185" s="9" t="s">
        <v>2194</v>
      </c>
      <c r="B185" s="8" t="s">
        <v>2193</v>
      </c>
      <c r="C185" s="8">
        <v>2</v>
      </c>
      <c r="D185" s="8">
        <v>5</v>
      </c>
      <c r="E185" s="8">
        <v>70.5</v>
      </c>
      <c r="F185" s="7">
        <v>0.5</v>
      </c>
      <c r="G185" s="6">
        <v>0</v>
      </c>
      <c r="I185" s="98"/>
      <c r="J185" s="93"/>
      <c r="K185" s="24" t="s">
        <v>975</v>
      </c>
      <c r="L185" s="23" t="s">
        <v>3583</v>
      </c>
      <c r="M185" s="65">
        <f t="shared" si="21"/>
        <v>4.595907760942714E-3</v>
      </c>
      <c r="N185" s="22">
        <f t="shared" si="22"/>
        <v>0</v>
      </c>
      <c r="O185" s="21">
        <f t="shared" si="23"/>
        <v>0</v>
      </c>
      <c r="P185" s="116"/>
    </row>
    <row r="186" spans="1:16" ht="15.75" thickBot="1" x14ac:dyDescent="0.3">
      <c r="A186" s="9" t="s">
        <v>2192</v>
      </c>
      <c r="B186" s="8" t="s">
        <v>2191</v>
      </c>
      <c r="C186" s="8">
        <v>8</v>
      </c>
      <c r="D186" s="8">
        <v>9.1300000000000008</v>
      </c>
      <c r="E186" s="8">
        <v>75.63</v>
      </c>
      <c r="F186" s="7">
        <v>0.625</v>
      </c>
      <c r="G186" s="6">
        <v>0.25</v>
      </c>
      <c r="I186" s="98"/>
      <c r="J186" s="93"/>
      <c r="K186" s="24" t="s">
        <v>967</v>
      </c>
      <c r="L186" s="23" t="s">
        <v>3583</v>
      </c>
      <c r="M186" s="65">
        <f t="shared" si="21"/>
        <v>4.595907760942714E-3</v>
      </c>
      <c r="N186" s="22">
        <f t="shared" si="22"/>
        <v>0</v>
      </c>
      <c r="O186" s="21">
        <f t="shared" si="23"/>
        <v>0</v>
      </c>
      <c r="P186" s="116"/>
    </row>
    <row r="187" spans="1:16" ht="19.5" thickBot="1" x14ac:dyDescent="0.2">
      <c r="A187" s="9" t="s">
        <v>152</v>
      </c>
      <c r="B187" s="8" t="s">
        <v>151</v>
      </c>
      <c r="C187" s="8">
        <v>4</v>
      </c>
      <c r="D187" s="8">
        <v>27.25</v>
      </c>
      <c r="E187" s="8">
        <v>79.25</v>
      </c>
      <c r="F187" s="7">
        <v>0.5</v>
      </c>
      <c r="G187" s="6">
        <v>0.5</v>
      </c>
      <c r="I187" s="98"/>
      <c r="J187" s="94"/>
      <c r="K187" s="20" t="s">
        <v>0</v>
      </c>
      <c r="L187" s="19">
        <v>49</v>
      </c>
      <c r="M187" s="70">
        <f t="shared" si="21"/>
        <v>4.595907760942714E-3</v>
      </c>
      <c r="N187" s="18">
        <f t="shared" si="22"/>
        <v>0.22519948028619299</v>
      </c>
      <c r="O187" s="17">
        <f t="shared" si="23"/>
        <v>0.22519948028619299</v>
      </c>
      <c r="P187" s="116"/>
    </row>
    <row r="188" spans="1:16" ht="15" x14ac:dyDescent="0.25">
      <c r="A188" s="9" t="s">
        <v>2190</v>
      </c>
      <c r="B188" s="8" t="s">
        <v>2189</v>
      </c>
      <c r="C188" s="8">
        <v>2</v>
      </c>
      <c r="D188" s="8">
        <v>50.5</v>
      </c>
      <c r="E188" s="8">
        <v>84.5</v>
      </c>
      <c r="F188" s="7">
        <v>0.5</v>
      </c>
      <c r="G188" s="6">
        <v>0.5</v>
      </c>
      <c r="I188" s="98"/>
      <c r="J188" s="92"/>
      <c r="K188" s="24" t="s">
        <v>2192</v>
      </c>
      <c r="L188" s="23">
        <v>8</v>
      </c>
      <c r="M188" s="65">
        <f>17008/2950021</f>
        <v>5.7653826871062949E-3</v>
      </c>
      <c r="N188" s="22">
        <f t="shared" si="22"/>
        <v>4.6123061496850359E-2</v>
      </c>
      <c r="O188" s="21">
        <f t="shared" si="23"/>
        <v>4.6123061496850359E-2</v>
      </c>
      <c r="P188" s="116"/>
    </row>
    <row r="189" spans="1:16" ht="15" x14ac:dyDescent="0.25">
      <c r="A189" s="9" t="s">
        <v>2188</v>
      </c>
      <c r="B189" s="8" t="s">
        <v>2187</v>
      </c>
      <c r="C189" s="8">
        <v>4</v>
      </c>
      <c r="D189" s="8">
        <v>1.25</v>
      </c>
      <c r="E189" s="8">
        <v>65</v>
      </c>
      <c r="F189" s="7">
        <v>0.5</v>
      </c>
      <c r="G189" s="6">
        <v>0</v>
      </c>
      <c r="I189" s="98"/>
      <c r="J189" s="93"/>
      <c r="K189" s="24" t="s">
        <v>152</v>
      </c>
      <c r="L189" s="23">
        <v>4</v>
      </c>
      <c r="M189" s="65">
        <f t="shared" ref="M189:M215" si="24">17008/2950021</f>
        <v>5.7653826871062949E-3</v>
      </c>
      <c r="N189" s="22">
        <f t="shared" si="22"/>
        <v>2.306153074842518E-2</v>
      </c>
      <c r="O189" s="21">
        <f t="shared" si="23"/>
        <v>2.306153074842518E-2</v>
      </c>
      <c r="P189" s="116"/>
    </row>
    <row r="190" spans="1:16" ht="15" x14ac:dyDescent="0.25">
      <c r="A190" s="9" t="s">
        <v>2186</v>
      </c>
      <c r="B190" s="8" t="s">
        <v>2185</v>
      </c>
      <c r="C190" s="8">
        <v>18</v>
      </c>
      <c r="D190" s="8">
        <v>8.06</v>
      </c>
      <c r="E190" s="8">
        <v>56.17</v>
      </c>
      <c r="F190" s="7">
        <v>0.66700000000000004</v>
      </c>
      <c r="G190" s="6">
        <v>0</v>
      </c>
      <c r="I190" s="98"/>
      <c r="J190" s="93"/>
      <c r="K190" s="24" t="s">
        <v>2190</v>
      </c>
      <c r="L190" s="23">
        <v>2</v>
      </c>
      <c r="M190" s="65">
        <f t="shared" si="24"/>
        <v>5.7653826871062949E-3</v>
      </c>
      <c r="N190" s="22">
        <f t="shared" si="22"/>
        <v>1.153076537421259E-2</v>
      </c>
      <c r="O190" s="21">
        <f t="shared" si="23"/>
        <v>1.153076537421259E-2</v>
      </c>
      <c r="P190" s="116"/>
    </row>
    <row r="191" spans="1:16" ht="15" x14ac:dyDescent="0.25">
      <c r="A191" s="9" t="s">
        <v>2184</v>
      </c>
      <c r="B191" s="8" t="s">
        <v>2183</v>
      </c>
      <c r="C191" s="8">
        <v>10</v>
      </c>
      <c r="D191" s="8">
        <v>11.5</v>
      </c>
      <c r="E191" s="8">
        <v>76.900000000000006</v>
      </c>
      <c r="F191" s="7">
        <v>0.4</v>
      </c>
      <c r="G191" s="6">
        <v>0.1</v>
      </c>
      <c r="I191" s="98"/>
      <c r="J191" s="93"/>
      <c r="K191" s="24" t="s">
        <v>1989</v>
      </c>
      <c r="L191" s="23">
        <v>49</v>
      </c>
      <c r="M191" s="65">
        <f t="shared" si="24"/>
        <v>5.7653826871062949E-3</v>
      </c>
      <c r="N191" s="22">
        <f t="shared" si="22"/>
        <v>0.28250375166820846</v>
      </c>
      <c r="O191" s="21">
        <f t="shared" si="23"/>
        <v>0.28250375166820846</v>
      </c>
      <c r="P191" s="116"/>
    </row>
    <row r="192" spans="1:16" ht="15" x14ac:dyDescent="0.25">
      <c r="A192" s="9" t="s">
        <v>2182</v>
      </c>
      <c r="B192" s="8" t="s">
        <v>2181</v>
      </c>
      <c r="C192" s="8">
        <v>14</v>
      </c>
      <c r="D192" s="8">
        <v>13.86</v>
      </c>
      <c r="E192" s="8">
        <v>84.14</v>
      </c>
      <c r="F192" s="7">
        <v>0.57099999999999995</v>
      </c>
      <c r="G192" s="6">
        <v>0.214</v>
      </c>
      <c r="I192" s="98"/>
      <c r="J192" s="93"/>
      <c r="K192" s="24" t="s">
        <v>1889</v>
      </c>
      <c r="L192" s="23">
        <v>22</v>
      </c>
      <c r="M192" s="65">
        <f t="shared" si="24"/>
        <v>5.7653826871062949E-3</v>
      </c>
      <c r="N192" s="22">
        <f t="shared" si="22"/>
        <v>0.12683841911633847</v>
      </c>
      <c r="O192" s="21">
        <f t="shared" si="23"/>
        <v>0.12683841911633847</v>
      </c>
      <c r="P192" s="116"/>
    </row>
    <row r="193" spans="1:16" ht="15" x14ac:dyDescent="0.25">
      <c r="A193" s="9" t="s">
        <v>2180</v>
      </c>
      <c r="B193" s="8" t="s">
        <v>2179</v>
      </c>
      <c r="C193" s="8">
        <v>3</v>
      </c>
      <c r="D193" s="8">
        <v>41.67</v>
      </c>
      <c r="E193" s="8">
        <v>75.67</v>
      </c>
      <c r="F193" s="7">
        <v>1</v>
      </c>
      <c r="G193" s="6">
        <v>0</v>
      </c>
      <c r="I193" s="98"/>
      <c r="J193" s="93"/>
      <c r="K193" s="24" t="s">
        <v>1859</v>
      </c>
      <c r="L193" s="23">
        <v>35</v>
      </c>
      <c r="M193" s="65">
        <f t="shared" si="24"/>
        <v>5.7653826871062949E-3</v>
      </c>
      <c r="N193" s="22">
        <f t="shared" si="22"/>
        <v>0.20178839404872032</v>
      </c>
      <c r="O193" s="21">
        <f t="shared" si="23"/>
        <v>0.20178839404872032</v>
      </c>
      <c r="P193" s="116"/>
    </row>
    <row r="194" spans="1:16" ht="22.5" x14ac:dyDescent="0.25">
      <c r="A194" s="9" t="s">
        <v>2178</v>
      </c>
      <c r="B194" s="8" t="s">
        <v>2177</v>
      </c>
      <c r="C194" s="8">
        <v>33</v>
      </c>
      <c r="D194" s="8">
        <v>1.1499999999999999</v>
      </c>
      <c r="E194" s="8">
        <v>72.36</v>
      </c>
      <c r="F194" s="7">
        <v>0.39400000000000002</v>
      </c>
      <c r="G194" s="6">
        <v>0</v>
      </c>
      <c r="I194" s="98"/>
      <c r="J194" s="93"/>
      <c r="K194" s="24" t="s">
        <v>1857</v>
      </c>
      <c r="L194" s="23">
        <v>4</v>
      </c>
      <c r="M194" s="65">
        <f t="shared" si="24"/>
        <v>5.7653826871062949E-3</v>
      </c>
      <c r="N194" s="22">
        <f t="shared" si="22"/>
        <v>2.306153074842518E-2</v>
      </c>
      <c r="O194" s="21">
        <f t="shared" si="23"/>
        <v>2.306153074842518E-2</v>
      </c>
      <c r="P194" s="116"/>
    </row>
    <row r="195" spans="1:16" ht="22.5" x14ac:dyDescent="0.25">
      <c r="A195" s="9" t="s">
        <v>150</v>
      </c>
      <c r="B195" s="8" t="s">
        <v>149</v>
      </c>
      <c r="C195" s="8">
        <v>11</v>
      </c>
      <c r="D195" s="8">
        <v>4.91</v>
      </c>
      <c r="E195" s="8">
        <v>79.91</v>
      </c>
      <c r="F195" s="7">
        <v>0.36399999999999999</v>
      </c>
      <c r="G195" s="6">
        <v>0</v>
      </c>
      <c r="I195" s="98"/>
      <c r="J195" s="93"/>
      <c r="K195" s="24" t="s">
        <v>1807</v>
      </c>
      <c r="L195" s="23">
        <v>7</v>
      </c>
      <c r="M195" s="65">
        <f t="shared" si="24"/>
        <v>5.7653826871062949E-3</v>
      </c>
      <c r="N195" s="22">
        <f t="shared" si="22"/>
        <v>4.0357678809744064E-2</v>
      </c>
      <c r="O195" s="21">
        <f t="shared" si="23"/>
        <v>4.0357678809744064E-2</v>
      </c>
      <c r="P195" s="116"/>
    </row>
    <row r="196" spans="1:16" ht="22.5" x14ac:dyDescent="0.25">
      <c r="A196" s="9" t="s">
        <v>2176</v>
      </c>
      <c r="B196" s="8" t="s">
        <v>2175</v>
      </c>
      <c r="C196" s="8">
        <v>2</v>
      </c>
      <c r="D196" s="8">
        <v>18</v>
      </c>
      <c r="E196" s="8">
        <v>94</v>
      </c>
      <c r="F196" s="7">
        <v>1</v>
      </c>
      <c r="G196" s="6">
        <v>0</v>
      </c>
      <c r="I196" s="98"/>
      <c r="J196" s="93"/>
      <c r="K196" s="24" t="s">
        <v>1711</v>
      </c>
      <c r="L196" s="23">
        <v>15</v>
      </c>
      <c r="M196" s="65">
        <f t="shared" si="24"/>
        <v>5.7653826871062949E-3</v>
      </c>
      <c r="N196" s="22">
        <f t="shared" si="22"/>
        <v>8.6480740306594417E-2</v>
      </c>
      <c r="O196" s="21">
        <f t="shared" si="23"/>
        <v>8.6480740306594417E-2</v>
      </c>
      <c r="P196" s="116"/>
    </row>
    <row r="197" spans="1:16" ht="15" x14ac:dyDescent="0.25">
      <c r="A197" s="9" t="s">
        <v>2880</v>
      </c>
      <c r="B197" s="8" t="s">
        <v>2879</v>
      </c>
      <c r="C197" s="8">
        <v>1</v>
      </c>
      <c r="D197" s="8">
        <v>1</v>
      </c>
      <c r="E197" s="8">
        <v>59</v>
      </c>
      <c r="F197" s="7">
        <v>1</v>
      </c>
      <c r="G197" s="6">
        <v>0</v>
      </c>
      <c r="I197" s="98"/>
      <c r="J197" s="93"/>
      <c r="K197" s="24" t="s">
        <v>1657</v>
      </c>
      <c r="L197" s="23" t="s">
        <v>3583</v>
      </c>
      <c r="M197" s="65">
        <f t="shared" si="24"/>
        <v>5.7653826871062949E-3</v>
      </c>
      <c r="N197" s="22">
        <f t="shared" si="22"/>
        <v>0</v>
      </c>
      <c r="O197" s="21">
        <f t="shared" si="23"/>
        <v>0</v>
      </c>
      <c r="P197" s="116"/>
    </row>
    <row r="198" spans="1:16" ht="15" x14ac:dyDescent="0.25">
      <c r="A198" s="9" t="s">
        <v>2172</v>
      </c>
      <c r="B198" s="8" t="s">
        <v>2171</v>
      </c>
      <c r="C198" s="8">
        <v>6</v>
      </c>
      <c r="D198" s="8">
        <v>2.67</v>
      </c>
      <c r="E198" s="8">
        <v>53.5</v>
      </c>
      <c r="F198" s="7">
        <v>1</v>
      </c>
      <c r="G198" s="6">
        <v>0</v>
      </c>
      <c r="I198" s="98"/>
      <c r="J198" s="93"/>
      <c r="K198" s="24" t="s">
        <v>1579</v>
      </c>
      <c r="L198" s="23">
        <v>9</v>
      </c>
      <c r="M198" s="65">
        <f t="shared" si="24"/>
        <v>5.7653826871062949E-3</v>
      </c>
      <c r="N198" s="22">
        <f t="shared" si="22"/>
        <v>5.1888444183956654E-2</v>
      </c>
      <c r="O198" s="21">
        <f t="shared" si="23"/>
        <v>5.1888444183956654E-2</v>
      </c>
      <c r="P198" s="116"/>
    </row>
    <row r="199" spans="1:16" ht="15" x14ac:dyDescent="0.25">
      <c r="A199" s="9" t="s">
        <v>2170</v>
      </c>
      <c r="B199" s="8" t="s">
        <v>2169</v>
      </c>
      <c r="C199" s="8">
        <v>2</v>
      </c>
      <c r="D199" s="8">
        <v>9.5</v>
      </c>
      <c r="E199" s="8">
        <v>52.5</v>
      </c>
      <c r="F199" s="7">
        <v>1</v>
      </c>
      <c r="G199" s="6">
        <v>0</v>
      </c>
      <c r="I199" s="98"/>
      <c r="J199" s="93"/>
      <c r="K199" s="24" t="s">
        <v>1577</v>
      </c>
      <c r="L199" s="23">
        <v>9</v>
      </c>
      <c r="M199" s="65">
        <f t="shared" si="24"/>
        <v>5.7653826871062949E-3</v>
      </c>
      <c r="N199" s="22">
        <f t="shared" si="22"/>
        <v>5.1888444183956654E-2</v>
      </c>
      <c r="O199" s="21">
        <f t="shared" si="23"/>
        <v>5.1888444183956654E-2</v>
      </c>
      <c r="P199" s="116"/>
    </row>
    <row r="200" spans="1:16" ht="15" x14ac:dyDescent="0.25">
      <c r="A200" s="9" t="s">
        <v>2168</v>
      </c>
      <c r="B200" s="8" t="s">
        <v>2167</v>
      </c>
      <c r="C200" s="8">
        <v>4</v>
      </c>
      <c r="D200" s="8">
        <v>12.75</v>
      </c>
      <c r="E200" s="8">
        <v>81.75</v>
      </c>
      <c r="F200" s="7">
        <v>0.5</v>
      </c>
      <c r="G200" s="6">
        <v>0</v>
      </c>
      <c r="I200" s="98"/>
      <c r="J200" s="93"/>
      <c r="K200" s="24" t="s">
        <v>2764</v>
      </c>
      <c r="L200" s="23">
        <v>34</v>
      </c>
      <c r="M200" s="65">
        <f t="shared" si="24"/>
        <v>5.7653826871062949E-3</v>
      </c>
      <c r="N200" s="22">
        <f t="shared" si="22"/>
        <v>0.19602301136161404</v>
      </c>
      <c r="O200" s="21">
        <f t="shared" si="23"/>
        <v>0.19602301136161404</v>
      </c>
      <c r="P200" s="116"/>
    </row>
    <row r="201" spans="1:16" ht="15" x14ac:dyDescent="0.25">
      <c r="A201" s="9" t="s">
        <v>2166</v>
      </c>
      <c r="B201" s="8" t="s">
        <v>2165</v>
      </c>
      <c r="C201" s="8">
        <v>1</v>
      </c>
      <c r="D201" s="8">
        <v>32</v>
      </c>
      <c r="E201" s="8">
        <v>86</v>
      </c>
      <c r="F201" s="7">
        <v>0</v>
      </c>
      <c r="G201" s="6">
        <v>0</v>
      </c>
      <c r="I201" s="98"/>
      <c r="J201" s="93"/>
      <c r="K201" s="24" t="s">
        <v>1209</v>
      </c>
      <c r="L201" s="23">
        <v>7</v>
      </c>
      <c r="M201" s="65">
        <f t="shared" si="24"/>
        <v>5.7653826871062949E-3</v>
      </c>
      <c r="N201" s="22">
        <f t="shared" si="22"/>
        <v>4.0357678809744064E-2</v>
      </c>
      <c r="O201" s="21">
        <f t="shared" si="23"/>
        <v>4.0357678809744064E-2</v>
      </c>
      <c r="P201" s="116"/>
    </row>
    <row r="202" spans="1:16" ht="22.5" x14ac:dyDescent="0.25">
      <c r="A202" s="9" t="s">
        <v>148</v>
      </c>
      <c r="B202" s="8" t="s">
        <v>147</v>
      </c>
      <c r="C202" s="8">
        <v>2</v>
      </c>
      <c r="D202" s="8">
        <v>2.5</v>
      </c>
      <c r="E202" s="8">
        <v>64</v>
      </c>
      <c r="F202" s="7">
        <v>1</v>
      </c>
      <c r="G202" s="6">
        <v>0</v>
      </c>
      <c r="I202" s="98"/>
      <c r="J202" s="93"/>
      <c r="K202" s="24" t="s">
        <v>1213</v>
      </c>
      <c r="L202" s="23">
        <v>19</v>
      </c>
      <c r="M202" s="65">
        <f t="shared" si="24"/>
        <v>5.7653826871062949E-3</v>
      </c>
      <c r="N202" s="22">
        <f t="shared" si="22"/>
        <v>0.1095422710550196</v>
      </c>
      <c r="O202" s="21">
        <f t="shared" si="23"/>
        <v>0.1095422710550196</v>
      </c>
      <c r="P202" s="116"/>
    </row>
    <row r="203" spans="1:16" ht="22.5" x14ac:dyDescent="0.25">
      <c r="A203" s="9" t="s">
        <v>2164</v>
      </c>
      <c r="B203" s="8" t="s">
        <v>2163</v>
      </c>
      <c r="C203" s="8">
        <v>2</v>
      </c>
      <c r="D203" s="8">
        <v>7.5</v>
      </c>
      <c r="E203" s="8">
        <v>75</v>
      </c>
      <c r="F203" s="7">
        <v>0.5</v>
      </c>
      <c r="G203" s="6">
        <v>0</v>
      </c>
      <c r="I203" s="98"/>
      <c r="J203" s="93"/>
      <c r="K203" s="24" t="s">
        <v>2748</v>
      </c>
      <c r="L203" s="23" t="s">
        <v>3583</v>
      </c>
      <c r="M203" s="65">
        <f t="shared" si="24"/>
        <v>5.7653826871062949E-3</v>
      </c>
      <c r="N203" s="22">
        <f t="shared" si="22"/>
        <v>0</v>
      </c>
      <c r="O203" s="21">
        <f t="shared" si="23"/>
        <v>0</v>
      </c>
      <c r="P203" s="116"/>
    </row>
    <row r="204" spans="1:16" ht="22.5" x14ac:dyDescent="0.25">
      <c r="A204" s="9" t="s">
        <v>2158</v>
      </c>
      <c r="B204" s="8" t="s">
        <v>2157</v>
      </c>
      <c r="C204" s="8">
        <v>2</v>
      </c>
      <c r="D204" s="8">
        <v>1.5</v>
      </c>
      <c r="E204" s="8">
        <v>62.5</v>
      </c>
      <c r="F204" s="7">
        <v>0.5</v>
      </c>
      <c r="G204" s="6">
        <v>0</v>
      </c>
      <c r="I204" s="98"/>
      <c r="J204" s="93"/>
      <c r="K204" s="24" t="s">
        <v>542</v>
      </c>
      <c r="L204" s="23">
        <v>2</v>
      </c>
      <c r="M204" s="65">
        <f t="shared" si="24"/>
        <v>5.7653826871062949E-3</v>
      </c>
      <c r="N204" s="22">
        <f t="shared" si="22"/>
        <v>1.153076537421259E-2</v>
      </c>
      <c r="O204" s="21">
        <f t="shared" si="23"/>
        <v>1.153076537421259E-2</v>
      </c>
      <c r="P204" s="116"/>
    </row>
    <row r="205" spans="1:16" ht="22.5" x14ac:dyDescent="0.25">
      <c r="A205" s="9" t="s">
        <v>2156</v>
      </c>
      <c r="B205" s="8" t="s">
        <v>2155</v>
      </c>
      <c r="C205" s="8">
        <v>1</v>
      </c>
      <c r="D205" s="8">
        <v>7</v>
      </c>
      <c r="E205" s="8">
        <v>56</v>
      </c>
      <c r="F205" s="7">
        <v>0</v>
      </c>
      <c r="G205" s="6">
        <v>0</v>
      </c>
      <c r="I205" s="98"/>
      <c r="J205" s="93"/>
      <c r="K205" s="24" t="s">
        <v>536</v>
      </c>
      <c r="L205" s="23">
        <v>19</v>
      </c>
      <c r="M205" s="65">
        <f t="shared" si="24"/>
        <v>5.7653826871062949E-3</v>
      </c>
      <c r="N205" s="22">
        <f t="shared" si="22"/>
        <v>0.1095422710550196</v>
      </c>
      <c r="O205" s="21">
        <f t="shared" si="23"/>
        <v>0.1095422710550196</v>
      </c>
      <c r="P205" s="116"/>
    </row>
    <row r="206" spans="1:16" ht="22.5" x14ac:dyDescent="0.25">
      <c r="A206" s="9" t="s">
        <v>2154</v>
      </c>
      <c r="B206" s="8" t="s">
        <v>2153</v>
      </c>
      <c r="C206" s="8">
        <v>6</v>
      </c>
      <c r="D206" s="8">
        <v>16.329999999999998</v>
      </c>
      <c r="E206" s="8">
        <v>83.17</v>
      </c>
      <c r="F206" s="7">
        <v>1</v>
      </c>
      <c r="G206" s="6">
        <v>0.5</v>
      </c>
      <c r="I206" s="98"/>
      <c r="J206" s="93"/>
      <c r="K206" s="24" t="s">
        <v>534</v>
      </c>
      <c r="L206" s="23">
        <v>4</v>
      </c>
      <c r="M206" s="65">
        <f t="shared" si="24"/>
        <v>5.7653826871062949E-3</v>
      </c>
      <c r="N206" s="22">
        <f t="shared" si="22"/>
        <v>2.306153074842518E-2</v>
      </c>
      <c r="O206" s="21">
        <f t="shared" si="23"/>
        <v>2.306153074842518E-2</v>
      </c>
      <c r="P206" s="116"/>
    </row>
    <row r="207" spans="1:16" ht="22.5" x14ac:dyDescent="0.25">
      <c r="A207" s="9" t="s">
        <v>2150</v>
      </c>
      <c r="B207" s="8" t="s">
        <v>2149</v>
      </c>
      <c r="C207" s="8">
        <v>4</v>
      </c>
      <c r="D207" s="8">
        <v>13</v>
      </c>
      <c r="E207" s="8">
        <v>87.75</v>
      </c>
      <c r="F207" s="7">
        <v>0.5</v>
      </c>
      <c r="G207" s="6">
        <v>0</v>
      </c>
      <c r="I207" s="98"/>
      <c r="J207" s="93"/>
      <c r="K207" s="24" t="s">
        <v>532</v>
      </c>
      <c r="L207" s="23">
        <v>2</v>
      </c>
      <c r="M207" s="65">
        <f t="shared" si="24"/>
        <v>5.7653826871062949E-3</v>
      </c>
      <c r="N207" s="22">
        <f t="shared" si="22"/>
        <v>1.153076537421259E-2</v>
      </c>
      <c r="O207" s="21">
        <f t="shared" si="23"/>
        <v>1.153076537421259E-2</v>
      </c>
      <c r="P207" s="116"/>
    </row>
    <row r="208" spans="1:16" ht="22.5" x14ac:dyDescent="0.25">
      <c r="A208" s="9" t="s">
        <v>2146</v>
      </c>
      <c r="B208" s="8" t="s">
        <v>2145</v>
      </c>
      <c r="C208" s="8">
        <v>16</v>
      </c>
      <c r="D208" s="8">
        <v>0.94</v>
      </c>
      <c r="E208" s="8">
        <v>55.63</v>
      </c>
      <c r="F208" s="7">
        <v>0.68799999999999994</v>
      </c>
      <c r="G208" s="6">
        <v>6.3E-2</v>
      </c>
      <c r="I208" s="98"/>
      <c r="J208" s="93"/>
      <c r="K208" s="24" t="s">
        <v>530</v>
      </c>
      <c r="L208" s="23">
        <v>1</v>
      </c>
      <c r="M208" s="65">
        <f t="shared" si="24"/>
        <v>5.7653826871062949E-3</v>
      </c>
      <c r="N208" s="22">
        <f t="shared" si="22"/>
        <v>5.7653826871062949E-3</v>
      </c>
      <c r="O208" s="21">
        <f t="shared" si="23"/>
        <v>5.7653826871062949E-3</v>
      </c>
      <c r="P208" s="116"/>
    </row>
    <row r="209" spans="1:16" ht="15" x14ac:dyDescent="0.25">
      <c r="A209" s="9" t="s">
        <v>2144</v>
      </c>
      <c r="B209" s="8" t="s">
        <v>2143</v>
      </c>
      <c r="C209" s="8">
        <v>3</v>
      </c>
      <c r="D209" s="8">
        <v>5.67</v>
      </c>
      <c r="E209" s="8">
        <v>44.33</v>
      </c>
      <c r="F209" s="7">
        <v>1</v>
      </c>
      <c r="G209" s="6">
        <v>0</v>
      </c>
      <c r="I209" s="98"/>
      <c r="J209" s="93"/>
      <c r="K209" s="24" t="s">
        <v>2642</v>
      </c>
      <c r="L209" s="23">
        <v>1</v>
      </c>
      <c r="M209" s="65">
        <f t="shared" si="24"/>
        <v>5.7653826871062949E-3</v>
      </c>
      <c r="N209" s="22">
        <f t="shared" si="22"/>
        <v>5.7653826871062949E-3</v>
      </c>
      <c r="O209" s="21">
        <f t="shared" si="23"/>
        <v>5.7653826871062949E-3</v>
      </c>
      <c r="P209" s="116"/>
    </row>
    <row r="210" spans="1:16" ht="15" x14ac:dyDescent="0.25">
      <c r="A210" s="9" t="s">
        <v>146</v>
      </c>
      <c r="B210" s="8" t="s">
        <v>145</v>
      </c>
      <c r="C210" s="8">
        <v>6</v>
      </c>
      <c r="D210" s="8">
        <v>6.67</v>
      </c>
      <c r="E210" s="8">
        <v>70.17</v>
      </c>
      <c r="F210" s="7">
        <v>0.83299999999999996</v>
      </c>
      <c r="G210" s="6">
        <v>0</v>
      </c>
      <c r="I210" s="98"/>
      <c r="J210" s="93"/>
      <c r="K210" s="24" t="s">
        <v>516</v>
      </c>
      <c r="L210" s="23">
        <v>7</v>
      </c>
      <c r="M210" s="65">
        <f t="shared" si="24"/>
        <v>5.7653826871062949E-3</v>
      </c>
      <c r="N210" s="22">
        <f t="shared" si="22"/>
        <v>4.0357678809744064E-2</v>
      </c>
      <c r="O210" s="21">
        <f t="shared" si="23"/>
        <v>4.0357678809744064E-2</v>
      </c>
      <c r="P210" s="116"/>
    </row>
    <row r="211" spans="1:16" ht="15" x14ac:dyDescent="0.25">
      <c r="A211" s="9" t="s">
        <v>2142</v>
      </c>
      <c r="B211" s="8" t="s">
        <v>2141</v>
      </c>
      <c r="C211" s="8">
        <v>7</v>
      </c>
      <c r="D211" s="8">
        <v>11.57</v>
      </c>
      <c r="E211" s="8">
        <v>84</v>
      </c>
      <c r="F211" s="7">
        <v>0.42899999999999999</v>
      </c>
      <c r="G211" s="6">
        <v>0</v>
      </c>
      <c r="I211" s="98"/>
      <c r="J211" s="93"/>
      <c r="K211" s="24" t="s">
        <v>514</v>
      </c>
      <c r="L211" s="23" t="s">
        <v>3583</v>
      </c>
      <c r="M211" s="65">
        <f t="shared" si="24"/>
        <v>5.7653826871062949E-3</v>
      </c>
      <c r="N211" s="22">
        <f t="shared" si="22"/>
        <v>0</v>
      </c>
      <c r="O211" s="21">
        <f t="shared" si="23"/>
        <v>0</v>
      </c>
      <c r="P211" s="116"/>
    </row>
    <row r="212" spans="1:16" ht="15" x14ac:dyDescent="0.25">
      <c r="A212" s="9" t="s">
        <v>2138</v>
      </c>
      <c r="B212" s="8" t="s">
        <v>2137</v>
      </c>
      <c r="C212" s="8">
        <v>10</v>
      </c>
      <c r="D212" s="8">
        <v>1.5</v>
      </c>
      <c r="E212" s="8">
        <v>70.2</v>
      </c>
      <c r="F212" s="7">
        <v>0.3</v>
      </c>
      <c r="G212" s="6">
        <v>0</v>
      </c>
      <c r="I212" s="98"/>
      <c r="J212" s="93"/>
      <c r="K212" s="24" t="s">
        <v>468</v>
      </c>
      <c r="L212" s="23">
        <v>2</v>
      </c>
      <c r="M212" s="65">
        <f t="shared" si="24"/>
        <v>5.7653826871062949E-3</v>
      </c>
      <c r="N212" s="22">
        <f t="shared" si="22"/>
        <v>1.153076537421259E-2</v>
      </c>
      <c r="O212" s="21">
        <f t="shared" si="23"/>
        <v>1.153076537421259E-2</v>
      </c>
      <c r="P212" s="116"/>
    </row>
    <row r="213" spans="1:16" ht="15" x14ac:dyDescent="0.25">
      <c r="A213" s="9" t="s">
        <v>2136</v>
      </c>
      <c r="B213" s="8" t="s">
        <v>2135</v>
      </c>
      <c r="C213" s="8">
        <v>12</v>
      </c>
      <c r="D213" s="8">
        <v>5.92</v>
      </c>
      <c r="E213" s="8">
        <v>79.42</v>
      </c>
      <c r="F213" s="7">
        <v>0.33300000000000002</v>
      </c>
      <c r="G213" s="6">
        <v>8.3000000000000004E-2</v>
      </c>
      <c r="I213" s="98"/>
      <c r="J213" s="93"/>
      <c r="K213" s="24" t="s">
        <v>2</v>
      </c>
      <c r="L213" s="23">
        <v>133</v>
      </c>
      <c r="M213" s="65">
        <f t="shared" si="24"/>
        <v>5.7653826871062949E-3</v>
      </c>
      <c r="N213" s="22">
        <f t="shared" si="22"/>
        <v>0.7667958973851372</v>
      </c>
      <c r="O213" s="21">
        <f t="shared" si="23"/>
        <v>0.7667958973851372</v>
      </c>
      <c r="P213" s="116"/>
    </row>
    <row r="214" spans="1:16" ht="15.75" thickBot="1" x14ac:dyDescent="0.3">
      <c r="A214" s="9" t="s">
        <v>144</v>
      </c>
      <c r="B214" s="8" t="s">
        <v>143</v>
      </c>
      <c r="C214" s="8">
        <v>7</v>
      </c>
      <c r="D214" s="8">
        <v>13.71</v>
      </c>
      <c r="E214" s="8">
        <v>86.43</v>
      </c>
      <c r="F214" s="7">
        <v>0.28599999999999998</v>
      </c>
      <c r="G214" s="6">
        <v>0</v>
      </c>
      <c r="I214" s="98"/>
      <c r="J214" s="93"/>
      <c r="K214" s="24" t="s">
        <v>214</v>
      </c>
      <c r="L214" s="23">
        <v>1255</v>
      </c>
      <c r="M214" s="65">
        <f t="shared" si="24"/>
        <v>5.7653826871062949E-3</v>
      </c>
      <c r="N214" s="22">
        <f t="shared" si="22"/>
        <v>7.2355552723184005</v>
      </c>
      <c r="O214" s="21">
        <f t="shared" si="23"/>
        <v>7.2355552723184005</v>
      </c>
      <c r="P214" s="116"/>
    </row>
    <row r="215" spans="1:16" ht="19.5" thickBot="1" x14ac:dyDescent="0.2">
      <c r="A215" s="9" t="s">
        <v>2134</v>
      </c>
      <c r="B215" s="8" t="s">
        <v>2133</v>
      </c>
      <c r="C215" s="8">
        <v>3</v>
      </c>
      <c r="D215" s="8">
        <v>34</v>
      </c>
      <c r="E215" s="8">
        <v>86.33</v>
      </c>
      <c r="F215" s="7">
        <v>0</v>
      </c>
      <c r="G215" s="6">
        <v>0</v>
      </c>
      <c r="I215" s="98"/>
      <c r="J215" s="94"/>
      <c r="K215" s="20" t="s">
        <v>0</v>
      </c>
      <c r="L215" s="19">
        <v>1650</v>
      </c>
      <c r="M215" s="70">
        <f t="shared" si="24"/>
        <v>5.7653826871062949E-3</v>
      </c>
      <c r="N215" s="18">
        <f>L215*M215</f>
        <v>9.5128814337253864</v>
      </c>
      <c r="O215" s="17">
        <f>N215*1</f>
        <v>9.5128814337253864</v>
      </c>
      <c r="P215" s="116"/>
    </row>
    <row r="216" spans="1:16" ht="19.5" thickBot="1" x14ac:dyDescent="0.3">
      <c r="A216" s="9" t="s">
        <v>2124</v>
      </c>
      <c r="B216" s="8" t="s">
        <v>2123</v>
      </c>
      <c r="C216" s="8">
        <v>1</v>
      </c>
      <c r="D216" s="8">
        <v>39</v>
      </c>
      <c r="E216" s="8">
        <v>60</v>
      </c>
      <c r="F216" s="7">
        <v>1</v>
      </c>
      <c r="G216" s="6">
        <v>0</v>
      </c>
      <c r="I216" s="99"/>
      <c r="J216" s="16"/>
      <c r="K216" s="15"/>
      <c r="L216" s="14">
        <v>1699</v>
      </c>
      <c r="M216" s="74"/>
      <c r="N216" s="13">
        <f>SUMIF($K180:$K215,"total",N180:N215)</f>
        <v>9.7380809140115794</v>
      </c>
      <c r="O216" s="12">
        <f>SUMIF($K180:$K215,"total",O180:O215)</f>
        <v>9.7380809140115794</v>
      </c>
      <c r="P216" s="117"/>
    </row>
    <row r="217" spans="1:16" ht="11.25" x14ac:dyDescent="0.15">
      <c r="A217" s="9" t="s">
        <v>2122</v>
      </c>
      <c r="B217" s="8" t="s">
        <v>2121</v>
      </c>
      <c r="C217" s="8">
        <v>1</v>
      </c>
      <c r="D217" s="8">
        <v>27</v>
      </c>
      <c r="E217" s="8">
        <v>95</v>
      </c>
      <c r="F217" s="7">
        <v>1</v>
      </c>
      <c r="G217" s="6">
        <v>0</v>
      </c>
    </row>
    <row r="218" spans="1:16" ht="22.5" x14ac:dyDescent="0.15">
      <c r="A218" s="9" t="s">
        <v>2872</v>
      </c>
      <c r="B218" s="8" t="s">
        <v>2871</v>
      </c>
      <c r="C218" s="8">
        <v>1</v>
      </c>
      <c r="D218" s="8">
        <v>0</v>
      </c>
      <c r="E218" s="8">
        <v>86</v>
      </c>
      <c r="F218" s="7">
        <v>0</v>
      </c>
      <c r="G218" s="6">
        <v>0</v>
      </c>
    </row>
    <row r="219" spans="1:16" ht="22.5" x14ac:dyDescent="0.15">
      <c r="A219" s="9" t="s">
        <v>2120</v>
      </c>
      <c r="B219" s="8" t="s">
        <v>2119</v>
      </c>
      <c r="C219" s="8">
        <v>12</v>
      </c>
      <c r="D219" s="8">
        <v>5.42</v>
      </c>
      <c r="E219" s="8">
        <v>74.5</v>
      </c>
      <c r="F219" s="7">
        <v>0.83299999999999996</v>
      </c>
      <c r="G219" s="6">
        <v>0</v>
      </c>
    </row>
    <row r="220" spans="1:16" ht="22.5" x14ac:dyDescent="0.15">
      <c r="A220" s="9" t="s">
        <v>2118</v>
      </c>
      <c r="B220" s="8" t="s">
        <v>2117</v>
      </c>
      <c r="C220" s="8">
        <v>42</v>
      </c>
      <c r="D220" s="8">
        <v>9.9</v>
      </c>
      <c r="E220" s="8">
        <v>76.69</v>
      </c>
      <c r="F220" s="7">
        <v>0.81</v>
      </c>
      <c r="G220" s="6">
        <v>0</v>
      </c>
    </row>
    <row r="221" spans="1:16" ht="22.5" x14ac:dyDescent="0.15">
      <c r="A221" s="9" t="s">
        <v>2116</v>
      </c>
      <c r="B221" s="8" t="s">
        <v>2115</v>
      </c>
      <c r="C221" s="8">
        <v>25</v>
      </c>
      <c r="D221" s="8">
        <v>13.92</v>
      </c>
      <c r="E221" s="8">
        <v>70.08</v>
      </c>
      <c r="F221" s="7">
        <v>0.84</v>
      </c>
      <c r="G221" s="6">
        <v>0.08</v>
      </c>
    </row>
    <row r="222" spans="1:16" ht="22.5" x14ac:dyDescent="0.15">
      <c r="A222" s="9" t="s">
        <v>2114</v>
      </c>
      <c r="B222" s="8" t="s">
        <v>2113</v>
      </c>
      <c r="C222" s="8">
        <v>3</v>
      </c>
      <c r="D222" s="8">
        <v>19.670000000000002</v>
      </c>
      <c r="E222" s="8">
        <v>71.67</v>
      </c>
      <c r="F222" s="7">
        <v>0.33300000000000002</v>
      </c>
      <c r="G222" s="6">
        <v>0</v>
      </c>
    </row>
    <row r="223" spans="1:16" ht="22.5" x14ac:dyDescent="0.15">
      <c r="A223" s="9" t="s">
        <v>2108</v>
      </c>
      <c r="B223" s="8" t="s">
        <v>2107</v>
      </c>
      <c r="C223" s="8">
        <v>2</v>
      </c>
      <c r="D223" s="8">
        <v>4.5</v>
      </c>
      <c r="E223" s="8">
        <v>50.5</v>
      </c>
      <c r="F223" s="7">
        <v>0.5</v>
      </c>
      <c r="G223" s="6">
        <v>0</v>
      </c>
    </row>
    <row r="224" spans="1:16" ht="22.5" x14ac:dyDescent="0.15">
      <c r="A224" s="9" t="s">
        <v>2106</v>
      </c>
      <c r="B224" s="8" t="s">
        <v>2105</v>
      </c>
      <c r="C224" s="8">
        <v>17</v>
      </c>
      <c r="D224" s="8">
        <v>0.59</v>
      </c>
      <c r="E224" s="8">
        <v>82.82</v>
      </c>
      <c r="F224" s="7">
        <v>0.58799999999999997</v>
      </c>
      <c r="G224" s="6">
        <v>1</v>
      </c>
    </row>
    <row r="225" spans="1:7" ht="11.25" x14ac:dyDescent="0.15">
      <c r="A225" s="9" t="s">
        <v>2104</v>
      </c>
      <c r="B225" s="8" t="s">
        <v>2103</v>
      </c>
      <c r="C225" s="8">
        <v>4</v>
      </c>
      <c r="D225" s="8">
        <v>1</v>
      </c>
      <c r="E225" s="8">
        <v>49.25</v>
      </c>
      <c r="F225" s="7">
        <v>0.25</v>
      </c>
      <c r="G225" s="6">
        <v>0</v>
      </c>
    </row>
    <row r="226" spans="1:7" ht="11.25" x14ac:dyDescent="0.15">
      <c r="A226" s="9" t="s">
        <v>2102</v>
      </c>
      <c r="B226" s="8" t="s">
        <v>2101</v>
      </c>
      <c r="C226" s="8">
        <v>1</v>
      </c>
      <c r="D226" s="8">
        <v>2</v>
      </c>
      <c r="E226" s="8">
        <v>82</v>
      </c>
      <c r="F226" s="7">
        <v>0</v>
      </c>
      <c r="G226" s="6">
        <v>0</v>
      </c>
    </row>
    <row r="227" spans="1:7" ht="33.75" x14ac:dyDescent="0.15">
      <c r="A227" s="9" t="s">
        <v>2076</v>
      </c>
      <c r="B227" s="8" t="s">
        <v>2075</v>
      </c>
      <c r="C227" s="8">
        <v>2</v>
      </c>
      <c r="D227" s="8">
        <v>30</v>
      </c>
      <c r="E227" s="8">
        <v>89</v>
      </c>
      <c r="F227" s="7">
        <v>1</v>
      </c>
      <c r="G227" s="6">
        <v>0.5</v>
      </c>
    </row>
    <row r="228" spans="1:7" ht="33.75" x14ac:dyDescent="0.15">
      <c r="A228" s="9" t="s">
        <v>2074</v>
      </c>
      <c r="B228" s="8" t="s">
        <v>2073</v>
      </c>
      <c r="C228" s="8">
        <v>1</v>
      </c>
      <c r="D228" s="8">
        <v>0</v>
      </c>
      <c r="E228" s="8">
        <v>90</v>
      </c>
      <c r="F228" s="7">
        <v>0</v>
      </c>
      <c r="G228" s="6">
        <v>0</v>
      </c>
    </row>
    <row r="229" spans="1:7" ht="33.75" x14ac:dyDescent="0.15">
      <c r="A229" s="9" t="s">
        <v>2070</v>
      </c>
      <c r="B229" s="8" t="s">
        <v>2069</v>
      </c>
      <c r="C229" s="8">
        <v>1</v>
      </c>
      <c r="D229" s="8">
        <v>39</v>
      </c>
      <c r="E229" s="8">
        <v>49</v>
      </c>
      <c r="F229" s="7">
        <v>1</v>
      </c>
      <c r="G229" s="6">
        <v>0</v>
      </c>
    </row>
    <row r="230" spans="1:7" ht="45" x14ac:dyDescent="0.15">
      <c r="A230" s="9" t="s">
        <v>2066</v>
      </c>
      <c r="B230" s="8" t="s">
        <v>2065</v>
      </c>
      <c r="C230" s="8">
        <v>1</v>
      </c>
      <c r="D230" s="8">
        <v>18</v>
      </c>
      <c r="E230" s="8">
        <v>71</v>
      </c>
      <c r="F230" s="7">
        <v>0</v>
      </c>
      <c r="G230" s="6">
        <v>0</v>
      </c>
    </row>
    <row r="231" spans="1:7" ht="45" x14ac:dyDescent="0.15">
      <c r="A231" s="9" t="s">
        <v>2064</v>
      </c>
      <c r="B231" s="8" t="s">
        <v>2063</v>
      </c>
      <c r="C231" s="8">
        <v>3</v>
      </c>
      <c r="D231" s="8">
        <v>19.670000000000002</v>
      </c>
      <c r="E231" s="8">
        <v>81.33</v>
      </c>
      <c r="F231" s="7">
        <v>0.33300000000000002</v>
      </c>
      <c r="G231" s="6">
        <v>0</v>
      </c>
    </row>
    <row r="232" spans="1:7" ht="45" x14ac:dyDescent="0.15">
      <c r="A232" s="9" t="s">
        <v>2062</v>
      </c>
      <c r="B232" s="8" t="s">
        <v>2061</v>
      </c>
      <c r="C232" s="8">
        <v>2</v>
      </c>
      <c r="D232" s="8">
        <v>17.5</v>
      </c>
      <c r="E232" s="8">
        <v>77</v>
      </c>
      <c r="F232" s="7">
        <v>1</v>
      </c>
      <c r="G232" s="6">
        <v>0</v>
      </c>
    </row>
    <row r="233" spans="1:7" ht="45" x14ac:dyDescent="0.15">
      <c r="A233" s="9" t="s">
        <v>2056</v>
      </c>
      <c r="B233" s="8" t="s">
        <v>2055</v>
      </c>
      <c r="C233" s="8">
        <v>24</v>
      </c>
      <c r="D233" s="8">
        <v>6.33</v>
      </c>
      <c r="E233" s="8">
        <v>79.959999999999994</v>
      </c>
      <c r="F233" s="7">
        <v>0.58299999999999996</v>
      </c>
      <c r="G233" s="6">
        <v>0</v>
      </c>
    </row>
    <row r="234" spans="1:7" ht="45" x14ac:dyDescent="0.15">
      <c r="A234" s="9" t="s">
        <v>2054</v>
      </c>
      <c r="B234" s="8" t="s">
        <v>2053</v>
      </c>
      <c r="C234" s="8">
        <v>10</v>
      </c>
      <c r="D234" s="8">
        <v>14.7</v>
      </c>
      <c r="E234" s="8">
        <v>84.8</v>
      </c>
      <c r="F234" s="7">
        <v>0.6</v>
      </c>
      <c r="G234" s="6">
        <v>0</v>
      </c>
    </row>
    <row r="235" spans="1:7" ht="45" x14ac:dyDescent="0.15">
      <c r="A235" s="9" t="s">
        <v>2868</v>
      </c>
      <c r="B235" s="8" t="s">
        <v>2867</v>
      </c>
      <c r="C235" s="8">
        <v>2</v>
      </c>
      <c r="D235" s="8">
        <v>14</v>
      </c>
      <c r="E235" s="8">
        <v>74.5</v>
      </c>
      <c r="F235" s="7">
        <v>1</v>
      </c>
      <c r="G235" s="6">
        <v>0</v>
      </c>
    </row>
    <row r="236" spans="1:7" ht="22.5" x14ac:dyDescent="0.15">
      <c r="A236" s="9" t="s">
        <v>2050</v>
      </c>
      <c r="B236" s="8" t="s">
        <v>2049</v>
      </c>
      <c r="C236" s="8">
        <v>45</v>
      </c>
      <c r="D236" s="8">
        <v>0</v>
      </c>
      <c r="E236" s="8">
        <v>53.27</v>
      </c>
      <c r="F236" s="7">
        <v>0.35599999999999998</v>
      </c>
      <c r="G236" s="6">
        <v>0</v>
      </c>
    </row>
    <row r="237" spans="1:7" ht="11.25" x14ac:dyDescent="0.15">
      <c r="A237" s="9" t="s">
        <v>2048</v>
      </c>
      <c r="B237" s="8" t="s">
        <v>2047</v>
      </c>
      <c r="C237" s="8">
        <v>12</v>
      </c>
      <c r="D237" s="8">
        <v>1.17</v>
      </c>
      <c r="E237" s="8">
        <v>63.92</v>
      </c>
      <c r="F237" s="7">
        <v>8.3000000000000004E-2</v>
      </c>
      <c r="G237" s="6">
        <v>0</v>
      </c>
    </row>
    <row r="238" spans="1:7" ht="22.5" x14ac:dyDescent="0.15">
      <c r="A238" s="9" t="s">
        <v>3165</v>
      </c>
      <c r="B238" s="8" t="s">
        <v>3164</v>
      </c>
      <c r="C238" s="8">
        <v>2</v>
      </c>
      <c r="D238" s="8">
        <v>0</v>
      </c>
      <c r="E238" s="8">
        <v>49</v>
      </c>
      <c r="F238" s="7">
        <v>1</v>
      </c>
      <c r="G238" s="6">
        <v>0</v>
      </c>
    </row>
    <row r="239" spans="1:7" ht="22.5" x14ac:dyDescent="0.15">
      <c r="A239" s="9" t="s">
        <v>2042</v>
      </c>
      <c r="B239" s="8" t="s">
        <v>2041</v>
      </c>
      <c r="C239" s="8">
        <v>1</v>
      </c>
      <c r="D239" s="8">
        <v>2</v>
      </c>
      <c r="E239" s="8">
        <v>85</v>
      </c>
      <c r="F239" s="7">
        <v>1</v>
      </c>
      <c r="G239" s="6">
        <v>0</v>
      </c>
    </row>
    <row r="240" spans="1:7" ht="45" x14ac:dyDescent="0.15">
      <c r="A240" s="9" t="s">
        <v>2028</v>
      </c>
      <c r="B240" s="8" t="s">
        <v>2027</v>
      </c>
      <c r="C240" s="8">
        <v>1</v>
      </c>
      <c r="D240" s="8">
        <v>2</v>
      </c>
      <c r="E240" s="8">
        <v>54</v>
      </c>
      <c r="F240" s="7">
        <v>1</v>
      </c>
      <c r="G240" s="6">
        <v>0</v>
      </c>
    </row>
    <row r="241" spans="1:7" ht="22.5" x14ac:dyDescent="0.15">
      <c r="A241" s="9" t="s">
        <v>2017</v>
      </c>
      <c r="B241" s="8" t="s">
        <v>2016</v>
      </c>
      <c r="C241" s="8">
        <v>21</v>
      </c>
      <c r="D241" s="8">
        <v>3.76</v>
      </c>
      <c r="E241" s="8">
        <v>85.81</v>
      </c>
      <c r="F241" s="7">
        <v>0.66700000000000004</v>
      </c>
      <c r="G241" s="6">
        <v>0</v>
      </c>
    </row>
    <row r="242" spans="1:7" ht="22.5" x14ac:dyDescent="0.15">
      <c r="A242" s="9" t="s">
        <v>2015</v>
      </c>
      <c r="B242" s="8" t="s">
        <v>2014</v>
      </c>
      <c r="C242" s="8">
        <v>1</v>
      </c>
      <c r="D242" s="8">
        <v>13</v>
      </c>
      <c r="E242" s="8">
        <v>86</v>
      </c>
      <c r="F242" s="7">
        <v>1</v>
      </c>
      <c r="G242" s="6">
        <v>0</v>
      </c>
    </row>
    <row r="243" spans="1:7" ht="22.5" x14ac:dyDescent="0.15">
      <c r="A243" s="9" t="s">
        <v>2011</v>
      </c>
      <c r="B243" s="8" t="s">
        <v>2010</v>
      </c>
      <c r="C243" s="8">
        <v>1</v>
      </c>
      <c r="D243" s="8">
        <v>6</v>
      </c>
      <c r="E243" s="8">
        <v>77</v>
      </c>
      <c r="F243" s="7">
        <v>1</v>
      </c>
      <c r="G243" s="6">
        <v>0</v>
      </c>
    </row>
    <row r="244" spans="1:7" ht="22.5" x14ac:dyDescent="0.15">
      <c r="A244" s="9" t="s">
        <v>2009</v>
      </c>
      <c r="B244" s="8" t="s">
        <v>2008</v>
      </c>
      <c r="C244" s="8">
        <v>1</v>
      </c>
      <c r="D244" s="8">
        <v>12</v>
      </c>
      <c r="E244" s="8">
        <v>81</v>
      </c>
      <c r="F244" s="7">
        <v>0</v>
      </c>
      <c r="G244" s="6">
        <v>0</v>
      </c>
    </row>
    <row r="245" spans="1:7" ht="22.5" x14ac:dyDescent="0.15">
      <c r="A245" s="9" t="s">
        <v>1997</v>
      </c>
      <c r="B245" s="8" t="s">
        <v>1996</v>
      </c>
      <c r="C245" s="8">
        <v>1</v>
      </c>
      <c r="D245" s="8">
        <v>4</v>
      </c>
      <c r="E245" s="8">
        <v>60</v>
      </c>
      <c r="F245" s="7">
        <v>1</v>
      </c>
      <c r="G245" s="6">
        <v>0</v>
      </c>
    </row>
    <row r="246" spans="1:7" ht="22.5" x14ac:dyDescent="0.15">
      <c r="A246" s="9" t="s">
        <v>1995</v>
      </c>
      <c r="B246" s="8" t="s">
        <v>1994</v>
      </c>
      <c r="C246" s="8">
        <v>1</v>
      </c>
      <c r="D246" s="8">
        <v>11</v>
      </c>
      <c r="E246" s="8">
        <v>76</v>
      </c>
      <c r="F246" s="7">
        <v>0</v>
      </c>
      <c r="G246" s="6">
        <v>0</v>
      </c>
    </row>
    <row r="247" spans="1:7" ht="33.75" x14ac:dyDescent="0.15">
      <c r="A247" s="9" t="s">
        <v>1989</v>
      </c>
      <c r="B247" s="8" t="s">
        <v>1988</v>
      </c>
      <c r="C247" s="8">
        <v>49</v>
      </c>
      <c r="D247" s="8">
        <v>0.08</v>
      </c>
      <c r="E247" s="8">
        <v>68.67</v>
      </c>
      <c r="F247" s="7">
        <v>0.61199999999999999</v>
      </c>
      <c r="G247" s="6">
        <v>0</v>
      </c>
    </row>
    <row r="248" spans="1:7" ht="33.75" x14ac:dyDescent="0.15">
      <c r="A248" s="9" t="s">
        <v>1987</v>
      </c>
      <c r="B248" s="8" t="s">
        <v>1986</v>
      </c>
      <c r="C248" s="8">
        <v>1</v>
      </c>
      <c r="D248" s="8">
        <v>0</v>
      </c>
      <c r="E248" s="8">
        <v>43</v>
      </c>
      <c r="F248" s="7">
        <v>1</v>
      </c>
      <c r="G248" s="6">
        <v>0</v>
      </c>
    </row>
    <row r="249" spans="1:7" ht="45" x14ac:dyDescent="0.15">
      <c r="A249" s="9" t="s">
        <v>1979</v>
      </c>
      <c r="B249" s="8" t="s">
        <v>1978</v>
      </c>
      <c r="C249" s="8">
        <v>1</v>
      </c>
      <c r="D249" s="8">
        <v>4</v>
      </c>
      <c r="E249" s="8">
        <v>77</v>
      </c>
      <c r="F249" s="7">
        <v>1</v>
      </c>
      <c r="G249" s="6">
        <v>0</v>
      </c>
    </row>
    <row r="250" spans="1:7" ht="22.5" x14ac:dyDescent="0.15">
      <c r="A250" s="9" t="s">
        <v>1963</v>
      </c>
      <c r="B250" s="8" t="s">
        <v>1962</v>
      </c>
      <c r="C250" s="8">
        <v>13</v>
      </c>
      <c r="D250" s="8">
        <v>0.77</v>
      </c>
      <c r="E250" s="8">
        <v>73.77</v>
      </c>
      <c r="F250" s="7">
        <v>0.38500000000000001</v>
      </c>
      <c r="G250" s="6">
        <v>0</v>
      </c>
    </row>
    <row r="251" spans="1:7" ht="11.25" x14ac:dyDescent="0.15">
      <c r="A251" s="9" t="s">
        <v>1961</v>
      </c>
      <c r="B251" s="8" t="s">
        <v>1960</v>
      </c>
      <c r="C251" s="8">
        <v>10</v>
      </c>
      <c r="D251" s="8">
        <v>4</v>
      </c>
      <c r="E251" s="8">
        <v>78.400000000000006</v>
      </c>
      <c r="F251" s="7">
        <v>0.4</v>
      </c>
      <c r="G251" s="6">
        <v>0.1</v>
      </c>
    </row>
    <row r="252" spans="1:7" ht="11.25" x14ac:dyDescent="0.15">
      <c r="A252" s="9" t="s">
        <v>1959</v>
      </c>
      <c r="B252" s="8" t="s">
        <v>1958</v>
      </c>
      <c r="C252" s="8">
        <v>15</v>
      </c>
      <c r="D252" s="8">
        <v>8.4700000000000006</v>
      </c>
      <c r="E252" s="8">
        <v>82.6</v>
      </c>
      <c r="F252" s="7">
        <v>0.33300000000000002</v>
      </c>
      <c r="G252" s="6">
        <v>0.2</v>
      </c>
    </row>
    <row r="253" spans="1:7" ht="11.25" x14ac:dyDescent="0.15">
      <c r="A253" s="9" t="s">
        <v>1957</v>
      </c>
      <c r="B253" s="8" t="s">
        <v>1956</v>
      </c>
      <c r="C253" s="8">
        <v>4</v>
      </c>
      <c r="D253" s="8">
        <v>14</v>
      </c>
      <c r="E253" s="8">
        <v>86</v>
      </c>
      <c r="F253" s="7">
        <v>0.25</v>
      </c>
      <c r="G253" s="6">
        <v>0</v>
      </c>
    </row>
    <row r="254" spans="1:7" ht="11.25" x14ac:dyDescent="0.15">
      <c r="A254" s="9" t="s">
        <v>1955</v>
      </c>
      <c r="B254" s="8" t="s">
        <v>1954</v>
      </c>
      <c r="C254" s="8">
        <v>1</v>
      </c>
      <c r="D254" s="8">
        <v>6</v>
      </c>
      <c r="E254" s="8">
        <v>86</v>
      </c>
      <c r="F254" s="7">
        <v>0</v>
      </c>
      <c r="G254" s="6">
        <v>1</v>
      </c>
    </row>
    <row r="255" spans="1:7" ht="11.25" x14ac:dyDescent="0.15">
      <c r="A255" s="9" t="s">
        <v>1953</v>
      </c>
      <c r="B255" s="8" t="s">
        <v>1952</v>
      </c>
      <c r="C255" s="8">
        <v>51</v>
      </c>
      <c r="D255" s="8">
        <v>0.78</v>
      </c>
      <c r="E255" s="8">
        <v>71.06</v>
      </c>
      <c r="F255" s="7">
        <v>0.56899999999999995</v>
      </c>
      <c r="G255" s="6">
        <v>0</v>
      </c>
    </row>
    <row r="256" spans="1:7" ht="11.25" x14ac:dyDescent="0.15">
      <c r="A256" s="9" t="s">
        <v>1951</v>
      </c>
      <c r="B256" s="8" t="s">
        <v>1950</v>
      </c>
      <c r="C256" s="8">
        <v>26</v>
      </c>
      <c r="D256" s="8">
        <v>4.38</v>
      </c>
      <c r="E256" s="8">
        <v>66.81</v>
      </c>
      <c r="F256" s="7">
        <v>0.57699999999999996</v>
      </c>
      <c r="G256" s="6">
        <v>0</v>
      </c>
    </row>
    <row r="257" spans="1:7" ht="11.25" x14ac:dyDescent="0.15">
      <c r="A257" s="9" t="s">
        <v>1949</v>
      </c>
      <c r="B257" s="8" t="s">
        <v>1948</v>
      </c>
      <c r="C257" s="8">
        <v>26</v>
      </c>
      <c r="D257" s="8">
        <v>7.62</v>
      </c>
      <c r="E257" s="8">
        <v>82.23</v>
      </c>
      <c r="F257" s="7">
        <v>0.57699999999999996</v>
      </c>
      <c r="G257" s="6">
        <v>0</v>
      </c>
    </row>
    <row r="258" spans="1:7" ht="11.25" x14ac:dyDescent="0.15">
      <c r="A258" s="9" t="s">
        <v>1947</v>
      </c>
      <c r="B258" s="8" t="s">
        <v>1946</v>
      </c>
      <c r="C258" s="8">
        <v>26</v>
      </c>
      <c r="D258" s="8">
        <v>10.46</v>
      </c>
      <c r="E258" s="8">
        <v>84.54</v>
      </c>
      <c r="F258" s="7">
        <v>0.46200000000000002</v>
      </c>
      <c r="G258" s="6">
        <v>0</v>
      </c>
    </row>
    <row r="259" spans="1:7" ht="11.25" x14ac:dyDescent="0.15">
      <c r="A259" s="9" t="s">
        <v>1945</v>
      </c>
      <c r="B259" s="8" t="s">
        <v>1944</v>
      </c>
      <c r="C259" s="8">
        <v>13</v>
      </c>
      <c r="D259" s="8">
        <v>12.38</v>
      </c>
      <c r="E259" s="8">
        <v>86.54</v>
      </c>
      <c r="F259" s="7">
        <v>0.38500000000000001</v>
      </c>
      <c r="G259" s="6">
        <v>0</v>
      </c>
    </row>
    <row r="260" spans="1:7" ht="11.25" x14ac:dyDescent="0.15">
      <c r="A260" s="9" t="s">
        <v>1943</v>
      </c>
      <c r="B260" s="8" t="s">
        <v>1942</v>
      </c>
      <c r="C260" s="8">
        <v>3</v>
      </c>
      <c r="D260" s="8">
        <v>0</v>
      </c>
      <c r="E260" s="8">
        <v>73</v>
      </c>
      <c r="F260" s="7">
        <v>0.66700000000000004</v>
      </c>
      <c r="G260" s="6">
        <v>0</v>
      </c>
    </row>
    <row r="261" spans="1:7" ht="11.25" x14ac:dyDescent="0.15">
      <c r="A261" s="9" t="s">
        <v>142</v>
      </c>
      <c r="B261" s="8" t="s">
        <v>141</v>
      </c>
      <c r="C261" s="8">
        <v>22</v>
      </c>
      <c r="D261" s="8">
        <v>1.82</v>
      </c>
      <c r="E261" s="8">
        <v>75.819999999999993</v>
      </c>
      <c r="F261" s="7">
        <v>0.54500000000000004</v>
      </c>
      <c r="G261" s="6">
        <v>4.4999999999999998E-2</v>
      </c>
    </row>
    <row r="262" spans="1:7" ht="11.25" x14ac:dyDescent="0.15">
      <c r="A262" s="9" t="s">
        <v>1941</v>
      </c>
      <c r="B262" s="8" t="s">
        <v>1940</v>
      </c>
      <c r="C262" s="8">
        <v>16</v>
      </c>
      <c r="D262" s="8">
        <v>5.88</v>
      </c>
      <c r="E262" s="8">
        <v>82.13</v>
      </c>
      <c r="F262" s="7">
        <v>0.375</v>
      </c>
      <c r="G262" s="6">
        <v>6.3E-2</v>
      </c>
    </row>
    <row r="263" spans="1:7" ht="11.25" x14ac:dyDescent="0.15">
      <c r="A263" s="9" t="s">
        <v>1939</v>
      </c>
      <c r="B263" s="8" t="s">
        <v>1938</v>
      </c>
      <c r="C263" s="8">
        <v>13</v>
      </c>
      <c r="D263" s="8">
        <v>9.69</v>
      </c>
      <c r="E263" s="8">
        <v>89.77</v>
      </c>
      <c r="F263" s="7">
        <v>0.61499999999999999</v>
      </c>
      <c r="G263" s="6">
        <v>0</v>
      </c>
    </row>
    <row r="264" spans="1:7" ht="11.25" x14ac:dyDescent="0.15">
      <c r="A264" s="9" t="s">
        <v>1937</v>
      </c>
      <c r="B264" s="8" t="s">
        <v>1936</v>
      </c>
      <c r="C264" s="8">
        <v>2</v>
      </c>
      <c r="D264" s="8">
        <v>13.5</v>
      </c>
      <c r="E264" s="8">
        <v>92</v>
      </c>
      <c r="F264" s="7">
        <v>0.5</v>
      </c>
      <c r="G264" s="6">
        <v>0</v>
      </c>
    </row>
    <row r="265" spans="1:7" ht="22.5" x14ac:dyDescent="0.15">
      <c r="A265" s="9" t="s">
        <v>1935</v>
      </c>
      <c r="B265" s="8" t="s">
        <v>1934</v>
      </c>
      <c r="C265" s="8">
        <v>9</v>
      </c>
      <c r="D265" s="8">
        <v>1.1100000000000001</v>
      </c>
      <c r="E265" s="8">
        <v>62.56</v>
      </c>
      <c r="F265" s="7">
        <v>0.33300000000000002</v>
      </c>
      <c r="G265" s="6">
        <v>0</v>
      </c>
    </row>
    <row r="266" spans="1:7" ht="22.5" x14ac:dyDescent="0.15">
      <c r="A266" s="9" t="s">
        <v>1933</v>
      </c>
      <c r="B266" s="8" t="s">
        <v>1932</v>
      </c>
      <c r="C266" s="8">
        <v>7</v>
      </c>
      <c r="D266" s="8">
        <v>5.14</v>
      </c>
      <c r="E266" s="8">
        <v>45.43</v>
      </c>
      <c r="F266" s="7">
        <v>0.57099999999999995</v>
      </c>
      <c r="G266" s="6">
        <v>0</v>
      </c>
    </row>
    <row r="267" spans="1:7" ht="22.5" x14ac:dyDescent="0.15">
      <c r="A267" s="9" t="s">
        <v>140</v>
      </c>
      <c r="B267" s="8" t="s">
        <v>139</v>
      </c>
      <c r="C267" s="8">
        <v>9</v>
      </c>
      <c r="D267" s="8">
        <v>7.78</v>
      </c>
      <c r="E267" s="8">
        <v>69.89</v>
      </c>
      <c r="F267" s="7">
        <v>0.33300000000000002</v>
      </c>
      <c r="G267" s="6">
        <v>0</v>
      </c>
    </row>
    <row r="268" spans="1:7" ht="22.5" x14ac:dyDescent="0.15">
      <c r="A268" s="9" t="s">
        <v>1931</v>
      </c>
      <c r="B268" s="8" t="s">
        <v>1930</v>
      </c>
      <c r="C268" s="8">
        <v>15</v>
      </c>
      <c r="D268" s="8">
        <v>11.33</v>
      </c>
      <c r="E268" s="8">
        <v>83.8</v>
      </c>
      <c r="F268" s="7">
        <v>0.33300000000000002</v>
      </c>
      <c r="G268" s="6">
        <v>6.7000000000000004E-2</v>
      </c>
    </row>
    <row r="269" spans="1:7" ht="22.5" x14ac:dyDescent="0.15">
      <c r="A269" s="9" t="s">
        <v>1929</v>
      </c>
      <c r="B269" s="8" t="s">
        <v>1928</v>
      </c>
      <c r="C269" s="8">
        <v>2</v>
      </c>
      <c r="D269" s="8">
        <v>16.5</v>
      </c>
      <c r="E269" s="8">
        <v>68.5</v>
      </c>
      <c r="F269" s="7">
        <v>0.5</v>
      </c>
      <c r="G269" s="6">
        <v>0</v>
      </c>
    </row>
    <row r="270" spans="1:7" ht="22.5" x14ac:dyDescent="0.15">
      <c r="A270" s="9" t="s">
        <v>1927</v>
      </c>
      <c r="B270" s="8" t="s">
        <v>1926</v>
      </c>
      <c r="C270" s="8">
        <v>45</v>
      </c>
      <c r="D270" s="8">
        <v>0.76</v>
      </c>
      <c r="E270" s="8">
        <v>67.84</v>
      </c>
      <c r="F270" s="7">
        <v>0.51100000000000001</v>
      </c>
      <c r="G270" s="6">
        <v>0</v>
      </c>
    </row>
    <row r="271" spans="1:7" ht="22.5" x14ac:dyDescent="0.15">
      <c r="A271" s="9" t="s">
        <v>1925</v>
      </c>
      <c r="B271" s="8" t="s">
        <v>1924</v>
      </c>
      <c r="C271" s="8">
        <v>82</v>
      </c>
      <c r="D271" s="8">
        <v>4.2</v>
      </c>
      <c r="E271" s="8">
        <v>65.489999999999995</v>
      </c>
      <c r="F271" s="7">
        <v>0.52400000000000002</v>
      </c>
      <c r="G271" s="6">
        <v>0</v>
      </c>
    </row>
    <row r="272" spans="1:7" ht="22.5" x14ac:dyDescent="0.15">
      <c r="A272" s="9" t="s">
        <v>138</v>
      </c>
      <c r="B272" s="8" t="s">
        <v>137</v>
      </c>
      <c r="C272" s="8">
        <v>71</v>
      </c>
      <c r="D272" s="8">
        <v>6.66</v>
      </c>
      <c r="E272" s="8">
        <v>82.11</v>
      </c>
      <c r="F272" s="7">
        <v>0.46500000000000002</v>
      </c>
      <c r="G272" s="6">
        <v>0</v>
      </c>
    </row>
    <row r="273" spans="1:7" ht="22.5" x14ac:dyDescent="0.15">
      <c r="A273" s="9" t="s">
        <v>136</v>
      </c>
      <c r="B273" s="8" t="s">
        <v>135</v>
      </c>
      <c r="C273" s="8">
        <v>27</v>
      </c>
      <c r="D273" s="8">
        <v>10.78</v>
      </c>
      <c r="E273" s="8">
        <v>87.3</v>
      </c>
      <c r="F273" s="7">
        <v>0.25900000000000001</v>
      </c>
      <c r="G273" s="6">
        <v>3.6999999999999998E-2</v>
      </c>
    </row>
    <row r="274" spans="1:7" ht="22.5" x14ac:dyDescent="0.15">
      <c r="A274" s="9" t="s">
        <v>1923</v>
      </c>
      <c r="B274" s="8" t="s">
        <v>1922</v>
      </c>
      <c r="C274" s="8">
        <v>6</v>
      </c>
      <c r="D274" s="8">
        <v>12.83</v>
      </c>
      <c r="E274" s="8">
        <v>86.67</v>
      </c>
      <c r="F274" s="7">
        <v>0.66700000000000004</v>
      </c>
      <c r="G274" s="6">
        <v>0.16700000000000001</v>
      </c>
    </row>
    <row r="275" spans="1:7" ht="22.5" x14ac:dyDescent="0.15">
      <c r="A275" s="9" t="s">
        <v>1921</v>
      </c>
      <c r="B275" s="8" t="s">
        <v>1920</v>
      </c>
      <c r="C275" s="8">
        <v>86</v>
      </c>
      <c r="D275" s="8">
        <v>1.24</v>
      </c>
      <c r="E275" s="8">
        <v>83.4</v>
      </c>
      <c r="F275" s="7">
        <v>0.46500000000000002</v>
      </c>
      <c r="G275" s="6">
        <v>0.105</v>
      </c>
    </row>
    <row r="276" spans="1:7" ht="22.5" x14ac:dyDescent="0.15">
      <c r="A276" s="9" t="s">
        <v>134</v>
      </c>
      <c r="B276" s="8" t="s">
        <v>133</v>
      </c>
      <c r="C276" s="8">
        <v>153</v>
      </c>
      <c r="D276" s="8">
        <v>7.44</v>
      </c>
      <c r="E276" s="8">
        <v>84.99</v>
      </c>
      <c r="F276" s="7">
        <v>0.48399999999999999</v>
      </c>
      <c r="G276" s="6">
        <v>0</v>
      </c>
    </row>
    <row r="277" spans="1:7" ht="22.5" x14ac:dyDescent="0.15">
      <c r="A277" s="9" t="s">
        <v>132</v>
      </c>
      <c r="B277" s="8" t="s">
        <v>131</v>
      </c>
      <c r="C277" s="8">
        <v>258</v>
      </c>
      <c r="D277" s="8">
        <v>9.66</v>
      </c>
      <c r="E277" s="8">
        <v>85.03</v>
      </c>
      <c r="F277" s="7">
        <v>0.45300000000000001</v>
      </c>
      <c r="G277" s="6">
        <v>0.109</v>
      </c>
    </row>
    <row r="278" spans="1:7" ht="22.5" x14ac:dyDescent="0.15">
      <c r="A278" s="9" t="s">
        <v>130</v>
      </c>
      <c r="B278" s="8" t="s">
        <v>129</v>
      </c>
      <c r="C278" s="8">
        <v>93</v>
      </c>
      <c r="D278" s="8">
        <v>13.84</v>
      </c>
      <c r="E278" s="8">
        <v>83.65</v>
      </c>
      <c r="F278" s="7">
        <v>0.43</v>
      </c>
      <c r="G278" s="6">
        <v>0.19400000000000001</v>
      </c>
    </row>
    <row r="279" spans="1:7" ht="22.5" x14ac:dyDescent="0.15">
      <c r="A279" s="9" t="s">
        <v>1919</v>
      </c>
      <c r="B279" s="8" t="s">
        <v>1918</v>
      </c>
      <c r="C279" s="8">
        <v>21</v>
      </c>
      <c r="D279" s="8">
        <v>17.100000000000001</v>
      </c>
      <c r="E279" s="8">
        <v>85.24</v>
      </c>
      <c r="F279" s="7">
        <v>0.61899999999999999</v>
      </c>
      <c r="G279" s="6">
        <v>0.33300000000000002</v>
      </c>
    </row>
    <row r="280" spans="1:7" ht="33.75" x14ac:dyDescent="0.15">
      <c r="A280" s="9" t="s">
        <v>1915</v>
      </c>
      <c r="B280" s="8" t="s">
        <v>1914</v>
      </c>
      <c r="C280" s="8">
        <v>2</v>
      </c>
      <c r="D280" s="8">
        <v>3.5</v>
      </c>
      <c r="E280" s="8">
        <v>73</v>
      </c>
      <c r="F280" s="7">
        <v>0.5</v>
      </c>
      <c r="G280" s="6">
        <v>0</v>
      </c>
    </row>
    <row r="281" spans="1:7" ht="33.75" x14ac:dyDescent="0.15">
      <c r="A281" s="9" t="s">
        <v>1913</v>
      </c>
      <c r="B281" s="8" t="s">
        <v>1912</v>
      </c>
      <c r="C281" s="8">
        <v>2</v>
      </c>
      <c r="D281" s="8">
        <v>7</v>
      </c>
      <c r="E281" s="8">
        <v>79.5</v>
      </c>
      <c r="F281" s="7">
        <v>0.5</v>
      </c>
      <c r="G281" s="6">
        <v>0</v>
      </c>
    </row>
    <row r="282" spans="1:7" ht="33.75" x14ac:dyDescent="0.15">
      <c r="A282" s="9" t="s">
        <v>128</v>
      </c>
      <c r="B282" s="8" t="s">
        <v>127</v>
      </c>
      <c r="C282" s="8">
        <v>2</v>
      </c>
      <c r="D282" s="8">
        <v>10.5</v>
      </c>
      <c r="E282" s="8">
        <v>87.5</v>
      </c>
      <c r="F282" s="7">
        <v>0</v>
      </c>
      <c r="G282" s="6">
        <v>0</v>
      </c>
    </row>
    <row r="283" spans="1:7" ht="22.5" x14ac:dyDescent="0.15">
      <c r="A283" s="9" t="s">
        <v>1911</v>
      </c>
      <c r="B283" s="8" t="s">
        <v>1910</v>
      </c>
      <c r="C283" s="8">
        <v>12</v>
      </c>
      <c r="D283" s="8">
        <v>0.83</v>
      </c>
      <c r="E283" s="8">
        <v>68.33</v>
      </c>
      <c r="F283" s="7">
        <v>0.58299999999999996</v>
      </c>
      <c r="G283" s="6">
        <v>0</v>
      </c>
    </row>
    <row r="284" spans="1:7" ht="22.5" x14ac:dyDescent="0.15">
      <c r="A284" s="9" t="s">
        <v>126</v>
      </c>
      <c r="B284" s="8" t="s">
        <v>125</v>
      </c>
      <c r="C284" s="8">
        <v>10</v>
      </c>
      <c r="D284" s="8">
        <v>4.7</v>
      </c>
      <c r="E284" s="8">
        <v>76.8</v>
      </c>
      <c r="F284" s="7">
        <v>0.7</v>
      </c>
      <c r="G284" s="6">
        <v>0</v>
      </c>
    </row>
    <row r="285" spans="1:7" ht="22.5" x14ac:dyDescent="0.15">
      <c r="A285" s="9" t="s">
        <v>124</v>
      </c>
      <c r="B285" s="8" t="s">
        <v>123</v>
      </c>
      <c r="C285" s="8">
        <v>10</v>
      </c>
      <c r="D285" s="8">
        <v>7.9</v>
      </c>
      <c r="E285" s="8">
        <v>77.599999999999994</v>
      </c>
      <c r="F285" s="7">
        <v>0.6</v>
      </c>
      <c r="G285" s="6">
        <v>0</v>
      </c>
    </row>
    <row r="286" spans="1:7" ht="22.5" x14ac:dyDescent="0.15">
      <c r="A286" s="9" t="s">
        <v>122</v>
      </c>
      <c r="B286" s="8" t="s">
        <v>121</v>
      </c>
      <c r="C286" s="8">
        <v>8</v>
      </c>
      <c r="D286" s="8">
        <v>14.88</v>
      </c>
      <c r="E286" s="8">
        <v>82.13</v>
      </c>
      <c r="F286" s="7">
        <v>0.375</v>
      </c>
      <c r="G286" s="6">
        <v>0</v>
      </c>
    </row>
    <row r="287" spans="1:7" ht="11.25" x14ac:dyDescent="0.15">
      <c r="A287" s="9" t="s">
        <v>1907</v>
      </c>
      <c r="B287" s="8" t="s">
        <v>1906</v>
      </c>
      <c r="C287" s="8">
        <v>125</v>
      </c>
      <c r="D287" s="8">
        <v>0.64</v>
      </c>
      <c r="E287" s="8">
        <v>60.42</v>
      </c>
      <c r="F287" s="7">
        <v>0.624</v>
      </c>
      <c r="G287" s="6">
        <v>0</v>
      </c>
    </row>
    <row r="288" spans="1:7" ht="11.25" x14ac:dyDescent="0.15">
      <c r="A288" s="9" t="s">
        <v>1905</v>
      </c>
      <c r="B288" s="8" t="s">
        <v>1904</v>
      </c>
      <c r="C288" s="8">
        <v>30</v>
      </c>
      <c r="D288" s="8">
        <v>2.83</v>
      </c>
      <c r="E288" s="8">
        <v>58.23</v>
      </c>
      <c r="F288" s="7">
        <v>0.56699999999999995</v>
      </c>
      <c r="G288" s="6">
        <v>0</v>
      </c>
    </row>
    <row r="289" spans="1:7" ht="11.25" x14ac:dyDescent="0.15">
      <c r="A289" s="9" t="s">
        <v>1903</v>
      </c>
      <c r="B289" s="8" t="s">
        <v>1902</v>
      </c>
      <c r="C289" s="8">
        <v>22</v>
      </c>
      <c r="D289" s="8">
        <v>5.14</v>
      </c>
      <c r="E289" s="8">
        <v>82.14</v>
      </c>
      <c r="F289" s="7">
        <v>0.54500000000000004</v>
      </c>
      <c r="G289" s="6">
        <v>0</v>
      </c>
    </row>
    <row r="290" spans="1:7" ht="11.25" x14ac:dyDescent="0.15">
      <c r="A290" s="9" t="s">
        <v>1901</v>
      </c>
      <c r="B290" s="8" t="s">
        <v>1900</v>
      </c>
      <c r="C290" s="8">
        <v>39</v>
      </c>
      <c r="D290" s="8">
        <v>0.67</v>
      </c>
      <c r="E290" s="8">
        <v>69.790000000000006</v>
      </c>
      <c r="F290" s="7">
        <v>0.33300000000000002</v>
      </c>
      <c r="G290" s="6">
        <v>0</v>
      </c>
    </row>
    <row r="291" spans="1:7" ht="11.25" x14ac:dyDescent="0.15">
      <c r="A291" s="9" t="s">
        <v>1899</v>
      </c>
      <c r="B291" s="8" t="s">
        <v>1898</v>
      </c>
      <c r="C291" s="8">
        <v>23</v>
      </c>
      <c r="D291" s="8">
        <v>3.96</v>
      </c>
      <c r="E291" s="8">
        <v>61.65</v>
      </c>
      <c r="F291" s="7">
        <v>0.34799999999999998</v>
      </c>
      <c r="G291" s="6">
        <v>0</v>
      </c>
    </row>
    <row r="292" spans="1:7" ht="11.25" x14ac:dyDescent="0.15">
      <c r="A292" s="9" t="s">
        <v>120</v>
      </c>
      <c r="B292" s="8" t="s">
        <v>119</v>
      </c>
      <c r="C292" s="8">
        <v>16</v>
      </c>
      <c r="D292" s="8">
        <v>6.5</v>
      </c>
      <c r="E292" s="8">
        <v>82.44</v>
      </c>
      <c r="F292" s="7">
        <v>0.25</v>
      </c>
      <c r="G292" s="6">
        <v>0</v>
      </c>
    </row>
    <row r="293" spans="1:7" ht="11.25" x14ac:dyDescent="0.15">
      <c r="A293" s="9" t="s">
        <v>1897</v>
      </c>
      <c r="B293" s="8" t="s">
        <v>1896</v>
      </c>
      <c r="C293" s="8">
        <v>19</v>
      </c>
      <c r="D293" s="8">
        <v>9.42</v>
      </c>
      <c r="E293" s="8">
        <v>88.32</v>
      </c>
      <c r="F293" s="7">
        <v>0.26300000000000001</v>
      </c>
      <c r="G293" s="6">
        <v>0</v>
      </c>
    </row>
    <row r="294" spans="1:7" ht="11.25" x14ac:dyDescent="0.15">
      <c r="A294" s="9" t="s">
        <v>118</v>
      </c>
      <c r="B294" s="8" t="s">
        <v>117</v>
      </c>
      <c r="C294" s="8">
        <v>4</v>
      </c>
      <c r="D294" s="8">
        <v>20.75</v>
      </c>
      <c r="E294" s="8">
        <v>88.25</v>
      </c>
      <c r="F294" s="7">
        <v>0</v>
      </c>
      <c r="G294" s="6">
        <v>0</v>
      </c>
    </row>
    <row r="295" spans="1:7" ht="11.25" x14ac:dyDescent="0.15">
      <c r="A295" s="9" t="s">
        <v>1895</v>
      </c>
      <c r="B295" s="8" t="s">
        <v>1894</v>
      </c>
      <c r="C295" s="8">
        <v>5</v>
      </c>
      <c r="D295" s="8">
        <v>3.4</v>
      </c>
      <c r="E295" s="8">
        <v>80.2</v>
      </c>
      <c r="F295" s="7">
        <v>0.2</v>
      </c>
      <c r="G295" s="6">
        <v>0</v>
      </c>
    </row>
    <row r="296" spans="1:7" ht="11.25" x14ac:dyDescent="0.15">
      <c r="A296" s="9" t="s">
        <v>116</v>
      </c>
      <c r="B296" s="8" t="s">
        <v>115</v>
      </c>
      <c r="C296" s="8">
        <v>2</v>
      </c>
      <c r="D296" s="8">
        <v>3.5</v>
      </c>
      <c r="E296" s="8">
        <v>84</v>
      </c>
      <c r="F296" s="7">
        <v>0.5</v>
      </c>
      <c r="G296" s="6">
        <v>0</v>
      </c>
    </row>
    <row r="297" spans="1:7" ht="11.25" x14ac:dyDescent="0.15">
      <c r="A297" s="9" t="s">
        <v>1893</v>
      </c>
      <c r="B297" s="8" t="s">
        <v>1892</v>
      </c>
      <c r="C297" s="8">
        <v>4</v>
      </c>
      <c r="D297" s="8">
        <v>8.75</v>
      </c>
      <c r="E297" s="8">
        <v>87.25</v>
      </c>
      <c r="F297" s="7">
        <v>0.5</v>
      </c>
      <c r="G297" s="6">
        <v>0</v>
      </c>
    </row>
    <row r="298" spans="1:7" ht="22.5" x14ac:dyDescent="0.15">
      <c r="A298" s="9" t="s">
        <v>1891</v>
      </c>
      <c r="B298" s="8" t="s">
        <v>1890</v>
      </c>
      <c r="C298" s="8">
        <v>5</v>
      </c>
      <c r="D298" s="8">
        <v>0.6</v>
      </c>
      <c r="E298" s="8">
        <v>78.2</v>
      </c>
      <c r="F298" s="7">
        <v>0.8</v>
      </c>
      <c r="G298" s="6">
        <v>0</v>
      </c>
    </row>
    <row r="299" spans="1:7" ht="22.5" x14ac:dyDescent="0.15">
      <c r="A299" s="9" t="s">
        <v>1889</v>
      </c>
      <c r="B299" s="8" t="s">
        <v>1888</v>
      </c>
      <c r="C299" s="8">
        <v>22</v>
      </c>
      <c r="D299" s="8">
        <v>3.59</v>
      </c>
      <c r="E299" s="8">
        <v>68.86</v>
      </c>
      <c r="F299" s="7">
        <v>0.59099999999999997</v>
      </c>
      <c r="G299" s="6">
        <v>0</v>
      </c>
    </row>
    <row r="300" spans="1:7" ht="22.5" x14ac:dyDescent="0.15">
      <c r="A300" s="9" t="s">
        <v>1887</v>
      </c>
      <c r="B300" s="8" t="s">
        <v>1886</v>
      </c>
      <c r="C300" s="8">
        <v>8</v>
      </c>
      <c r="D300" s="8">
        <v>6.75</v>
      </c>
      <c r="E300" s="8">
        <v>72.88</v>
      </c>
      <c r="F300" s="7">
        <v>0.75</v>
      </c>
      <c r="G300" s="6">
        <v>0</v>
      </c>
    </row>
    <row r="301" spans="1:7" ht="22.5" x14ac:dyDescent="0.15">
      <c r="A301" s="9" t="s">
        <v>1885</v>
      </c>
      <c r="B301" s="8" t="s">
        <v>1884</v>
      </c>
      <c r="C301" s="8">
        <v>1</v>
      </c>
      <c r="D301" s="8">
        <v>11</v>
      </c>
      <c r="E301" s="8">
        <v>88</v>
      </c>
      <c r="F301" s="7">
        <v>1</v>
      </c>
      <c r="G301" s="6">
        <v>0</v>
      </c>
    </row>
    <row r="302" spans="1:7" ht="22.5" x14ac:dyDescent="0.15">
      <c r="A302" s="9" t="s">
        <v>3151</v>
      </c>
      <c r="B302" s="8" t="s">
        <v>3150</v>
      </c>
      <c r="C302" s="8">
        <v>1</v>
      </c>
      <c r="D302" s="8">
        <v>2</v>
      </c>
      <c r="E302" s="8">
        <v>78</v>
      </c>
      <c r="F302" s="7">
        <v>1</v>
      </c>
      <c r="G302" s="6">
        <v>0</v>
      </c>
    </row>
    <row r="303" spans="1:7" ht="11.25" x14ac:dyDescent="0.15">
      <c r="A303" s="9" t="s">
        <v>3504</v>
      </c>
      <c r="B303" s="8" t="s">
        <v>3503</v>
      </c>
      <c r="C303" s="8">
        <v>1</v>
      </c>
      <c r="D303" s="8">
        <v>11</v>
      </c>
      <c r="E303" s="8">
        <v>78</v>
      </c>
      <c r="F303" s="7">
        <v>0</v>
      </c>
      <c r="G303" s="6">
        <v>0</v>
      </c>
    </row>
    <row r="304" spans="1:7" ht="11.25" x14ac:dyDescent="0.15">
      <c r="A304" s="9" t="s">
        <v>2858</v>
      </c>
      <c r="B304" s="8" t="s">
        <v>2857</v>
      </c>
      <c r="C304" s="8">
        <v>1</v>
      </c>
      <c r="D304" s="8">
        <v>25</v>
      </c>
      <c r="E304" s="8">
        <v>78</v>
      </c>
      <c r="F304" s="7">
        <v>1</v>
      </c>
      <c r="G304" s="6">
        <v>0</v>
      </c>
    </row>
    <row r="305" spans="1:7" ht="11.25" x14ac:dyDescent="0.15">
      <c r="A305" s="9" t="s">
        <v>2856</v>
      </c>
      <c r="B305" s="8" t="s">
        <v>2855</v>
      </c>
      <c r="C305" s="8">
        <v>1</v>
      </c>
      <c r="D305" s="8">
        <v>10</v>
      </c>
      <c r="E305" s="8">
        <v>86</v>
      </c>
      <c r="F305" s="7">
        <v>1</v>
      </c>
      <c r="G305" s="6">
        <v>0</v>
      </c>
    </row>
    <row r="306" spans="1:7" ht="22.5" x14ac:dyDescent="0.15">
      <c r="A306" s="9" t="s">
        <v>1879</v>
      </c>
      <c r="B306" s="8" t="s">
        <v>1878</v>
      </c>
      <c r="C306" s="8">
        <v>1</v>
      </c>
      <c r="D306" s="8">
        <v>0</v>
      </c>
      <c r="E306" s="8">
        <v>91</v>
      </c>
      <c r="F306" s="7">
        <v>0</v>
      </c>
      <c r="G306" s="6">
        <v>1</v>
      </c>
    </row>
    <row r="307" spans="1:7" ht="22.5" x14ac:dyDescent="0.15">
      <c r="A307" s="9" t="s">
        <v>1877</v>
      </c>
      <c r="B307" s="8" t="s">
        <v>1876</v>
      </c>
      <c r="C307" s="8">
        <v>27</v>
      </c>
      <c r="D307" s="8">
        <v>0.56000000000000005</v>
      </c>
      <c r="E307" s="8">
        <v>86.81</v>
      </c>
      <c r="F307" s="7">
        <v>0.51900000000000002</v>
      </c>
      <c r="G307" s="6">
        <v>1</v>
      </c>
    </row>
    <row r="308" spans="1:7" ht="22.5" x14ac:dyDescent="0.15">
      <c r="A308" s="9" t="s">
        <v>1875</v>
      </c>
      <c r="B308" s="8" t="s">
        <v>1874</v>
      </c>
      <c r="C308" s="8">
        <v>3</v>
      </c>
      <c r="D308" s="8">
        <v>0</v>
      </c>
      <c r="E308" s="8">
        <v>63.33</v>
      </c>
      <c r="F308" s="7">
        <v>0.66700000000000004</v>
      </c>
      <c r="G308" s="6">
        <v>0</v>
      </c>
    </row>
    <row r="309" spans="1:7" ht="22.5" x14ac:dyDescent="0.15">
      <c r="A309" s="9" t="s">
        <v>1873</v>
      </c>
      <c r="B309" s="8" t="s">
        <v>1872</v>
      </c>
      <c r="C309" s="8">
        <v>18</v>
      </c>
      <c r="D309" s="8">
        <v>2.89</v>
      </c>
      <c r="E309" s="8">
        <v>75.22</v>
      </c>
      <c r="F309" s="7">
        <v>0.61099999999999999</v>
      </c>
      <c r="G309" s="6">
        <v>0</v>
      </c>
    </row>
    <row r="310" spans="1:7" ht="11.25" x14ac:dyDescent="0.15">
      <c r="A310" s="9" t="s">
        <v>1871</v>
      </c>
      <c r="B310" s="8" t="s">
        <v>1870</v>
      </c>
      <c r="C310" s="8">
        <v>12</v>
      </c>
      <c r="D310" s="8">
        <v>7.33</v>
      </c>
      <c r="E310" s="8">
        <v>65</v>
      </c>
      <c r="F310" s="7">
        <v>0.75</v>
      </c>
      <c r="G310" s="6">
        <v>0</v>
      </c>
    </row>
    <row r="311" spans="1:7" ht="11.25" x14ac:dyDescent="0.15">
      <c r="A311" s="9" t="s">
        <v>1869</v>
      </c>
      <c r="B311" s="8" t="s">
        <v>1868</v>
      </c>
      <c r="C311" s="8">
        <v>8</v>
      </c>
      <c r="D311" s="8">
        <v>10.38</v>
      </c>
      <c r="E311" s="8">
        <v>75</v>
      </c>
      <c r="F311" s="7">
        <v>0.625</v>
      </c>
      <c r="G311" s="6">
        <v>0.125</v>
      </c>
    </row>
    <row r="312" spans="1:7" ht="11.25" x14ac:dyDescent="0.15">
      <c r="A312" s="9" t="s">
        <v>1867</v>
      </c>
      <c r="B312" s="8" t="s">
        <v>1866</v>
      </c>
      <c r="C312" s="8">
        <v>4</v>
      </c>
      <c r="D312" s="8">
        <v>25.75</v>
      </c>
      <c r="E312" s="8">
        <v>78</v>
      </c>
      <c r="F312" s="7">
        <v>1</v>
      </c>
      <c r="G312" s="6">
        <v>0</v>
      </c>
    </row>
    <row r="313" spans="1:7" ht="11.25" x14ac:dyDescent="0.15">
      <c r="A313" s="9" t="s">
        <v>1865</v>
      </c>
      <c r="B313" s="8" t="s">
        <v>1864</v>
      </c>
      <c r="C313" s="8">
        <v>1</v>
      </c>
      <c r="D313" s="8">
        <v>26</v>
      </c>
      <c r="E313" s="8">
        <v>57</v>
      </c>
      <c r="F313" s="7">
        <v>1</v>
      </c>
      <c r="G313" s="6">
        <v>0</v>
      </c>
    </row>
    <row r="314" spans="1:7" ht="22.5" x14ac:dyDescent="0.15">
      <c r="A314" s="9" t="s">
        <v>1863</v>
      </c>
      <c r="B314" s="8" t="s">
        <v>1862</v>
      </c>
      <c r="C314" s="8">
        <v>27</v>
      </c>
      <c r="D314" s="8">
        <v>7.56</v>
      </c>
      <c r="E314" s="8">
        <v>60.33</v>
      </c>
      <c r="F314" s="7">
        <v>0.70399999999999996</v>
      </c>
      <c r="G314" s="6">
        <v>3.6999999999999998E-2</v>
      </c>
    </row>
    <row r="315" spans="1:7" ht="22.5" x14ac:dyDescent="0.15">
      <c r="A315" s="9" t="s">
        <v>1861</v>
      </c>
      <c r="B315" s="8" t="s">
        <v>1860</v>
      </c>
      <c r="C315" s="8">
        <v>23</v>
      </c>
      <c r="D315" s="8">
        <v>11.09</v>
      </c>
      <c r="E315" s="8">
        <v>75.13</v>
      </c>
      <c r="F315" s="7">
        <v>0.56499999999999995</v>
      </c>
      <c r="G315" s="6">
        <v>4.2999999999999997E-2</v>
      </c>
    </row>
    <row r="316" spans="1:7" ht="22.5" x14ac:dyDescent="0.15">
      <c r="A316" s="9" t="s">
        <v>1859</v>
      </c>
      <c r="B316" s="8" t="s">
        <v>1858</v>
      </c>
      <c r="C316" s="8">
        <v>35</v>
      </c>
      <c r="D316" s="8">
        <v>18.510000000000002</v>
      </c>
      <c r="E316" s="8">
        <v>79.459999999999994</v>
      </c>
      <c r="F316" s="7">
        <v>0.4</v>
      </c>
      <c r="G316" s="6">
        <v>0.14299999999999999</v>
      </c>
    </row>
    <row r="317" spans="1:7" ht="22.5" x14ac:dyDescent="0.15">
      <c r="A317" s="9" t="s">
        <v>1857</v>
      </c>
      <c r="B317" s="8" t="s">
        <v>1856</v>
      </c>
      <c r="C317" s="8">
        <v>4</v>
      </c>
      <c r="D317" s="8">
        <v>27.25</v>
      </c>
      <c r="E317" s="8">
        <v>78</v>
      </c>
      <c r="F317" s="7">
        <v>0.75</v>
      </c>
      <c r="G317" s="6">
        <v>0.5</v>
      </c>
    </row>
    <row r="318" spans="1:7" ht="22.5" x14ac:dyDescent="0.15">
      <c r="A318" s="9" t="s">
        <v>1855</v>
      </c>
      <c r="B318" s="8" t="s">
        <v>1854</v>
      </c>
      <c r="C318" s="8">
        <v>9</v>
      </c>
      <c r="D318" s="8">
        <v>3.33</v>
      </c>
      <c r="E318" s="8">
        <v>66.67</v>
      </c>
      <c r="F318" s="7">
        <v>0.77800000000000002</v>
      </c>
      <c r="G318" s="6">
        <v>0</v>
      </c>
    </row>
    <row r="319" spans="1:7" ht="22.5" x14ac:dyDescent="0.15">
      <c r="A319" s="9" t="s">
        <v>1853</v>
      </c>
      <c r="B319" s="8" t="s">
        <v>1852</v>
      </c>
      <c r="C319" s="8">
        <v>4</v>
      </c>
      <c r="D319" s="8">
        <v>6.5</v>
      </c>
      <c r="E319" s="8">
        <v>77.75</v>
      </c>
      <c r="F319" s="7">
        <v>0.25</v>
      </c>
      <c r="G319" s="6">
        <v>0</v>
      </c>
    </row>
    <row r="320" spans="1:7" ht="22.5" x14ac:dyDescent="0.15">
      <c r="A320" s="9" t="s">
        <v>1851</v>
      </c>
      <c r="B320" s="8" t="s">
        <v>1850</v>
      </c>
      <c r="C320" s="8">
        <v>1</v>
      </c>
      <c r="D320" s="8">
        <v>16</v>
      </c>
      <c r="E320" s="8">
        <v>49</v>
      </c>
      <c r="F320" s="7">
        <v>1</v>
      </c>
      <c r="G320" s="6">
        <v>0</v>
      </c>
    </row>
    <row r="321" spans="1:7" ht="22.5" x14ac:dyDescent="0.15">
      <c r="A321" s="9" t="s">
        <v>1849</v>
      </c>
      <c r="B321" s="8" t="s">
        <v>1848</v>
      </c>
      <c r="C321" s="8">
        <v>1</v>
      </c>
      <c r="D321" s="8">
        <v>23</v>
      </c>
      <c r="E321" s="8">
        <v>82</v>
      </c>
      <c r="F321" s="7">
        <v>0</v>
      </c>
      <c r="G321" s="6">
        <v>0</v>
      </c>
    </row>
    <row r="322" spans="1:7" ht="11.25" x14ac:dyDescent="0.15">
      <c r="A322" s="9" t="s">
        <v>1847</v>
      </c>
      <c r="B322" s="8" t="s">
        <v>1846</v>
      </c>
      <c r="C322" s="8">
        <v>19</v>
      </c>
      <c r="D322" s="8">
        <v>4.58</v>
      </c>
      <c r="E322" s="8">
        <v>31.42</v>
      </c>
      <c r="F322" s="7">
        <v>0.52600000000000002</v>
      </c>
      <c r="G322" s="6">
        <v>0</v>
      </c>
    </row>
    <row r="323" spans="1:7" ht="11.25" x14ac:dyDescent="0.15">
      <c r="A323" s="9" t="s">
        <v>1845</v>
      </c>
      <c r="B323" s="8" t="s">
        <v>1844</v>
      </c>
      <c r="C323" s="8">
        <v>7</v>
      </c>
      <c r="D323" s="8">
        <v>5.57</v>
      </c>
      <c r="E323" s="8">
        <v>54.43</v>
      </c>
      <c r="F323" s="7">
        <v>0.71399999999999997</v>
      </c>
      <c r="G323" s="6">
        <v>0</v>
      </c>
    </row>
    <row r="324" spans="1:7" ht="11.25" x14ac:dyDescent="0.15">
      <c r="A324" s="9" t="s">
        <v>1843</v>
      </c>
      <c r="B324" s="8" t="s">
        <v>1842</v>
      </c>
      <c r="C324" s="8">
        <v>2</v>
      </c>
      <c r="D324" s="8">
        <v>10</v>
      </c>
      <c r="E324" s="8">
        <v>57</v>
      </c>
      <c r="F324" s="7">
        <v>1</v>
      </c>
      <c r="G324" s="6">
        <v>0</v>
      </c>
    </row>
    <row r="325" spans="1:7" ht="11.25" x14ac:dyDescent="0.15">
      <c r="A325" s="9" t="s">
        <v>1841</v>
      </c>
      <c r="B325" s="8" t="s">
        <v>1840</v>
      </c>
      <c r="C325" s="8">
        <v>2</v>
      </c>
      <c r="D325" s="8">
        <v>9.5</v>
      </c>
      <c r="E325" s="8">
        <v>34.5</v>
      </c>
      <c r="F325" s="7">
        <v>0</v>
      </c>
      <c r="G325" s="6">
        <v>0</v>
      </c>
    </row>
    <row r="326" spans="1:7" ht="22.5" x14ac:dyDescent="0.15">
      <c r="A326" s="9" t="s">
        <v>1839</v>
      </c>
      <c r="B326" s="8" t="s">
        <v>1838</v>
      </c>
      <c r="C326" s="8">
        <v>73</v>
      </c>
      <c r="D326" s="8">
        <v>3.16</v>
      </c>
      <c r="E326" s="8">
        <v>29.52</v>
      </c>
      <c r="F326" s="7">
        <v>0.52100000000000002</v>
      </c>
      <c r="G326" s="6">
        <v>0</v>
      </c>
    </row>
    <row r="327" spans="1:7" ht="22.5" x14ac:dyDescent="0.15">
      <c r="A327" s="9" t="s">
        <v>1837</v>
      </c>
      <c r="B327" s="8" t="s">
        <v>1836</v>
      </c>
      <c r="C327" s="8">
        <v>5</v>
      </c>
      <c r="D327" s="8">
        <v>6</v>
      </c>
      <c r="E327" s="8">
        <v>54.8</v>
      </c>
      <c r="F327" s="7">
        <v>0.4</v>
      </c>
      <c r="G327" s="6">
        <v>0</v>
      </c>
    </row>
    <row r="328" spans="1:7" ht="22.5" x14ac:dyDescent="0.15">
      <c r="A328" s="9" t="s">
        <v>2854</v>
      </c>
      <c r="B328" s="8" t="s">
        <v>2853</v>
      </c>
      <c r="C328" s="8">
        <v>3</v>
      </c>
      <c r="D328" s="8">
        <v>11</v>
      </c>
      <c r="E328" s="8">
        <v>71</v>
      </c>
      <c r="F328" s="7">
        <v>0.33300000000000002</v>
      </c>
      <c r="G328" s="6">
        <v>0.33300000000000002</v>
      </c>
    </row>
    <row r="329" spans="1:7" ht="33.75" x14ac:dyDescent="0.15">
      <c r="A329" s="9" t="s">
        <v>1835</v>
      </c>
      <c r="B329" s="8" t="s">
        <v>1834</v>
      </c>
      <c r="C329" s="8">
        <v>3</v>
      </c>
      <c r="D329" s="8">
        <v>0</v>
      </c>
      <c r="E329" s="8">
        <v>12.67</v>
      </c>
      <c r="F329" s="7">
        <v>1</v>
      </c>
      <c r="G329" s="6">
        <v>0</v>
      </c>
    </row>
    <row r="330" spans="1:7" ht="33.75" x14ac:dyDescent="0.15">
      <c r="A330" s="9" t="s">
        <v>1831</v>
      </c>
      <c r="B330" s="8" t="s">
        <v>1830</v>
      </c>
      <c r="C330" s="8">
        <v>179</v>
      </c>
      <c r="D330" s="8">
        <v>0</v>
      </c>
      <c r="E330" s="8">
        <v>59.62</v>
      </c>
      <c r="F330" s="7">
        <v>0.91100000000000003</v>
      </c>
      <c r="G330" s="6">
        <v>0</v>
      </c>
    </row>
    <row r="331" spans="1:7" ht="33.75" x14ac:dyDescent="0.15">
      <c r="A331" s="9" t="s">
        <v>1829</v>
      </c>
      <c r="B331" s="8" t="s">
        <v>1828</v>
      </c>
      <c r="C331" s="8">
        <v>86</v>
      </c>
      <c r="D331" s="8">
        <v>1.55</v>
      </c>
      <c r="E331" s="8">
        <v>65.760000000000005</v>
      </c>
      <c r="F331" s="7">
        <v>0.82599999999999996</v>
      </c>
      <c r="G331" s="6">
        <v>0</v>
      </c>
    </row>
    <row r="332" spans="1:7" ht="33.75" x14ac:dyDescent="0.15">
      <c r="A332" s="9" t="s">
        <v>1827</v>
      </c>
      <c r="B332" s="8" t="s">
        <v>1826</v>
      </c>
      <c r="C332" s="8">
        <v>2</v>
      </c>
      <c r="D332" s="8">
        <v>3.5</v>
      </c>
      <c r="E332" s="8">
        <v>86</v>
      </c>
      <c r="F332" s="7">
        <v>0.5</v>
      </c>
      <c r="G332" s="6">
        <v>0</v>
      </c>
    </row>
    <row r="333" spans="1:7" ht="33.75" x14ac:dyDescent="0.15">
      <c r="A333" s="9" t="s">
        <v>1825</v>
      </c>
      <c r="B333" s="8" t="s">
        <v>1824</v>
      </c>
      <c r="C333" s="8">
        <v>2</v>
      </c>
      <c r="D333" s="8">
        <v>12.5</v>
      </c>
      <c r="E333" s="8">
        <v>83.5</v>
      </c>
      <c r="F333" s="7">
        <v>0</v>
      </c>
      <c r="G333" s="6">
        <v>0</v>
      </c>
    </row>
    <row r="334" spans="1:7" ht="22.5" x14ac:dyDescent="0.15">
      <c r="A334" s="9" t="s">
        <v>1821</v>
      </c>
      <c r="B334" s="8" t="s">
        <v>1820</v>
      </c>
      <c r="C334" s="8">
        <v>2</v>
      </c>
      <c r="D334" s="8">
        <v>4</v>
      </c>
      <c r="E334" s="8">
        <v>75</v>
      </c>
      <c r="F334" s="7">
        <v>0.5</v>
      </c>
      <c r="G334" s="6">
        <v>0</v>
      </c>
    </row>
    <row r="335" spans="1:7" ht="22.5" x14ac:dyDescent="0.15">
      <c r="A335" s="9" t="s">
        <v>1819</v>
      </c>
      <c r="B335" s="8" t="s">
        <v>1818</v>
      </c>
      <c r="C335" s="8">
        <v>4</v>
      </c>
      <c r="D335" s="8">
        <v>12.25</v>
      </c>
      <c r="E335" s="8">
        <v>76.75</v>
      </c>
      <c r="F335" s="7">
        <v>0.75</v>
      </c>
      <c r="G335" s="6">
        <v>0</v>
      </c>
    </row>
    <row r="336" spans="1:7" ht="22.5" x14ac:dyDescent="0.15">
      <c r="A336" s="9" t="s">
        <v>1817</v>
      </c>
      <c r="B336" s="8" t="s">
        <v>1816</v>
      </c>
      <c r="C336" s="8">
        <v>3</v>
      </c>
      <c r="D336" s="8">
        <v>14</v>
      </c>
      <c r="E336" s="8">
        <v>85</v>
      </c>
      <c r="F336" s="7">
        <v>0.33300000000000002</v>
      </c>
      <c r="G336" s="6">
        <v>0</v>
      </c>
    </row>
    <row r="337" spans="1:7" ht="22.5" x14ac:dyDescent="0.15">
      <c r="A337" s="9" t="s">
        <v>1813</v>
      </c>
      <c r="B337" s="8" t="s">
        <v>1812</v>
      </c>
      <c r="C337" s="8">
        <v>37</v>
      </c>
      <c r="D337" s="8">
        <v>0</v>
      </c>
      <c r="E337" s="8">
        <v>48.3</v>
      </c>
      <c r="F337" s="7">
        <v>0.67600000000000005</v>
      </c>
      <c r="G337" s="6">
        <v>0</v>
      </c>
    </row>
    <row r="338" spans="1:7" ht="22.5" x14ac:dyDescent="0.15">
      <c r="A338" s="9" t="s">
        <v>1811</v>
      </c>
      <c r="B338" s="8" t="s">
        <v>1810</v>
      </c>
      <c r="C338" s="8">
        <v>25</v>
      </c>
      <c r="D338" s="8">
        <v>1.32</v>
      </c>
      <c r="E338" s="8">
        <v>44.52</v>
      </c>
      <c r="F338" s="7">
        <v>0.72</v>
      </c>
      <c r="G338" s="6">
        <v>0</v>
      </c>
    </row>
    <row r="339" spans="1:7" ht="22.5" x14ac:dyDescent="0.15">
      <c r="A339" s="9" t="s">
        <v>1809</v>
      </c>
      <c r="B339" s="8" t="s">
        <v>1808</v>
      </c>
      <c r="C339" s="8">
        <v>3</v>
      </c>
      <c r="D339" s="8">
        <v>6</v>
      </c>
      <c r="E339" s="8">
        <v>59</v>
      </c>
      <c r="F339" s="7">
        <v>1</v>
      </c>
      <c r="G339" s="6">
        <v>0</v>
      </c>
    </row>
    <row r="340" spans="1:7" ht="22.5" x14ac:dyDescent="0.15">
      <c r="A340" s="9" t="s">
        <v>3149</v>
      </c>
      <c r="B340" s="8" t="s">
        <v>3148</v>
      </c>
      <c r="C340" s="8">
        <v>2</v>
      </c>
      <c r="D340" s="8">
        <v>13</v>
      </c>
      <c r="E340" s="8">
        <v>75.5</v>
      </c>
      <c r="F340" s="7">
        <v>0.5</v>
      </c>
      <c r="G340" s="6">
        <v>0</v>
      </c>
    </row>
    <row r="341" spans="1:7" ht="22.5" x14ac:dyDescent="0.15">
      <c r="A341" s="9" t="s">
        <v>1807</v>
      </c>
      <c r="B341" s="8" t="s">
        <v>1806</v>
      </c>
      <c r="C341" s="8">
        <v>7</v>
      </c>
      <c r="D341" s="8">
        <v>2.14</v>
      </c>
      <c r="E341" s="8">
        <v>40.43</v>
      </c>
      <c r="F341" s="7">
        <v>0.57099999999999995</v>
      </c>
      <c r="G341" s="6">
        <v>0</v>
      </c>
    </row>
    <row r="342" spans="1:7" ht="22.5" x14ac:dyDescent="0.15">
      <c r="A342" s="9" t="s">
        <v>1805</v>
      </c>
      <c r="B342" s="8" t="s">
        <v>1804</v>
      </c>
      <c r="C342" s="8">
        <v>4</v>
      </c>
      <c r="D342" s="8">
        <v>9.25</v>
      </c>
      <c r="E342" s="8">
        <v>63.75</v>
      </c>
      <c r="F342" s="7">
        <v>0.5</v>
      </c>
      <c r="G342" s="6">
        <v>0</v>
      </c>
    </row>
    <row r="343" spans="1:7" ht="22.5" x14ac:dyDescent="0.15">
      <c r="A343" s="9" t="s">
        <v>1803</v>
      </c>
      <c r="B343" s="8" t="s">
        <v>1802</v>
      </c>
      <c r="C343" s="8">
        <v>5</v>
      </c>
      <c r="D343" s="8">
        <v>13.6</v>
      </c>
      <c r="E343" s="8">
        <v>63.4</v>
      </c>
      <c r="F343" s="7">
        <v>0.8</v>
      </c>
      <c r="G343" s="6">
        <v>0</v>
      </c>
    </row>
    <row r="344" spans="1:7" ht="22.5" x14ac:dyDescent="0.15">
      <c r="A344" s="9" t="s">
        <v>1801</v>
      </c>
      <c r="B344" s="8" t="s">
        <v>1800</v>
      </c>
      <c r="C344" s="8">
        <v>2</v>
      </c>
      <c r="D344" s="8">
        <v>24</v>
      </c>
      <c r="E344" s="8">
        <v>78.5</v>
      </c>
      <c r="F344" s="7">
        <v>0.5</v>
      </c>
      <c r="G344" s="6">
        <v>0</v>
      </c>
    </row>
    <row r="345" spans="1:7" ht="33.75" x14ac:dyDescent="0.15">
      <c r="A345" s="9" t="s">
        <v>3284</v>
      </c>
      <c r="B345" s="8" t="s">
        <v>3283</v>
      </c>
      <c r="C345" s="8">
        <v>1</v>
      </c>
      <c r="D345" s="8">
        <v>8</v>
      </c>
      <c r="E345" s="8">
        <v>81</v>
      </c>
      <c r="F345" s="7">
        <v>0</v>
      </c>
      <c r="G345" s="6">
        <v>0</v>
      </c>
    </row>
    <row r="346" spans="1:7" ht="33.75" x14ac:dyDescent="0.15">
      <c r="A346" s="9" t="s">
        <v>1799</v>
      </c>
      <c r="B346" s="8" t="s">
        <v>1798</v>
      </c>
      <c r="C346" s="8">
        <v>3</v>
      </c>
      <c r="D346" s="8">
        <v>30.33</v>
      </c>
      <c r="E346" s="8">
        <v>82.33</v>
      </c>
      <c r="F346" s="7">
        <v>0.66700000000000004</v>
      </c>
      <c r="G346" s="6">
        <v>0</v>
      </c>
    </row>
    <row r="347" spans="1:7" ht="11.25" x14ac:dyDescent="0.15">
      <c r="A347" s="9" t="s">
        <v>1795</v>
      </c>
      <c r="B347" s="8" t="s">
        <v>1794</v>
      </c>
      <c r="C347" s="8">
        <v>46</v>
      </c>
      <c r="D347" s="8">
        <v>0</v>
      </c>
      <c r="E347" s="8">
        <v>51.11</v>
      </c>
      <c r="F347" s="7">
        <v>0.54300000000000004</v>
      </c>
      <c r="G347" s="6">
        <v>0</v>
      </c>
    </row>
    <row r="348" spans="1:7" ht="11.25" x14ac:dyDescent="0.15">
      <c r="A348" s="9" t="s">
        <v>1793</v>
      </c>
      <c r="B348" s="8" t="s">
        <v>1792</v>
      </c>
      <c r="C348" s="8">
        <v>23</v>
      </c>
      <c r="D348" s="8">
        <v>2.09</v>
      </c>
      <c r="E348" s="8">
        <v>47.78</v>
      </c>
      <c r="F348" s="7">
        <v>0.56499999999999995</v>
      </c>
      <c r="G348" s="6">
        <v>0</v>
      </c>
    </row>
    <row r="349" spans="1:7" ht="33.75" x14ac:dyDescent="0.15">
      <c r="A349" s="9" t="s">
        <v>2848</v>
      </c>
      <c r="B349" s="8" t="s">
        <v>2847</v>
      </c>
      <c r="C349" s="8">
        <v>1</v>
      </c>
      <c r="D349" s="8">
        <v>7</v>
      </c>
      <c r="E349" s="8">
        <v>36</v>
      </c>
      <c r="F349" s="7">
        <v>1</v>
      </c>
      <c r="G349" s="6">
        <v>0</v>
      </c>
    </row>
    <row r="350" spans="1:7" ht="33.75" x14ac:dyDescent="0.15">
      <c r="A350" s="9" t="s">
        <v>1791</v>
      </c>
      <c r="B350" s="8" t="s">
        <v>1790</v>
      </c>
      <c r="C350" s="8">
        <v>1</v>
      </c>
      <c r="D350" s="8">
        <v>7</v>
      </c>
      <c r="E350" s="8">
        <v>94</v>
      </c>
      <c r="F350" s="7">
        <v>1</v>
      </c>
      <c r="G350" s="6">
        <v>0</v>
      </c>
    </row>
    <row r="351" spans="1:7" ht="22.5" x14ac:dyDescent="0.15">
      <c r="A351" s="9" t="s">
        <v>1785</v>
      </c>
      <c r="B351" s="8" t="s">
        <v>1784</v>
      </c>
      <c r="C351" s="8">
        <v>2</v>
      </c>
      <c r="D351" s="8">
        <v>4</v>
      </c>
      <c r="E351" s="8">
        <v>63.5</v>
      </c>
      <c r="F351" s="7">
        <v>0.5</v>
      </c>
      <c r="G351" s="6">
        <v>0.5</v>
      </c>
    </row>
    <row r="352" spans="1:7" ht="22.5" x14ac:dyDescent="0.15">
      <c r="A352" s="9" t="s">
        <v>1783</v>
      </c>
      <c r="B352" s="8" t="s">
        <v>1782</v>
      </c>
      <c r="C352" s="8">
        <v>1</v>
      </c>
      <c r="D352" s="8">
        <v>6</v>
      </c>
      <c r="E352" s="8">
        <v>86</v>
      </c>
      <c r="F352" s="7">
        <v>1</v>
      </c>
      <c r="G352" s="6">
        <v>1</v>
      </c>
    </row>
    <row r="353" spans="1:7" ht="22.5" x14ac:dyDescent="0.15">
      <c r="A353" s="9" t="s">
        <v>1781</v>
      </c>
      <c r="B353" s="8" t="s">
        <v>1780</v>
      </c>
      <c r="C353" s="8">
        <v>1</v>
      </c>
      <c r="D353" s="8">
        <v>17</v>
      </c>
      <c r="E353" s="8">
        <v>91</v>
      </c>
      <c r="F353" s="7">
        <v>1</v>
      </c>
      <c r="G353" s="6">
        <v>1</v>
      </c>
    </row>
    <row r="354" spans="1:7" ht="45" x14ac:dyDescent="0.15">
      <c r="A354" s="9" t="s">
        <v>1777</v>
      </c>
      <c r="B354" s="8" t="s">
        <v>1776</v>
      </c>
      <c r="C354" s="8">
        <v>5</v>
      </c>
      <c r="D354" s="8">
        <v>1.8</v>
      </c>
      <c r="E354" s="8">
        <v>51</v>
      </c>
      <c r="F354" s="7">
        <v>0.4</v>
      </c>
      <c r="G354" s="6">
        <v>0</v>
      </c>
    </row>
    <row r="355" spans="1:7" ht="45" x14ac:dyDescent="0.15">
      <c r="A355" s="9" t="s">
        <v>1775</v>
      </c>
      <c r="B355" s="8" t="s">
        <v>1774</v>
      </c>
      <c r="C355" s="8">
        <v>4</v>
      </c>
      <c r="D355" s="8">
        <v>4.25</v>
      </c>
      <c r="E355" s="8">
        <v>66</v>
      </c>
      <c r="F355" s="7">
        <v>0.25</v>
      </c>
      <c r="G355" s="6">
        <v>0</v>
      </c>
    </row>
    <row r="356" spans="1:7" ht="45" x14ac:dyDescent="0.15">
      <c r="A356" s="9" t="s">
        <v>1773</v>
      </c>
      <c r="B356" s="8" t="s">
        <v>1772</v>
      </c>
      <c r="C356" s="8">
        <v>2</v>
      </c>
      <c r="D356" s="8">
        <v>17</v>
      </c>
      <c r="E356" s="8">
        <v>82.5</v>
      </c>
      <c r="F356" s="7">
        <v>0</v>
      </c>
      <c r="G356" s="6">
        <v>0</v>
      </c>
    </row>
    <row r="357" spans="1:7" ht="22.5" x14ac:dyDescent="0.15">
      <c r="A357" s="9" t="s">
        <v>1767</v>
      </c>
      <c r="B357" s="8" t="s">
        <v>1766</v>
      </c>
      <c r="C357" s="8">
        <v>5</v>
      </c>
      <c r="D357" s="8">
        <v>0</v>
      </c>
      <c r="E357" s="8">
        <v>59.2</v>
      </c>
      <c r="F357" s="7">
        <v>0.4</v>
      </c>
      <c r="G357" s="6">
        <v>0</v>
      </c>
    </row>
    <row r="358" spans="1:7" ht="22.5" x14ac:dyDescent="0.15">
      <c r="A358" s="9" t="s">
        <v>1765</v>
      </c>
      <c r="B358" s="8" t="s">
        <v>1764</v>
      </c>
      <c r="C358" s="8">
        <v>12</v>
      </c>
      <c r="D358" s="8">
        <v>3.92</v>
      </c>
      <c r="E358" s="8">
        <v>60.75</v>
      </c>
      <c r="F358" s="7">
        <v>0.16700000000000001</v>
      </c>
      <c r="G358" s="6">
        <v>0</v>
      </c>
    </row>
    <row r="359" spans="1:7" ht="22.5" x14ac:dyDescent="0.15">
      <c r="A359" s="9" t="s">
        <v>1763</v>
      </c>
      <c r="B359" s="8" t="s">
        <v>1762</v>
      </c>
      <c r="C359" s="8">
        <v>8</v>
      </c>
      <c r="D359" s="8">
        <v>7.5</v>
      </c>
      <c r="E359" s="8">
        <v>76.63</v>
      </c>
      <c r="F359" s="7">
        <v>0.625</v>
      </c>
      <c r="G359" s="6">
        <v>0</v>
      </c>
    </row>
    <row r="360" spans="1:7" ht="22.5" x14ac:dyDescent="0.15">
      <c r="A360" s="9" t="s">
        <v>1761</v>
      </c>
      <c r="B360" s="8" t="s">
        <v>1760</v>
      </c>
      <c r="C360" s="8">
        <v>1</v>
      </c>
      <c r="D360" s="8">
        <v>9</v>
      </c>
      <c r="E360" s="8">
        <v>74</v>
      </c>
      <c r="F360" s="7">
        <v>0</v>
      </c>
      <c r="G360" s="6">
        <v>0</v>
      </c>
    </row>
    <row r="361" spans="1:7" ht="22.5" x14ac:dyDescent="0.15">
      <c r="A361" s="9" t="s">
        <v>1759</v>
      </c>
      <c r="B361" s="8" t="s">
        <v>1758</v>
      </c>
      <c r="C361" s="8">
        <v>1</v>
      </c>
      <c r="D361" s="8">
        <v>20</v>
      </c>
      <c r="E361" s="8">
        <v>71</v>
      </c>
      <c r="F361" s="7">
        <v>1</v>
      </c>
      <c r="G361" s="6">
        <v>0</v>
      </c>
    </row>
    <row r="362" spans="1:7" ht="45" x14ac:dyDescent="0.15">
      <c r="A362" s="9" t="s">
        <v>1757</v>
      </c>
      <c r="B362" s="8" t="s">
        <v>1756</v>
      </c>
      <c r="C362" s="8">
        <v>31</v>
      </c>
      <c r="D362" s="8">
        <v>0</v>
      </c>
      <c r="E362" s="8">
        <v>46.84</v>
      </c>
      <c r="F362" s="7">
        <v>0.64500000000000002</v>
      </c>
      <c r="G362" s="6">
        <v>0</v>
      </c>
    </row>
    <row r="363" spans="1:7" ht="33.75" x14ac:dyDescent="0.15">
      <c r="A363" s="9" t="s">
        <v>1755</v>
      </c>
      <c r="B363" s="8" t="s">
        <v>1754</v>
      </c>
      <c r="C363" s="8">
        <v>37</v>
      </c>
      <c r="D363" s="8">
        <v>1.7</v>
      </c>
      <c r="E363" s="8">
        <v>57.65</v>
      </c>
      <c r="F363" s="7">
        <v>0.67600000000000005</v>
      </c>
      <c r="G363" s="6">
        <v>0</v>
      </c>
    </row>
    <row r="364" spans="1:7" ht="33.75" x14ac:dyDescent="0.15">
      <c r="A364" s="9" t="s">
        <v>1753</v>
      </c>
      <c r="B364" s="8" t="s">
        <v>1752</v>
      </c>
      <c r="C364" s="8">
        <v>3</v>
      </c>
      <c r="D364" s="8">
        <v>3</v>
      </c>
      <c r="E364" s="8">
        <v>55.33</v>
      </c>
      <c r="F364" s="7">
        <v>0.33300000000000002</v>
      </c>
      <c r="G364" s="6">
        <v>0</v>
      </c>
    </row>
    <row r="365" spans="1:7" ht="22.5" x14ac:dyDescent="0.15">
      <c r="A365" s="9" t="s">
        <v>1751</v>
      </c>
      <c r="B365" s="8" t="s">
        <v>1750</v>
      </c>
      <c r="C365" s="8">
        <v>2041</v>
      </c>
      <c r="D365" s="8">
        <v>0.08</v>
      </c>
      <c r="E365" s="8">
        <v>61.85</v>
      </c>
      <c r="F365" s="7">
        <v>0.58299999999999996</v>
      </c>
      <c r="G365" s="6">
        <v>0</v>
      </c>
    </row>
    <row r="366" spans="1:7" ht="33.75" x14ac:dyDescent="0.15">
      <c r="A366" s="9" t="s">
        <v>1749</v>
      </c>
      <c r="B366" s="8" t="s">
        <v>1748</v>
      </c>
      <c r="C366" s="8">
        <v>2</v>
      </c>
      <c r="D366" s="8">
        <v>0</v>
      </c>
      <c r="E366" s="8">
        <v>78.5</v>
      </c>
      <c r="F366" s="7">
        <v>0.5</v>
      </c>
      <c r="G366" s="6">
        <v>0</v>
      </c>
    </row>
    <row r="367" spans="1:7" ht="22.5" x14ac:dyDescent="0.15">
      <c r="A367" s="9" t="s">
        <v>1747</v>
      </c>
      <c r="B367" s="8" t="s">
        <v>1746</v>
      </c>
      <c r="C367" s="8">
        <v>1417</v>
      </c>
      <c r="D367" s="8">
        <v>0</v>
      </c>
      <c r="E367" s="8">
        <v>55.39</v>
      </c>
      <c r="F367" s="7">
        <v>0.40600000000000003</v>
      </c>
      <c r="G367" s="6">
        <v>0</v>
      </c>
    </row>
    <row r="368" spans="1:7" ht="33.75" x14ac:dyDescent="0.15">
      <c r="A368" s="9" t="s">
        <v>1745</v>
      </c>
      <c r="B368" s="8" t="s">
        <v>1744</v>
      </c>
      <c r="C368" s="8">
        <v>19</v>
      </c>
      <c r="D368" s="8">
        <v>0</v>
      </c>
      <c r="E368" s="8">
        <v>52.89</v>
      </c>
      <c r="F368" s="7">
        <v>0.63200000000000001</v>
      </c>
      <c r="G368" s="6">
        <v>0</v>
      </c>
    </row>
    <row r="369" spans="1:7" ht="33.75" x14ac:dyDescent="0.15">
      <c r="A369" s="9" t="s">
        <v>1743</v>
      </c>
      <c r="B369" s="8" t="s">
        <v>1742</v>
      </c>
      <c r="C369" s="8">
        <v>16</v>
      </c>
      <c r="D369" s="8">
        <v>0</v>
      </c>
      <c r="E369" s="8">
        <v>60.44</v>
      </c>
      <c r="F369" s="7">
        <v>0.375</v>
      </c>
      <c r="G369" s="6">
        <v>0</v>
      </c>
    </row>
    <row r="370" spans="1:7" ht="33.75" x14ac:dyDescent="0.15">
      <c r="A370" s="9" t="s">
        <v>1741</v>
      </c>
      <c r="B370" s="8" t="s">
        <v>1740</v>
      </c>
      <c r="C370" s="8">
        <v>5</v>
      </c>
      <c r="D370" s="8">
        <v>0.6</v>
      </c>
      <c r="E370" s="8">
        <v>12</v>
      </c>
      <c r="F370" s="7">
        <v>0.6</v>
      </c>
      <c r="G370" s="6">
        <v>0</v>
      </c>
    </row>
    <row r="371" spans="1:7" ht="33.75" x14ac:dyDescent="0.15">
      <c r="A371" s="9" t="s">
        <v>1735</v>
      </c>
      <c r="B371" s="8" t="s">
        <v>1734</v>
      </c>
      <c r="C371" s="8">
        <v>88</v>
      </c>
      <c r="D371" s="8">
        <v>0.95</v>
      </c>
      <c r="E371" s="8">
        <v>66.02</v>
      </c>
      <c r="F371" s="7">
        <v>0.432</v>
      </c>
      <c r="G371" s="6">
        <v>1.0999999999999999E-2</v>
      </c>
    </row>
    <row r="372" spans="1:7" ht="33.75" x14ac:dyDescent="0.15">
      <c r="A372" s="9" t="s">
        <v>1733</v>
      </c>
      <c r="B372" s="8" t="s">
        <v>1732</v>
      </c>
      <c r="C372" s="8">
        <v>119</v>
      </c>
      <c r="D372" s="8">
        <v>3.17</v>
      </c>
      <c r="E372" s="8">
        <v>64.91</v>
      </c>
      <c r="F372" s="7">
        <v>0.437</v>
      </c>
      <c r="G372" s="6">
        <v>0</v>
      </c>
    </row>
    <row r="373" spans="1:7" ht="33.75" x14ac:dyDescent="0.15">
      <c r="A373" s="9" t="s">
        <v>1731</v>
      </c>
      <c r="B373" s="8" t="s">
        <v>1730</v>
      </c>
      <c r="C373" s="8">
        <v>66</v>
      </c>
      <c r="D373" s="8">
        <v>7.11</v>
      </c>
      <c r="E373" s="8">
        <v>77.760000000000005</v>
      </c>
      <c r="F373" s="7">
        <v>0.47</v>
      </c>
      <c r="G373" s="6">
        <v>1.4999999999999999E-2</v>
      </c>
    </row>
    <row r="374" spans="1:7" ht="33.75" x14ac:dyDescent="0.15">
      <c r="A374" s="9" t="s">
        <v>1729</v>
      </c>
      <c r="B374" s="8" t="s">
        <v>1728</v>
      </c>
      <c r="C374" s="8">
        <v>29</v>
      </c>
      <c r="D374" s="8">
        <v>9.93</v>
      </c>
      <c r="E374" s="8">
        <v>79.14</v>
      </c>
      <c r="F374" s="7">
        <v>0.41399999999999998</v>
      </c>
      <c r="G374" s="6">
        <v>0</v>
      </c>
    </row>
    <row r="375" spans="1:7" ht="33.75" x14ac:dyDescent="0.15">
      <c r="A375" s="9" t="s">
        <v>1727</v>
      </c>
      <c r="B375" s="8" t="s">
        <v>1726</v>
      </c>
      <c r="C375" s="8">
        <v>8</v>
      </c>
      <c r="D375" s="8">
        <v>19.63</v>
      </c>
      <c r="E375" s="8">
        <v>80.75</v>
      </c>
      <c r="F375" s="7">
        <v>0.5</v>
      </c>
      <c r="G375" s="6">
        <v>0.125</v>
      </c>
    </row>
    <row r="376" spans="1:7" ht="22.5" x14ac:dyDescent="0.15">
      <c r="A376" s="9" t="s">
        <v>1725</v>
      </c>
      <c r="B376" s="8" t="s">
        <v>1724</v>
      </c>
      <c r="C376" s="8">
        <v>16</v>
      </c>
      <c r="D376" s="8">
        <v>1</v>
      </c>
      <c r="E376" s="8">
        <v>64.69</v>
      </c>
      <c r="F376" s="7">
        <v>0.313</v>
      </c>
      <c r="G376" s="6">
        <v>6.3E-2</v>
      </c>
    </row>
    <row r="377" spans="1:7" ht="11.25" x14ac:dyDescent="0.15">
      <c r="A377" s="9" t="s">
        <v>114</v>
      </c>
      <c r="B377" s="8" t="s">
        <v>113</v>
      </c>
      <c r="C377" s="8">
        <v>21</v>
      </c>
      <c r="D377" s="8">
        <v>3.14</v>
      </c>
      <c r="E377" s="8">
        <v>79.33</v>
      </c>
      <c r="F377" s="7">
        <v>0.33300000000000002</v>
      </c>
      <c r="G377" s="6">
        <v>4.8000000000000001E-2</v>
      </c>
    </row>
    <row r="378" spans="1:7" ht="11.25" x14ac:dyDescent="0.15">
      <c r="A378" s="9" t="s">
        <v>1723</v>
      </c>
      <c r="B378" s="8" t="s">
        <v>1722</v>
      </c>
      <c r="C378" s="8">
        <v>29</v>
      </c>
      <c r="D378" s="8">
        <v>6.83</v>
      </c>
      <c r="E378" s="8">
        <v>82.9</v>
      </c>
      <c r="F378" s="7">
        <v>0.55200000000000005</v>
      </c>
      <c r="G378" s="6">
        <v>0</v>
      </c>
    </row>
    <row r="379" spans="1:7" ht="11.25" x14ac:dyDescent="0.15">
      <c r="A379" s="9" t="s">
        <v>1721</v>
      </c>
      <c r="B379" s="8" t="s">
        <v>1720</v>
      </c>
      <c r="C379" s="8">
        <v>12</v>
      </c>
      <c r="D379" s="8">
        <v>15.42</v>
      </c>
      <c r="E379" s="8">
        <v>74.92</v>
      </c>
      <c r="F379" s="7">
        <v>0.66700000000000004</v>
      </c>
      <c r="G379" s="6">
        <v>0.16700000000000001</v>
      </c>
    </row>
    <row r="380" spans="1:7" ht="11.25" x14ac:dyDescent="0.15">
      <c r="A380" s="9" t="s">
        <v>1719</v>
      </c>
      <c r="B380" s="8" t="s">
        <v>1718</v>
      </c>
      <c r="C380" s="8">
        <v>2</v>
      </c>
      <c r="D380" s="8">
        <v>23</v>
      </c>
      <c r="E380" s="8">
        <v>88.5</v>
      </c>
      <c r="F380" s="7">
        <v>0</v>
      </c>
      <c r="G380" s="6">
        <v>0</v>
      </c>
    </row>
    <row r="381" spans="1:7" ht="22.5" x14ac:dyDescent="0.15">
      <c r="A381" s="9" t="s">
        <v>1717</v>
      </c>
      <c r="B381" s="8" t="s">
        <v>1716</v>
      </c>
      <c r="C381" s="8">
        <v>5</v>
      </c>
      <c r="D381" s="8">
        <v>1</v>
      </c>
      <c r="E381" s="8">
        <v>68.599999999999994</v>
      </c>
      <c r="F381" s="7">
        <v>0.8</v>
      </c>
      <c r="G381" s="6">
        <v>0</v>
      </c>
    </row>
    <row r="382" spans="1:7" ht="22.5" x14ac:dyDescent="0.15">
      <c r="A382" s="9" t="s">
        <v>1715</v>
      </c>
      <c r="B382" s="8" t="s">
        <v>1714</v>
      </c>
      <c r="C382" s="8">
        <v>16</v>
      </c>
      <c r="D382" s="8">
        <v>3</v>
      </c>
      <c r="E382" s="8">
        <v>76.5</v>
      </c>
      <c r="F382" s="7">
        <v>0.5</v>
      </c>
      <c r="G382" s="6">
        <v>6.3E-2</v>
      </c>
    </row>
    <row r="383" spans="1:7" ht="22.5" x14ac:dyDescent="0.15">
      <c r="A383" s="9" t="s">
        <v>1713</v>
      </c>
      <c r="B383" s="8" t="s">
        <v>1712</v>
      </c>
      <c r="C383" s="8">
        <v>21</v>
      </c>
      <c r="D383" s="8">
        <v>9.33</v>
      </c>
      <c r="E383" s="8">
        <v>76.67</v>
      </c>
      <c r="F383" s="7">
        <v>0.57099999999999995</v>
      </c>
      <c r="G383" s="6">
        <v>0.14299999999999999</v>
      </c>
    </row>
    <row r="384" spans="1:7" ht="22.5" x14ac:dyDescent="0.15">
      <c r="A384" s="9" t="s">
        <v>1711</v>
      </c>
      <c r="B384" s="8" t="s">
        <v>1710</v>
      </c>
      <c r="C384" s="8">
        <v>15</v>
      </c>
      <c r="D384" s="8">
        <v>18.13</v>
      </c>
      <c r="E384" s="8">
        <v>77.67</v>
      </c>
      <c r="F384" s="7">
        <v>0.4</v>
      </c>
      <c r="G384" s="6">
        <v>0.33300000000000002</v>
      </c>
    </row>
    <row r="385" spans="1:7" ht="22.5" x14ac:dyDescent="0.15">
      <c r="A385" s="9" t="s">
        <v>1709</v>
      </c>
      <c r="B385" s="8" t="s">
        <v>1708</v>
      </c>
      <c r="C385" s="8">
        <v>1</v>
      </c>
      <c r="D385" s="8">
        <v>31</v>
      </c>
      <c r="E385" s="8">
        <v>47</v>
      </c>
      <c r="F385" s="7">
        <v>0</v>
      </c>
      <c r="G385" s="6">
        <v>1</v>
      </c>
    </row>
    <row r="386" spans="1:7" ht="22.5" x14ac:dyDescent="0.15">
      <c r="A386" s="9" t="s">
        <v>1707</v>
      </c>
      <c r="B386" s="8" t="s">
        <v>1706</v>
      </c>
      <c r="C386" s="8">
        <v>14</v>
      </c>
      <c r="D386" s="8">
        <v>0.79</v>
      </c>
      <c r="E386" s="8">
        <v>70.430000000000007</v>
      </c>
      <c r="F386" s="7">
        <v>0.42899999999999999</v>
      </c>
      <c r="G386" s="6">
        <v>0.14299999999999999</v>
      </c>
    </row>
    <row r="387" spans="1:7" ht="22.5" x14ac:dyDescent="0.15">
      <c r="A387" s="9" t="s">
        <v>1705</v>
      </c>
      <c r="B387" s="8" t="s">
        <v>1704</v>
      </c>
      <c r="C387" s="8">
        <v>61</v>
      </c>
      <c r="D387" s="8">
        <v>4.51</v>
      </c>
      <c r="E387" s="8">
        <v>71.33</v>
      </c>
      <c r="F387" s="7">
        <v>0.443</v>
      </c>
      <c r="G387" s="6">
        <v>1.6E-2</v>
      </c>
    </row>
    <row r="388" spans="1:7" ht="22.5" x14ac:dyDescent="0.15">
      <c r="A388" s="9" t="s">
        <v>112</v>
      </c>
      <c r="B388" s="8" t="s">
        <v>111</v>
      </c>
      <c r="C388" s="8">
        <v>47</v>
      </c>
      <c r="D388" s="8">
        <v>8.4</v>
      </c>
      <c r="E388" s="8">
        <v>80.260000000000005</v>
      </c>
      <c r="F388" s="7">
        <v>0.36199999999999999</v>
      </c>
      <c r="G388" s="6">
        <v>4.2999999999999997E-2</v>
      </c>
    </row>
    <row r="389" spans="1:7" ht="22.5" x14ac:dyDescent="0.15">
      <c r="A389" s="9" t="s">
        <v>1703</v>
      </c>
      <c r="B389" s="8" t="s">
        <v>1702</v>
      </c>
      <c r="C389" s="8">
        <v>16</v>
      </c>
      <c r="D389" s="8">
        <v>18.440000000000001</v>
      </c>
      <c r="E389" s="8">
        <v>83.56</v>
      </c>
      <c r="F389" s="7">
        <v>0.25</v>
      </c>
      <c r="G389" s="6">
        <v>0.125</v>
      </c>
    </row>
    <row r="390" spans="1:7" ht="22.5" x14ac:dyDescent="0.15">
      <c r="A390" s="9" t="s">
        <v>1701</v>
      </c>
      <c r="B390" s="8" t="s">
        <v>1700</v>
      </c>
      <c r="C390" s="8">
        <v>6</v>
      </c>
      <c r="D390" s="8">
        <v>15.33</v>
      </c>
      <c r="E390" s="8">
        <v>78.67</v>
      </c>
      <c r="F390" s="7">
        <v>0</v>
      </c>
      <c r="G390" s="6">
        <v>0</v>
      </c>
    </row>
    <row r="391" spans="1:7" ht="22.5" x14ac:dyDescent="0.15">
      <c r="A391" s="9" t="s">
        <v>1699</v>
      </c>
      <c r="B391" s="8" t="s">
        <v>1698</v>
      </c>
      <c r="C391" s="8">
        <v>8</v>
      </c>
      <c r="D391" s="8">
        <v>3</v>
      </c>
      <c r="E391" s="8">
        <v>34.75</v>
      </c>
      <c r="F391" s="7">
        <v>0.125</v>
      </c>
      <c r="G391" s="6">
        <v>0</v>
      </c>
    </row>
    <row r="392" spans="1:7" ht="22.5" x14ac:dyDescent="0.15">
      <c r="A392" s="9" t="s">
        <v>1697</v>
      </c>
      <c r="B392" s="8" t="s">
        <v>1696</v>
      </c>
      <c r="C392" s="8">
        <v>3</v>
      </c>
      <c r="D392" s="8">
        <v>9.33</v>
      </c>
      <c r="E392" s="8">
        <v>40</v>
      </c>
      <c r="F392" s="7">
        <v>0.33300000000000002</v>
      </c>
      <c r="G392" s="6">
        <v>0</v>
      </c>
    </row>
    <row r="393" spans="1:7" ht="22.5" x14ac:dyDescent="0.15">
      <c r="A393" s="9" t="s">
        <v>2844</v>
      </c>
      <c r="B393" s="8" t="s">
        <v>2843</v>
      </c>
      <c r="C393" s="8">
        <v>1</v>
      </c>
      <c r="D393" s="8">
        <v>9</v>
      </c>
      <c r="E393" s="8">
        <v>81</v>
      </c>
      <c r="F393" s="7">
        <v>1</v>
      </c>
      <c r="G393" s="6">
        <v>0</v>
      </c>
    </row>
    <row r="394" spans="1:7" ht="22.5" x14ac:dyDescent="0.15">
      <c r="A394" s="9" t="s">
        <v>1695</v>
      </c>
      <c r="B394" s="8" t="s">
        <v>1694</v>
      </c>
      <c r="C394" s="8">
        <v>1</v>
      </c>
      <c r="D394" s="8">
        <v>1</v>
      </c>
      <c r="E394" s="8">
        <v>11</v>
      </c>
      <c r="F394" s="7">
        <v>1</v>
      </c>
      <c r="G394" s="6">
        <v>0</v>
      </c>
    </row>
    <row r="395" spans="1:7" ht="22.5" x14ac:dyDescent="0.15">
      <c r="A395" s="9" t="s">
        <v>1687</v>
      </c>
      <c r="B395" s="8" t="s">
        <v>1686</v>
      </c>
      <c r="C395" s="8">
        <v>21</v>
      </c>
      <c r="D395" s="8">
        <v>0.71</v>
      </c>
      <c r="E395" s="8">
        <v>64.290000000000006</v>
      </c>
      <c r="F395" s="7">
        <v>0.61899999999999999</v>
      </c>
      <c r="G395" s="6">
        <v>4.8000000000000001E-2</v>
      </c>
    </row>
    <row r="396" spans="1:7" ht="22.5" x14ac:dyDescent="0.15">
      <c r="A396" s="9" t="s">
        <v>1685</v>
      </c>
      <c r="B396" s="8" t="s">
        <v>1684</v>
      </c>
      <c r="C396" s="8">
        <v>45</v>
      </c>
      <c r="D396" s="8">
        <v>3.04</v>
      </c>
      <c r="E396" s="8">
        <v>71.400000000000006</v>
      </c>
      <c r="F396" s="7">
        <v>0.46700000000000003</v>
      </c>
      <c r="G396" s="6">
        <v>0</v>
      </c>
    </row>
    <row r="397" spans="1:7" ht="22.5" x14ac:dyDescent="0.15">
      <c r="A397" s="9" t="s">
        <v>110</v>
      </c>
      <c r="B397" s="8" t="s">
        <v>109</v>
      </c>
      <c r="C397" s="8">
        <v>19</v>
      </c>
      <c r="D397" s="8">
        <v>8.0500000000000007</v>
      </c>
      <c r="E397" s="8">
        <v>75.260000000000005</v>
      </c>
      <c r="F397" s="7">
        <v>0.42099999999999999</v>
      </c>
      <c r="G397" s="6">
        <v>0</v>
      </c>
    </row>
    <row r="398" spans="1:7" ht="22.5" x14ac:dyDescent="0.15">
      <c r="A398" s="9" t="s">
        <v>1683</v>
      </c>
      <c r="B398" s="8" t="s">
        <v>1682</v>
      </c>
      <c r="C398" s="8">
        <v>6</v>
      </c>
      <c r="D398" s="8">
        <v>10.83</v>
      </c>
      <c r="E398" s="8">
        <v>75</v>
      </c>
      <c r="F398" s="7">
        <v>0.5</v>
      </c>
      <c r="G398" s="6">
        <v>0</v>
      </c>
    </row>
    <row r="399" spans="1:7" ht="22.5" x14ac:dyDescent="0.15">
      <c r="A399" s="9" t="s">
        <v>1681</v>
      </c>
      <c r="B399" s="8" t="s">
        <v>1680</v>
      </c>
      <c r="C399" s="8">
        <v>1</v>
      </c>
      <c r="D399" s="8">
        <v>6</v>
      </c>
      <c r="E399" s="8">
        <v>84</v>
      </c>
      <c r="F399" s="7">
        <v>0</v>
      </c>
      <c r="G399" s="6">
        <v>0</v>
      </c>
    </row>
    <row r="400" spans="1:7" ht="22.5" x14ac:dyDescent="0.15">
      <c r="A400" s="9" t="s">
        <v>1679</v>
      </c>
      <c r="B400" s="8" t="s">
        <v>1678</v>
      </c>
      <c r="C400" s="8">
        <v>5</v>
      </c>
      <c r="D400" s="8">
        <v>1</v>
      </c>
      <c r="E400" s="8">
        <v>64.400000000000006</v>
      </c>
      <c r="F400" s="7">
        <v>0.2</v>
      </c>
      <c r="G400" s="6">
        <v>0</v>
      </c>
    </row>
    <row r="401" spans="1:7" ht="22.5" x14ac:dyDescent="0.15">
      <c r="A401" s="9" t="s">
        <v>1677</v>
      </c>
      <c r="B401" s="8" t="s">
        <v>1676</v>
      </c>
      <c r="C401" s="8">
        <v>4</v>
      </c>
      <c r="D401" s="8">
        <v>4.25</v>
      </c>
      <c r="E401" s="8">
        <v>57</v>
      </c>
      <c r="F401" s="7">
        <v>0.25</v>
      </c>
      <c r="G401" s="6">
        <v>0</v>
      </c>
    </row>
    <row r="402" spans="1:7" ht="22.5" x14ac:dyDescent="0.15">
      <c r="A402" s="9" t="s">
        <v>1675</v>
      </c>
      <c r="B402" s="8" t="s">
        <v>1674</v>
      </c>
      <c r="C402" s="8">
        <v>5</v>
      </c>
      <c r="D402" s="8">
        <v>9.4</v>
      </c>
      <c r="E402" s="8">
        <v>77.400000000000006</v>
      </c>
      <c r="F402" s="7">
        <v>0.6</v>
      </c>
      <c r="G402" s="6">
        <v>0</v>
      </c>
    </row>
    <row r="403" spans="1:7" ht="22.5" x14ac:dyDescent="0.15">
      <c r="A403" s="9" t="s">
        <v>1673</v>
      </c>
      <c r="B403" s="8" t="s">
        <v>1672</v>
      </c>
      <c r="C403" s="8">
        <v>1</v>
      </c>
      <c r="D403" s="8">
        <v>22</v>
      </c>
      <c r="E403" s="8">
        <v>86</v>
      </c>
      <c r="F403" s="7">
        <v>0</v>
      </c>
      <c r="G403" s="6">
        <v>0</v>
      </c>
    </row>
    <row r="404" spans="1:7" ht="11.25" x14ac:dyDescent="0.15">
      <c r="A404" s="9" t="s">
        <v>1671</v>
      </c>
      <c r="B404" s="8" t="s">
        <v>1670</v>
      </c>
      <c r="C404" s="8">
        <v>141</v>
      </c>
      <c r="D404" s="8">
        <v>0.74</v>
      </c>
      <c r="E404" s="8">
        <v>43.46</v>
      </c>
      <c r="F404" s="7">
        <v>0.40400000000000003</v>
      </c>
      <c r="G404" s="6">
        <v>0</v>
      </c>
    </row>
    <row r="405" spans="1:7" ht="11.25" x14ac:dyDescent="0.15">
      <c r="A405" s="9" t="s">
        <v>1669</v>
      </c>
      <c r="B405" s="8" t="s">
        <v>1668</v>
      </c>
      <c r="C405" s="8">
        <v>59</v>
      </c>
      <c r="D405" s="8">
        <v>2.83</v>
      </c>
      <c r="E405" s="8">
        <v>47.88</v>
      </c>
      <c r="F405" s="7">
        <v>0.373</v>
      </c>
      <c r="G405" s="6">
        <v>1.7000000000000001E-2</v>
      </c>
    </row>
    <row r="406" spans="1:7" ht="11.25" x14ac:dyDescent="0.15">
      <c r="A406" s="9" t="s">
        <v>1667</v>
      </c>
      <c r="B406" s="8" t="s">
        <v>1666</v>
      </c>
      <c r="C406" s="8">
        <v>10</v>
      </c>
      <c r="D406" s="8">
        <v>4.7</v>
      </c>
      <c r="E406" s="8">
        <v>82.6</v>
      </c>
      <c r="F406" s="7">
        <v>0.4</v>
      </c>
      <c r="G406" s="6">
        <v>0</v>
      </c>
    </row>
    <row r="407" spans="1:7" ht="11.25" x14ac:dyDescent="0.15">
      <c r="A407" s="9" t="s">
        <v>1665</v>
      </c>
      <c r="B407" s="8" t="s">
        <v>1664</v>
      </c>
      <c r="C407" s="8">
        <v>12</v>
      </c>
      <c r="D407" s="8">
        <v>8.83</v>
      </c>
      <c r="E407" s="8">
        <v>82.25</v>
      </c>
      <c r="F407" s="7">
        <v>0.16700000000000001</v>
      </c>
      <c r="G407" s="6">
        <v>8.3000000000000004E-2</v>
      </c>
    </row>
    <row r="408" spans="1:7" ht="22.5" x14ac:dyDescent="0.15">
      <c r="A408" s="9" t="s">
        <v>1663</v>
      </c>
      <c r="B408" s="8" t="s">
        <v>1662</v>
      </c>
      <c r="C408" s="8">
        <v>3</v>
      </c>
      <c r="D408" s="8">
        <v>0.67</v>
      </c>
      <c r="E408" s="8">
        <v>56</v>
      </c>
      <c r="F408" s="7">
        <v>0.66700000000000004</v>
      </c>
      <c r="G408" s="6">
        <v>0.33300000000000002</v>
      </c>
    </row>
    <row r="409" spans="1:7" ht="22.5" x14ac:dyDescent="0.15">
      <c r="A409" s="9" t="s">
        <v>1661</v>
      </c>
      <c r="B409" s="8" t="s">
        <v>1660</v>
      </c>
      <c r="C409" s="8">
        <v>2</v>
      </c>
      <c r="D409" s="8">
        <v>3</v>
      </c>
      <c r="E409" s="8">
        <v>80.5</v>
      </c>
      <c r="F409" s="7">
        <v>0.5</v>
      </c>
      <c r="G409" s="6">
        <v>0</v>
      </c>
    </row>
    <row r="410" spans="1:7" ht="22.5" x14ac:dyDescent="0.15">
      <c r="A410" s="9" t="s">
        <v>1659</v>
      </c>
      <c r="B410" s="8" t="s">
        <v>1658</v>
      </c>
      <c r="C410" s="8">
        <v>4</v>
      </c>
      <c r="D410" s="8">
        <v>6.25</v>
      </c>
      <c r="E410" s="8">
        <v>74.5</v>
      </c>
      <c r="F410" s="7">
        <v>0.75</v>
      </c>
      <c r="G410" s="6">
        <v>0</v>
      </c>
    </row>
    <row r="411" spans="1:7" ht="22.5" x14ac:dyDescent="0.15">
      <c r="A411" s="9" t="s">
        <v>1655</v>
      </c>
      <c r="B411" s="8" t="s">
        <v>1654</v>
      </c>
      <c r="C411" s="8">
        <v>1</v>
      </c>
      <c r="D411" s="8">
        <v>6</v>
      </c>
      <c r="E411" s="8">
        <v>77</v>
      </c>
      <c r="F411" s="7">
        <v>0</v>
      </c>
      <c r="G411" s="6">
        <v>0</v>
      </c>
    </row>
    <row r="412" spans="1:7" ht="22.5" x14ac:dyDescent="0.15">
      <c r="A412" s="9" t="s">
        <v>1653</v>
      </c>
      <c r="B412" s="8" t="s">
        <v>1652</v>
      </c>
      <c r="C412" s="8">
        <v>32</v>
      </c>
      <c r="D412" s="8">
        <v>1.28</v>
      </c>
      <c r="E412" s="8">
        <v>71.81</v>
      </c>
      <c r="F412" s="7">
        <v>0.40600000000000003</v>
      </c>
      <c r="G412" s="6">
        <v>0</v>
      </c>
    </row>
    <row r="413" spans="1:7" ht="22.5" x14ac:dyDescent="0.15">
      <c r="A413" s="9" t="s">
        <v>3142</v>
      </c>
      <c r="B413" s="8" t="s">
        <v>3141</v>
      </c>
      <c r="C413" s="8">
        <v>1</v>
      </c>
      <c r="D413" s="8">
        <v>0</v>
      </c>
      <c r="E413" s="8">
        <v>49</v>
      </c>
      <c r="F413" s="7">
        <v>0</v>
      </c>
      <c r="G413" s="6">
        <v>0</v>
      </c>
    </row>
    <row r="414" spans="1:7" ht="11.25" x14ac:dyDescent="0.15">
      <c r="A414" s="9" t="s">
        <v>1651</v>
      </c>
      <c r="B414" s="8" t="s">
        <v>1650</v>
      </c>
      <c r="C414" s="8">
        <v>5</v>
      </c>
      <c r="D414" s="8">
        <v>3.2</v>
      </c>
      <c r="E414" s="8">
        <v>81.2</v>
      </c>
      <c r="F414" s="7">
        <v>0.4</v>
      </c>
      <c r="G414" s="6">
        <v>0</v>
      </c>
    </row>
    <row r="415" spans="1:7" ht="22.5" x14ac:dyDescent="0.15">
      <c r="A415" s="9" t="s">
        <v>1649</v>
      </c>
      <c r="B415" s="8" t="s">
        <v>1648</v>
      </c>
      <c r="C415" s="8">
        <v>74</v>
      </c>
      <c r="D415" s="8">
        <v>0.84</v>
      </c>
      <c r="E415" s="8">
        <v>59.18</v>
      </c>
      <c r="F415" s="7">
        <v>0.39200000000000002</v>
      </c>
      <c r="G415" s="6">
        <v>0</v>
      </c>
    </row>
    <row r="416" spans="1:7" ht="22.5" x14ac:dyDescent="0.15">
      <c r="A416" s="9" t="s">
        <v>108</v>
      </c>
      <c r="B416" s="8" t="s">
        <v>107</v>
      </c>
      <c r="C416" s="8">
        <v>70</v>
      </c>
      <c r="D416" s="8">
        <v>4.07</v>
      </c>
      <c r="E416" s="8">
        <v>69.760000000000005</v>
      </c>
      <c r="F416" s="7">
        <v>0.48599999999999999</v>
      </c>
      <c r="G416" s="6">
        <v>1.4E-2</v>
      </c>
    </row>
    <row r="417" spans="1:7" ht="22.5" x14ac:dyDescent="0.15">
      <c r="A417" s="9" t="s">
        <v>1647</v>
      </c>
      <c r="B417" s="8" t="s">
        <v>1646</v>
      </c>
      <c r="C417" s="8">
        <v>6</v>
      </c>
      <c r="D417" s="8">
        <v>4</v>
      </c>
      <c r="E417" s="8">
        <v>51.33</v>
      </c>
      <c r="F417" s="7">
        <v>0.66700000000000004</v>
      </c>
      <c r="G417" s="6">
        <v>0</v>
      </c>
    </row>
    <row r="418" spans="1:7" ht="22.5" x14ac:dyDescent="0.15">
      <c r="A418" s="9" t="s">
        <v>1645</v>
      </c>
      <c r="B418" s="8" t="s">
        <v>1644</v>
      </c>
      <c r="C418" s="8">
        <v>4</v>
      </c>
      <c r="D418" s="8">
        <v>7.5</v>
      </c>
      <c r="E418" s="8">
        <v>74.25</v>
      </c>
      <c r="F418" s="7">
        <v>0.25</v>
      </c>
      <c r="G418" s="6">
        <v>0</v>
      </c>
    </row>
    <row r="419" spans="1:7" ht="22.5" x14ac:dyDescent="0.15">
      <c r="A419" s="9" t="s">
        <v>1641</v>
      </c>
      <c r="B419" s="8" t="s">
        <v>1640</v>
      </c>
      <c r="C419" s="8">
        <v>2</v>
      </c>
      <c r="D419" s="8">
        <v>11</v>
      </c>
      <c r="E419" s="8">
        <v>77.5</v>
      </c>
      <c r="F419" s="7">
        <v>1</v>
      </c>
      <c r="G419" s="6">
        <v>0.5</v>
      </c>
    </row>
    <row r="420" spans="1:7" ht="22.5" x14ac:dyDescent="0.15">
      <c r="A420" s="9" t="s">
        <v>1639</v>
      </c>
      <c r="B420" s="8" t="s">
        <v>1638</v>
      </c>
      <c r="C420" s="8">
        <v>2</v>
      </c>
      <c r="D420" s="8">
        <v>1</v>
      </c>
      <c r="E420" s="8">
        <v>67</v>
      </c>
      <c r="F420" s="7">
        <v>0.5</v>
      </c>
      <c r="G420" s="6">
        <v>0</v>
      </c>
    </row>
    <row r="421" spans="1:7" ht="22.5" x14ac:dyDescent="0.15">
      <c r="A421" s="9" t="s">
        <v>1637</v>
      </c>
      <c r="B421" s="8" t="s">
        <v>1636</v>
      </c>
      <c r="C421" s="8">
        <v>38</v>
      </c>
      <c r="D421" s="8">
        <v>2.16</v>
      </c>
      <c r="E421" s="8">
        <v>76.66</v>
      </c>
      <c r="F421" s="7">
        <v>0.52600000000000002</v>
      </c>
      <c r="G421" s="6">
        <v>0</v>
      </c>
    </row>
    <row r="422" spans="1:7" ht="22.5" x14ac:dyDescent="0.15">
      <c r="A422" s="9" t="s">
        <v>1635</v>
      </c>
      <c r="B422" s="8" t="s">
        <v>1634</v>
      </c>
      <c r="C422" s="8">
        <v>2</v>
      </c>
      <c r="D422" s="8">
        <v>3.5</v>
      </c>
      <c r="E422" s="8">
        <v>81.5</v>
      </c>
      <c r="F422" s="7">
        <v>0.5</v>
      </c>
      <c r="G422" s="6">
        <v>0</v>
      </c>
    </row>
    <row r="423" spans="1:7" ht="22.5" x14ac:dyDescent="0.15">
      <c r="A423" s="9" t="s">
        <v>1633</v>
      </c>
      <c r="B423" s="8" t="s">
        <v>1632</v>
      </c>
      <c r="C423" s="8">
        <v>1</v>
      </c>
      <c r="D423" s="8">
        <v>5</v>
      </c>
      <c r="E423" s="8">
        <v>80</v>
      </c>
      <c r="F423" s="7">
        <v>0</v>
      </c>
      <c r="G423" s="6">
        <v>0</v>
      </c>
    </row>
    <row r="424" spans="1:7" ht="22.5" x14ac:dyDescent="0.15">
      <c r="A424" s="9" t="s">
        <v>3224</v>
      </c>
      <c r="B424" s="8" t="s">
        <v>3223</v>
      </c>
      <c r="C424" s="8">
        <v>2</v>
      </c>
      <c r="D424" s="8">
        <v>6.5</v>
      </c>
      <c r="E424" s="8">
        <v>87</v>
      </c>
      <c r="F424" s="7">
        <v>0.5</v>
      </c>
      <c r="G424" s="6">
        <v>0</v>
      </c>
    </row>
    <row r="425" spans="1:7" ht="22.5" x14ac:dyDescent="0.15">
      <c r="A425" s="9" t="s">
        <v>2836</v>
      </c>
      <c r="B425" s="8" t="s">
        <v>2835</v>
      </c>
      <c r="C425" s="8">
        <v>2</v>
      </c>
      <c r="D425" s="8">
        <v>2</v>
      </c>
      <c r="E425" s="8">
        <v>0.04</v>
      </c>
      <c r="F425" s="7">
        <v>0</v>
      </c>
      <c r="G425" s="6">
        <v>0</v>
      </c>
    </row>
    <row r="426" spans="1:7" ht="33.75" x14ac:dyDescent="0.15">
      <c r="A426" s="9" t="s">
        <v>3250</v>
      </c>
      <c r="B426" s="8" t="s">
        <v>3249</v>
      </c>
      <c r="C426" s="8">
        <v>1</v>
      </c>
      <c r="D426" s="8">
        <v>30</v>
      </c>
      <c r="E426" s="8">
        <v>96</v>
      </c>
      <c r="F426" s="7">
        <v>0</v>
      </c>
      <c r="G426" s="6">
        <v>1</v>
      </c>
    </row>
    <row r="427" spans="1:7" ht="33.75" x14ac:dyDescent="0.15">
      <c r="A427" s="9" t="s">
        <v>1631</v>
      </c>
      <c r="B427" s="8" t="s">
        <v>1630</v>
      </c>
      <c r="C427" s="8">
        <v>3</v>
      </c>
      <c r="D427" s="8">
        <v>1</v>
      </c>
      <c r="E427" s="8">
        <v>76.67</v>
      </c>
      <c r="F427" s="7">
        <v>0.33300000000000002</v>
      </c>
      <c r="G427" s="6">
        <v>0</v>
      </c>
    </row>
    <row r="428" spans="1:7" ht="33.75" x14ac:dyDescent="0.15">
      <c r="A428" s="9" t="s">
        <v>3282</v>
      </c>
      <c r="B428" s="8" t="s">
        <v>3281</v>
      </c>
      <c r="C428" s="8">
        <v>2</v>
      </c>
      <c r="D428" s="8">
        <v>13.5</v>
      </c>
      <c r="E428" s="8">
        <v>79.5</v>
      </c>
      <c r="F428" s="7">
        <v>0.5</v>
      </c>
      <c r="G428" s="6">
        <v>0</v>
      </c>
    </row>
    <row r="429" spans="1:7" ht="22.5" x14ac:dyDescent="0.15">
      <c r="A429" s="9" t="s">
        <v>2834</v>
      </c>
      <c r="B429" s="8" t="s">
        <v>2833</v>
      </c>
      <c r="C429" s="8">
        <v>1</v>
      </c>
      <c r="D429" s="8">
        <v>29</v>
      </c>
      <c r="E429" s="8">
        <v>80</v>
      </c>
      <c r="F429" s="7">
        <v>1</v>
      </c>
      <c r="G429" s="6">
        <v>0</v>
      </c>
    </row>
    <row r="430" spans="1:7" ht="22.5" x14ac:dyDescent="0.15">
      <c r="A430" s="9" t="s">
        <v>3130</v>
      </c>
      <c r="B430" s="8" t="s">
        <v>3129</v>
      </c>
      <c r="C430" s="8">
        <v>1</v>
      </c>
      <c r="D430" s="8">
        <v>11</v>
      </c>
      <c r="E430" s="8">
        <v>80</v>
      </c>
      <c r="F430" s="7">
        <v>1</v>
      </c>
      <c r="G430" s="6">
        <v>0</v>
      </c>
    </row>
    <row r="431" spans="1:7" ht="33.75" x14ac:dyDescent="0.15">
      <c r="A431" s="9" t="s">
        <v>1621</v>
      </c>
      <c r="B431" s="8" t="s">
        <v>1620</v>
      </c>
      <c r="C431" s="8">
        <v>31</v>
      </c>
      <c r="D431" s="8">
        <v>4.5199999999999996</v>
      </c>
      <c r="E431" s="8">
        <v>59.35</v>
      </c>
      <c r="F431" s="7">
        <v>0.45200000000000001</v>
      </c>
      <c r="G431" s="6">
        <v>0</v>
      </c>
    </row>
    <row r="432" spans="1:7" ht="33.75" x14ac:dyDescent="0.15">
      <c r="A432" s="9" t="s">
        <v>1619</v>
      </c>
      <c r="B432" s="8" t="s">
        <v>1618</v>
      </c>
      <c r="C432" s="8">
        <v>16</v>
      </c>
      <c r="D432" s="8">
        <v>9.8800000000000008</v>
      </c>
      <c r="E432" s="8">
        <v>74.25</v>
      </c>
      <c r="F432" s="7">
        <v>0.313</v>
      </c>
      <c r="G432" s="6">
        <v>0</v>
      </c>
    </row>
    <row r="433" spans="1:7" ht="33.75" x14ac:dyDescent="0.15">
      <c r="A433" s="9" t="s">
        <v>1617</v>
      </c>
      <c r="B433" s="8" t="s">
        <v>1616</v>
      </c>
      <c r="C433" s="8">
        <v>12</v>
      </c>
      <c r="D433" s="8">
        <v>14.17</v>
      </c>
      <c r="E433" s="8">
        <v>77.92</v>
      </c>
      <c r="F433" s="7">
        <v>0.66700000000000004</v>
      </c>
      <c r="G433" s="6">
        <v>0</v>
      </c>
    </row>
    <row r="434" spans="1:7" ht="33.75" x14ac:dyDescent="0.15">
      <c r="A434" s="9" t="s">
        <v>1615</v>
      </c>
      <c r="B434" s="8" t="s">
        <v>1614</v>
      </c>
      <c r="C434" s="8">
        <v>2</v>
      </c>
      <c r="D434" s="8">
        <v>32</v>
      </c>
      <c r="E434" s="8">
        <v>78</v>
      </c>
      <c r="F434" s="7">
        <v>1</v>
      </c>
      <c r="G434" s="6">
        <v>0</v>
      </c>
    </row>
    <row r="435" spans="1:7" ht="33.75" x14ac:dyDescent="0.15">
      <c r="A435" s="9" t="s">
        <v>1613</v>
      </c>
      <c r="B435" s="8" t="s">
        <v>1612</v>
      </c>
      <c r="C435" s="8">
        <v>49</v>
      </c>
      <c r="D435" s="8">
        <v>0</v>
      </c>
      <c r="E435" s="8">
        <v>50.92</v>
      </c>
      <c r="F435" s="7">
        <v>0.34699999999999998</v>
      </c>
      <c r="G435" s="6">
        <v>0</v>
      </c>
    </row>
    <row r="436" spans="1:7" ht="33.75" x14ac:dyDescent="0.15">
      <c r="A436" s="9" t="s">
        <v>1611</v>
      </c>
      <c r="B436" s="8" t="s">
        <v>1610</v>
      </c>
      <c r="C436" s="8">
        <v>102</v>
      </c>
      <c r="D436" s="8">
        <v>2.1800000000000002</v>
      </c>
      <c r="E436" s="8">
        <v>51.98</v>
      </c>
      <c r="F436" s="7">
        <v>0.22500000000000001</v>
      </c>
      <c r="G436" s="6">
        <v>0</v>
      </c>
    </row>
    <row r="437" spans="1:7" ht="33.75" x14ac:dyDescent="0.15">
      <c r="A437" s="9" t="s">
        <v>1609</v>
      </c>
      <c r="B437" s="8" t="s">
        <v>1608</v>
      </c>
      <c r="C437" s="8">
        <v>6</v>
      </c>
      <c r="D437" s="8">
        <v>6.33</v>
      </c>
      <c r="E437" s="8">
        <v>76</v>
      </c>
      <c r="F437" s="7">
        <v>0.33300000000000002</v>
      </c>
      <c r="G437" s="6">
        <v>0</v>
      </c>
    </row>
    <row r="438" spans="1:7" ht="33.75" x14ac:dyDescent="0.15">
      <c r="A438" s="9" t="s">
        <v>1607</v>
      </c>
      <c r="B438" s="8" t="s">
        <v>1606</v>
      </c>
      <c r="C438" s="8">
        <v>5</v>
      </c>
      <c r="D438" s="8">
        <v>11</v>
      </c>
      <c r="E438" s="8">
        <v>77.2</v>
      </c>
      <c r="F438" s="7">
        <v>0.6</v>
      </c>
      <c r="G438" s="6">
        <v>0</v>
      </c>
    </row>
    <row r="439" spans="1:7" ht="33.75" x14ac:dyDescent="0.15">
      <c r="A439" s="9" t="s">
        <v>1605</v>
      </c>
      <c r="B439" s="8" t="s">
        <v>1604</v>
      </c>
      <c r="C439" s="8">
        <v>2</v>
      </c>
      <c r="D439" s="8">
        <v>25.5</v>
      </c>
      <c r="E439" s="8">
        <v>87</v>
      </c>
      <c r="F439" s="7">
        <v>0.5</v>
      </c>
      <c r="G439" s="6">
        <v>0</v>
      </c>
    </row>
    <row r="440" spans="1:7" ht="22.5" x14ac:dyDescent="0.15">
      <c r="A440" s="9" t="s">
        <v>1603</v>
      </c>
      <c r="B440" s="8" t="s">
        <v>1602</v>
      </c>
      <c r="C440" s="8">
        <v>9</v>
      </c>
      <c r="D440" s="8">
        <v>1</v>
      </c>
      <c r="E440" s="8">
        <v>53</v>
      </c>
      <c r="F440" s="7">
        <v>0.33300000000000002</v>
      </c>
      <c r="G440" s="6">
        <v>0</v>
      </c>
    </row>
    <row r="441" spans="1:7" ht="22.5" x14ac:dyDescent="0.15">
      <c r="A441" s="9" t="s">
        <v>1601</v>
      </c>
      <c r="B441" s="8" t="s">
        <v>1600</v>
      </c>
      <c r="C441" s="8">
        <v>24</v>
      </c>
      <c r="D441" s="8">
        <v>0</v>
      </c>
      <c r="E441" s="8">
        <v>71.75</v>
      </c>
      <c r="F441" s="7">
        <v>0.41699999999999998</v>
      </c>
      <c r="G441" s="6">
        <v>0</v>
      </c>
    </row>
    <row r="442" spans="1:7" ht="22.5" x14ac:dyDescent="0.15">
      <c r="A442" s="9" t="s">
        <v>1599</v>
      </c>
      <c r="B442" s="8" t="s">
        <v>1598</v>
      </c>
      <c r="C442" s="8">
        <v>22</v>
      </c>
      <c r="D442" s="8">
        <v>0.86</v>
      </c>
      <c r="E442" s="8">
        <v>49.27</v>
      </c>
      <c r="F442" s="7">
        <v>0.27300000000000002</v>
      </c>
      <c r="G442" s="6">
        <v>0</v>
      </c>
    </row>
    <row r="443" spans="1:7" ht="11.25" x14ac:dyDescent="0.15">
      <c r="A443" s="9" t="s">
        <v>106</v>
      </c>
      <c r="B443" s="8" t="s">
        <v>105</v>
      </c>
      <c r="C443" s="8">
        <v>63</v>
      </c>
      <c r="D443" s="8">
        <v>3.56</v>
      </c>
      <c r="E443" s="8">
        <v>66.75</v>
      </c>
      <c r="F443" s="7">
        <v>0.36499999999999999</v>
      </c>
      <c r="G443" s="6">
        <v>0</v>
      </c>
    </row>
    <row r="444" spans="1:7" ht="11.25" x14ac:dyDescent="0.15">
      <c r="A444" s="9" t="s">
        <v>1597</v>
      </c>
      <c r="B444" s="8" t="s">
        <v>1596</v>
      </c>
      <c r="C444" s="8">
        <v>31</v>
      </c>
      <c r="D444" s="8">
        <v>9.74</v>
      </c>
      <c r="E444" s="8">
        <v>79.03</v>
      </c>
      <c r="F444" s="7">
        <v>0.41899999999999998</v>
      </c>
      <c r="G444" s="6">
        <v>3.2000000000000001E-2</v>
      </c>
    </row>
    <row r="445" spans="1:7" ht="11.25" x14ac:dyDescent="0.15">
      <c r="A445" s="9" t="s">
        <v>1595</v>
      </c>
      <c r="B445" s="8" t="s">
        <v>1594</v>
      </c>
      <c r="C445" s="8">
        <v>7</v>
      </c>
      <c r="D445" s="8">
        <v>15.71</v>
      </c>
      <c r="E445" s="8">
        <v>84.43</v>
      </c>
      <c r="F445" s="7">
        <v>0.28599999999999998</v>
      </c>
      <c r="G445" s="6">
        <v>0.14299999999999999</v>
      </c>
    </row>
    <row r="446" spans="1:7" ht="11.25" x14ac:dyDescent="0.15">
      <c r="A446" s="9" t="s">
        <v>1593</v>
      </c>
      <c r="B446" s="8" t="s">
        <v>1592</v>
      </c>
      <c r="C446" s="8">
        <v>8</v>
      </c>
      <c r="D446" s="8">
        <v>14</v>
      </c>
      <c r="E446" s="8">
        <v>84</v>
      </c>
      <c r="F446" s="7">
        <v>0.375</v>
      </c>
      <c r="G446" s="6">
        <v>0.125</v>
      </c>
    </row>
    <row r="447" spans="1:7" ht="22.5" x14ac:dyDescent="0.15">
      <c r="A447" s="9" t="s">
        <v>1591</v>
      </c>
      <c r="B447" s="8" t="s">
        <v>1590</v>
      </c>
      <c r="C447" s="8">
        <v>7</v>
      </c>
      <c r="D447" s="8">
        <v>0</v>
      </c>
      <c r="E447" s="8">
        <v>44.29</v>
      </c>
      <c r="F447" s="7">
        <v>0.71399999999999997</v>
      </c>
      <c r="G447" s="6">
        <v>0</v>
      </c>
    </row>
    <row r="448" spans="1:7" ht="11.25" x14ac:dyDescent="0.15">
      <c r="A448" s="9" t="s">
        <v>1589</v>
      </c>
      <c r="B448" s="8" t="s">
        <v>1588</v>
      </c>
      <c r="C448" s="8">
        <v>7</v>
      </c>
      <c r="D448" s="8">
        <v>4</v>
      </c>
      <c r="E448" s="8">
        <v>50</v>
      </c>
      <c r="F448" s="7">
        <v>0.57099999999999995</v>
      </c>
      <c r="G448" s="6">
        <v>0</v>
      </c>
    </row>
    <row r="449" spans="1:7" ht="11.25" x14ac:dyDescent="0.15">
      <c r="A449" s="9" t="s">
        <v>1587</v>
      </c>
      <c r="B449" s="8" t="s">
        <v>1586</v>
      </c>
      <c r="C449" s="8">
        <v>5</v>
      </c>
      <c r="D449" s="8">
        <v>8.1999999999999993</v>
      </c>
      <c r="E449" s="8">
        <v>78.400000000000006</v>
      </c>
      <c r="F449" s="7">
        <v>0.2</v>
      </c>
      <c r="G449" s="6">
        <v>0.4</v>
      </c>
    </row>
    <row r="450" spans="1:7" ht="11.25" x14ac:dyDescent="0.15">
      <c r="A450" s="9" t="s">
        <v>1585</v>
      </c>
      <c r="B450" s="8" t="s">
        <v>1584</v>
      </c>
      <c r="C450" s="8">
        <v>3</v>
      </c>
      <c r="D450" s="8">
        <v>8.33</v>
      </c>
      <c r="E450" s="8">
        <v>82.33</v>
      </c>
      <c r="F450" s="7">
        <v>0.66700000000000004</v>
      </c>
      <c r="G450" s="6">
        <v>0.33300000000000002</v>
      </c>
    </row>
    <row r="451" spans="1:7" ht="22.5" x14ac:dyDescent="0.15">
      <c r="A451" s="9" t="s">
        <v>1581</v>
      </c>
      <c r="B451" s="8" t="s">
        <v>1580</v>
      </c>
      <c r="C451" s="8">
        <v>3</v>
      </c>
      <c r="D451" s="8">
        <v>0.67</v>
      </c>
      <c r="E451" s="8">
        <v>58</v>
      </c>
      <c r="F451" s="7">
        <v>0.66700000000000004</v>
      </c>
      <c r="G451" s="6">
        <v>0.66700000000000004</v>
      </c>
    </row>
    <row r="452" spans="1:7" ht="22.5" x14ac:dyDescent="0.15">
      <c r="A452" s="9" t="s">
        <v>104</v>
      </c>
      <c r="B452" s="8" t="s">
        <v>103</v>
      </c>
      <c r="C452" s="8">
        <v>10</v>
      </c>
      <c r="D452" s="8">
        <v>5.4</v>
      </c>
      <c r="E452" s="8">
        <v>78.099999999999994</v>
      </c>
      <c r="F452" s="7">
        <v>0.6</v>
      </c>
      <c r="G452" s="6">
        <v>0.2</v>
      </c>
    </row>
    <row r="453" spans="1:7" ht="22.5" x14ac:dyDescent="0.15">
      <c r="A453" s="9" t="s">
        <v>1579</v>
      </c>
      <c r="B453" s="8" t="s">
        <v>1578</v>
      </c>
      <c r="C453" s="8">
        <v>9</v>
      </c>
      <c r="D453" s="8">
        <v>7.11</v>
      </c>
      <c r="E453" s="8">
        <v>77.33</v>
      </c>
      <c r="F453" s="7">
        <v>0.66700000000000004</v>
      </c>
      <c r="G453" s="6">
        <v>0.33300000000000002</v>
      </c>
    </row>
    <row r="454" spans="1:7" ht="22.5" x14ac:dyDescent="0.15">
      <c r="A454" s="9" t="s">
        <v>1577</v>
      </c>
      <c r="B454" s="8" t="s">
        <v>1576</v>
      </c>
      <c r="C454" s="8">
        <v>9</v>
      </c>
      <c r="D454" s="8">
        <v>11.78</v>
      </c>
      <c r="E454" s="8">
        <v>75.33</v>
      </c>
      <c r="F454" s="7">
        <v>0.88900000000000001</v>
      </c>
      <c r="G454" s="6">
        <v>0.44400000000000001</v>
      </c>
    </row>
    <row r="455" spans="1:7" ht="22.5" x14ac:dyDescent="0.15">
      <c r="A455" s="9" t="s">
        <v>1575</v>
      </c>
      <c r="B455" s="8" t="s">
        <v>1574</v>
      </c>
      <c r="C455" s="8">
        <v>1</v>
      </c>
      <c r="D455" s="8">
        <v>30</v>
      </c>
      <c r="E455" s="8">
        <v>80</v>
      </c>
      <c r="F455" s="7">
        <v>0</v>
      </c>
      <c r="G455" s="6">
        <v>1</v>
      </c>
    </row>
    <row r="456" spans="1:7" ht="11.25" x14ac:dyDescent="0.15">
      <c r="A456" s="9" t="s">
        <v>1573</v>
      </c>
      <c r="B456" s="8" t="s">
        <v>1572</v>
      </c>
      <c r="C456" s="8">
        <v>2</v>
      </c>
      <c r="D456" s="8">
        <v>0.5</v>
      </c>
      <c r="E456" s="8">
        <v>68</v>
      </c>
      <c r="F456" s="7">
        <v>1</v>
      </c>
      <c r="G456" s="6">
        <v>0.5</v>
      </c>
    </row>
    <row r="457" spans="1:7" ht="11.25" x14ac:dyDescent="0.15">
      <c r="A457" s="9" t="s">
        <v>102</v>
      </c>
      <c r="B457" s="8" t="s">
        <v>101</v>
      </c>
      <c r="C457" s="8">
        <v>4</v>
      </c>
      <c r="D457" s="8">
        <v>3.25</v>
      </c>
      <c r="E457" s="8">
        <v>43</v>
      </c>
      <c r="F457" s="7">
        <v>0.75</v>
      </c>
      <c r="G457" s="6">
        <v>0</v>
      </c>
    </row>
    <row r="458" spans="1:7" ht="11.25" x14ac:dyDescent="0.15">
      <c r="A458" s="9" t="s">
        <v>1571</v>
      </c>
      <c r="B458" s="8" t="s">
        <v>1570</v>
      </c>
      <c r="C458" s="8">
        <v>18</v>
      </c>
      <c r="D458" s="8">
        <v>8.33</v>
      </c>
      <c r="E458" s="8">
        <v>62.67</v>
      </c>
      <c r="F458" s="7">
        <v>0.88900000000000001</v>
      </c>
      <c r="G458" s="6">
        <v>0</v>
      </c>
    </row>
    <row r="459" spans="1:7" ht="11.25" x14ac:dyDescent="0.15">
      <c r="A459" s="9" t="s">
        <v>100</v>
      </c>
      <c r="B459" s="8" t="s">
        <v>99</v>
      </c>
      <c r="C459" s="8">
        <v>6</v>
      </c>
      <c r="D459" s="8">
        <v>13.83</v>
      </c>
      <c r="E459" s="8">
        <v>60.83</v>
      </c>
      <c r="F459" s="7">
        <v>0.66700000000000004</v>
      </c>
      <c r="G459" s="6">
        <v>0</v>
      </c>
    </row>
    <row r="460" spans="1:7" ht="11.25" x14ac:dyDescent="0.15">
      <c r="A460" s="9" t="s">
        <v>1569</v>
      </c>
      <c r="B460" s="8" t="s">
        <v>1568</v>
      </c>
      <c r="C460" s="8">
        <v>2</v>
      </c>
      <c r="D460" s="8">
        <v>23.5</v>
      </c>
      <c r="E460" s="8">
        <v>45.5</v>
      </c>
      <c r="F460" s="7">
        <v>0.5</v>
      </c>
      <c r="G460" s="6">
        <v>0</v>
      </c>
    </row>
    <row r="461" spans="1:7" ht="22.5" x14ac:dyDescent="0.15">
      <c r="A461" s="9" t="s">
        <v>3126</v>
      </c>
      <c r="B461" s="8" t="s">
        <v>3125</v>
      </c>
      <c r="C461" s="8">
        <v>2</v>
      </c>
      <c r="D461" s="8">
        <v>0</v>
      </c>
      <c r="E461" s="8">
        <v>65</v>
      </c>
      <c r="F461" s="7">
        <v>0.5</v>
      </c>
      <c r="G461" s="6">
        <v>0</v>
      </c>
    </row>
    <row r="462" spans="1:7" ht="22.5" x14ac:dyDescent="0.15">
      <c r="A462" s="9" t="s">
        <v>1567</v>
      </c>
      <c r="B462" s="8" t="s">
        <v>1566</v>
      </c>
      <c r="C462" s="8">
        <v>5</v>
      </c>
      <c r="D462" s="8">
        <v>8.8000000000000007</v>
      </c>
      <c r="E462" s="8">
        <v>72.599999999999994</v>
      </c>
      <c r="F462" s="7">
        <v>0.8</v>
      </c>
      <c r="G462" s="6">
        <v>0</v>
      </c>
    </row>
    <row r="463" spans="1:7" ht="11.25" x14ac:dyDescent="0.15">
      <c r="A463" s="9" t="s">
        <v>1565</v>
      </c>
      <c r="B463" s="8" t="s">
        <v>1564</v>
      </c>
      <c r="C463" s="8">
        <v>11</v>
      </c>
      <c r="D463" s="8">
        <v>1.64</v>
      </c>
      <c r="E463" s="8">
        <v>47.18</v>
      </c>
      <c r="F463" s="7">
        <v>0.72699999999999998</v>
      </c>
      <c r="G463" s="6">
        <v>9.0999999999999998E-2</v>
      </c>
    </row>
    <row r="464" spans="1:7" ht="11.25" x14ac:dyDescent="0.15">
      <c r="A464" s="9" t="s">
        <v>1563</v>
      </c>
      <c r="B464" s="8" t="s">
        <v>1562</v>
      </c>
      <c r="C464" s="8">
        <v>25</v>
      </c>
      <c r="D464" s="8">
        <v>5.28</v>
      </c>
      <c r="E464" s="8">
        <v>65.16</v>
      </c>
      <c r="F464" s="7">
        <v>0.44</v>
      </c>
      <c r="G464" s="6">
        <v>0</v>
      </c>
    </row>
    <row r="465" spans="1:7" ht="11.25" x14ac:dyDescent="0.15">
      <c r="A465" s="9" t="s">
        <v>1561</v>
      </c>
      <c r="B465" s="8" t="s">
        <v>1560</v>
      </c>
      <c r="C465" s="8">
        <v>17</v>
      </c>
      <c r="D465" s="8">
        <v>8.1199999999999992</v>
      </c>
      <c r="E465" s="8">
        <v>66.94</v>
      </c>
      <c r="F465" s="7">
        <v>0.52900000000000003</v>
      </c>
      <c r="G465" s="6">
        <v>0</v>
      </c>
    </row>
    <row r="466" spans="1:7" ht="11.25" x14ac:dyDescent="0.15">
      <c r="A466" s="9" t="s">
        <v>1559</v>
      </c>
      <c r="B466" s="8" t="s">
        <v>1558</v>
      </c>
      <c r="C466" s="8">
        <v>5</v>
      </c>
      <c r="D466" s="8">
        <v>14</v>
      </c>
      <c r="E466" s="8">
        <v>88.4</v>
      </c>
      <c r="F466" s="7">
        <v>0.2</v>
      </c>
      <c r="G466" s="6">
        <v>0.2</v>
      </c>
    </row>
    <row r="467" spans="1:7" ht="11.25" x14ac:dyDescent="0.15">
      <c r="A467" s="9" t="s">
        <v>1557</v>
      </c>
      <c r="B467" s="8" t="s">
        <v>1556</v>
      </c>
      <c r="C467" s="8">
        <v>1</v>
      </c>
      <c r="D467" s="8">
        <v>16</v>
      </c>
      <c r="E467" s="8">
        <v>90</v>
      </c>
      <c r="F467" s="7">
        <v>1</v>
      </c>
      <c r="G467" s="6">
        <v>0</v>
      </c>
    </row>
    <row r="468" spans="1:7" ht="22.5" x14ac:dyDescent="0.15">
      <c r="A468" s="9" t="s">
        <v>1553</v>
      </c>
      <c r="B468" s="8" t="s">
        <v>1552</v>
      </c>
      <c r="C468" s="8">
        <v>3</v>
      </c>
      <c r="D468" s="8">
        <v>7.67</v>
      </c>
      <c r="E468" s="8">
        <v>61.67</v>
      </c>
      <c r="F468" s="7">
        <v>0.66700000000000004</v>
      </c>
      <c r="G468" s="6">
        <v>0</v>
      </c>
    </row>
    <row r="469" spans="1:7" ht="22.5" x14ac:dyDescent="0.15">
      <c r="A469" s="9" t="s">
        <v>1551</v>
      </c>
      <c r="B469" s="8" t="s">
        <v>1550</v>
      </c>
      <c r="C469" s="8">
        <v>2</v>
      </c>
      <c r="D469" s="8">
        <v>5.5</v>
      </c>
      <c r="E469" s="8">
        <v>77</v>
      </c>
      <c r="F469" s="7">
        <v>1</v>
      </c>
      <c r="G469" s="6">
        <v>0</v>
      </c>
    </row>
    <row r="470" spans="1:7" ht="22.5" x14ac:dyDescent="0.15">
      <c r="A470" s="9" t="s">
        <v>1549</v>
      </c>
      <c r="B470" s="8" t="s">
        <v>1548</v>
      </c>
      <c r="C470" s="8">
        <v>1</v>
      </c>
      <c r="D470" s="8">
        <v>9</v>
      </c>
      <c r="E470" s="8">
        <v>43</v>
      </c>
      <c r="F470" s="7">
        <v>1</v>
      </c>
      <c r="G470" s="6">
        <v>0</v>
      </c>
    </row>
    <row r="471" spans="1:7" ht="22.5" x14ac:dyDescent="0.15">
      <c r="A471" s="9" t="s">
        <v>1547</v>
      </c>
      <c r="B471" s="8" t="s">
        <v>1546</v>
      </c>
      <c r="C471" s="8">
        <v>1</v>
      </c>
      <c r="D471" s="8">
        <v>1</v>
      </c>
      <c r="E471" s="8">
        <v>84</v>
      </c>
      <c r="F471" s="7">
        <v>0</v>
      </c>
      <c r="G471" s="6">
        <v>0</v>
      </c>
    </row>
    <row r="472" spans="1:7" ht="22.5" x14ac:dyDescent="0.15">
      <c r="A472" s="9" t="s">
        <v>1545</v>
      </c>
      <c r="B472" s="8" t="s">
        <v>1544</v>
      </c>
      <c r="C472" s="8">
        <v>17</v>
      </c>
      <c r="D472" s="8">
        <v>0</v>
      </c>
      <c r="E472" s="8">
        <v>73.349999999999994</v>
      </c>
      <c r="F472" s="7">
        <v>0.94099999999999995</v>
      </c>
      <c r="G472" s="6">
        <v>0</v>
      </c>
    </row>
    <row r="473" spans="1:7" ht="22.5" x14ac:dyDescent="0.15">
      <c r="A473" s="9" t="s">
        <v>1543</v>
      </c>
      <c r="B473" s="8" t="s">
        <v>1542</v>
      </c>
      <c r="C473" s="8">
        <v>14</v>
      </c>
      <c r="D473" s="8">
        <v>3.79</v>
      </c>
      <c r="E473" s="8">
        <v>64.5</v>
      </c>
      <c r="F473" s="7">
        <v>0.5</v>
      </c>
      <c r="G473" s="6">
        <v>0</v>
      </c>
    </row>
    <row r="474" spans="1:7" ht="33.75" x14ac:dyDescent="0.15">
      <c r="A474" s="9" t="s">
        <v>1537</v>
      </c>
      <c r="B474" s="8" t="s">
        <v>1536</v>
      </c>
      <c r="C474" s="8">
        <v>1</v>
      </c>
      <c r="D474" s="8">
        <v>15</v>
      </c>
      <c r="E474" s="8">
        <v>85</v>
      </c>
      <c r="F474" s="7">
        <v>1</v>
      </c>
      <c r="G474" s="6">
        <v>0</v>
      </c>
    </row>
    <row r="475" spans="1:7" ht="11.25" x14ac:dyDescent="0.15">
      <c r="A475" s="9" t="s">
        <v>1535</v>
      </c>
      <c r="B475" s="8" t="s">
        <v>1534</v>
      </c>
      <c r="C475" s="8">
        <v>1</v>
      </c>
      <c r="D475" s="8">
        <v>1</v>
      </c>
      <c r="E475" s="8">
        <v>0.02</v>
      </c>
      <c r="F475" s="7">
        <v>0</v>
      </c>
      <c r="G475" s="6">
        <v>0</v>
      </c>
    </row>
    <row r="476" spans="1:7" ht="22.5" x14ac:dyDescent="0.15">
      <c r="A476" s="9" t="s">
        <v>3382</v>
      </c>
      <c r="B476" s="8" t="s">
        <v>3381</v>
      </c>
      <c r="C476" s="8">
        <v>1</v>
      </c>
      <c r="D476" s="8">
        <v>34</v>
      </c>
      <c r="E476" s="8">
        <v>75</v>
      </c>
      <c r="F476" s="7">
        <v>1</v>
      </c>
      <c r="G476" s="6">
        <v>0</v>
      </c>
    </row>
    <row r="477" spans="1:7" ht="22.5" x14ac:dyDescent="0.15">
      <c r="A477" s="9" t="s">
        <v>2822</v>
      </c>
      <c r="B477" s="8" t="s">
        <v>2821</v>
      </c>
      <c r="C477" s="8">
        <v>2</v>
      </c>
      <c r="D477" s="8">
        <v>3</v>
      </c>
      <c r="E477" s="8">
        <v>12.5</v>
      </c>
      <c r="F477" s="7">
        <v>1</v>
      </c>
      <c r="G477" s="6">
        <v>0</v>
      </c>
    </row>
    <row r="478" spans="1:7" ht="22.5" x14ac:dyDescent="0.15">
      <c r="A478" s="9" t="s">
        <v>3118</v>
      </c>
      <c r="B478" s="8" t="s">
        <v>3117</v>
      </c>
      <c r="C478" s="8">
        <v>1</v>
      </c>
      <c r="D478" s="8">
        <v>9</v>
      </c>
      <c r="E478" s="8">
        <v>17</v>
      </c>
      <c r="F478" s="7">
        <v>1</v>
      </c>
      <c r="G478" s="6">
        <v>0</v>
      </c>
    </row>
    <row r="479" spans="1:7" ht="11.25" x14ac:dyDescent="0.15">
      <c r="A479" s="9" t="s">
        <v>3498</v>
      </c>
      <c r="B479" s="8" t="s">
        <v>3497</v>
      </c>
      <c r="C479" s="8">
        <v>1</v>
      </c>
      <c r="D479" s="8">
        <v>0</v>
      </c>
      <c r="E479" s="8">
        <v>38</v>
      </c>
      <c r="F479" s="7">
        <v>1</v>
      </c>
      <c r="G479" s="6">
        <v>0</v>
      </c>
    </row>
    <row r="480" spans="1:7" ht="45" x14ac:dyDescent="0.15">
      <c r="A480" s="9" t="s">
        <v>3222</v>
      </c>
      <c r="B480" s="8" t="s">
        <v>3221</v>
      </c>
      <c r="C480" s="8">
        <v>1</v>
      </c>
      <c r="D480" s="8">
        <v>0</v>
      </c>
      <c r="E480" s="8">
        <v>68</v>
      </c>
      <c r="F480" s="7">
        <v>0</v>
      </c>
      <c r="G480" s="6">
        <v>0</v>
      </c>
    </row>
    <row r="481" spans="1:7" ht="33.75" x14ac:dyDescent="0.15">
      <c r="A481" s="9" t="s">
        <v>1531</v>
      </c>
      <c r="B481" s="8" t="s">
        <v>1530</v>
      </c>
      <c r="C481" s="8">
        <v>6</v>
      </c>
      <c r="D481" s="8">
        <v>1.33</v>
      </c>
      <c r="E481" s="8">
        <v>30.5</v>
      </c>
      <c r="F481" s="7">
        <v>1</v>
      </c>
      <c r="G481" s="6">
        <v>0</v>
      </c>
    </row>
    <row r="482" spans="1:7" ht="45" x14ac:dyDescent="0.15">
      <c r="A482" s="9" t="s">
        <v>1529</v>
      </c>
      <c r="B482" s="8" t="s">
        <v>1528</v>
      </c>
      <c r="C482" s="8">
        <v>87</v>
      </c>
      <c r="D482" s="8">
        <v>0</v>
      </c>
      <c r="E482" s="8">
        <v>37.869999999999997</v>
      </c>
      <c r="F482" s="7">
        <v>0.56299999999999994</v>
      </c>
      <c r="G482" s="6">
        <v>0</v>
      </c>
    </row>
    <row r="483" spans="1:7" ht="45" x14ac:dyDescent="0.15">
      <c r="A483" s="9" t="s">
        <v>1527</v>
      </c>
      <c r="B483" s="8" t="s">
        <v>1526</v>
      </c>
      <c r="C483" s="8">
        <v>40</v>
      </c>
      <c r="D483" s="8">
        <v>1.4</v>
      </c>
      <c r="E483" s="8">
        <v>52.78</v>
      </c>
      <c r="F483" s="7">
        <v>0.45</v>
      </c>
      <c r="G483" s="6">
        <v>0</v>
      </c>
    </row>
    <row r="484" spans="1:7" ht="33.75" x14ac:dyDescent="0.15">
      <c r="A484" s="9" t="s">
        <v>1525</v>
      </c>
      <c r="B484" s="8" t="s">
        <v>1524</v>
      </c>
      <c r="C484" s="8">
        <v>13</v>
      </c>
      <c r="D484" s="8">
        <v>2.15</v>
      </c>
      <c r="E484" s="8">
        <v>46.77</v>
      </c>
      <c r="F484" s="7">
        <v>1</v>
      </c>
      <c r="G484" s="6">
        <v>0</v>
      </c>
    </row>
    <row r="485" spans="1:7" ht="22.5" x14ac:dyDescent="0.15">
      <c r="A485" s="9" t="s">
        <v>1519</v>
      </c>
      <c r="B485" s="8" t="s">
        <v>1518</v>
      </c>
      <c r="C485" s="8">
        <v>9</v>
      </c>
      <c r="D485" s="8">
        <v>10.11</v>
      </c>
      <c r="E485" s="8">
        <v>68.11</v>
      </c>
      <c r="F485" s="7">
        <v>0.33300000000000002</v>
      </c>
      <c r="G485" s="6">
        <v>0</v>
      </c>
    </row>
    <row r="486" spans="1:7" ht="22.5" x14ac:dyDescent="0.15">
      <c r="A486" s="9" t="s">
        <v>1517</v>
      </c>
      <c r="B486" s="8" t="s">
        <v>1516</v>
      </c>
      <c r="C486" s="8">
        <v>9</v>
      </c>
      <c r="D486" s="8">
        <v>11.89</v>
      </c>
      <c r="E486" s="8">
        <v>83</v>
      </c>
      <c r="F486" s="7">
        <v>0.222</v>
      </c>
      <c r="G486" s="6">
        <v>0</v>
      </c>
    </row>
    <row r="487" spans="1:7" ht="22.5" x14ac:dyDescent="0.15">
      <c r="A487" s="9" t="s">
        <v>1515</v>
      </c>
      <c r="B487" s="8" t="s">
        <v>1514</v>
      </c>
      <c r="C487" s="8">
        <v>4</v>
      </c>
      <c r="D487" s="8">
        <v>20.75</v>
      </c>
      <c r="E487" s="8">
        <v>80.25</v>
      </c>
      <c r="F487" s="7">
        <v>0.25</v>
      </c>
      <c r="G487" s="6">
        <v>0</v>
      </c>
    </row>
    <row r="488" spans="1:7" ht="11.25" x14ac:dyDescent="0.15">
      <c r="A488" s="9" t="s">
        <v>1513</v>
      </c>
      <c r="B488" s="8" t="s">
        <v>1512</v>
      </c>
      <c r="C488" s="8">
        <v>48</v>
      </c>
      <c r="D488" s="8">
        <v>7.77</v>
      </c>
      <c r="E488" s="8">
        <v>71.099999999999994</v>
      </c>
      <c r="F488" s="7">
        <v>0.54200000000000004</v>
      </c>
      <c r="G488" s="6">
        <v>0</v>
      </c>
    </row>
    <row r="489" spans="1:7" ht="11.25" x14ac:dyDescent="0.15">
      <c r="A489" s="9" t="s">
        <v>1511</v>
      </c>
      <c r="B489" s="8" t="s">
        <v>1510</v>
      </c>
      <c r="C489" s="8">
        <v>17</v>
      </c>
      <c r="D489" s="8">
        <v>9.5299999999999994</v>
      </c>
      <c r="E489" s="8">
        <v>82.65</v>
      </c>
      <c r="F489" s="7">
        <v>0.41199999999999998</v>
      </c>
      <c r="G489" s="6">
        <v>0</v>
      </c>
    </row>
    <row r="490" spans="1:7" ht="11.25" x14ac:dyDescent="0.15">
      <c r="A490" s="9" t="s">
        <v>1509</v>
      </c>
      <c r="B490" s="8" t="s">
        <v>1508</v>
      </c>
      <c r="C490" s="8">
        <v>2</v>
      </c>
      <c r="D490" s="8">
        <v>14.5</v>
      </c>
      <c r="E490" s="8">
        <v>77</v>
      </c>
      <c r="F490" s="7">
        <v>1</v>
      </c>
      <c r="G490" s="6">
        <v>0</v>
      </c>
    </row>
    <row r="491" spans="1:7" ht="11.25" x14ac:dyDescent="0.15">
      <c r="A491" s="9" t="s">
        <v>1505</v>
      </c>
      <c r="B491" s="8" t="s">
        <v>1504</v>
      </c>
      <c r="C491" s="8">
        <v>7</v>
      </c>
      <c r="D491" s="8">
        <v>7.29</v>
      </c>
      <c r="E491" s="8">
        <v>66.14</v>
      </c>
      <c r="F491" s="7">
        <v>0.57099999999999995</v>
      </c>
      <c r="G491" s="6">
        <v>0</v>
      </c>
    </row>
    <row r="492" spans="1:7" ht="11.25" x14ac:dyDescent="0.15">
      <c r="A492" s="9" t="s">
        <v>1503</v>
      </c>
      <c r="B492" s="8" t="s">
        <v>1502</v>
      </c>
      <c r="C492" s="8">
        <v>8</v>
      </c>
      <c r="D492" s="8">
        <v>9.1300000000000008</v>
      </c>
      <c r="E492" s="8">
        <v>81.13</v>
      </c>
      <c r="F492" s="7">
        <v>0.125</v>
      </c>
      <c r="G492" s="6">
        <v>0</v>
      </c>
    </row>
    <row r="493" spans="1:7" ht="22.5" x14ac:dyDescent="0.15">
      <c r="A493" s="9" t="s">
        <v>3266</v>
      </c>
      <c r="B493" s="8" t="s">
        <v>3265</v>
      </c>
      <c r="C493" s="8">
        <v>1</v>
      </c>
      <c r="D493" s="8">
        <v>0</v>
      </c>
      <c r="E493" s="8">
        <v>79</v>
      </c>
      <c r="F493" s="7">
        <v>1</v>
      </c>
      <c r="G493" s="6">
        <v>0</v>
      </c>
    </row>
    <row r="494" spans="1:7" ht="22.5" x14ac:dyDescent="0.15">
      <c r="A494" s="9" t="s">
        <v>1499</v>
      </c>
      <c r="B494" s="8" t="s">
        <v>1498</v>
      </c>
      <c r="C494" s="8">
        <v>6</v>
      </c>
      <c r="D494" s="8">
        <v>3</v>
      </c>
      <c r="E494" s="8">
        <v>13.83</v>
      </c>
      <c r="F494" s="7">
        <v>0.66700000000000004</v>
      </c>
      <c r="G494" s="6">
        <v>0</v>
      </c>
    </row>
    <row r="495" spans="1:7" ht="22.5" x14ac:dyDescent="0.15">
      <c r="A495" s="9" t="s">
        <v>1497</v>
      </c>
      <c r="B495" s="8" t="s">
        <v>1496</v>
      </c>
      <c r="C495" s="8">
        <v>56</v>
      </c>
      <c r="D495" s="8">
        <v>3.86</v>
      </c>
      <c r="E495" s="8">
        <v>53.75</v>
      </c>
      <c r="F495" s="7">
        <v>0.48199999999999998</v>
      </c>
      <c r="G495" s="6">
        <v>0</v>
      </c>
    </row>
    <row r="496" spans="1:7" ht="22.5" x14ac:dyDescent="0.15">
      <c r="A496" s="9" t="s">
        <v>1495</v>
      </c>
      <c r="B496" s="8" t="s">
        <v>1494</v>
      </c>
      <c r="C496" s="8">
        <v>8</v>
      </c>
      <c r="D496" s="8">
        <v>10.88</v>
      </c>
      <c r="E496" s="8">
        <v>66.63</v>
      </c>
      <c r="F496" s="7">
        <v>0.625</v>
      </c>
      <c r="G496" s="6">
        <v>0</v>
      </c>
    </row>
    <row r="497" spans="1:7" ht="22.5" x14ac:dyDescent="0.15">
      <c r="A497" s="9" t="s">
        <v>1493</v>
      </c>
      <c r="B497" s="8" t="s">
        <v>1492</v>
      </c>
      <c r="C497" s="8">
        <v>4</v>
      </c>
      <c r="D497" s="8">
        <v>15.25</v>
      </c>
      <c r="E497" s="8">
        <v>62.25</v>
      </c>
      <c r="F497" s="7">
        <v>0.5</v>
      </c>
      <c r="G497" s="6">
        <v>0</v>
      </c>
    </row>
    <row r="498" spans="1:7" ht="22.5" x14ac:dyDescent="0.15">
      <c r="A498" s="9" t="s">
        <v>2812</v>
      </c>
      <c r="B498" s="8" t="s">
        <v>2811</v>
      </c>
      <c r="C498" s="8">
        <v>4</v>
      </c>
      <c r="D498" s="8">
        <v>1.75</v>
      </c>
      <c r="E498" s="8">
        <v>37.5</v>
      </c>
      <c r="F498" s="7">
        <v>0.5</v>
      </c>
      <c r="G498" s="6">
        <v>0</v>
      </c>
    </row>
    <row r="499" spans="1:7" ht="22.5" x14ac:dyDescent="0.15">
      <c r="A499" s="9" t="s">
        <v>2810</v>
      </c>
      <c r="B499" s="8" t="s">
        <v>2809</v>
      </c>
      <c r="C499" s="8">
        <v>1</v>
      </c>
      <c r="D499" s="8">
        <v>9</v>
      </c>
      <c r="E499" s="8">
        <v>100</v>
      </c>
      <c r="F499" s="7">
        <v>0</v>
      </c>
      <c r="G499" s="6">
        <v>0</v>
      </c>
    </row>
    <row r="500" spans="1:7" ht="22.5" x14ac:dyDescent="0.15">
      <c r="A500" s="9" t="s">
        <v>2808</v>
      </c>
      <c r="B500" s="8" t="s">
        <v>2807</v>
      </c>
      <c r="C500" s="8">
        <v>19</v>
      </c>
      <c r="D500" s="8">
        <v>3.32</v>
      </c>
      <c r="E500" s="8">
        <v>31.79</v>
      </c>
      <c r="F500" s="7">
        <v>0.78900000000000003</v>
      </c>
      <c r="G500" s="6">
        <v>0</v>
      </c>
    </row>
    <row r="501" spans="1:7" ht="22.5" x14ac:dyDescent="0.15">
      <c r="A501" s="9" t="s">
        <v>3104</v>
      </c>
      <c r="B501" s="8" t="s">
        <v>3103</v>
      </c>
      <c r="C501" s="8">
        <v>2</v>
      </c>
      <c r="D501" s="8">
        <v>0</v>
      </c>
      <c r="E501" s="8">
        <v>48.5</v>
      </c>
      <c r="F501" s="7">
        <v>0.5</v>
      </c>
      <c r="G501" s="6">
        <v>0</v>
      </c>
    </row>
    <row r="502" spans="1:7" ht="22.5" x14ac:dyDescent="0.15">
      <c r="A502" s="9" t="s">
        <v>1491</v>
      </c>
      <c r="B502" s="8" t="s">
        <v>1490</v>
      </c>
      <c r="C502" s="8">
        <v>40</v>
      </c>
      <c r="D502" s="8">
        <v>2.88</v>
      </c>
      <c r="E502" s="8">
        <v>41.08</v>
      </c>
      <c r="F502" s="7">
        <v>0.4</v>
      </c>
      <c r="G502" s="6">
        <v>0</v>
      </c>
    </row>
    <row r="503" spans="1:7" ht="22.5" x14ac:dyDescent="0.15">
      <c r="A503" s="9" t="s">
        <v>1489</v>
      </c>
      <c r="B503" s="8" t="s">
        <v>1488</v>
      </c>
      <c r="C503" s="8">
        <v>32</v>
      </c>
      <c r="D503" s="8">
        <v>5.31</v>
      </c>
      <c r="E503" s="8">
        <v>76.97</v>
      </c>
      <c r="F503" s="7">
        <v>0.125</v>
      </c>
      <c r="G503" s="6">
        <v>0</v>
      </c>
    </row>
    <row r="504" spans="1:7" ht="22.5" x14ac:dyDescent="0.15">
      <c r="A504" s="9" t="s">
        <v>1487</v>
      </c>
      <c r="B504" s="8" t="s">
        <v>1486</v>
      </c>
      <c r="C504" s="8">
        <v>2</v>
      </c>
      <c r="D504" s="8">
        <v>8.5</v>
      </c>
      <c r="E504" s="8">
        <v>87</v>
      </c>
      <c r="F504" s="7">
        <v>0</v>
      </c>
      <c r="G504" s="6">
        <v>0</v>
      </c>
    </row>
    <row r="505" spans="1:7" ht="22.5" x14ac:dyDescent="0.15">
      <c r="A505" s="9" t="s">
        <v>1483</v>
      </c>
      <c r="B505" s="8" t="s">
        <v>1482</v>
      </c>
      <c r="C505" s="8">
        <v>1</v>
      </c>
      <c r="D505" s="8">
        <v>4</v>
      </c>
      <c r="E505" s="8">
        <v>12</v>
      </c>
      <c r="F505" s="7">
        <v>0</v>
      </c>
      <c r="G505" s="6">
        <v>0</v>
      </c>
    </row>
    <row r="506" spans="1:7" ht="22.5" x14ac:dyDescent="0.15">
      <c r="A506" s="9" t="s">
        <v>1481</v>
      </c>
      <c r="B506" s="8" t="s">
        <v>1480</v>
      </c>
      <c r="C506" s="8">
        <v>11</v>
      </c>
      <c r="D506" s="8">
        <v>0</v>
      </c>
      <c r="E506" s="8">
        <v>47.36</v>
      </c>
      <c r="F506" s="7">
        <v>0.45500000000000002</v>
      </c>
      <c r="G506" s="6">
        <v>0</v>
      </c>
    </row>
    <row r="507" spans="1:7" ht="22.5" x14ac:dyDescent="0.15">
      <c r="A507" s="9" t="s">
        <v>1479</v>
      </c>
      <c r="B507" s="8" t="s">
        <v>1478</v>
      </c>
      <c r="C507" s="8">
        <v>29</v>
      </c>
      <c r="D507" s="8">
        <v>2.1</v>
      </c>
      <c r="E507" s="8">
        <v>54.66</v>
      </c>
      <c r="F507" s="7">
        <v>0.20699999999999999</v>
      </c>
      <c r="G507" s="6">
        <v>0</v>
      </c>
    </row>
    <row r="508" spans="1:7" ht="22.5" x14ac:dyDescent="0.15">
      <c r="A508" s="9" t="s">
        <v>1477</v>
      </c>
      <c r="B508" s="8" t="s">
        <v>1476</v>
      </c>
      <c r="C508" s="8">
        <v>1</v>
      </c>
      <c r="D508" s="8">
        <v>11</v>
      </c>
      <c r="E508" s="8">
        <v>54</v>
      </c>
      <c r="F508" s="7">
        <v>0</v>
      </c>
      <c r="G508" s="6">
        <v>0</v>
      </c>
    </row>
    <row r="509" spans="1:7" ht="22.5" x14ac:dyDescent="0.15">
      <c r="A509" s="9" t="s">
        <v>3100</v>
      </c>
      <c r="B509" s="8" t="s">
        <v>3099</v>
      </c>
      <c r="C509" s="8">
        <v>16</v>
      </c>
      <c r="D509" s="8">
        <v>0</v>
      </c>
      <c r="E509" s="8">
        <v>42.13</v>
      </c>
      <c r="F509" s="7">
        <v>0.5</v>
      </c>
      <c r="G509" s="6">
        <v>0</v>
      </c>
    </row>
    <row r="510" spans="1:7" ht="11.25" x14ac:dyDescent="0.15">
      <c r="A510" s="9" t="s">
        <v>3098</v>
      </c>
      <c r="B510" s="8" t="s">
        <v>3097</v>
      </c>
      <c r="C510" s="8">
        <v>8</v>
      </c>
      <c r="D510" s="8">
        <v>2.13</v>
      </c>
      <c r="E510" s="8">
        <v>51.63</v>
      </c>
      <c r="F510" s="7">
        <v>0.625</v>
      </c>
      <c r="G510" s="6">
        <v>0</v>
      </c>
    </row>
    <row r="511" spans="1:7" ht="22.5" x14ac:dyDescent="0.15">
      <c r="A511" s="9" t="s">
        <v>1473</v>
      </c>
      <c r="B511" s="8" t="s">
        <v>1472</v>
      </c>
      <c r="C511" s="8">
        <v>4</v>
      </c>
      <c r="D511" s="8">
        <v>0</v>
      </c>
      <c r="E511" s="8">
        <v>43.25</v>
      </c>
      <c r="F511" s="7">
        <v>0.5</v>
      </c>
      <c r="G511" s="6">
        <v>0</v>
      </c>
    </row>
    <row r="512" spans="1:7" ht="11.25" x14ac:dyDescent="0.15">
      <c r="A512" s="9" t="s">
        <v>1471</v>
      </c>
      <c r="B512" s="8" t="s">
        <v>1470</v>
      </c>
      <c r="C512" s="8">
        <v>129</v>
      </c>
      <c r="D512" s="8">
        <v>2.04</v>
      </c>
      <c r="E512" s="8">
        <v>51.41</v>
      </c>
      <c r="F512" s="7">
        <v>0.34899999999999998</v>
      </c>
      <c r="G512" s="6">
        <v>0</v>
      </c>
    </row>
    <row r="513" spans="1:7" ht="11.25" x14ac:dyDescent="0.15">
      <c r="A513" s="9" t="s">
        <v>1469</v>
      </c>
      <c r="B513" s="8" t="s">
        <v>1468</v>
      </c>
      <c r="C513" s="8">
        <v>18</v>
      </c>
      <c r="D513" s="8">
        <v>5.1100000000000003</v>
      </c>
      <c r="E513" s="8">
        <v>83.94</v>
      </c>
      <c r="F513" s="7">
        <v>0.111</v>
      </c>
      <c r="G513" s="6">
        <v>0</v>
      </c>
    </row>
    <row r="514" spans="1:7" ht="11.25" x14ac:dyDescent="0.15">
      <c r="A514" s="9" t="s">
        <v>1467</v>
      </c>
      <c r="B514" s="8" t="s">
        <v>1466</v>
      </c>
      <c r="C514" s="8">
        <v>2</v>
      </c>
      <c r="D514" s="8">
        <v>9</v>
      </c>
      <c r="E514" s="8">
        <v>89</v>
      </c>
      <c r="F514" s="7">
        <v>0</v>
      </c>
      <c r="G514" s="6">
        <v>0</v>
      </c>
    </row>
    <row r="515" spans="1:7" ht="22.5" x14ac:dyDescent="0.15">
      <c r="A515" s="9" t="s">
        <v>1465</v>
      </c>
      <c r="B515" s="8" t="s">
        <v>1464</v>
      </c>
      <c r="C515" s="8">
        <v>6</v>
      </c>
      <c r="D515" s="8">
        <v>1.83</v>
      </c>
      <c r="E515" s="8">
        <v>52.17</v>
      </c>
      <c r="F515" s="7">
        <v>0.5</v>
      </c>
      <c r="G515" s="6">
        <v>0</v>
      </c>
    </row>
    <row r="516" spans="1:7" ht="22.5" x14ac:dyDescent="0.15">
      <c r="A516" s="9" t="s">
        <v>2804</v>
      </c>
      <c r="B516" s="8" t="s">
        <v>2803</v>
      </c>
      <c r="C516" s="8">
        <v>3</v>
      </c>
      <c r="D516" s="8">
        <v>0</v>
      </c>
      <c r="E516" s="8">
        <v>14.67</v>
      </c>
      <c r="F516" s="7">
        <v>0.66700000000000004</v>
      </c>
      <c r="G516" s="6">
        <v>0</v>
      </c>
    </row>
    <row r="517" spans="1:7" ht="22.5" x14ac:dyDescent="0.15">
      <c r="A517" s="9" t="s">
        <v>1463</v>
      </c>
      <c r="B517" s="8" t="s">
        <v>1462</v>
      </c>
      <c r="C517" s="8">
        <v>22</v>
      </c>
      <c r="D517" s="8">
        <v>2.09</v>
      </c>
      <c r="E517" s="8">
        <v>46.09</v>
      </c>
      <c r="F517" s="7">
        <v>0.86399999999999999</v>
      </c>
      <c r="G517" s="6">
        <v>0</v>
      </c>
    </row>
    <row r="518" spans="1:7" ht="22.5" x14ac:dyDescent="0.15">
      <c r="A518" s="9" t="s">
        <v>1461</v>
      </c>
      <c r="B518" s="8" t="s">
        <v>1460</v>
      </c>
      <c r="C518" s="8">
        <v>3</v>
      </c>
      <c r="D518" s="8">
        <v>5.33</v>
      </c>
      <c r="E518" s="8">
        <v>74.33</v>
      </c>
      <c r="F518" s="7">
        <v>1</v>
      </c>
      <c r="G518" s="6">
        <v>0</v>
      </c>
    </row>
    <row r="519" spans="1:7" ht="22.5" x14ac:dyDescent="0.15">
      <c r="A519" s="9" t="s">
        <v>1457</v>
      </c>
      <c r="B519" s="8" t="s">
        <v>1456</v>
      </c>
      <c r="C519" s="8">
        <v>3</v>
      </c>
      <c r="D519" s="8">
        <v>0</v>
      </c>
      <c r="E519" s="8">
        <v>48.67</v>
      </c>
      <c r="F519" s="7">
        <v>0.66700000000000004</v>
      </c>
      <c r="G519" s="6">
        <v>0</v>
      </c>
    </row>
    <row r="520" spans="1:7" ht="22.5" x14ac:dyDescent="0.15">
      <c r="A520" s="9" t="s">
        <v>1455</v>
      </c>
      <c r="B520" s="8" t="s">
        <v>1454</v>
      </c>
      <c r="C520" s="8">
        <v>2</v>
      </c>
      <c r="D520" s="8">
        <v>1</v>
      </c>
      <c r="E520" s="8">
        <v>16</v>
      </c>
      <c r="F520" s="7">
        <v>1</v>
      </c>
      <c r="G520" s="6">
        <v>0</v>
      </c>
    </row>
    <row r="521" spans="1:7" ht="22.5" x14ac:dyDescent="0.15">
      <c r="A521" s="9" t="s">
        <v>1453</v>
      </c>
      <c r="B521" s="8" t="s">
        <v>1452</v>
      </c>
      <c r="C521" s="8">
        <v>31</v>
      </c>
      <c r="D521" s="8">
        <v>0</v>
      </c>
      <c r="E521" s="8">
        <v>43.1</v>
      </c>
      <c r="F521" s="7">
        <v>0.64500000000000002</v>
      </c>
      <c r="G521" s="6">
        <v>0</v>
      </c>
    </row>
    <row r="522" spans="1:7" ht="11.25" x14ac:dyDescent="0.15">
      <c r="A522" s="9" t="s">
        <v>1451</v>
      </c>
      <c r="B522" s="8" t="s">
        <v>1450</v>
      </c>
      <c r="C522" s="8">
        <v>16</v>
      </c>
      <c r="D522" s="8">
        <v>1.25</v>
      </c>
      <c r="E522" s="8">
        <v>45.5</v>
      </c>
      <c r="F522" s="7">
        <v>0.75</v>
      </c>
      <c r="G522" s="6">
        <v>0</v>
      </c>
    </row>
    <row r="523" spans="1:7" ht="22.5" x14ac:dyDescent="0.15">
      <c r="A523" s="9" t="s">
        <v>1449</v>
      </c>
      <c r="B523" s="8" t="s">
        <v>1448</v>
      </c>
      <c r="C523" s="8">
        <v>33</v>
      </c>
      <c r="D523" s="8">
        <v>0</v>
      </c>
      <c r="E523" s="8">
        <v>47.18</v>
      </c>
      <c r="F523" s="7">
        <v>0.75800000000000001</v>
      </c>
      <c r="G523" s="6">
        <v>0</v>
      </c>
    </row>
    <row r="524" spans="1:7" ht="11.25" x14ac:dyDescent="0.15">
      <c r="A524" s="9" t="s">
        <v>1447</v>
      </c>
      <c r="B524" s="8" t="s">
        <v>1446</v>
      </c>
      <c r="C524" s="8">
        <v>11</v>
      </c>
      <c r="D524" s="8">
        <v>1.73</v>
      </c>
      <c r="E524" s="8">
        <v>41.91</v>
      </c>
      <c r="F524" s="7">
        <v>0.81799999999999995</v>
      </c>
      <c r="G524" s="6">
        <v>0</v>
      </c>
    </row>
    <row r="525" spans="1:7" ht="22.5" x14ac:dyDescent="0.15">
      <c r="A525" s="9" t="s">
        <v>1445</v>
      </c>
      <c r="B525" s="8" t="s">
        <v>1444</v>
      </c>
      <c r="C525" s="8">
        <v>35</v>
      </c>
      <c r="D525" s="8">
        <v>0</v>
      </c>
      <c r="E525" s="8">
        <v>46.4</v>
      </c>
      <c r="F525" s="7">
        <v>0.42899999999999999</v>
      </c>
      <c r="G525" s="6">
        <v>0</v>
      </c>
    </row>
    <row r="526" spans="1:7" ht="22.5" x14ac:dyDescent="0.15">
      <c r="A526" s="9" t="s">
        <v>1443</v>
      </c>
      <c r="B526" s="8" t="s">
        <v>1442</v>
      </c>
      <c r="C526" s="8">
        <v>23</v>
      </c>
      <c r="D526" s="8">
        <v>1.61</v>
      </c>
      <c r="E526" s="8">
        <v>51.22</v>
      </c>
      <c r="F526" s="7">
        <v>0.69599999999999995</v>
      </c>
      <c r="G526" s="6">
        <v>0</v>
      </c>
    </row>
    <row r="527" spans="1:7" ht="22.5" x14ac:dyDescent="0.15">
      <c r="A527" s="9" t="s">
        <v>1441</v>
      </c>
      <c r="B527" s="8" t="s">
        <v>1440</v>
      </c>
      <c r="C527" s="8">
        <v>1</v>
      </c>
      <c r="D527" s="8">
        <v>3</v>
      </c>
      <c r="E527" s="8">
        <v>40</v>
      </c>
      <c r="F527" s="7">
        <v>1</v>
      </c>
      <c r="G527" s="6">
        <v>0</v>
      </c>
    </row>
    <row r="528" spans="1:7" ht="22.5" x14ac:dyDescent="0.15">
      <c r="A528" s="9" t="s">
        <v>1439</v>
      </c>
      <c r="B528" s="8" t="s">
        <v>1438</v>
      </c>
      <c r="C528" s="8">
        <v>1</v>
      </c>
      <c r="D528" s="8">
        <v>11</v>
      </c>
      <c r="E528" s="8">
        <v>83</v>
      </c>
      <c r="F528" s="7">
        <v>0</v>
      </c>
      <c r="G528" s="6">
        <v>0</v>
      </c>
    </row>
    <row r="529" spans="1:7" ht="22.5" x14ac:dyDescent="0.15">
      <c r="A529" s="9" t="s">
        <v>1437</v>
      </c>
      <c r="B529" s="8" t="s">
        <v>1436</v>
      </c>
      <c r="C529" s="8">
        <v>45</v>
      </c>
      <c r="D529" s="8">
        <v>8.67</v>
      </c>
      <c r="E529" s="8">
        <v>81.510000000000005</v>
      </c>
      <c r="F529" s="7">
        <v>0.111</v>
      </c>
      <c r="G529" s="6">
        <v>0</v>
      </c>
    </row>
    <row r="530" spans="1:7" ht="22.5" x14ac:dyDescent="0.15">
      <c r="A530" s="9" t="s">
        <v>1435</v>
      </c>
      <c r="B530" s="8" t="s">
        <v>1434</v>
      </c>
      <c r="C530" s="8">
        <v>18</v>
      </c>
      <c r="D530" s="8">
        <v>11</v>
      </c>
      <c r="E530" s="8">
        <v>85.56</v>
      </c>
      <c r="F530" s="7">
        <v>0.111</v>
      </c>
      <c r="G530" s="6">
        <v>5.6000000000000001E-2</v>
      </c>
    </row>
    <row r="531" spans="1:7" ht="22.5" x14ac:dyDescent="0.15">
      <c r="A531" s="9" t="s">
        <v>1433</v>
      </c>
      <c r="B531" s="8" t="s">
        <v>1432</v>
      </c>
      <c r="C531" s="8">
        <v>5</v>
      </c>
      <c r="D531" s="8">
        <v>16.399999999999999</v>
      </c>
      <c r="E531" s="8">
        <v>83.2</v>
      </c>
      <c r="F531" s="7">
        <v>0.2</v>
      </c>
      <c r="G531" s="6">
        <v>0</v>
      </c>
    </row>
    <row r="532" spans="1:7" ht="22.5" x14ac:dyDescent="0.15">
      <c r="A532" s="9" t="s">
        <v>1431</v>
      </c>
      <c r="B532" s="8" t="s">
        <v>1430</v>
      </c>
      <c r="C532" s="8">
        <v>2</v>
      </c>
      <c r="D532" s="8">
        <v>26.5</v>
      </c>
      <c r="E532" s="8">
        <v>83</v>
      </c>
      <c r="F532" s="7">
        <v>0</v>
      </c>
      <c r="G532" s="6">
        <v>0</v>
      </c>
    </row>
    <row r="533" spans="1:7" ht="33.75" x14ac:dyDescent="0.15">
      <c r="A533" s="9" t="s">
        <v>1429</v>
      </c>
      <c r="B533" s="8" t="s">
        <v>1428</v>
      </c>
      <c r="C533" s="8">
        <v>59</v>
      </c>
      <c r="D533" s="8">
        <v>7.83</v>
      </c>
      <c r="E533" s="8">
        <v>68.05</v>
      </c>
      <c r="F533" s="7">
        <v>0.50800000000000001</v>
      </c>
      <c r="G533" s="6">
        <v>0</v>
      </c>
    </row>
    <row r="534" spans="1:7" ht="33.75" x14ac:dyDescent="0.15">
      <c r="A534" s="9" t="s">
        <v>1427</v>
      </c>
      <c r="B534" s="8" t="s">
        <v>1426</v>
      </c>
      <c r="C534" s="8">
        <v>23</v>
      </c>
      <c r="D534" s="8">
        <v>8.74</v>
      </c>
      <c r="E534" s="8">
        <v>83.65</v>
      </c>
      <c r="F534" s="7">
        <v>0.47799999999999998</v>
      </c>
      <c r="G534" s="6">
        <v>0</v>
      </c>
    </row>
    <row r="535" spans="1:7" ht="33.75" x14ac:dyDescent="0.15">
      <c r="A535" s="9" t="s">
        <v>1425</v>
      </c>
      <c r="B535" s="8" t="s">
        <v>1424</v>
      </c>
      <c r="C535" s="8">
        <v>6</v>
      </c>
      <c r="D535" s="8">
        <v>17</v>
      </c>
      <c r="E535" s="8">
        <v>83</v>
      </c>
      <c r="F535" s="7">
        <v>0.16700000000000001</v>
      </c>
      <c r="G535" s="6">
        <v>0</v>
      </c>
    </row>
    <row r="536" spans="1:7" ht="33.75" x14ac:dyDescent="0.15">
      <c r="A536" s="9" t="s">
        <v>1423</v>
      </c>
      <c r="B536" s="8" t="s">
        <v>1422</v>
      </c>
      <c r="C536" s="8">
        <v>85</v>
      </c>
      <c r="D536" s="8">
        <v>7.54</v>
      </c>
      <c r="E536" s="8">
        <v>82.92</v>
      </c>
      <c r="F536" s="7">
        <v>0.188</v>
      </c>
      <c r="G536" s="6">
        <v>0</v>
      </c>
    </row>
    <row r="537" spans="1:7" ht="33.75" x14ac:dyDescent="0.15">
      <c r="A537" s="9" t="s">
        <v>1421</v>
      </c>
      <c r="B537" s="8" t="s">
        <v>1420</v>
      </c>
      <c r="C537" s="8">
        <v>30</v>
      </c>
      <c r="D537" s="8">
        <v>11.3</v>
      </c>
      <c r="E537" s="8">
        <v>82.43</v>
      </c>
      <c r="F537" s="7">
        <v>0.2</v>
      </c>
      <c r="G537" s="6">
        <v>0</v>
      </c>
    </row>
    <row r="538" spans="1:7" ht="33.75" x14ac:dyDescent="0.15">
      <c r="A538" s="9" t="s">
        <v>1419</v>
      </c>
      <c r="B538" s="8" t="s">
        <v>1418</v>
      </c>
      <c r="C538" s="8">
        <v>9</v>
      </c>
      <c r="D538" s="8">
        <v>16.22</v>
      </c>
      <c r="E538" s="8">
        <v>85.89</v>
      </c>
      <c r="F538" s="7">
        <v>0.111</v>
      </c>
      <c r="G538" s="6">
        <v>0.222</v>
      </c>
    </row>
    <row r="539" spans="1:7" ht="33.75" x14ac:dyDescent="0.15">
      <c r="A539" s="9" t="s">
        <v>1417</v>
      </c>
      <c r="B539" s="8" t="s">
        <v>1416</v>
      </c>
      <c r="C539" s="8">
        <v>3</v>
      </c>
      <c r="D539" s="8">
        <v>19.670000000000002</v>
      </c>
      <c r="E539" s="8">
        <v>78.67</v>
      </c>
      <c r="F539" s="7">
        <v>0</v>
      </c>
      <c r="G539" s="6">
        <v>0.33300000000000002</v>
      </c>
    </row>
    <row r="540" spans="1:7" ht="33.75" x14ac:dyDescent="0.15">
      <c r="A540" s="9" t="s">
        <v>2792</v>
      </c>
      <c r="B540" s="8" t="s">
        <v>2791</v>
      </c>
      <c r="C540" s="8">
        <v>1</v>
      </c>
      <c r="D540" s="8">
        <v>2</v>
      </c>
      <c r="E540" s="8">
        <v>26</v>
      </c>
      <c r="F540" s="7">
        <v>1</v>
      </c>
      <c r="G540" s="6">
        <v>0</v>
      </c>
    </row>
    <row r="541" spans="1:7" ht="22.5" x14ac:dyDescent="0.15">
      <c r="A541" s="9" t="s">
        <v>1411</v>
      </c>
      <c r="B541" s="8" t="s">
        <v>1410</v>
      </c>
      <c r="C541" s="8">
        <v>5</v>
      </c>
      <c r="D541" s="8">
        <v>3.8</v>
      </c>
      <c r="E541" s="8">
        <v>40.4</v>
      </c>
      <c r="F541" s="7">
        <v>0.6</v>
      </c>
      <c r="G541" s="6">
        <v>0</v>
      </c>
    </row>
    <row r="542" spans="1:7" ht="22.5" x14ac:dyDescent="0.15">
      <c r="A542" s="9" t="s">
        <v>1409</v>
      </c>
      <c r="B542" s="8" t="s">
        <v>1408</v>
      </c>
      <c r="C542" s="8">
        <v>4</v>
      </c>
      <c r="D542" s="8">
        <v>7.5</v>
      </c>
      <c r="E542" s="8">
        <v>63.75</v>
      </c>
      <c r="F542" s="7">
        <v>0.5</v>
      </c>
      <c r="G542" s="6">
        <v>0</v>
      </c>
    </row>
    <row r="543" spans="1:7" ht="22.5" x14ac:dyDescent="0.15">
      <c r="A543" s="9" t="s">
        <v>3576</v>
      </c>
      <c r="B543" s="8" t="s">
        <v>3575</v>
      </c>
      <c r="C543" s="8">
        <v>1</v>
      </c>
      <c r="D543" s="8">
        <v>30</v>
      </c>
      <c r="E543" s="8">
        <v>76</v>
      </c>
      <c r="F543" s="7">
        <v>0</v>
      </c>
      <c r="G543" s="6">
        <v>0</v>
      </c>
    </row>
    <row r="544" spans="1:7" ht="33.75" x14ac:dyDescent="0.15">
      <c r="A544" s="9" t="s">
        <v>1405</v>
      </c>
      <c r="B544" s="8" t="s">
        <v>1404</v>
      </c>
      <c r="C544" s="8">
        <v>2</v>
      </c>
      <c r="D544" s="8">
        <v>2</v>
      </c>
      <c r="E544" s="8">
        <v>66</v>
      </c>
      <c r="F544" s="7">
        <v>0.5</v>
      </c>
      <c r="G544" s="6">
        <v>0</v>
      </c>
    </row>
    <row r="545" spans="1:7" ht="33.75" x14ac:dyDescent="0.15">
      <c r="A545" s="9" t="s">
        <v>3315</v>
      </c>
      <c r="B545" s="8" t="s">
        <v>3314</v>
      </c>
      <c r="C545" s="8">
        <v>1</v>
      </c>
      <c r="D545" s="8">
        <v>5</v>
      </c>
      <c r="E545" s="8">
        <v>68</v>
      </c>
      <c r="F545" s="7">
        <v>1</v>
      </c>
      <c r="G545" s="6">
        <v>0</v>
      </c>
    </row>
    <row r="546" spans="1:7" ht="22.5" x14ac:dyDescent="0.15">
      <c r="A546" s="9" t="s">
        <v>2790</v>
      </c>
      <c r="B546" s="8" t="s">
        <v>2789</v>
      </c>
      <c r="C546" s="8">
        <v>2</v>
      </c>
      <c r="D546" s="8">
        <v>4</v>
      </c>
      <c r="E546" s="8">
        <v>60.5</v>
      </c>
      <c r="F546" s="7">
        <v>1</v>
      </c>
      <c r="G546" s="6">
        <v>0</v>
      </c>
    </row>
    <row r="547" spans="1:7" ht="22.5" x14ac:dyDescent="0.15">
      <c r="A547" s="9" t="s">
        <v>2788</v>
      </c>
      <c r="B547" s="8" t="s">
        <v>2787</v>
      </c>
      <c r="C547" s="8">
        <v>1</v>
      </c>
      <c r="D547" s="8">
        <v>4</v>
      </c>
      <c r="E547" s="8">
        <v>50</v>
      </c>
      <c r="F547" s="7">
        <v>1</v>
      </c>
      <c r="G547" s="6">
        <v>0</v>
      </c>
    </row>
    <row r="548" spans="1:7" ht="11.25" x14ac:dyDescent="0.15">
      <c r="A548" s="9" t="s">
        <v>1403</v>
      </c>
      <c r="B548" s="8" t="s">
        <v>1402</v>
      </c>
      <c r="C548" s="8">
        <v>193</v>
      </c>
      <c r="D548" s="8">
        <v>2.0099999999999998</v>
      </c>
      <c r="E548" s="8">
        <v>53.81</v>
      </c>
      <c r="F548" s="7">
        <v>0.47199999999999998</v>
      </c>
      <c r="G548" s="6">
        <v>0</v>
      </c>
    </row>
    <row r="549" spans="1:7" ht="11.25" x14ac:dyDescent="0.15">
      <c r="A549" s="9" t="s">
        <v>1401</v>
      </c>
      <c r="B549" s="8" t="s">
        <v>1400</v>
      </c>
      <c r="C549" s="8">
        <v>8</v>
      </c>
      <c r="D549" s="8">
        <v>3.25</v>
      </c>
      <c r="E549" s="8">
        <v>73</v>
      </c>
      <c r="F549" s="7">
        <v>0.375</v>
      </c>
      <c r="G549" s="6">
        <v>0</v>
      </c>
    </row>
    <row r="550" spans="1:7" ht="22.5" x14ac:dyDescent="0.15">
      <c r="A550" s="9" t="s">
        <v>1399</v>
      </c>
      <c r="B550" s="8" t="s">
        <v>1398</v>
      </c>
      <c r="C550" s="8">
        <v>2</v>
      </c>
      <c r="D550" s="8">
        <v>0</v>
      </c>
      <c r="E550" s="8">
        <v>54.5</v>
      </c>
      <c r="F550" s="7">
        <v>0.5</v>
      </c>
      <c r="G550" s="6">
        <v>0</v>
      </c>
    </row>
    <row r="551" spans="1:7" ht="22.5" x14ac:dyDescent="0.15">
      <c r="A551" s="9" t="s">
        <v>1397</v>
      </c>
      <c r="B551" s="8" t="s">
        <v>1396</v>
      </c>
      <c r="C551" s="8">
        <v>6</v>
      </c>
      <c r="D551" s="8">
        <v>2.83</v>
      </c>
      <c r="E551" s="8">
        <v>38.67</v>
      </c>
      <c r="F551" s="7">
        <v>1</v>
      </c>
      <c r="G551" s="6">
        <v>0</v>
      </c>
    </row>
    <row r="552" spans="1:7" ht="22.5" x14ac:dyDescent="0.15">
      <c r="A552" s="9" t="s">
        <v>1395</v>
      </c>
      <c r="B552" s="8" t="s">
        <v>1394</v>
      </c>
      <c r="C552" s="8">
        <v>1</v>
      </c>
      <c r="D552" s="8">
        <v>1</v>
      </c>
      <c r="E552" s="8">
        <v>31</v>
      </c>
      <c r="F552" s="7">
        <v>1</v>
      </c>
      <c r="G552" s="6">
        <v>0</v>
      </c>
    </row>
    <row r="553" spans="1:7" ht="22.5" x14ac:dyDescent="0.15">
      <c r="A553" s="9" t="s">
        <v>1393</v>
      </c>
      <c r="B553" s="8" t="s">
        <v>1392</v>
      </c>
      <c r="C553" s="8">
        <v>2</v>
      </c>
      <c r="D553" s="8">
        <v>16</v>
      </c>
      <c r="E553" s="8">
        <v>83</v>
      </c>
      <c r="F553" s="7">
        <v>0.5</v>
      </c>
      <c r="G553" s="6">
        <v>0</v>
      </c>
    </row>
    <row r="554" spans="1:7" ht="22.5" x14ac:dyDescent="0.15">
      <c r="A554" s="9" t="s">
        <v>1391</v>
      </c>
      <c r="B554" s="8" t="s">
        <v>1390</v>
      </c>
      <c r="C554" s="8">
        <v>1</v>
      </c>
      <c r="D554" s="8">
        <v>22</v>
      </c>
      <c r="E554" s="8">
        <v>86</v>
      </c>
      <c r="F554" s="7">
        <v>0</v>
      </c>
      <c r="G554" s="6">
        <v>0</v>
      </c>
    </row>
    <row r="555" spans="1:7" ht="22.5" x14ac:dyDescent="0.15">
      <c r="A555" s="9" t="s">
        <v>1389</v>
      </c>
      <c r="B555" s="8" t="s">
        <v>1388</v>
      </c>
      <c r="C555" s="8">
        <v>1</v>
      </c>
      <c r="D555" s="8">
        <v>28</v>
      </c>
      <c r="E555" s="8">
        <v>91</v>
      </c>
      <c r="F555" s="7">
        <v>1</v>
      </c>
      <c r="G555" s="6">
        <v>0</v>
      </c>
    </row>
    <row r="556" spans="1:7" ht="22.5" x14ac:dyDescent="0.15">
      <c r="A556" s="9" t="s">
        <v>2782</v>
      </c>
      <c r="B556" s="8" t="s">
        <v>2781</v>
      </c>
      <c r="C556" s="8">
        <v>2</v>
      </c>
      <c r="D556" s="8">
        <v>1.5</v>
      </c>
      <c r="E556" s="8">
        <v>85.5</v>
      </c>
      <c r="F556" s="7">
        <v>0.5</v>
      </c>
      <c r="G556" s="6">
        <v>0</v>
      </c>
    </row>
    <row r="557" spans="1:7" ht="22.5" x14ac:dyDescent="0.15">
      <c r="A557" s="9" t="s">
        <v>1387</v>
      </c>
      <c r="B557" s="8" t="s">
        <v>1386</v>
      </c>
      <c r="C557" s="8">
        <v>1</v>
      </c>
      <c r="D557" s="8">
        <v>10</v>
      </c>
      <c r="E557" s="8">
        <v>93</v>
      </c>
      <c r="F557" s="7">
        <v>0</v>
      </c>
      <c r="G557" s="6">
        <v>0</v>
      </c>
    </row>
    <row r="558" spans="1:7" ht="22.5" x14ac:dyDescent="0.15">
      <c r="A558" s="9" t="s">
        <v>1383</v>
      </c>
      <c r="B558" s="8" t="s">
        <v>1382</v>
      </c>
      <c r="C558" s="8">
        <v>2</v>
      </c>
      <c r="D558" s="8">
        <v>22.5</v>
      </c>
      <c r="E558" s="8">
        <v>69.5</v>
      </c>
      <c r="F558" s="7">
        <v>1</v>
      </c>
      <c r="G558" s="6">
        <v>0</v>
      </c>
    </row>
    <row r="559" spans="1:7" ht="45" x14ac:dyDescent="0.15">
      <c r="A559" s="9" t="s">
        <v>1381</v>
      </c>
      <c r="B559" s="8" t="s">
        <v>1380</v>
      </c>
      <c r="C559" s="8">
        <v>31</v>
      </c>
      <c r="D559" s="8">
        <v>0</v>
      </c>
      <c r="E559" s="8">
        <v>38.869999999999997</v>
      </c>
      <c r="F559" s="7">
        <v>0.38700000000000001</v>
      </c>
      <c r="G559" s="6">
        <v>0</v>
      </c>
    </row>
    <row r="560" spans="1:7" ht="22.5" x14ac:dyDescent="0.15">
      <c r="A560" s="9" t="s">
        <v>2778</v>
      </c>
      <c r="B560" s="8" t="s">
        <v>2777</v>
      </c>
      <c r="C560" s="8">
        <v>7</v>
      </c>
      <c r="D560" s="8">
        <v>0.71</v>
      </c>
      <c r="E560" s="8">
        <v>73.569999999999993</v>
      </c>
      <c r="F560" s="7">
        <v>0.14299999999999999</v>
      </c>
      <c r="G560" s="6">
        <v>0</v>
      </c>
    </row>
    <row r="561" spans="1:7" ht="22.5" x14ac:dyDescent="0.15">
      <c r="A561" s="9" t="s">
        <v>98</v>
      </c>
      <c r="B561" s="8" t="s">
        <v>97</v>
      </c>
      <c r="C561" s="8">
        <v>26</v>
      </c>
      <c r="D561" s="8">
        <v>4.1500000000000004</v>
      </c>
      <c r="E561" s="8">
        <v>77.77</v>
      </c>
      <c r="F561" s="7">
        <v>0.34599999999999997</v>
      </c>
      <c r="G561" s="6">
        <v>3.7999999999999999E-2</v>
      </c>
    </row>
    <row r="562" spans="1:7" ht="22.5" x14ac:dyDescent="0.15">
      <c r="A562" s="9" t="s">
        <v>96</v>
      </c>
      <c r="B562" s="8" t="s">
        <v>95</v>
      </c>
      <c r="C562" s="8">
        <v>4</v>
      </c>
      <c r="D562" s="8">
        <v>10.25</v>
      </c>
      <c r="E562" s="8">
        <v>87.5</v>
      </c>
      <c r="F562" s="7">
        <v>0.25</v>
      </c>
      <c r="G562" s="6">
        <v>0.25</v>
      </c>
    </row>
    <row r="563" spans="1:7" ht="22.5" x14ac:dyDescent="0.15">
      <c r="A563" s="9" t="s">
        <v>94</v>
      </c>
      <c r="B563" s="8" t="s">
        <v>93</v>
      </c>
      <c r="C563" s="8">
        <v>2</v>
      </c>
      <c r="D563" s="8">
        <v>8</v>
      </c>
      <c r="E563" s="8">
        <v>87</v>
      </c>
      <c r="F563" s="7">
        <v>0</v>
      </c>
      <c r="G563" s="6">
        <v>0</v>
      </c>
    </row>
    <row r="564" spans="1:7" ht="22.5" x14ac:dyDescent="0.15">
      <c r="A564" s="9" t="s">
        <v>1377</v>
      </c>
      <c r="B564" s="8" t="s">
        <v>1376</v>
      </c>
      <c r="C564" s="8">
        <v>2</v>
      </c>
      <c r="D564" s="8">
        <v>26</v>
      </c>
      <c r="E564" s="8">
        <v>81.5</v>
      </c>
      <c r="F564" s="7">
        <v>0</v>
      </c>
      <c r="G564" s="6">
        <v>0</v>
      </c>
    </row>
    <row r="565" spans="1:7" ht="33.75" x14ac:dyDescent="0.15">
      <c r="A565" s="9" t="s">
        <v>1375</v>
      </c>
      <c r="B565" s="8" t="s">
        <v>1374</v>
      </c>
      <c r="C565" s="8">
        <v>3</v>
      </c>
      <c r="D565" s="8">
        <v>1</v>
      </c>
      <c r="E565" s="8">
        <v>78.67</v>
      </c>
      <c r="F565" s="7">
        <v>0.66700000000000004</v>
      </c>
      <c r="G565" s="6">
        <v>0</v>
      </c>
    </row>
    <row r="566" spans="1:7" ht="33.75" x14ac:dyDescent="0.15">
      <c r="A566" s="9" t="s">
        <v>1373</v>
      </c>
      <c r="B566" s="8" t="s">
        <v>1372</v>
      </c>
      <c r="C566" s="8">
        <v>1</v>
      </c>
      <c r="D566" s="8">
        <v>2</v>
      </c>
      <c r="E566" s="8">
        <v>87</v>
      </c>
      <c r="F566" s="7">
        <v>0</v>
      </c>
      <c r="G566" s="6">
        <v>0</v>
      </c>
    </row>
    <row r="567" spans="1:7" ht="33.75" x14ac:dyDescent="0.15">
      <c r="A567" s="9" t="s">
        <v>1371</v>
      </c>
      <c r="B567" s="8" t="s">
        <v>1370</v>
      </c>
      <c r="C567" s="8">
        <v>2</v>
      </c>
      <c r="D567" s="8">
        <v>6.5</v>
      </c>
      <c r="E567" s="8">
        <v>87.5</v>
      </c>
      <c r="F567" s="7">
        <v>0.5</v>
      </c>
      <c r="G567" s="6">
        <v>0</v>
      </c>
    </row>
    <row r="568" spans="1:7" ht="33.75" x14ac:dyDescent="0.15">
      <c r="A568" s="9" t="s">
        <v>1369</v>
      </c>
      <c r="B568" s="8" t="s">
        <v>1368</v>
      </c>
      <c r="C568" s="8">
        <v>2</v>
      </c>
      <c r="D568" s="8">
        <v>18.5</v>
      </c>
      <c r="E568" s="8">
        <v>91</v>
      </c>
      <c r="F568" s="7">
        <v>0</v>
      </c>
      <c r="G568" s="6">
        <v>0</v>
      </c>
    </row>
    <row r="569" spans="1:7" ht="45" x14ac:dyDescent="0.15">
      <c r="A569" s="9" t="s">
        <v>1367</v>
      </c>
      <c r="B569" s="8" t="s">
        <v>1366</v>
      </c>
      <c r="C569" s="8">
        <v>4</v>
      </c>
      <c r="D569" s="8">
        <v>1</v>
      </c>
      <c r="E569" s="8">
        <v>15</v>
      </c>
      <c r="F569" s="7">
        <v>0.75</v>
      </c>
      <c r="G569" s="6">
        <v>0</v>
      </c>
    </row>
    <row r="570" spans="1:7" ht="33.75" x14ac:dyDescent="0.15">
      <c r="A570" s="9" t="s">
        <v>1365</v>
      </c>
      <c r="B570" s="8" t="s">
        <v>1364</v>
      </c>
      <c r="C570" s="8">
        <v>2</v>
      </c>
      <c r="D570" s="8">
        <v>4</v>
      </c>
      <c r="E570" s="8">
        <v>16.5</v>
      </c>
      <c r="F570" s="7">
        <v>1</v>
      </c>
      <c r="G570" s="6">
        <v>0</v>
      </c>
    </row>
    <row r="571" spans="1:7" ht="45" x14ac:dyDescent="0.15">
      <c r="A571" s="9" t="s">
        <v>1361</v>
      </c>
      <c r="B571" s="8" t="s">
        <v>1360</v>
      </c>
      <c r="C571" s="8">
        <v>14</v>
      </c>
      <c r="D571" s="8">
        <v>0.71</v>
      </c>
      <c r="E571" s="8">
        <v>58.14</v>
      </c>
      <c r="F571" s="7">
        <v>0.5</v>
      </c>
      <c r="G571" s="6">
        <v>0</v>
      </c>
    </row>
    <row r="572" spans="1:7" ht="33.75" x14ac:dyDescent="0.15">
      <c r="A572" s="9" t="s">
        <v>1359</v>
      </c>
      <c r="B572" s="8" t="s">
        <v>1358</v>
      </c>
      <c r="C572" s="8">
        <v>12</v>
      </c>
      <c r="D572" s="8">
        <v>2.75</v>
      </c>
      <c r="E572" s="8">
        <v>55.08</v>
      </c>
      <c r="F572" s="7">
        <v>0.58299999999999996</v>
      </c>
      <c r="G572" s="6">
        <v>0</v>
      </c>
    </row>
    <row r="573" spans="1:7" ht="33.75" x14ac:dyDescent="0.15">
      <c r="A573" s="9" t="s">
        <v>1357</v>
      </c>
      <c r="B573" s="8" t="s">
        <v>1356</v>
      </c>
      <c r="C573" s="8">
        <v>9</v>
      </c>
      <c r="D573" s="8">
        <v>4.8899999999999997</v>
      </c>
      <c r="E573" s="8">
        <v>81.44</v>
      </c>
      <c r="F573" s="7">
        <v>0.111</v>
      </c>
      <c r="G573" s="6">
        <v>0</v>
      </c>
    </row>
    <row r="574" spans="1:7" ht="33.75" x14ac:dyDescent="0.15">
      <c r="A574" s="9" t="s">
        <v>92</v>
      </c>
      <c r="B574" s="8" t="s">
        <v>91</v>
      </c>
      <c r="C574" s="8">
        <v>3</v>
      </c>
      <c r="D574" s="8">
        <v>15.67</v>
      </c>
      <c r="E574" s="8">
        <v>83</v>
      </c>
      <c r="F574" s="7">
        <v>0</v>
      </c>
      <c r="G574" s="6">
        <v>0</v>
      </c>
    </row>
    <row r="575" spans="1:7" ht="33.75" x14ac:dyDescent="0.15">
      <c r="A575" s="9" t="s">
        <v>3086</v>
      </c>
      <c r="B575" s="8" t="s">
        <v>3085</v>
      </c>
      <c r="C575" s="8">
        <v>1</v>
      </c>
      <c r="D575" s="8">
        <v>1</v>
      </c>
      <c r="E575" s="8">
        <v>20</v>
      </c>
      <c r="F575" s="7">
        <v>1</v>
      </c>
      <c r="G575" s="6">
        <v>0</v>
      </c>
    </row>
    <row r="576" spans="1:7" ht="22.5" x14ac:dyDescent="0.15">
      <c r="A576" s="9" t="s">
        <v>3380</v>
      </c>
      <c r="B576" s="8" t="s">
        <v>3379</v>
      </c>
      <c r="C576" s="8">
        <v>3</v>
      </c>
      <c r="D576" s="8">
        <v>16.670000000000002</v>
      </c>
      <c r="E576" s="8">
        <v>48.33</v>
      </c>
      <c r="F576" s="7">
        <v>0.66700000000000004</v>
      </c>
      <c r="G576" s="6">
        <v>0</v>
      </c>
    </row>
    <row r="577" spans="1:7" ht="11.25" x14ac:dyDescent="0.15">
      <c r="A577" s="9" t="s">
        <v>1351</v>
      </c>
      <c r="B577" s="8" t="s">
        <v>1350</v>
      </c>
      <c r="C577" s="8">
        <v>4</v>
      </c>
      <c r="D577" s="8">
        <v>2</v>
      </c>
      <c r="E577" s="8">
        <v>52.75</v>
      </c>
      <c r="F577" s="7">
        <v>0</v>
      </c>
      <c r="G577" s="6">
        <v>0</v>
      </c>
    </row>
    <row r="578" spans="1:7" ht="11.25" x14ac:dyDescent="0.15">
      <c r="A578" s="9" t="s">
        <v>1349</v>
      </c>
      <c r="B578" s="8" t="s">
        <v>1348</v>
      </c>
      <c r="C578" s="8">
        <v>1</v>
      </c>
      <c r="D578" s="8">
        <v>4</v>
      </c>
      <c r="E578" s="8">
        <v>85</v>
      </c>
      <c r="F578" s="7">
        <v>0</v>
      </c>
      <c r="G578" s="6">
        <v>0</v>
      </c>
    </row>
    <row r="579" spans="1:7" ht="22.5" x14ac:dyDescent="0.15">
      <c r="A579" s="9" t="s">
        <v>1347</v>
      </c>
      <c r="B579" s="8" t="s">
        <v>1346</v>
      </c>
      <c r="C579" s="8">
        <v>1</v>
      </c>
      <c r="D579" s="8">
        <v>0</v>
      </c>
      <c r="E579" s="8">
        <v>62</v>
      </c>
      <c r="F579" s="7">
        <v>0</v>
      </c>
      <c r="G579" s="6">
        <v>0</v>
      </c>
    </row>
    <row r="580" spans="1:7" ht="22.5" x14ac:dyDescent="0.15">
      <c r="A580" s="9" t="s">
        <v>90</v>
      </c>
      <c r="B580" s="8" t="s">
        <v>89</v>
      </c>
      <c r="C580" s="8">
        <v>11</v>
      </c>
      <c r="D580" s="8">
        <v>2.27</v>
      </c>
      <c r="E580" s="8">
        <v>71.180000000000007</v>
      </c>
      <c r="F580" s="7">
        <v>0.63600000000000001</v>
      </c>
      <c r="G580" s="6">
        <v>0</v>
      </c>
    </row>
    <row r="581" spans="1:7" ht="22.5" x14ac:dyDescent="0.15">
      <c r="A581" s="9" t="s">
        <v>88</v>
      </c>
      <c r="B581" s="8" t="s">
        <v>87</v>
      </c>
      <c r="C581" s="8">
        <v>7</v>
      </c>
      <c r="D581" s="8">
        <v>9</v>
      </c>
      <c r="E581" s="8">
        <v>69.569999999999993</v>
      </c>
      <c r="F581" s="7">
        <v>0.57099999999999995</v>
      </c>
      <c r="G581" s="6">
        <v>0</v>
      </c>
    </row>
    <row r="582" spans="1:7" ht="22.5" x14ac:dyDescent="0.15">
      <c r="A582" s="9" t="s">
        <v>86</v>
      </c>
      <c r="B582" s="8" t="s">
        <v>85</v>
      </c>
      <c r="C582" s="8">
        <v>3</v>
      </c>
      <c r="D582" s="8">
        <v>13.33</v>
      </c>
      <c r="E582" s="8">
        <v>77.67</v>
      </c>
      <c r="F582" s="7">
        <v>0.66700000000000004</v>
      </c>
      <c r="G582" s="6">
        <v>0</v>
      </c>
    </row>
    <row r="583" spans="1:7" ht="22.5" x14ac:dyDescent="0.15">
      <c r="A583" s="9" t="s">
        <v>1343</v>
      </c>
      <c r="B583" s="8" t="s">
        <v>1342</v>
      </c>
      <c r="C583" s="8">
        <v>3</v>
      </c>
      <c r="D583" s="8">
        <v>0</v>
      </c>
      <c r="E583" s="8">
        <v>70.33</v>
      </c>
      <c r="F583" s="7">
        <v>0.33300000000000002</v>
      </c>
      <c r="G583" s="6">
        <v>0</v>
      </c>
    </row>
    <row r="584" spans="1:7" ht="11.25" x14ac:dyDescent="0.15">
      <c r="A584" s="9" t="s">
        <v>1341</v>
      </c>
      <c r="B584" s="8" t="s">
        <v>1340</v>
      </c>
      <c r="C584" s="8">
        <v>1</v>
      </c>
      <c r="D584" s="8">
        <v>27</v>
      </c>
      <c r="E584" s="8">
        <v>66</v>
      </c>
      <c r="F584" s="7">
        <v>0</v>
      </c>
      <c r="G584" s="6">
        <v>0</v>
      </c>
    </row>
    <row r="585" spans="1:7" ht="11.25" x14ac:dyDescent="0.15">
      <c r="A585" s="9" t="s">
        <v>1339</v>
      </c>
      <c r="B585" s="8" t="s">
        <v>1338</v>
      </c>
      <c r="C585" s="8">
        <v>2</v>
      </c>
      <c r="D585" s="8">
        <v>11.5</v>
      </c>
      <c r="E585" s="8">
        <v>72.5</v>
      </c>
      <c r="F585" s="7">
        <v>0</v>
      </c>
      <c r="G585" s="6">
        <v>0</v>
      </c>
    </row>
    <row r="586" spans="1:7" ht="11.25" x14ac:dyDescent="0.15">
      <c r="A586" s="9" t="s">
        <v>1337</v>
      </c>
      <c r="B586" s="8" t="s">
        <v>1336</v>
      </c>
      <c r="C586" s="8">
        <v>2</v>
      </c>
      <c r="D586" s="8">
        <v>8.5</v>
      </c>
      <c r="E586" s="8">
        <v>79.5</v>
      </c>
      <c r="F586" s="7">
        <v>1</v>
      </c>
      <c r="G586" s="6">
        <v>0</v>
      </c>
    </row>
    <row r="587" spans="1:7" ht="22.5" x14ac:dyDescent="0.15">
      <c r="A587" s="9" t="s">
        <v>1335</v>
      </c>
      <c r="B587" s="8" t="s">
        <v>1334</v>
      </c>
      <c r="C587" s="8">
        <v>2</v>
      </c>
      <c r="D587" s="8">
        <v>0</v>
      </c>
      <c r="E587" s="8">
        <v>66</v>
      </c>
      <c r="F587" s="7">
        <v>1</v>
      </c>
      <c r="G587" s="6">
        <v>0</v>
      </c>
    </row>
    <row r="588" spans="1:7" ht="11.25" x14ac:dyDescent="0.15">
      <c r="A588" s="9" t="s">
        <v>1333</v>
      </c>
      <c r="B588" s="8" t="s">
        <v>1332</v>
      </c>
      <c r="C588" s="8">
        <v>7</v>
      </c>
      <c r="D588" s="8">
        <v>2.14</v>
      </c>
      <c r="E588" s="8">
        <v>68.709999999999994</v>
      </c>
      <c r="F588" s="7">
        <v>0.57099999999999995</v>
      </c>
      <c r="G588" s="6">
        <v>0.14299999999999999</v>
      </c>
    </row>
    <row r="589" spans="1:7" ht="11.25" x14ac:dyDescent="0.15">
      <c r="A589" s="9" t="s">
        <v>1331</v>
      </c>
      <c r="B589" s="8" t="s">
        <v>1330</v>
      </c>
      <c r="C589" s="8">
        <v>6</v>
      </c>
      <c r="D589" s="8">
        <v>8.17</v>
      </c>
      <c r="E589" s="8">
        <v>76.83</v>
      </c>
      <c r="F589" s="7">
        <v>0.5</v>
      </c>
      <c r="G589" s="6">
        <v>0</v>
      </c>
    </row>
    <row r="590" spans="1:7" ht="11.25" x14ac:dyDescent="0.15">
      <c r="A590" s="9" t="s">
        <v>1329</v>
      </c>
      <c r="B590" s="8" t="s">
        <v>1328</v>
      </c>
      <c r="C590" s="8">
        <v>3</v>
      </c>
      <c r="D590" s="8">
        <v>14.67</v>
      </c>
      <c r="E590" s="8">
        <v>66.33</v>
      </c>
      <c r="F590" s="7">
        <v>0.66700000000000004</v>
      </c>
      <c r="G590" s="6">
        <v>0.33300000000000002</v>
      </c>
    </row>
    <row r="591" spans="1:7" ht="33.75" x14ac:dyDescent="0.15">
      <c r="A591" s="9" t="s">
        <v>1327</v>
      </c>
      <c r="B591" s="8" t="s">
        <v>1326</v>
      </c>
      <c r="C591" s="8">
        <v>25</v>
      </c>
      <c r="D591" s="8">
        <v>1</v>
      </c>
      <c r="E591" s="8">
        <v>77.88</v>
      </c>
      <c r="F591" s="7">
        <v>0.32</v>
      </c>
      <c r="G591" s="6">
        <v>0</v>
      </c>
    </row>
    <row r="592" spans="1:7" ht="33.75" x14ac:dyDescent="0.15">
      <c r="A592" s="9" t="s">
        <v>1325</v>
      </c>
      <c r="B592" s="8" t="s">
        <v>1324</v>
      </c>
      <c r="C592" s="8">
        <v>10</v>
      </c>
      <c r="D592" s="8">
        <v>3</v>
      </c>
      <c r="E592" s="8">
        <v>78.5</v>
      </c>
      <c r="F592" s="7">
        <v>0.2</v>
      </c>
      <c r="G592" s="6">
        <v>0</v>
      </c>
    </row>
    <row r="593" spans="1:7" ht="33.75" x14ac:dyDescent="0.15">
      <c r="A593" s="9" t="s">
        <v>1323</v>
      </c>
      <c r="B593" s="8" t="s">
        <v>1322</v>
      </c>
      <c r="C593" s="8">
        <v>3</v>
      </c>
      <c r="D593" s="8">
        <v>12.67</v>
      </c>
      <c r="E593" s="8">
        <v>76</v>
      </c>
      <c r="F593" s="7">
        <v>0.33300000000000002</v>
      </c>
      <c r="G593" s="6">
        <v>0</v>
      </c>
    </row>
    <row r="594" spans="1:7" ht="33.75" x14ac:dyDescent="0.15">
      <c r="A594" s="9" t="s">
        <v>1321</v>
      </c>
      <c r="B594" s="8" t="s">
        <v>1320</v>
      </c>
      <c r="C594" s="8">
        <v>5</v>
      </c>
      <c r="D594" s="8">
        <v>0.6</v>
      </c>
      <c r="E594" s="8">
        <v>62.2</v>
      </c>
      <c r="F594" s="7">
        <v>0.2</v>
      </c>
      <c r="G594" s="6">
        <v>0</v>
      </c>
    </row>
    <row r="595" spans="1:7" ht="33.75" x14ac:dyDescent="0.15">
      <c r="A595" s="9" t="s">
        <v>1319</v>
      </c>
      <c r="B595" s="8" t="s">
        <v>1318</v>
      </c>
      <c r="C595" s="8">
        <v>9</v>
      </c>
      <c r="D595" s="8">
        <v>4.5599999999999996</v>
      </c>
      <c r="E595" s="8">
        <v>60.67</v>
      </c>
      <c r="F595" s="7">
        <v>0.66700000000000004</v>
      </c>
      <c r="G595" s="6">
        <v>0</v>
      </c>
    </row>
    <row r="596" spans="1:7" ht="33.75" x14ac:dyDescent="0.15">
      <c r="A596" s="9" t="s">
        <v>1317</v>
      </c>
      <c r="B596" s="8" t="s">
        <v>1316</v>
      </c>
      <c r="C596" s="8">
        <v>23</v>
      </c>
      <c r="D596" s="8">
        <v>10.91</v>
      </c>
      <c r="E596" s="8">
        <v>82.52</v>
      </c>
      <c r="F596" s="7">
        <v>0.34799999999999998</v>
      </c>
      <c r="G596" s="6">
        <v>0</v>
      </c>
    </row>
    <row r="597" spans="1:7" ht="33.75" x14ac:dyDescent="0.15">
      <c r="A597" s="9" t="s">
        <v>1315</v>
      </c>
      <c r="B597" s="8" t="s">
        <v>1314</v>
      </c>
      <c r="C597" s="8">
        <v>4</v>
      </c>
      <c r="D597" s="8">
        <v>24.75</v>
      </c>
      <c r="E597" s="8">
        <v>76.25</v>
      </c>
      <c r="F597" s="7">
        <v>0.5</v>
      </c>
      <c r="G597" s="6">
        <v>0</v>
      </c>
    </row>
    <row r="598" spans="1:7" ht="33.75" x14ac:dyDescent="0.15">
      <c r="A598" s="9" t="s">
        <v>1313</v>
      </c>
      <c r="B598" s="8" t="s">
        <v>1312</v>
      </c>
      <c r="C598" s="8">
        <v>3</v>
      </c>
      <c r="D598" s="8">
        <v>22.33</v>
      </c>
      <c r="E598" s="8">
        <v>77.33</v>
      </c>
      <c r="F598" s="7">
        <v>0.66700000000000004</v>
      </c>
      <c r="G598" s="6">
        <v>0</v>
      </c>
    </row>
    <row r="599" spans="1:7" ht="33.75" x14ac:dyDescent="0.15">
      <c r="A599" s="9" t="s">
        <v>1311</v>
      </c>
      <c r="B599" s="8" t="s">
        <v>1310</v>
      </c>
      <c r="C599" s="8">
        <v>9</v>
      </c>
      <c r="D599" s="8">
        <v>1.22</v>
      </c>
      <c r="E599" s="8">
        <v>9.2200000000000006</v>
      </c>
      <c r="F599" s="7">
        <v>0.44400000000000001</v>
      </c>
      <c r="G599" s="6">
        <v>0</v>
      </c>
    </row>
    <row r="600" spans="1:7" ht="33.75" x14ac:dyDescent="0.15">
      <c r="A600" s="9" t="s">
        <v>1309</v>
      </c>
      <c r="B600" s="8" t="s">
        <v>1308</v>
      </c>
      <c r="C600" s="8">
        <v>10</v>
      </c>
      <c r="D600" s="8">
        <v>2</v>
      </c>
      <c r="E600" s="8">
        <v>72.099999999999994</v>
      </c>
      <c r="F600" s="7">
        <v>0.5</v>
      </c>
      <c r="G600" s="6">
        <v>0</v>
      </c>
    </row>
    <row r="601" spans="1:7" ht="22.5" x14ac:dyDescent="0.15">
      <c r="A601" s="9" t="s">
        <v>1303</v>
      </c>
      <c r="B601" s="8" t="s">
        <v>1302</v>
      </c>
      <c r="C601" s="8">
        <v>4</v>
      </c>
      <c r="D601" s="8">
        <v>1.5</v>
      </c>
      <c r="E601" s="8">
        <v>15</v>
      </c>
      <c r="F601" s="7">
        <v>0.75</v>
      </c>
      <c r="G601" s="6">
        <v>0</v>
      </c>
    </row>
    <row r="602" spans="1:7" ht="22.5" x14ac:dyDescent="0.15">
      <c r="A602" s="9" t="s">
        <v>1299</v>
      </c>
      <c r="B602" s="8" t="s">
        <v>1298</v>
      </c>
      <c r="C602" s="8">
        <v>3</v>
      </c>
      <c r="D602" s="8">
        <v>1</v>
      </c>
      <c r="E602" s="8">
        <v>49.33</v>
      </c>
      <c r="F602" s="7">
        <v>0.66700000000000004</v>
      </c>
      <c r="G602" s="6">
        <v>0</v>
      </c>
    </row>
    <row r="603" spans="1:7" ht="22.5" x14ac:dyDescent="0.15">
      <c r="A603" s="9" t="s">
        <v>3246</v>
      </c>
      <c r="B603" s="8" t="s">
        <v>3245</v>
      </c>
      <c r="C603" s="8">
        <v>1</v>
      </c>
      <c r="D603" s="8">
        <v>16</v>
      </c>
      <c r="E603" s="8">
        <v>62</v>
      </c>
      <c r="F603" s="7">
        <v>1</v>
      </c>
      <c r="G603" s="6">
        <v>0</v>
      </c>
    </row>
    <row r="604" spans="1:7" ht="33.75" x14ac:dyDescent="0.15">
      <c r="A604" s="9" t="s">
        <v>1295</v>
      </c>
      <c r="B604" s="8" t="s">
        <v>1294</v>
      </c>
      <c r="C604" s="8">
        <v>1</v>
      </c>
      <c r="D604" s="8">
        <v>1</v>
      </c>
      <c r="E604" s="8">
        <v>92</v>
      </c>
      <c r="F604" s="7">
        <v>0</v>
      </c>
      <c r="G604" s="6">
        <v>0</v>
      </c>
    </row>
    <row r="605" spans="1:7" ht="33.75" x14ac:dyDescent="0.15">
      <c r="A605" s="9" t="s">
        <v>82</v>
      </c>
      <c r="B605" s="8" t="s">
        <v>81</v>
      </c>
      <c r="C605" s="8">
        <v>4</v>
      </c>
      <c r="D605" s="8">
        <v>11</v>
      </c>
      <c r="E605" s="8">
        <v>81.75</v>
      </c>
      <c r="F605" s="7">
        <v>0.25</v>
      </c>
      <c r="G605" s="6">
        <v>0</v>
      </c>
    </row>
    <row r="606" spans="1:7" ht="33.75" x14ac:dyDescent="0.15">
      <c r="A606" s="9" t="s">
        <v>1293</v>
      </c>
      <c r="B606" s="8" t="s">
        <v>1292</v>
      </c>
      <c r="C606" s="8">
        <v>13</v>
      </c>
      <c r="D606" s="8">
        <v>15.31</v>
      </c>
      <c r="E606" s="8">
        <v>80.69</v>
      </c>
      <c r="F606" s="7">
        <v>0.23100000000000001</v>
      </c>
      <c r="G606" s="6">
        <v>7.6999999999999999E-2</v>
      </c>
    </row>
    <row r="607" spans="1:7" ht="33.75" x14ac:dyDescent="0.15">
      <c r="A607" s="9" t="s">
        <v>80</v>
      </c>
      <c r="B607" s="8" t="s">
        <v>79</v>
      </c>
      <c r="C607" s="8">
        <v>3</v>
      </c>
      <c r="D607" s="8">
        <v>15</v>
      </c>
      <c r="E607" s="8">
        <v>88.67</v>
      </c>
      <c r="F607" s="7">
        <v>0</v>
      </c>
      <c r="G607" s="6">
        <v>0</v>
      </c>
    </row>
    <row r="608" spans="1:7" ht="11.25" x14ac:dyDescent="0.15">
      <c r="A608" s="9" t="s">
        <v>1291</v>
      </c>
      <c r="B608" s="8" t="s">
        <v>1290</v>
      </c>
      <c r="C608" s="8">
        <v>29</v>
      </c>
      <c r="D608" s="8">
        <v>3.38</v>
      </c>
      <c r="E608" s="8">
        <v>62</v>
      </c>
      <c r="F608" s="7">
        <v>0.55200000000000005</v>
      </c>
      <c r="G608" s="6">
        <v>0</v>
      </c>
    </row>
    <row r="609" spans="1:7" ht="11.25" x14ac:dyDescent="0.15">
      <c r="A609" s="9" t="s">
        <v>1289</v>
      </c>
      <c r="B609" s="8" t="s">
        <v>1288</v>
      </c>
      <c r="C609" s="8">
        <v>21</v>
      </c>
      <c r="D609" s="8">
        <v>7.48</v>
      </c>
      <c r="E609" s="8">
        <v>79.67</v>
      </c>
      <c r="F609" s="7">
        <v>0.23799999999999999</v>
      </c>
      <c r="G609" s="6">
        <v>0</v>
      </c>
    </row>
    <row r="610" spans="1:7" ht="11.25" x14ac:dyDescent="0.15">
      <c r="A610" s="9" t="s">
        <v>78</v>
      </c>
      <c r="B610" s="8" t="s">
        <v>77</v>
      </c>
      <c r="C610" s="8">
        <v>8</v>
      </c>
      <c r="D610" s="8">
        <v>12</v>
      </c>
      <c r="E610" s="8">
        <v>77.13</v>
      </c>
      <c r="F610" s="7">
        <v>0.625</v>
      </c>
      <c r="G610" s="6">
        <v>0.125</v>
      </c>
    </row>
    <row r="611" spans="1:7" ht="22.5" x14ac:dyDescent="0.15">
      <c r="A611" s="9" t="s">
        <v>1285</v>
      </c>
      <c r="B611" s="8" t="s">
        <v>1284</v>
      </c>
      <c r="C611" s="8">
        <v>4</v>
      </c>
      <c r="D611" s="8">
        <v>0.5</v>
      </c>
      <c r="E611" s="8">
        <v>59.25</v>
      </c>
      <c r="F611" s="7">
        <v>0.25</v>
      </c>
      <c r="G611" s="6">
        <v>0</v>
      </c>
    </row>
    <row r="612" spans="1:7" ht="22.5" x14ac:dyDescent="0.15">
      <c r="A612" s="9" t="s">
        <v>1283</v>
      </c>
      <c r="B612" s="8" t="s">
        <v>1282</v>
      </c>
      <c r="C612" s="8">
        <v>9</v>
      </c>
      <c r="D612" s="8">
        <v>4.78</v>
      </c>
      <c r="E612" s="8">
        <v>52.44</v>
      </c>
      <c r="F612" s="7">
        <v>0.66700000000000004</v>
      </c>
      <c r="G612" s="6">
        <v>0</v>
      </c>
    </row>
    <row r="613" spans="1:7" ht="22.5" x14ac:dyDescent="0.15">
      <c r="A613" s="9" t="s">
        <v>1279</v>
      </c>
      <c r="B613" s="8" t="s">
        <v>1278</v>
      </c>
      <c r="C613" s="8">
        <v>1</v>
      </c>
      <c r="D613" s="8">
        <v>33</v>
      </c>
      <c r="E613" s="8">
        <v>87</v>
      </c>
      <c r="F613" s="7">
        <v>1</v>
      </c>
      <c r="G613" s="6">
        <v>0</v>
      </c>
    </row>
    <row r="614" spans="1:7" ht="22.5" x14ac:dyDescent="0.15">
      <c r="A614" s="9" t="s">
        <v>2774</v>
      </c>
      <c r="B614" s="8" t="s">
        <v>2773</v>
      </c>
      <c r="C614" s="8">
        <v>2</v>
      </c>
      <c r="D614" s="8">
        <v>28.5</v>
      </c>
      <c r="E614" s="8">
        <v>82</v>
      </c>
      <c r="F614" s="7">
        <v>0.5</v>
      </c>
      <c r="G614" s="6">
        <v>0</v>
      </c>
    </row>
    <row r="615" spans="1:7" ht="11.25" x14ac:dyDescent="0.15">
      <c r="A615" s="9" t="s">
        <v>1277</v>
      </c>
      <c r="B615" s="8" t="s">
        <v>1276</v>
      </c>
      <c r="C615" s="8">
        <v>9</v>
      </c>
      <c r="D615" s="8">
        <v>0.89</v>
      </c>
      <c r="E615" s="8">
        <v>64.44</v>
      </c>
      <c r="F615" s="7">
        <v>0.33300000000000002</v>
      </c>
      <c r="G615" s="6">
        <v>0</v>
      </c>
    </row>
    <row r="616" spans="1:7" ht="11.25" x14ac:dyDescent="0.15">
      <c r="A616" s="9" t="s">
        <v>1275</v>
      </c>
      <c r="B616" s="8" t="s">
        <v>1274</v>
      </c>
      <c r="C616" s="8">
        <v>9</v>
      </c>
      <c r="D616" s="8">
        <v>4.33</v>
      </c>
      <c r="E616" s="8">
        <v>59.56</v>
      </c>
      <c r="F616" s="7">
        <v>0.44400000000000001</v>
      </c>
      <c r="G616" s="6">
        <v>0</v>
      </c>
    </row>
    <row r="617" spans="1:7" ht="11.25" x14ac:dyDescent="0.15">
      <c r="A617" s="9" t="s">
        <v>1273</v>
      </c>
      <c r="B617" s="8" t="s">
        <v>1272</v>
      </c>
      <c r="C617" s="8">
        <v>2</v>
      </c>
      <c r="D617" s="8">
        <v>6.5</v>
      </c>
      <c r="E617" s="8">
        <v>82.5</v>
      </c>
      <c r="F617" s="7">
        <v>1</v>
      </c>
      <c r="G617" s="6">
        <v>0</v>
      </c>
    </row>
    <row r="618" spans="1:7" ht="11.25" x14ac:dyDescent="0.15">
      <c r="A618" s="9" t="s">
        <v>76</v>
      </c>
      <c r="B618" s="8" t="s">
        <v>75</v>
      </c>
      <c r="C618" s="8">
        <v>4</v>
      </c>
      <c r="D618" s="8">
        <v>11.5</v>
      </c>
      <c r="E618" s="8">
        <v>82.25</v>
      </c>
      <c r="F618" s="7">
        <v>0</v>
      </c>
      <c r="G618" s="6">
        <v>0</v>
      </c>
    </row>
    <row r="619" spans="1:7" ht="11.25" x14ac:dyDescent="0.15">
      <c r="A619" s="9" t="s">
        <v>3492</v>
      </c>
      <c r="B619" s="8" t="s">
        <v>3491</v>
      </c>
      <c r="C619" s="8">
        <v>1</v>
      </c>
      <c r="D619" s="8">
        <v>6</v>
      </c>
      <c r="E619" s="8">
        <v>84</v>
      </c>
      <c r="F619" s="7">
        <v>0</v>
      </c>
      <c r="G619" s="6">
        <v>0</v>
      </c>
    </row>
    <row r="620" spans="1:7" ht="22.5" x14ac:dyDescent="0.15">
      <c r="A620" s="9" t="s">
        <v>1271</v>
      </c>
      <c r="B620" s="8" t="s">
        <v>1270</v>
      </c>
      <c r="C620" s="8">
        <v>31</v>
      </c>
      <c r="D620" s="8">
        <v>0.81</v>
      </c>
      <c r="E620" s="8">
        <v>58.9</v>
      </c>
      <c r="F620" s="7">
        <v>0.54800000000000004</v>
      </c>
      <c r="G620" s="6">
        <v>0</v>
      </c>
    </row>
    <row r="621" spans="1:7" ht="22.5" x14ac:dyDescent="0.15">
      <c r="A621" s="9" t="s">
        <v>1269</v>
      </c>
      <c r="B621" s="8" t="s">
        <v>1268</v>
      </c>
      <c r="C621" s="8">
        <v>16</v>
      </c>
      <c r="D621" s="8">
        <v>4.3099999999999996</v>
      </c>
      <c r="E621" s="8">
        <v>56.44</v>
      </c>
      <c r="F621" s="7">
        <v>0.5</v>
      </c>
      <c r="G621" s="6">
        <v>0</v>
      </c>
    </row>
    <row r="622" spans="1:7" ht="22.5" x14ac:dyDescent="0.15">
      <c r="A622" s="9" t="s">
        <v>74</v>
      </c>
      <c r="B622" s="8" t="s">
        <v>73</v>
      </c>
      <c r="C622" s="8">
        <v>12</v>
      </c>
      <c r="D622" s="8">
        <v>5.25</v>
      </c>
      <c r="E622" s="8">
        <v>76.92</v>
      </c>
      <c r="F622" s="7">
        <v>0.41699999999999998</v>
      </c>
      <c r="G622" s="6">
        <v>0</v>
      </c>
    </row>
    <row r="623" spans="1:7" ht="22.5" x14ac:dyDescent="0.15">
      <c r="A623" s="9" t="s">
        <v>1267</v>
      </c>
      <c r="B623" s="8" t="s">
        <v>1266</v>
      </c>
      <c r="C623" s="8">
        <v>18</v>
      </c>
      <c r="D623" s="8">
        <v>13.5</v>
      </c>
      <c r="E623" s="8">
        <v>81.83</v>
      </c>
      <c r="F623" s="7">
        <v>0.222</v>
      </c>
      <c r="G623" s="6">
        <v>0</v>
      </c>
    </row>
    <row r="624" spans="1:7" ht="22.5" x14ac:dyDescent="0.15">
      <c r="A624" s="9" t="s">
        <v>1265</v>
      </c>
      <c r="B624" s="8" t="s">
        <v>1264</v>
      </c>
      <c r="C624" s="8">
        <v>2</v>
      </c>
      <c r="D624" s="8">
        <v>13.5</v>
      </c>
      <c r="E624" s="8">
        <v>82</v>
      </c>
      <c r="F624" s="7">
        <v>1</v>
      </c>
      <c r="G624" s="6">
        <v>0.5</v>
      </c>
    </row>
    <row r="625" spans="1:7" ht="22.5" x14ac:dyDescent="0.15">
      <c r="A625" s="9" t="s">
        <v>1261</v>
      </c>
      <c r="B625" s="8" t="s">
        <v>1260</v>
      </c>
      <c r="C625" s="8">
        <v>1</v>
      </c>
      <c r="D625" s="8">
        <v>7</v>
      </c>
      <c r="E625" s="8">
        <v>80</v>
      </c>
      <c r="F625" s="7">
        <v>1</v>
      </c>
      <c r="G625" s="6">
        <v>0</v>
      </c>
    </row>
    <row r="626" spans="1:7" ht="33.75" x14ac:dyDescent="0.15">
      <c r="A626" s="9" t="s">
        <v>1259</v>
      </c>
      <c r="B626" s="8" t="s">
        <v>1258</v>
      </c>
      <c r="C626" s="8">
        <v>1</v>
      </c>
      <c r="D626" s="8">
        <v>1</v>
      </c>
      <c r="E626" s="8">
        <v>79</v>
      </c>
      <c r="F626" s="7">
        <v>0</v>
      </c>
      <c r="G626" s="6">
        <v>0</v>
      </c>
    </row>
    <row r="627" spans="1:7" ht="22.5" x14ac:dyDescent="0.15">
      <c r="A627" s="9" t="s">
        <v>1257</v>
      </c>
      <c r="B627" s="8" t="s">
        <v>1256</v>
      </c>
      <c r="C627" s="8">
        <v>1</v>
      </c>
      <c r="D627" s="8">
        <v>2</v>
      </c>
      <c r="E627" s="8">
        <v>65</v>
      </c>
      <c r="F627" s="7">
        <v>1</v>
      </c>
      <c r="G627" s="6">
        <v>0</v>
      </c>
    </row>
    <row r="628" spans="1:7" ht="22.5" x14ac:dyDescent="0.15">
      <c r="A628" s="9" t="s">
        <v>1253</v>
      </c>
      <c r="B628" s="8" t="s">
        <v>1252</v>
      </c>
      <c r="C628" s="8">
        <v>3</v>
      </c>
      <c r="D628" s="8">
        <v>16</v>
      </c>
      <c r="E628" s="8">
        <v>65.33</v>
      </c>
      <c r="F628" s="7">
        <v>0.33300000000000002</v>
      </c>
      <c r="G628" s="6">
        <v>0</v>
      </c>
    </row>
    <row r="629" spans="1:7" ht="22.5" x14ac:dyDescent="0.15">
      <c r="A629" s="9" t="s">
        <v>1251</v>
      </c>
      <c r="B629" s="8" t="s">
        <v>1250</v>
      </c>
      <c r="C629" s="8">
        <v>2</v>
      </c>
      <c r="D629" s="8">
        <v>38</v>
      </c>
      <c r="E629" s="8">
        <v>80</v>
      </c>
      <c r="F629" s="7">
        <v>0</v>
      </c>
      <c r="G629" s="6">
        <v>0</v>
      </c>
    </row>
    <row r="630" spans="1:7" ht="22.5" x14ac:dyDescent="0.15">
      <c r="A630" s="9" t="s">
        <v>1249</v>
      </c>
      <c r="B630" s="8" t="s">
        <v>1248</v>
      </c>
      <c r="C630" s="8">
        <v>1</v>
      </c>
      <c r="D630" s="8">
        <v>1</v>
      </c>
      <c r="E630" s="8">
        <v>54</v>
      </c>
      <c r="F630" s="7">
        <v>1</v>
      </c>
      <c r="G630" s="6">
        <v>0</v>
      </c>
    </row>
    <row r="631" spans="1:7" ht="11.25" x14ac:dyDescent="0.15">
      <c r="A631" s="9" t="s">
        <v>1247</v>
      </c>
      <c r="B631" s="8" t="s">
        <v>1246</v>
      </c>
      <c r="C631" s="8">
        <v>1</v>
      </c>
      <c r="D631" s="8">
        <v>2</v>
      </c>
      <c r="E631" s="8">
        <v>53</v>
      </c>
      <c r="F631" s="7">
        <v>1</v>
      </c>
      <c r="G631" s="6">
        <v>0</v>
      </c>
    </row>
    <row r="632" spans="1:7" ht="11.25" x14ac:dyDescent="0.15">
      <c r="A632" s="9" t="s">
        <v>1245</v>
      </c>
      <c r="B632" s="8" t="s">
        <v>1244</v>
      </c>
      <c r="C632" s="8">
        <v>3</v>
      </c>
      <c r="D632" s="8">
        <v>9.67</v>
      </c>
      <c r="E632" s="8">
        <v>54</v>
      </c>
      <c r="F632" s="7">
        <v>0.66700000000000004</v>
      </c>
      <c r="G632" s="6">
        <v>0</v>
      </c>
    </row>
    <row r="633" spans="1:7" ht="11.25" x14ac:dyDescent="0.15">
      <c r="A633" s="9" t="s">
        <v>1243</v>
      </c>
      <c r="B633" s="8" t="s">
        <v>1242</v>
      </c>
      <c r="C633" s="8">
        <v>1</v>
      </c>
      <c r="D633" s="8">
        <v>5</v>
      </c>
      <c r="E633" s="8">
        <v>89</v>
      </c>
      <c r="F633" s="7">
        <v>1</v>
      </c>
      <c r="G633" s="6">
        <v>0</v>
      </c>
    </row>
    <row r="634" spans="1:7" ht="11.25" x14ac:dyDescent="0.15">
      <c r="A634" s="9" t="s">
        <v>1241</v>
      </c>
      <c r="B634" s="8" t="s">
        <v>1240</v>
      </c>
      <c r="C634" s="8">
        <v>1</v>
      </c>
      <c r="D634" s="8">
        <v>13</v>
      </c>
      <c r="E634" s="8">
        <v>53</v>
      </c>
      <c r="F634" s="7">
        <v>1</v>
      </c>
      <c r="G634" s="6">
        <v>0</v>
      </c>
    </row>
    <row r="635" spans="1:7" ht="22.5" x14ac:dyDescent="0.15">
      <c r="A635" s="9" t="s">
        <v>1239</v>
      </c>
      <c r="B635" s="8" t="s">
        <v>1238</v>
      </c>
      <c r="C635" s="8">
        <v>4</v>
      </c>
      <c r="D635" s="8">
        <v>1</v>
      </c>
      <c r="E635" s="8">
        <v>67</v>
      </c>
      <c r="F635" s="7">
        <v>0.5</v>
      </c>
      <c r="G635" s="6">
        <v>0</v>
      </c>
    </row>
    <row r="636" spans="1:7" ht="11.25" x14ac:dyDescent="0.15">
      <c r="A636" s="9" t="s">
        <v>3082</v>
      </c>
      <c r="B636" s="8" t="s">
        <v>3081</v>
      </c>
      <c r="C636" s="8">
        <v>1</v>
      </c>
      <c r="D636" s="8">
        <v>24</v>
      </c>
      <c r="E636" s="8">
        <v>86</v>
      </c>
      <c r="F636" s="7">
        <v>0</v>
      </c>
      <c r="G636" s="6">
        <v>0</v>
      </c>
    </row>
    <row r="637" spans="1:7" ht="22.5" x14ac:dyDescent="0.15">
      <c r="A637" s="9" t="s">
        <v>1235</v>
      </c>
      <c r="B637" s="8" t="s">
        <v>1234</v>
      </c>
      <c r="C637" s="8">
        <v>5</v>
      </c>
      <c r="D637" s="8">
        <v>0</v>
      </c>
      <c r="E637" s="8">
        <v>60.8</v>
      </c>
      <c r="F637" s="7">
        <v>0.6</v>
      </c>
      <c r="G637" s="6">
        <v>0</v>
      </c>
    </row>
    <row r="638" spans="1:7" ht="22.5" x14ac:dyDescent="0.15">
      <c r="A638" s="9" t="s">
        <v>1233</v>
      </c>
      <c r="B638" s="8" t="s">
        <v>1232</v>
      </c>
      <c r="C638" s="8">
        <v>36</v>
      </c>
      <c r="D638" s="8">
        <v>3.42</v>
      </c>
      <c r="E638" s="8">
        <v>66.94</v>
      </c>
      <c r="F638" s="7">
        <v>0.41699999999999998</v>
      </c>
      <c r="G638" s="6">
        <v>0</v>
      </c>
    </row>
    <row r="639" spans="1:7" ht="22.5" x14ac:dyDescent="0.15">
      <c r="A639" s="9" t="s">
        <v>1231</v>
      </c>
      <c r="B639" s="8" t="s">
        <v>1230</v>
      </c>
      <c r="C639" s="8">
        <v>24</v>
      </c>
      <c r="D639" s="8">
        <v>0.79</v>
      </c>
      <c r="E639" s="8">
        <v>68.540000000000006</v>
      </c>
      <c r="F639" s="7">
        <v>0.375</v>
      </c>
      <c r="G639" s="6">
        <v>0</v>
      </c>
    </row>
    <row r="640" spans="1:7" ht="22.5" x14ac:dyDescent="0.15">
      <c r="A640" s="9" t="s">
        <v>72</v>
      </c>
      <c r="B640" s="8" t="s">
        <v>71</v>
      </c>
      <c r="C640" s="8">
        <v>21</v>
      </c>
      <c r="D640" s="8">
        <v>4.05</v>
      </c>
      <c r="E640" s="8">
        <v>79.48</v>
      </c>
      <c r="F640" s="7">
        <v>0.19</v>
      </c>
      <c r="G640" s="6">
        <v>0</v>
      </c>
    </row>
    <row r="641" spans="1:7" ht="22.5" x14ac:dyDescent="0.15">
      <c r="A641" s="9" t="s">
        <v>70</v>
      </c>
      <c r="B641" s="8" t="s">
        <v>69</v>
      </c>
      <c r="C641" s="8">
        <v>5</v>
      </c>
      <c r="D641" s="8">
        <v>6.8</v>
      </c>
      <c r="E641" s="8">
        <v>72.2</v>
      </c>
      <c r="F641" s="7">
        <v>0.4</v>
      </c>
      <c r="G641" s="6">
        <v>0</v>
      </c>
    </row>
    <row r="642" spans="1:7" ht="22.5" x14ac:dyDescent="0.15">
      <c r="A642" s="9" t="s">
        <v>68</v>
      </c>
      <c r="B642" s="8" t="s">
        <v>67</v>
      </c>
      <c r="C642" s="8">
        <v>2</v>
      </c>
      <c r="D642" s="8">
        <v>24.5</v>
      </c>
      <c r="E642" s="8">
        <v>93.5</v>
      </c>
      <c r="F642" s="7">
        <v>0</v>
      </c>
      <c r="G642" s="6">
        <v>0</v>
      </c>
    </row>
    <row r="643" spans="1:7" ht="22.5" x14ac:dyDescent="0.15">
      <c r="A643" s="9" t="s">
        <v>1229</v>
      </c>
      <c r="B643" s="8" t="s">
        <v>1228</v>
      </c>
      <c r="C643" s="8">
        <v>1</v>
      </c>
      <c r="D643" s="8">
        <v>0</v>
      </c>
      <c r="E643" s="8">
        <v>31</v>
      </c>
      <c r="F643" s="7">
        <v>0</v>
      </c>
      <c r="G643" s="6">
        <v>0</v>
      </c>
    </row>
    <row r="644" spans="1:7" ht="11.25" x14ac:dyDescent="0.15">
      <c r="A644" s="9" t="s">
        <v>1227</v>
      </c>
      <c r="B644" s="8" t="s">
        <v>1226</v>
      </c>
      <c r="C644" s="8">
        <v>1</v>
      </c>
      <c r="D644" s="8">
        <v>2</v>
      </c>
      <c r="E644" s="8">
        <v>38</v>
      </c>
      <c r="F644" s="7">
        <v>1</v>
      </c>
      <c r="G644" s="6">
        <v>0</v>
      </c>
    </row>
    <row r="645" spans="1:7" ht="22.5" x14ac:dyDescent="0.15">
      <c r="A645" s="9" t="s">
        <v>1223</v>
      </c>
      <c r="B645" s="8" t="s">
        <v>1222</v>
      </c>
      <c r="C645" s="8">
        <v>1</v>
      </c>
      <c r="D645" s="8">
        <v>9</v>
      </c>
      <c r="E645" s="8">
        <v>94</v>
      </c>
      <c r="F645" s="7">
        <v>0</v>
      </c>
      <c r="G645" s="6">
        <v>0</v>
      </c>
    </row>
    <row r="646" spans="1:7" ht="33.75" x14ac:dyDescent="0.15">
      <c r="A646" s="9" t="s">
        <v>1221</v>
      </c>
      <c r="B646" s="8" t="s">
        <v>1220</v>
      </c>
      <c r="C646" s="8">
        <v>28</v>
      </c>
      <c r="D646" s="8">
        <v>0</v>
      </c>
      <c r="E646" s="8">
        <v>76.430000000000007</v>
      </c>
      <c r="F646" s="7">
        <v>0.60699999999999998</v>
      </c>
      <c r="G646" s="6">
        <v>0</v>
      </c>
    </row>
    <row r="647" spans="1:7" ht="33.75" x14ac:dyDescent="0.15">
      <c r="A647" s="9" t="s">
        <v>1219</v>
      </c>
      <c r="B647" s="8" t="s">
        <v>1218</v>
      </c>
      <c r="C647" s="8">
        <v>2</v>
      </c>
      <c r="D647" s="8">
        <v>4</v>
      </c>
      <c r="E647" s="8">
        <v>60.5</v>
      </c>
      <c r="F647" s="7">
        <v>0.5</v>
      </c>
      <c r="G647" s="6">
        <v>0</v>
      </c>
    </row>
    <row r="648" spans="1:7" ht="22.5" x14ac:dyDescent="0.15">
      <c r="A648" s="9" t="s">
        <v>1213</v>
      </c>
      <c r="B648" s="8" t="s">
        <v>1212</v>
      </c>
      <c r="C648" s="8">
        <v>19</v>
      </c>
      <c r="D648" s="8">
        <v>1.58</v>
      </c>
      <c r="E648" s="8">
        <v>66.47</v>
      </c>
      <c r="F648" s="7">
        <v>0</v>
      </c>
      <c r="G648" s="6">
        <v>0</v>
      </c>
    </row>
    <row r="649" spans="1:7" ht="22.5" x14ac:dyDescent="0.15">
      <c r="A649" s="9" t="s">
        <v>1211</v>
      </c>
      <c r="B649" s="8" t="s">
        <v>1210</v>
      </c>
      <c r="C649" s="8">
        <v>2</v>
      </c>
      <c r="D649" s="8">
        <v>8</v>
      </c>
      <c r="E649" s="8">
        <v>82.5</v>
      </c>
      <c r="F649" s="7">
        <v>0</v>
      </c>
      <c r="G649" s="6">
        <v>0</v>
      </c>
    </row>
    <row r="650" spans="1:7" ht="22.5" x14ac:dyDescent="0.15">
      <c r="A650" s="9" t="s">
        <v>1209</v>
      </c>
      <c r="B650" s="8" t="s">
        <v>1208</v>
      </c>
      <c r="C650" s="8">
        <v>7</v>
      </c>
      <c r="D650" s="8">
        <v>0</v>
      </c>
      <c r="E650" s="8">
        <v>62.86</v>
      </c>
      <c r="F650" s="7">
        <v>0</v>
      </c>
      <c r="G650" s="6">
        <v>0</v>
      </c>
    </row>
    <row r="651" spans="1:7" ht="22.5" x14ac:dyDescent="0.15">
      <c r="A651" s="9" t="s">
        <v>2764</v>
      </c>
      <c r="B651" s="8" t="s">
        <v>2763</v>
      </c>
      <c r="C651" s="8">
        <v>34</v>
      </c>
      <c r="D651" s="8">
        <v>1.26</v>
      </c>
      <c r="E651" s="8">
        <v>64.349999999999994</v>
      </c>
      <c r="F651" s="7">
        <v>2.9000000000000001E-2</v>
      </c>
      <c r="G651" s="6">
        <v>0</v>
      </c>
    </row>
    <row r="652" spans="1:7" ht="22.5" x14ac:dyDescent="0.15">
      <c r="A652" s="9" t="s">
        <v>2762</v>
      </c>
      <c r="B652" s="8" t="s">
        <v>2761</v>
      </c>
      <c r="C652" s="8">
        <v>1</v>
      </c>
      <c r="D652" s="8">
        <v>3</v>
      </c>
      <c r="E652" s="8">
        <v>80</v>
      </c>
      <c r="F652" s="7">
        <v>0</v>
      </c>
      <c r="G652" s="6">
        <v>0</v>
      </c>
    </row>
    <row r="653" spans="1:7" ht="45" x14ac:dyDescent="0.15">
      <c r="A653" s="9" t="s">
        <v>2758</v>
      </c>
      <c r="B653" s="8" t="s">
        <v>2757</v>
      </c>
      <c r="C653" s="8">
        <v>6</v>
      </c>
      <c r="D653" s="8">
        <v>0.17</v>
      </c>
      <c r="E653" s="8">
        <v>52.83</v>
      </c>
      <c r="F653" s="7">
        <v>0.16700000000000001</v>
      </c>
      <c r="G653" s="6">
        <v>0</v>
      </c>
    </row>
    <row r="654" spans="1:7" ht="33.75" x14ac:dyDescent="0.15">
      <c r="A654" s="9" t="s">
        <v>2754</v>
      </c>
      <c r="B654" s="8" t="s">
        <v>2753</v>
      </c>
      <c r="C654" s="8">
        <v>9</v>
      </c>
      <c r="D654" s="8">
        <v>0</v>
      </c>
      <c r="E654" s="8">
        <v>39.22</v>
      </c>
      <c r="F654" s="7">
        <v>0</v>
      </c>
      <c r="G654" s="6">
        <v>0</v>
      </c>
    </row>
    <row r="655" spans="1:7" ht="22.5" x14ac:dyDescent="0.15">
      <c r="A655" s="9" t="s">
        <v>2752</v>
      </c>
      <c r="B655" s="8" t="s">
        <v>2751</v>
      </c>
      <c r="C655" s="8">
        <v>2</v>
      </c>
      <c r="D655" s="8">
        <v>1</v>
      </c>
      <c r="E655" s="8">
        <v>32.5</v>
      </c>
      <c r="F655" s="7">
        <v>0</v>
      </c>
      <c r="G655" s="6">
        <v>0</v>
      </c>
    </row>
    <row r="656" spans="1:7" ht="22.5" x14ac:dyDescent="0.15">
      <c r="A656" s="9" t="s">
        <v>1207</v>
      </c>
      <c r="B656" s="8" t="s">
        <v>1206</v>
      </c>
      <c r="C656" s="8">
        <v>45</v>
      </c>
      <c r="D656" s="8">
        <v>0</v>
      </c>
      <c r="E656" s="8">
        <v>24.49</v>
      </c>
      <c r="F656" s="7">
        <v>0.71099999999999997</v>
      </c>
      <c r="G656" s="6">
        <v>0</v>
      </c>
    </row>
    <row r="657" spans="1:7" ht="22.5" x14ac:dyDescent="0.15">
      <c r="A657" s="9" t="s">
        <v>1205</v>
      </c>
      <c r="B657" s="8" t="s">
        <v>1204</v>
      </c>
      <c r="C657" s="8">
        <v>27</v>
      </c>
      <c r="D657" s="8">
        <v>1.33</v>
      </c>
      <c r="E657" s="8">
        <v>24.56</v>
      </c>
      <c r="F657" s="7">
        <v>0.66700000000000004</v>
      </c>
      <c r="G657" s="6">
        <v>0</v>
      </c>
    </row>
    <row r="658" spans="1:7" ht="22.5" x14ac:dyDescent="0.15">
      <c r="A658" s="9" t="s">
        <v>3080</v>
      </c>
      <c r="B658" s="8" t="s">
        <v>3079</v>
      </c>
      <c r="C658" s="8">
        <v>1</v>
      </c>
      <c r="D658" s="8">
        <v>6</v>
      </c>
      <c r="E658" s="8">
        <v>72</v>
      </c>
      <c r="F658" s="7">
        <v>1</v>
      </c>
      <c r="G658" s="6">
        <v>0</v>
      </c>
    </row>
    <row r="659" spans="1:7" ht="22.5" x14ac:dyDescent="0.15">
      <c r="A659" s="9" t="s">
        <v>2750</v>
      </c>
      <c r="B659" s="8" t="s">
        <v>2749</v>
      </c>
      <c r="C659" s="8">
        <v>1</v>
      </c>
      <c r="D659" s="8">
        <v>0</v>
      </c>
      <c r="E659" s="8">
        <v>92</v>
      </c>
      <c r="F659" s="7">
        <v>0</v>
      </c>
      <c r="G659" s="6">
        <v>0</v>
      </c>
    </row>
    <row r="660" spans="1:7" ht="22.5" x14ac:dyDescent="0.15">
      <c r="A660" s="9" t="s">
        <v>1203</v>
      </c>
      <c r="B660" s="8" t="s">
        <v>1202</v>
      </c>
      <c r="C660" s="8">
        <v>1</v>
      </c>
      <c r="D660" s="8">
        <v>2</v>
      </c>
      <c r="E660" s="8">
        <v>41</v>
      </c>
      <c r="F660" s="7">
        <v>0</v>
      </c>
      <c r="G660" s="6">
        <v>0</v>
      </c>
    </row>
    <row r="661" spans="1:7" ht="22.5" x14ac:dyDescent="0.15">
      <c r="A661" s="9" t="s">
        <v>3434</v>
      </c>
      <c r="B661" s="8" t="s">
        <v>3433</v>
      </c>
      <c r="C661" s="8">
        <v>1</v>
      </c>
      <c r="D661" s="8">
        <v>12</v>
      </c>
      <c r="E661" s="8">
        <v>38</v>
      </c>
      <c r="F661" s="7">
        <v>0</v>
      </c>
      <c r="G661" s="6">
        <v>0</v>
      </c>
    </row>
    <row r="662" spans="1:7" ht="22.5" x14ac:dyDescent="0.15">
      <c r="A662" s="9" t="s">
        <v>1201</v>
      </c>
      <c r="B662" s="8" t="s">
        <v>1200</v>
      </c>
      <c r="C662" s="8">
        <v>45</v>
      </c>
      <c r="D662" s="8">
        <v>0</v>
      </c>
      <c r="E662" s="8">
        <v>51.58</v>
      </c>
      <c r="F662" s="7">
        <v>0.46700000000000003</v>
      </c>
      <c r="G662" s="6">
        <v>0</v>
      </c>
    </row>
    <row r="663" spans="1:7" ht="22.5" x14ac:dyDescent="0.15">
      <c r="A663" s="9" t="s">
        <v>1199</v>
      </c>
      <c r="B663" s="8" t="s">
        <v>1198</v>
      </c>
      <c r="C663" s="8">
        <v>17</v>
      </c>
      <c r="D663" s="8">
        <v>2.1800000000000002</v>
      </c>
      <c r="E663" s="8">
        <v>44.88</v>
      </c>
      <c r="F663" s="7">
        <v>0.47099999999999997</v>
      </c>
      <c r="G663" s="6">
        <v>0</v>
      </c>
    </row>
    <row r="664" spans="1:7" ht="22.5" x14ac:dyDescent="0.15">
      <c r="A664" s="9" t="s">
        <v>1197</v>
      </c>
      <c r="B664" s="8" t="s">
        <v>1196</v>
      </c>
      <c r="C664" s="8">
        <v>4</v>
      </c>
      <c r="D664" s="8">
        <v>8.75</v>
      </c>
      <c r="E664" s="8">
        <v>80.5</v>
      </c>
      <c r="F664" s="7">
        <v>0.25</v>
      </c>
      <c r="G664" s="6">
        <v>0</v>
      </c>
    </row>
    <row r="665" spans="1:7" ht="22.5" x14ac:dyDescent="0.15">
      <c r="A665" s="9" t="s">
        <v>1195</v>
      </c>
      <c r="B665" s="8" t="s">
        <v>1194</v>
      </c>
      <c r="C665" s="8">
        <v>3</v>
      </c>
      <c r="D665" s="8">
        <v>20.67</v>
      </c>
      <c r="E665" s="8">
        <v>77</v>
      </c>
      <c r="F665" s="7">
        <v>0</v>
      </c>
      <c r="G665" s="6">
        <v>0</v>
      </c>
    </row>
    <row r="666" spans="1:7" ht="22.5" x14ac:dyDescent="0.15">
      <c r="A666" s="9" t="s">
        <v>1193</v>
      </c>
      <c r="B666" s="8" t="s">
        <v>1192</v>
      </c>
      <c r="C666" s="8">
        <v>2</v>
      </c>
      <c r="D666" s="8">
        <v>69</v>
      </c>
      <c r="E666" s="8">
        <v>71.5</v>
      </c>
      <c r="F666" s="7">
        <v>0.5</v>
      </c>
      <c r="G666" s="6">
        <v>0</v>
      </c>
    </row>
    <row r="667" spans="1:7" ht="33.75" x14ac:dyDescent="0.15">
      <c r="A667" s="9" t="s">
        <v>1191</v>
      </c>
      <c r="B667" s="8" t="s">
        <v>1190</v>
      </c>
      <c r="C667" s="8">
        <v>14</v>
      </c>
      <c r="D667" s="8">
        <v>0</v>
      </c>
      <c r="E667" s="8">
        <v>45.86</v>
      </c>
      <c r="F667" s="7">
        <v>0.71399999999999997</v>
      </c>
      <c r="G667" s="6">
        <v>0</v>
      </c>
    </row>
    <row r="668" spans="1:7" ht="22.5" x14ac:dyDescent="0.15">
      <c r="A668" s="9" t="s">
        <v>1187</v>
      </c>
      <c r="B668" s="8" t="s">
        <v>1186</v>
      </c>
      <c r="C668" s="8">
        <v>1</v>
      </c>
      <c r="D668" s="8">
        <v>0</v>
      </c>
      <c r="E668" s="8">
        <v>43</v>
      </c>
      <c r="F668" s="7">
        <v>0</v>
      </c>
      <c r="G668" s="6">
        <v>0</v>
      </c>
    </row>
    <row r="669" spans="1:7" ht="33.75" x14ac:dyDescent="0.15">
      <c r="A669" s="9" t="s">
        <v>2744</v>
      </c>
      <c r="B669" s="8" t="s">
        <v>2743</v>
      </c>
      <c r="C669" s="8">
        <v>4</v>
      </c>
      <c r="D669" s="8">
        <v>3</v>
      </c>
      <c r="E669" s="8">
        <v>72.75</v>
      </c>
      <c r="F669" s="7">
        <v>0.75</v>
      </c>
      <c r="G669" s="6">
        <v>0</v>
      </c>
    </row>
    <row r="670" spans="1:7" ht="33.75" x14ac:dyDescent="0.15">
      <c r="A670" s="9" t="s">
        <v>1185</v>
      </c>
      <c r="B670" s="8" t="s">
        <v>1184</v>
      </c>
      <c r="C670" s="8">
        <v>4</v>
      </c>
      <c r="D670" s="8">
        <v>15</v>
      </c>
      <c r="E670" s="8">
        <v>83.5</v>
      </c>
      <c r="F670" s="7">
        <v>0.25</v>
      </c>
      <c r="G670" s="6">
        <v>0</v>
      </c>
    </row>
    <row r="671" spans="1:7" ht="33.75" x14ac:dyDescent="0.15">
      <c r="A671" s="9" t="s">
        <v>1183</v>
      </c>
      <c r="B671" s="8" t="s">
        <v>1182</v>
      </c>
      <c r="C671" s="8">
        <v>7</v>
      </c>
      <c r="D671" s="8">
        <v>13.71</v>
      </c>
      <c r="E671" s="8">
        <v>69</v>
      </c>
      <c r="F671" s="7">
        <v>0.14299999999999999</v>
      </c>
      <c r="G671" s="6">
        <v>0</v>
      </c>
    </row>
    <row r="672" spans="1:7" ht="45" x14ac:dyDescent="0.15">
      <c r="A672" s="9" t="s">
        <v>1179</v>
      </c>
      <c r="B672" s="8" t="s">
        <v>1178</v>
      </c>
      <c r="C672" s="8">
        <v>55</v>
      </c>
      <c r="D672" s="8">
        <v>0</v>
      </c>
      <c r="E672" s="8">
        <v>37.75</v>
      </c>
      <c r="F672" s="7">
        <v>0.52700000000000002</v>
      </c>
      <c r="G672" s="6">
        <v>0</v>
      </c>
    </row>
    <row r="673" spans="1:7" ht="33.75" x14ac:dyDescent="0.15">
      <c r="A673" s="9" t="s">
        <v>1177</v>
      </c>
      <c r="B673" s="8" t="s">
        <v>1176</v>
      </c>
      <c r="C673" s="8">
        <v>1</v>
      </c>
      <c r="D673" s="8">
        <v>0</v>
      </c>
      <c r="E673" s="8">
        <v>8</v>
      </c>
      <c r="F673" s="7">
        <v>1</v>
      </c>
      <c r="G673" s="6">
        <v>0</v>
      </c>
    </row>
    <row r="674" spans="1:7" ht="33.75" x14ac:dyDescent="0.15">
      <c r="A674" s="9" t="s">
        <v>1175</v>
      </c>
      <c r="B674" s="8" t="s">
        <v>1174</v>
      </c>
      <c r="C674" s="8">
        <v>13</v>
      </c>
      <c r="D674" s="8">
        <v>1.46</v>
      </c>
      <c r="E674" s="8">
        <v>15</v>
      </c>
      <c r="F674" s="7">
        <v>0.84599999999999997</v>
      </c>
      <c r="G674" s="6">
        <v>0</v>
      </c>
    </row>
    <row r="675" spans="1:7" ht="33.75" x14ac:dyDescent="0.15">
      <c r="A675" s="9" t="s">
        <v>1173</v>
      </c>
      <c r="B675" s="8" t="s">
        <v>1172</v>
      </c>
      <c r="C675" s="8">
        <v>1</v>
      </c>
      <c r="D675" s="8">
        <v>3</v>
      </c>
      <c r="E675" s="8">
        <v>16</v>
      </c>
      <c r="F675" s="7">
        <v>0</v>
      </c>
      <c r="G675" s="6">
        <v>0</v>
      </c>
    </row>
    <row r="676" spans="1:7" ht="33.75" x14ac:dyDescent="0.15">
      <c r="A676" s="9" t="s">
        <v>3276</v>
      </c>
      <c r="B676" s="8" t="s">
        <v>3275</v>
      </c>
      <c r="C676" s="8">
        <v>1</v>
      </c>
      <c r="D676" s="8">
        <v>21</v>
      </c>
      <c r="E676" s="8">
        <v>16</v>
      </c>
      <c r="F676" s="7">
        <v>1</v>
      </c>
      <c r="G676" s="6">
        <v>0</v>
      </c>
    </row>
    <row r="677" spans="1:7" ht="33.75" x14ac:dyDescent="0.15">
      <c r="A677" s="9" t="s">
        <v>1171</v>
      </c>
      <c r="B677" s="8" t="s">
        <v>1170</v>
      </c>
      <c r="C677" s="8">
        <v>14</v>
      </c>
      <c r="D677" s="8">
        <v>0</v>
      </c>
      <c r="E677" s="8">
        <v>55</v>
      </c>
      <c r="F677" s="7">
        <v>0.5</v>
      </c>
      <c r="G677" s="6">
        <v>0</v>
      </c>
    </row>
    <row r="678" spans="1:7" ht="33.75" x14ac:dyDescent="0.15">
      <c r="A678" s="9" t="s">
        <v>1169</v>
      </c>
      <c r="B678" s="8" t="s">
        <v>1168</v>
      </c>
      <c r="C678" s="8">
        <v>89</v>
      </c>
      <c r="D678" s="8">
        <v>1.66</v>
      </c>
      <c r="E678" s="8">
        <v>62.01</v>
      </c>
      <c r="F678" s="7">
        <v>0.52800000000000002</v>
      </c>
      <c r="G678" s="6">
        <v>2.1999999999999999E-2</v>
      </c>
    </row>
    <row r="679" spans="1:7" ht="33.75" x14ac:dyDescent="0.15">
      <c r="A679" s="9" t="s">
        <v>66</v>
      </c>
      <c r="B679" s="8" t="s">
        <v>65</v>
      </c>
      <c r="C679" s="8">
        <v>22</v>
      </c>
      <c r="D679" s="8">
        <v>7.68</v>
      </c>
      <c r="E679" s="8">
        <v>80.95</v>
      </c>
      <c r="F679" s="7">
        <v>0.318</v>
      </c>
      <c r="G679" s="6">
        <v>4.4999999999999998E-2</v>
      </c>
    </row>
    <row r="680" spans="1:7" ht="33.75" x14ac:dyDescent="0.15">
      <c r="A680" s="9" t="s">
        <v>1167</v>
      </c>
      <c r="B680" s="8" t="s">
        <v>1166</v>
      </c>
      <c r="C680" s="8">
        <v>15</v>
      </c>
      <c r="D680" s="8">
        <v>11.13</v>
      </c>
      <c r="E680" s="8">
        <v>75.13</v>
      </c>
      <c r="F680" s="7">
        <v>0.53300000000000003</v>
      </c>
      <c r="G680" s="6">
        <v>6.7000000000000004E-2</v>
      </c>
    </row>
    <row r="681" spans="1:7" ht="33.75" x14ac:dyDescent="0.15">
      <c r="A681" s="9" t="s">
        <v>1165</v>
      </c>
      <c r="B681" s="8" t="s">
        <v>1164</v>
      </c>
      <c r="C681" s="8">
        <v>3</v>
      </c>
      <c r="D681" s="8">
        <v>16</v>
      </c>
      <c r="E681" s="8">
        <v>58</v>
      </c>
      <c r="F681" s="7">
        <v>0.66700000000000004</v>
      </c>
      <c r="G681" s="6">
        <v>0</v>
      </c>
    </row>
    <row r="682" spans="1:7" ht="33.75" x14ac:dyDescent="0.15">
      <c r="A682" s="9" t="s">
        <v>1161</v>
      </c>
      <c r="B682" s="8" t="s">
        <v>1160</v>
      </c>
      <c r="C682" s="8">
        <v>1</v>
      </c>
      <c r="D682" s="8">
        <v>3</v>
      </c>
      <c r="E682" s="8">
        <v>14</v>
      </c>
      <c r="F682" s="7">
        <v>1</v>
      </c>
      <c r="G682" s="6">
        <v>0</v>
      </c>
    </row>
    <row r="683" spans="1:7" ht="33.75" x14ac:dyDescent="0.15">
      <c r="A683" s="9" t="s">
        <v>1153</v>
      </c>
      <c r="B683" s="8" t="s">
        <v>1152</v>
      </c>
      <c r="C683" s="8">
        <v>18</v>
      </c>
      <c r="D683" s="8">
        <v>0.83</v>
      </c>
      <c r="E683" s="8">
        <v>61.67</v>
      </c>
      <c r="F683" s="7">
        <v>0.66700000000000004</v>
      </c>
      <c r="G683" s="6">
        <v>5.6000000000000001E-2</v>
      </c>
    </row>
    <row r="684" spans="1:7" ht="33.75" x14ac:dyDescent="0.15">
      <c r="A684" s="9" t="s">
        <v>1151</v>
      </c>
      <c r="B684" s="8" t="s">
        <v>1150</v>
      </c>
      <c r="C684" s="8">
        <v>19</v>
      </c>
      <c r="D684" s="8">
        <v>4.53</v>
      </c>
      <c r="E684" s="8">
        <v>55.95</v>
      </c>
      <c r="F684" s="7">
        <v>0.68400000000000005</v>
      </c>
      <c r="G684" s="6">
        <v>0</v>
      </c>
    </row>
    <row r="685" spans="1:7" ht="33.75" x14ac:dyDescent="0.15">
      <c r="A685" s="9" t="s">
        <v>64</v>
      </c>
      <c r="B685" s="8" t="s">
        <v>63</v>
      </c>
      <c r="C685" s="8">
        <v>15</v>
      </c>
      <c r="D685" s="8">
        <v>7.53</v>
      </c>
      <c r="E685" s="8">
        <v>71.73</v>
      </c>
      <c r="F685" s="7">
        <v>0.46700000000000003</v>
      </c>
      <c r="G685" s="6">
        <v>0</v>
      </c>
    </row>
    <row r="686" spans="1:7" ht="33.75" x14ac:dyDescent="0.15">
      <c r="A686" s="9" t="s">
        <v>62</v>
      </c>
      <c r="B686" s="8" t="s">
        <v>61</v>
      </c>
      <c r="C686" s="8">
        <v>42</v>
      </c>
      <c r="D686" s="8">
        <v>13.74</v>
      </c>
      <c r="E686" s="8">
        <v>81.88</v>
      </c>
      <c r="F686" s="7">
        <v>0.42899999999999999</v>
      </c>
      <c r="G686" s="6">
        <v>0</v>
      </c>
    </row>
    <row r="687" spans="1:7" ht="33.75" x14ac:dyDescent="0.15">
      <c r="A687" s="9" t="s">
        <v>1149</v>
      </c>
      <c r="B687" s="8" t="s">
        <v>1148</v>
      </c>
      <c r="C687" s="8">
        <v>4</v>
      </c>
      <c r="D687" s="8">
        <v>20</v>
      </c>
      <c r="E687" s="8">
        <v>70.25</v>
      </c>
      <c r="F687" s="7">
        <v>0.5</v>
      </c>
      <c r="G687" s="6">
        <v>0.25</v>
      </c>
    </row>
    <row r="688" spans="1:7" ht="11.25" x14ac:dyDescent="0.15">
      <c r="A688" s="9" t="s">
        <v>2742</v>
      </c>
      <c r="B688" s="8" t="s">
        <v>2741</v>
      </c>
      <c r="C688" s="8">
        <v>3</v>
      </c>
      <c r="D688" s="8">
        <v>0</v>
      </c>
      <c r="E688" s="8">
        <v>68.67</v>
      </c>
      <c r="F688" s="7">
        <v>0.66700000000000004</v>
      </c>
      <c r="G688" s="6">
        <v>0</v>
      </c>
    </row>
    <row r="689" spans="1:7" ht="11.25" x14ac:dyDescent="0.15">
      <c r="A689" s="9" t="s">
        <v>60</v>
      </c>
      <c r="B689" s="8" t="s">
        <v>59</v>
      </c>
      <c r="C689" s="8">
        <v>5</v>
      </c>
      <c r="D689" s="8">
        <v>3</v>
      </c>
      <c r="E689" s="8">
        <v>70.599999999999994</v>
      </c>
      <c r="F689" s="7">
        <v>0.6</v>
      </c>
      <c r="G689" s="6">
        <v>0</v>
      </c>
    </row>
    <row r="690" spans="1:7" ht="11.25" x14ac:dyDescent="0.15">
      <c r="A690" s="9" t="s">
        <v>58</v>
      </c>
      <c r="B690" s="8" t="s">
        <v>57</v>
      </c>
      <c r="C690" s="8">
        <v>4</v>
      </c>
      <c r="D690" s="8">
        <v>10.5</v>
      </c>
      <c r="E690" s="8">
        <v>79.5</v>
      </c>
      <c r="F690" s="7">
        <v>0.25</v>
      </c>
      <c r="G690" s="6">
        <v>0</v>
      </c>
    </row>
    <row r="691" spans="1:7" ht="11.25" x14ac:dyDescent="0.15">
      <c r="A691" s="9" t="s">
        <v>56</v>
      </c>
      <c r="B691" s="8" t="s">
        <v>55</v>
      </c>
      <c r="C691" s="8">
        <v>4</v>
      </c>
      <c r="D691" s="8">
        <v>19</v>
      </c>
      <c r="E691" s="8">
        <v>86</v>
      </c>
      <c r="F691" s="7">
        <v>0.5</v>
      </c>
      <c r="G691" s="6">
        <v>0</v>
      </c>
    </row>
    <row r="692" spans="1:7" ht="11.25" x14ac:dyDescent="0.15">
      <c r="A692" s="9" t="s">
        <v>1147</v>
      </c>
      <c r="B692" s="8" t="s">
        <v>1146</v>
      </c>
      <c r="C692" s="8">
        <v>2</v>
      </c>
      <c r="D692" s="8">
        <v>22</v>
      </c>
      <c r="E692" s="8">
        <v>73.5</v>
      </c>
      <c r="F692" s="7">
        <v>0.5</v>
      </c>
      <c r="G692" s="6">
        <v>0</v>
      </c>
    </row>
    <row r="693" spans="1:7" ht="22.5" x14ac:dyDescent="0.15">
      <c r="A693" s="9" t="s">
        <v>1145</v>
      </c>
      <c r="B693" s="8" t="s">
        <v>1144</v>
      </c>
      <c r="C693" s="8">
        <v>1</v>
      </c>
      <c r="D693" s="8">
        <v>0</v>
      </c>
      <c r="E693" s="8">
        <v>62</v>
      </c>
      <c r="F693" s="7">
        <v>0</v>
      </c>
      <c r="G693" s="6">
        <v>0</v>
      </c>
    </row>
    <row r="694" spans="1:7" ht="22.5" x14ac:dyDescent="0.15">
      <c r="A694" s="9" t="s">
        <v>1143</v>
      </c>
      <c r="B694" s="8" t="s">
        <v>1142</v>
      </c>
      <c r="C694" s="8">
        <v>23</v>
      </c>
      <c r="D694" s="8">
        <v>1.7</v>
      </c>
      <c r="E694" s="8">
        <v>54.35</v>
      </c>
      <c r="F694" s="7">
        <v>0.47799999999999998</v>
      </c>
      <c r="G694" s="6">
        <v>4.2999999999999997E-2</v>
      </c>
    </row>
    <row r="695" spans="1:7" ht="22.5" x14ac:dyDescent="0.15">
      <c r="A695" s="9" t="s">
        <v>1141</v>
      </c>
      <c r="B695" s="8" t="s">
        <v>1140</v>
      </c>
      <c r="C695" s="8">
        <v>3</v>
      </c>
      <c r="D695" s="8">
        <v>5.33</v>
      </c>
      <c r="E695" s="8">
        <v>82.33</v>
      </c>
      <c r="F695" s="7">
        <v>1</v>
      </c>
      <c r="G695" s="6">
        <v>0</v>
      </c>
    </row>
    <row r="696" spans="1:7" ht="22.5" x14ac:dyDescent="0.15">
      <c r="A696" s="9" t="s">
        <v>54</v>
      </c>
      <c r="B696" s="8" t="s">
        <v>53</v>
      </c>
      <c r="C696" s="8">
        <v>6</v>
      </c>
      <c r="D696" s="8">
        <v>8.83</v>
      </c>
      <c r="E696" s="8">
        <v>79.17</v>
      </c>
      <c r="F696" s="7">
        <v>0.16700000000000001</v>
      </c>
      <c r="G696" s="6">
        <v>0</v>
      </c>
    </row>
    <row r="697" spans="1:7" ht="22.5" x14ac:dyDescent="0.15">
      <c r="A697" s="9" t="s">
        <v>1137</v>
      </c>
      <c r="B697" s="8" t="s">
        <v>1136</v>
      </c>
      <c r="C697" s="8">
        <v>1</v>
      </c>
      <c r="D697" s="8">
        <v>1</v>
      </c>
      <c r="E697" s="8">
        <v>82</v>
      </c>
      <c r="F697" s="7">
        <v>0</v>
      </c>
      <c r="G697" s="6">
        <v>0</v>
      </c>
    </row>
    <row r="698" spans="1:7" ht="22.5" x14ac:dyDescent="0.15">
      <c r="A698" s="9" t="s">
        <v>1133</v>
      </c>
      <c r="B698" s="8" t="s">
        <v>1132</v>
      </c>
      <c r="C698" s="8">
        <v>1</v>
      </c>
      <c r="D698" s="8">
        <v>17</v>
      </c>
      <c r="E698" s="8">
        <v>69</v>
      </c>
      <c r="F698" s="7">
        <v>0</v>
      </c>
      <c r="G698" s="6">
        <v>0</v>
      </c>
    </row>
    <row r="699" spans="1:7" ht="22.5" x14ac:dyDescent="0.15">
      <c r="A699" s="9" t="s">
        <v>1131</v>
      </c>
      <c r="B699" s="8" t="s">
        <v>1130</v>
      </c>
      <c r="C699" s="8">
        <v>7</v>
      </c>
      <c r="D699" s="8">
        <v>15.86</v>
      </c>
      <c r="E699" s="8">
        <v>83.57</v>
      </c>
      <c r="F699" s="7">
        <v>0.42899999999999999</v>
      </c>
      <c r="G699" s="6">
        <v>0</v>
      </c>
    </row>
    <row r="700" spans="1:7" ht="22.5" x14ac:dyDescent="0.15">
      <c r="A700" s="9" t="s">
        <v>2740</v>
      </c>
      <c r="B700" s="8" t="s">
        <v>2739</v>
      </c>
      <c r="C700" s="8">
        <v>1</v>
      </c>
      <c r="D700" s="8">
        <v>29</v>
      </c>
      <c r="E700" s="8">
        <v>84</v>
      </c>
      <c r="F700" s="7">
        <v>0</v>
      </c>
      <c r="G700" s="6">
        <v>0</v>
      </c>
    </row>
    <row r="701" spans="1:7" ht="22.5" x14ac:dyDescent="0.15">
      <c r="A701" s="9" t="s">
        <v>1129</v>
      </c>
      <c r="B701" s="8" t="s">
        <v>1128</v>
      </c>
      <c r="C701" s="8">
        <v>2</v>
      </c>
      <c r="D701" s="8">
        <v>0.5</v>
      </c>
      <c r="E701" s="8">
        <v>55</v>
      </c>
      <c r="F701" s="7">
        <v>0</v>
      </c>
      <c r="G701" s="6">
        <v>0</v>
      </c>
    </row>
    <row r="702" spans="1:7" ht="11.25" x14ac:dyDescent="0.15">
      <c r="A702" s="9" t="s">
        <v>1125</v>
      </c>
      <c r="B702" s="8" t="s">
        <v>1124</v>
      </c>
      <c r="C702" s="8">
        <v>2</v>
      </c>
      <c r="D702" s="8">
        <v>1</v>
      </c>
      <c r="E702" s="8">
        <v>50.5</v>
      </c>
      <c r="F702" s="7">
        <v>0</v>
      </c>
      <c r="G702" s="6">
        <v>1</v>
      </c>
    </row>
    <row r="703" spans="1:7" ht="11.25" x14ac:dyDescent="0.15">
      <c r="A703" s="9" t="s">
        <v>52</v>
      </c>
      <c r="B703" s="8" t="s">
        <v>51</v>
      </c>
      <c r="C703" s="8">
        <v>1</v>
      </c>
      <c r="D703" s="8">
        <v>12</v>
      </c>
      <c r="E703" s="8">
        <v>52</v>
      </c>
      <c r="F703" s="7">
        <v>0</v>
      </c>
      <c r="G703" s="6">
        <v>0</v>
      </c>
    </row>
    <row r="704" spans="1:7" ht="11.25" x14ac:dyDescent="0.15">
      <c r="A704" s="9" t="s">
        <v>3218</v>
      </c>
      <c r="B704" s="8" t="s">
        <v>3217</v>
      </c>
      <c r="C704" s="8">
        <v>1</v>
      </c>
      <c r="D704" s="8">
        <v>0</v>
      </c>
      <c r="E704" s="8">
        <v>58</v>
      </c>
      <c r="F704" s="7">
        <v>1</v>
      </c>
      <c r="G704" s="6">
        <v>0</v>
      </c>
    </row>
    <row r="705" spans="1:7" ht="11.25" x14ac:dyDescent="0.15">
      <c r="A705" s="9" t="s">
        <v>2736</v>
      </c>
      <c r="B705" s="8" t="s">
        <v>2735</v>
      </c>
      <c r="C705" s="8">
        <v>1</v>
      </c>
      <c r="D705" s="8">
        <v>20</v>
      </c>
      <c r="E705" s="8">
        <v>83</v>
      </c>
      <c r="F705" s="7">
        <v>0</v>
      </c>
      <c r="G705" s="6">
        <v>0</v>
      </c>
    </row>
    <row r="706" spans="1:7" ht="22.5" x14ac:dyDescent="0.15">
      <c r="A706" s="9" t="s">
        <v>2734</v>
      </c>
      <c r="B706" s="8" t="s">
        <v>2733</v>
      </c>
      <c r="C706" s="8">
        <v>2</v>
      </c>
      <c r="D706" s="8">
        <v>0</v>
      </c>
      <c r="E706" s="8">
        <v>75</v>
      </c>
      <c r="F706" s="7">
        <v>0</v>
      </c>
      <c r="G706" s="6">
        <v>0</v>
      </c>
    </row>
    <row r="707" spans="1:7" ht="22.5" x14ac:dyDescent="0.15">
      <c r="A707" s="9" t="s">
        <v>1119</v>
      </c>
      <c r="B707" s="8" t="s">
        <v>1118</v>
      </c>
      <c r="C707" s="8">
        <v>5</v>
      </c>
      <c r="D707" s="8">
        <v>3.6</v>
      </c>
      <c r="E707" s="8">
        <v>72.599999999999994</v>
      </c>
      <c r="F707" s="7">
        <v>0.6</v>
      </c>
      <c r="G707" s="6">
        <v>0</v>
      </c>
    </row>
    <row r="708" spans="1:7" ht="22.5" x14ac:dyDescent="0.15">
      <c r="A708" s="9" t="s">
        <v>1109</v>
      </c>
      <c r="B708" s="8" t="s">
        <v>1108</v>
      </c>
      <c r="C708" s="8">
        <v>6</v>
      </c>
      <c r="D708" s="8">
        <v>3.33</v>
      </c>
      <c r="E708" s="8">
        <v>51.67</v>
      </c>
      <c r="F708" s="7">
        <v>0</v>
      </c>
      <c r="G708" s="6">
        <v>0</v>
      </c>
    </row>
    <row r="709" spans="1:7" ht="22.5" x14ac:dyDescent="0.15">
      <c r="A709" s="9" t="s">
        <v>2724</v>
      </c>
      <c r="B709" s="8" t="s">
        <v>2723</v>
      </c>
      <c r="C709" s="8">
        <v>17</v>
      </c>
      <c r="D709" s="8">
        <v>0.76</v>
      </c>
      <c r="E709" s="8">
        <v>69.650000000000006</v>
      </c>
      <c r="F709" s="7">
        <v>0.52900000000000003</v>
      </c>
      <c r="G709" s="6">
        <v>0</v>
      </c>
    </row>
    <row r="710" spans="1:7" ht="11.25" x14ac:dyDescent="0.15">
      <c r="A710" s="9" t="s">
        <v>1103</v>
      </c>
      <c r="B710" s="8" t="s">
        <v>1102</v>
      </c>
      <c r="C710" s="8">
        <v>21</v>
      </c>
      <c r="D710" s="8">
        <v>5.52</v>
      </c>
      <c r="E710" s="8">
        <v>61.71</v>
      </c>
      <c r="F710" s="7">
        <v>0.52400000000000002</v>
      </c>
      <c r="G710" s="6">
        <v>0</v>
      </c>
    </row>
    <row r="711" spans="1:7" ht="11.25" x14ac:dyDescent="0.15">
      <c r="A711" s="9" t="s">
        <v>1101</v>
      </c>
      <c r="B711" s="8" t="s">
        <v>1100</v>
      </c>
      <c r="C711" s="8">
        <v>24</v>
      </c>
      <c r="D711" s="8">
        <v>8.5399999999999991</v>
      </c>
      <c r="E711" s="8">
        <v>73.67</v>
      </c>
      <c r="F711" s="7">
        <v>0.54200000000000004</v>
      </c>
      <c r="G711" s="6">
        <v>0</v>
      </c>
    </row>
    <row r="712" spans="1:7" ht="11.25" x14ac:dyDescent="0.15">
      <c r="A712" s="9" t="s">
        <v>50</v>
      </c>
      <c r="B712" s="8" t="s">
        <v>49</v>
      </c>
      <c r="C712" s="8">
        <v>17</v>
      </c>
      <c r="D712" s="8">
        <v>11.88</v>
      </c>
      <c r="E712" s="8">
        <v>85.82</v>
      </c>
      <c r="F712" s="7">
        <v>0.52900000000000003</v>
      </c>
      <c r="G712" s="6">
        <v>0</v>
      </c>
    </row>
    <row r="713" spans="1:7" ht="11.25" x14ac:dyDescent="0.15">
      <c r="A713" s="9" t="s">
        <v>1099</v>
      </c>
      <c r="B713" s="8" t="s">
        <v>1098</v>
      </c>
      <c r="C713" s="8">
        <v>2</v>
      </c>
      <c r="D713" s="8">
        <v>21</v>
      </c>
      <c r="E713" s="8">
        <v>83.5</v>
      </c>
      <c r="F713" s="7">
        <v>1</v>
      </c>
      <c r="G713" s="6">
        <v>0</v>
      </c>
    </row>
    <row r="714" spans="1:7" ht="11.25" x14ac:dyDescent="0.15">
      <c r="A714" s="9" t="s">
        <v>1095</v>
      </c>
      <c r="B714" s="8" t="s">
        <v>1094</v>
      </c>
      <c r="C714" s="8">
        <v>1</v>
      </c>
      <c r="D714" s="8">
        <v>4</v>
      </c>
      <c r="E714" s="8">
        <v>34</v>
      </c>
      <c r="F714" s="7">
        <v>0</v>
      </c>
      <c r="G714" s="6">
        <v>0</v>
      </c>
    </row>
    <row r="715" spans="1:7" ht="11.25" x14ac:dyDescent="0.15">
      <c r="A715" s="9" t="s">
        <v>1091</v>
      </c>
      <c r="B715" s="8" t="s">
        <v>1090</v>
      </c>
      <c r="C715" s="8">
        <v>1</v>
      </c>
      <c r="D715" s="8">
        <v>6</v>
      </c>
      <c r="E715" s="8">
        <v>33</v>
      </c>
      <c r="F715" s="7">
        <v>1</v>
      </c>
      <c r="G715" s="6">
        <v>0</v>
      </c>
    </row>
    <row r="716" spans="1:7" ht="22.5" x14ac:dyDescent="0.15">
      <c r="A716" s="9" t="s">
        <v>1089</v>
      </c>
      <c r="B716" s="8" t="s">
        <v>1088</v>
      </c>
      <c r="C716" s="8">
        <v>2</v>
      </c>
      <c r="D716" s="8">
        <v>0.5</v>
      </c>
      <c r="E716" s="8">
        <v>49.5</v>
      </c>
      <c r="F716" s="7">
        <v>0</v>
      </c>
      <c r="G716" s="6">
        <v>0</v>
      </c>
    </row>
    <row r="717" spans="1:7" ht="11.25" x14ac:dyDescent="0.15">
      <c r="A717" s="9" t="s">
        <v>1087</v>
      </c>
      <c r="B717" s="8" t="s">
        <v>1086</v>
      </c>
      <c r="C717" s="8">
        <v>3</v>
      </c>
      <c r="D717" s="8">
        <v>5</v>
      </c>
      <c r="E717" s="8">
        <v>45</v>
      </c>
      <c r="F717" s="7">
        <v>0</v>
      </c>
      <c r="G717" s="6">
        <v>0</v>
      </c>
    </row>
    <row r="718" spans="1:7" ht="11.25" x14ac:dyDescent="0.15">
      <c r="A718" s="9" t="s">
        <v>1085</v>
      </c>
      <c r="B718" s="8" t="s">
        <v>1084</v>
      </c>
      <c r="C718" s="8">
        <v>2</v>
      </c>
      <c r="D718" s="8">
        <v>7.5</v>
      </c>
      <c r="E718" s="8">
        <v>82.5</v>
      </c>
      <c r="F718" s="7">
        <v>0.5</v>
      </c>
      <c r="G718" s="6">
        <v>0</v>
      </c>
    </row>
    <row r="719" spans="1:7" ht="11.25" x14ac:dyDescent="0.15">
      <c r="A719" s="9" t="s">
        <v>1083</v>
      </c>
      <c r="B719" s="8" t="s">
        <v>1082</v>
      </c>
      <c r="C719" s="8">
        <v>8</v>
      </c>
      <c r="D719" s="8">
        <v>20.5</v>
      </c>
      <c r="E719" s="8">
        <v>83.25</v>
      </c>
      <c r="F719" s="7">
        <v>0.625</v>
      </c>
      <c r="G719" s="6">
        <v>0.375</v>
      </c>
    </row>
    <row r="720" spans="1:7" ht="22.5" x14ac:dyDescent="0.15">
      <c r="A720" s="9" t="s">
        <v>1081</v>
      </c>
      <c r="B720" s="8" t="s">
        <v>1080</v>
      </c>
      <c r="C720" s="8">
        <v>4</v>
      </c>
      <c r="D720" s="8">
        <v>0.75</v>
      </c>
      <c r="E720" s="8">
        <v>64.75</v>
      </c>
      <c r="F720" s="7">
        <v>0.75</v>
      </c>
      <c r="G720" s="6">
        <v>0.25</v>
      </c>
    </row>
    <row r="721" spans="1:7" ht="11.25" x14ac:dyDescent="0.15">
      <c r="A721" s="9" t="s">
        <v>1079</v>
      </c>
      <c r="B721" s="8" t="s">
        <v>1078</v>
      </c>
      <c r="C721" s="8">
        <v>4</v>
      </c>
      <c r="D721" s="8">
        <v>4</v>
      </c>
      <c r="E721" s="8">
        <v>40</v>
      </c>
      <c r="F721" s="7">
        <v>0.75</v>
      </c>
      <c r="G721" s="6">
        <v>0</v>
      </c>
    </row>
    <row r="722" spans="1:7" ht="11.25" x14ac:dyDescent="0.15">
      <c r="A722" s="9" t="s">
        <v>1077</v>
      </c>
      <c r="B722" s="8" t="s">
        <v>1076</v>
      </c>
      <c r="C722" s="8">
        <v>5</v>
      </c>
      <c r="D722" s="8">
        <v>8.6</v>
      </c>
      <c r="E722" s="8">
        <v>68.400000000000006</v>
      </c>
      <c r="F722" s="7">
        <v>0.2</v>
      </c>
      <c r="G722" s="6">
        <v>0.2</v>
      </c>
    </row>
    <row r="723" spans="1:7" ht="11.25" x14ac:dyDescent="0.15">
      <c r="A723" s="9" t="s">
        <v>1075</v>
      </c>
      <c r="B723" s="8" t="s">
        <v>1074</v>
      </c>
      <c r="C723" s="8">
        <v>6</v>
      </c>
      <c r="D723" s="8">
        <v>16</v>
      </c>
      <c r="E723" s="8">
        <v>84.17</v>
      </c>
      <c r="F723" s="7">
        <v>0.33300000000000002</v>
      </c>
      <c r="G723" s="6">
        <v>0</v>
      </c>
    </row>
    <row r="724" spans="1:7" ht="11.25" x14ac:dyDescent="0.15">
      <c r="A724" s="9" t="s">
        <v>1073</v>
      </c>
      <c r="B724" s="8" t="s">
        <v>1072</v>
      </c>
      <c r="C724" s="8">
        <v>1</v>
      </c>
      <c r="D724" s="8">
        <v>22</v>
      </c>
      <c r="E724" s="8">
        <v>81</v>
      </c>
      <c r="F724" s="7">
        <v>1</v>
      </c>
      <c r="G724" s="6">
        <v>0</v>
      </c>
    </row>
    <row r="725" spans="1:7" ht="22.5" x14ac:dyDescent="0.15">
      <c r="A725" s="9" t="s">
        <v>2722</v>
      </c>
      <c r="B725" s="8" t="s">
        <v>2721</v>
      </c>
      <c r="C725" s="8">
        <v>1</v>
      </c>
      <c r="D725" s="8">
        <v>6</v>
      </c>
      <c r="E725" s="8">
        <v>65</v>
      </c>
      <c r="F725" s="7">
        <v>0</v>
      </c>
      <c r="G725" s="6">
        <v>0</v>
      </c>
    </row>
    <row r="726" spans="1:7" ht="11.25" x14ac:dyDescent="0.15">
      <c r="A726" s="9" t="s">
        <v>3064</v>
      </c>
      <c r="B726" s="8" t="s">
        <v>3063</v>
      </c>
      <c r="C726" s="8">
        <v>1</v>
      </c>
      <c r="D726" s="8">
        <v>3</v>
      </c>
      <c r="E726" s="8">
        <v>89</v>
      </c>
      <c r="F726" s="7">
        <v>0</v>
      </c>
      <c r="G726" s="6">
        <v>0</v>
      </c>
    </row>
    <row r="727" spans="1:7" ht="22.5" x14ac:dyDescent="0.15">
      <c r="A727" s="9" t="s">
        <v>1059</v>
      </c>
      <c r="B727" s="8" t="s">
        <v>1058</v>
      </c>
      <c r="C727" s="8">
        <v>1</v>
      </c>
      <c r="D727" s="8">
        <v>0</v>
      </c>
      <c r="E727" s="8">
        <v>20</v>
      </c>
      <c r="F727" s="7">
        <v>0</v>
      </c>
      <c r="G727" s="6">
        <v>0</v>
      </c>
    </row>
    <row r="728" spans="1:7" ht="22.5" x14ac:dyDescent="0.15">
      <c r="A728" s="9" t="s">
        <v>1057</v>
      </c>
      <c r="B728" s="8" t="s">
        <v>1056</v>
      </c>
      <c r="C728" s="8">
        <v>1</v>
      </c>
      <c r="D728" s="8">
        <v>3</v>
      </c>
      <c r="E728" s="8">
        <v>19</v>
      </c>
      <c r="F728" s="7">
        <v>1</v>
      </c>
      <c r="G728" s="6">
        <v>0</v>
      </c>
    </row>
    <row r="729" spans="1:7" ht="22.5" x14ac:dyDescent="0.15">
      <c r="A729" s="9" t="s">
        <v>1049</v>
      </c>
      <c r="B729" s="8" t="s">
        <v>1048</v>
      </c>
      <c r="C729" s="8">
        <v>29</v>
      </c>
      <c r="D729" s="8">
        <v>1</v>
      </c>
      <c r="E729" s="8">
        <v>72.790000000000006</v>
      </c>
      <c r="F729" s="7">
        <v>0.379</v>
      </c>
      <c r="G729" s="6">
        <v>3.4000000000000002E-2</v>
      </c>
    </row>
    <row r="730" spans="1:7" ht="22.5" x14ac:dyDescent="0.15">
      <c r="A730" s="9" t="s">
        <v>1047</v>
      </c>
      <c r="B730" s="8" t="s">
        <v>1046</v>
      </c>
      <c r="C730" s="8">
        <v>17</v>
      </c>
      <c r="D730" s="8">
        <v>2.71</v>
      </c>
      <c r="E730" s="8">
        <v>62.29</v>
      </c>
      <c r="F730" s="7">
        <v>0.47099999999999997</v>
      </c>
      <c r="G730" s="6">
        <v>0</v>
      </c>
    </row>
    <row r="731" spans="1:7" ht="22.5" x14ac:dyDescent="0.15">
      <c r="A731" s="9" t="s">
        <v>1045</v>
      </c>
      <c r="B731" s="8" t="s">
        <v>1044</v>
      </c>
      <c r="C731" s="8">
        <v>36</v>
      </c>
      <c r="D731" s="8">
        <v>6.69</v>
      </c>
      <c r="E731" s="8">
        <v>76.33</v>
      </c>
      <c r="F731" s="7">
        <v>0.47199999999999998</v>
      </c>
      <c r="G731" s="6">
        <v>8.3000000000000004E-2</v>
      </c>
    </row>
    <row r="732" spans="1:7" ht="22.5" x14ac:dyDescent="0.15">
      <c r="A732" s="9" t="s">
        <v>1043</v>
      </c>
      <c r="B732" s="8" t="s">
        <v>1042</v>
      </c>
      <c r="C732" s="8">
        <v>63</v>
      </c>
      <c r="D732" s="8">
        <v>12.98</v>
      </c>
      <c r="E732" s="8">
        <v>83.29</v>
      </c>
      <c r="F732" s="7">
        <v>0.42899999999999999</v>
      </c>
      <c r="G732" s="6">
        <v>6.3E-2</v>
      </c>
    </row>
    <row r="733" spans="1:7" ht="22.5" x14ac:dyDescent="0.15">
      <c r="A733" s="9" t="s">
        <v>1041</v>
      </c>
      <c r="B733" s="8" t="s">
        <v>1040</v>
      </c>
      <c r="C733" s="8">
        <v>10</v>
      </c>
      <c r="D733" s="8">
        <v>16.100000000000001</v>
      </c>
      <c r="E733" s="8">
        <v>79.599999999999994</v>
      </c>
      <c r="F733" s="7">
        <v>0.5</v>
      </c>
      <c r="G733" s="6">
        <v>0</v>
      </c>
    </row>
    <row r="734" spans="1:7" ht="22.5" x14ac:dyDescent="0.15">
      <c r="A734" s="9" t="s">
        <v>1033</v>
      </c>
      <c r="B734" s="8" t="s">
        <v>1032</v>
      </c>
      <c r="C734" s="8">
        <v>5</v>
      </c>
      <c r="D734" s="8">
        <v>0.6</v>
      </c>
      <c r="E734" s="8">
        <v>60.4</v>
      </c>
      <c r="F734" s="7">
        <v>0.2</v>
      </c>
      <c r="G734" s="6">
        <v>0</v>
      </c>
    </row>
    <row r="735" spans="1:7" ht="22.5" x14ac:dyDescent="0.15">
      <c r="A735" s="9" t="s">
        <v>1031</v>
      </c>
      <c r="B735" s="8" t="s">
        <v>1030</v>
      </c>
      <c r="C735" s="8">
        <v>6</v>
      </c>
      <c r="D735" s="8">
        <v>5.33</v>
      </c>
      <c r="E735" s="8">
        <v>56.33</v>
      </c>
      <c r="F735" s="7">
        <v>0.16700000000000001</v>
      </c>
      <c r="G735" s="6">
        <v>0</v>
      </c>
    </row>
    <row r="736" spans="1:7" ht="22.5" x14ac:dyDescent="0.15">
      <c r="A736" s="9" t="s">
        <v>46</v>
      </c>
      <c r="B736" s="8" t="s">
        <v>45</v>
      </c>
      <c r="C736" s="8">
        <v>13</v>
      </c>
      <c r="D736" s="8">
        <v>7.31</v>
      </c>
      <c r="E736" s="8">
        <v>78.31</v>
      </c>
      <c r="F736" s="7">
        <v>0.46200000000000002</v>
      </c>
      <c r="G736" s="6">
        <v>0</v>
      </c>
    </row>
    <row r="737" spans="1:7" ht="22.5" x14ac:dyDescent="0.15">
      <c r="A737" s="9" t="s">
        <v>44</v>
      </c>
      <c r="B737" s="8" t="s">
        <v>43</v>
      </c>
      <c r="C737" s="8">
        <v>2</v>
      </c>
      <c r="D737" s="8">
        <v>12.5</v>
      </c>
      <c r="E737" s="8">
        <v>61</v>
      </c>
      <c r="F737" s="7">
        <v>0.5</v>
      </c>
      <c r="G737" s="6">
        <v>0</v>
      </c>
    </row>
    <row r="738" spans="1:7" ht="22.5" x14ac:dyDescent="0.15">
      <c r="A738" s="9" t="s">
        <v>1029</v>
      </c>
      <c r="B738" s="8" t="s">
        <v>1028</v>
      </c>
      <c r="C738" s="8">
        <v>1</v>
      </c>
      <c r="D738" s="8">
        <v>13</v>
      </c>
      <c r="E738" s="8">
        <v>53</v>
      </c>
      <c r="F738" s="7">
        <v>1</v>
      </c>
      <c r="G738" s="6">
        <v>0</v>
      </c>
    </row>
    <row r="739" spans="1:7" ht="22.5" x14ac:dyDescent="0.15">
      <c r="A739" s="9" t="s">
        <v>3307</v>
      </c>
      <c r="B739" s="8" t="s">
        <v>3306</v>
      </c>
      <c r="C739" s="8">
        <v>1</v>
      </c>
      <c r="D739" s="8">
        <v>18</v>
      </c>
      <c r="E739" s="8">
        <v>0.12</v>
      </c>
      <c r="F739" s="7">
        <v>0</v>
      </c>
      <c r="G739" s="6">
        <v>0</v>
      </c>
    </row>
    <row r="740" spans="1:7" ht="22.5" x14ac:dyDescent="0.15">
      <c r="A740" s="9" t="s">
        <v>2720</v>
      </c>
      <c r="B740" s="8" t="s">
        <v>2719</v>
      </c>
      <c r="C740" s="8">
        <v>3</v>
      </c>
      <c r="D740" s="8">
        <v>23.33</v>
      </c>
      <c r="E740" s="8">
        <v>0.17</v>
      </c>
      <c r="F740" s="7">
        <v>0.66700000000000004</v>
      </c>
      <c r="G740" s="6">
        <v>0</v>
      </c>
    </row>
    <row r="741" spans="1:7" ht="22.5" x14ac:dyDescent="0.15">
      <c r="A741" s="9" t="s">
        <v>1025</v>
      </c>
      <c r="B741" s="8" t="s">
        <v>1024</v>
      </c>
      <c r="C741" s="8">
        <v>6</v>
      </c>
      <c r="D741" s="8">
        <v>1.5</v>
      </c>
      <c r="E741" s="8">
        <v>0.04</v>
      </c>
      <c r="F741" s="7">
        <v>0.83299999999999996</v>
      </c>
      <c r="G741" s="6">
        <v>0</v>
      </c>
    </row>
    <row r="742" spans="1:7" ht="22.5" x14ac:dyDescent="0.15">
      <c r="A742" s="9" t="s">
        <v>1023</v>
      </c>
      <c r="B742" s="8" t="s">
        <v>1022</v>
      </c>
      <c r="C742" s="8">
        <v>2</v>
      </c>
      <c r="D742" s="8">
        <v>3</v>
      </c>
      <c r="E742" s="8">
        <v>7.0000000000000007E-2</v>
      </c>
      <c r="F742" s="7">
        <v>0</v>
      </c>
      <c r="G742" s="6">
        <v>0</v>
      </c>
    </row>
    <row r="743" spans="1:7" ht="22.5" x14ac:dyDescent="0.15">
      <c r="A743" s="9" t="s">
        <v>3062</v>
      </c>
      <c r="B743" s="8" t="s">
        <v>3061</v>
      </c>
      <c r="C743" s="8">
        <v>1</v>
      </c>
      <c r="D743" s="8">
        <v>4</v>
      </c>
      <c r="E743" s="8">
        <v>0.09</v>
      </c>
      <c r="F743" s="7">
        <v>1</v>
      </c>
      <c r="G743" s="6">
        <v>0</v>
      </c>
    </row>
    <row r="744" spans="1:7" ht="33.75" x14ac:dyDescent="0.15">
      <c r="A744" s="9" t="s">
        <v>1021</v>
      </c>
      <c r="B744" s="8" t="s">
        <v>1020</v>
      </c>
      <c r="C744" s="8">
        <v>6</v>
      </c>
      <c r="D744" s="8">
        <v>8.83</v>
      </c>
      <c r="E744" s="8">
        <v>68.33</v>
      </c>
      <c r="F744" s="7">
        <v>0.66700000000000004</v>
      </c>
      <c r="G744" s="6">
        <v>0</v>
      </c>
    </row>
    <row r="745" spans="1:7" ht="33.75" x14ac:dyDescent="0.15">
      <c r="A745" s="9" t="s">
        <v>1019</v>
      </c>
      <c r="B745" s="8" t="s">
        <v>1018</v>
      </c>
      <c r="C745" s="8">
        <v>6</v>
      </c>
      <c r="D745" s="8">
        <v>10.5</v>
      </c>
      <c r="E745" s="8">
        <v>64.67</v>
      </c>
      <c r="F745" s="7">
        <v>0.5</v>
      </c>
      <c r="G745" s="6">
        <v>0</v>
      </c>
    </row>
    <row r="746" spans="1:7" ht="33.75" x14ac:dyDescent="0.15">
      <c r="A746" s="9" t="s">
        <v>1017</v>
      </c>
      <c r="B746" s="8" t="s">
        <v>1016</v>
      </c>
      <c r="C746" s="8">
        <v>3</v>
      </c>
      <c r="D746" s="8">
        <v>15.67</v>
      </c>
      <c r="E746" s="8">
        <v>74.67</v>
      </c>
      <c r="F746" s="7">
        <v>1</v>
      </c>
      <c r="G746" s="6">
        <v>0</v>
      </c>
    </row>
    <row r="747" spans="1:7" ht="33.75" x14ac:dyDescent="0.15">
      <c r="A747" s="9" t="s">
        <v>1013</v>
      </c>
      <c r="B747" s="8" t="s">
        <v>1012</v>
      </c>
      <c r="C747" s="8">
        <v>9</v>
      </c>
      <c r="D747" s="8">
        <v>5.67</v>
      </c>
      <c r="E747" s="8">
        <v>52.78</v>
      </c>
      <c r="F747" s="7">
        <v>0.111</v>
      </c>
      <c r="G747" s="6">
        <v>0.111</v>
      </c>
    </row>
    <row r="748" spans="1:7" ht="33.75" x14ac:dyDescent="0.15">
      <c r="A748" s="9" t="s">
        <v>3060</v>
      </c>
      <c r="B748" s="8" t="s">
        <v>3059</v>
      </c>
      <c r="C748" s="8">
        <v>1</v>
      </c>
      <c r="D748" s="8">
        <v>21</v>
      </c>
      <c r="E748" s="8">
        <v>42</v>
      </c>
      <c r="F748" s="7">
        <v>1</v>
      </c>
      <c r="G748" s="6">
        <v>0</v>
      </c>
    </row>
    <row r="749" spans="1:7" ht="33.75" x14ac:dyDescent="0.15">
      <c r="A749" s="9" t="s">
        <v>3212</v>
      </c>
      <c r="B749" s="8" t="s">
        <v>3211</v>
      </c>
      <c r="C749" s="8">
        <v>2</v>
      </c>
      <c r="D749" s="8">
        <v>0</v>
      </c>
      <c r="E749" s="8">
        <v>50</v>
      </c>
      <c r="F749" s="7">
        <v>0</v>
      </c>
      <c r="G749" s="6">
        <v>0</v>
      </c>
    </row>
    <row r="750" spans="1:7" ht="33.75" x14ac:dyDescent="0.15">
      <c r="A750" s="9" t="s">
        <v>3058</v>
      </c>
      <c r="B750" s="8" t="s">
        <v>3057</v>
      </c>
      <c r="C750" s="8">
        <v>1</v>
      </c>
      <c r="D750" s="8">
        <v>3</v>
      </c>
      <c r="E750" s="8">
        <v>51</v>
      </c>
      <c r="F750" s="7">
        <v>0</v>
      </c>
      <c r="G750" s="6">
        <v>0</v>
      </c>
    </row>
    <row r="751" spans="1:7" ht="33.75" x14ac:dyDescent="0.15">
      <c r="A751" s="9" t="s">
        <v>3056</v>
      </c>
      <c r="B751" s="8" t="s">
        <v>3055</v>
      </c>
      <c r="C751" s="8">
        <v>1</v>
      </c>
      <c r="D751" s="8">
        <v>7</v>
      </c>
      <c r="E751" s="8">
        <v>90</v>
      </c>
      <c r="F751" s="7">
        <v>0</v>
      </c>
      <c r="G751" s="6">
        <v>0</v>
      </c>
    </row>
    <row r="752" spans="1:7" ht="22.5" x14ac:dyDescent="0.15">
      <c r="A752" s="9" t="s">
        <v>3418</v>
      </c>
      <c r="B752" s="8" t="s">
        <v>3417</v>
      </c>
      <c r="C752" s="8">
        <v>1</v>
      </c>
      <c r="D752" s="8">
        <v>0</v>
      </c>
      <c r="E752" s="8">
        <v>14</v>
      </c>
      <c r="F752" s="7">
        <v>0</v>
      </c>
      <c r="G752" s="6">
        <v>0</v>
      </c>
    </row>
    <row r="753" spans="1:7" ht="22.5" x14ac:dyDescent="0.15">
      <c r="A753" s="9" t="s">
        <v>3210</v>
      </c>
      <c r="B753" s="8" t="s">
        <v>3209</v>
      </c>
      <c r="C753" s="8">
        <v>2</v>
      </c>
      <c r="D753" s="8">
        <v>0</v>
      </c>
      <c r="E753" s="8">
        <v>23.5</v>
      </c>
      <c r="F753" s="7">
        <v>0</v>
      </c>
      <c r="G753" s="6">
        <v>0</v>
      </c>
    </row>
    <row r="754" spans="1:7" ht="22.5" x14ac:dyDescent="0.15">
      <c r="A754" s="9" t="s">
        <v>1007</v>
      </c>
      <c r="B754" s="8" t="s">
        <v>1006</v>
      </c>
      <c r="C754" s="8">
        <v>1</v>
      </c>
      <c r="D754" s="8">
        <v>1</v>
      </c>
      <c r="E754" s="8">
        <v>93</v>
      </c>
      <c r="F754" s="7">
        <v>0</v>
      </c>
      <c r="G754" s="6">
        <v>0</v>
      </c>
    </row>
    <row r="755" spans="1:7" ht="22.5" x14ac:dyDescent="0.15">
      <c r="A755" s="9" t="s">
        <v>2718</v>
      </c>
      <c r="B755" s="8" t="s">
        <v>2717</v>
      </c>
      <c r="C755" s="8">
        <v>1</v>
      </c>
      <c r="D755" s="8">
        <v>17</v>
      </c>
      <c r="E755" s="8">
        <v>65</v>
      </c>
      <c r="F755" s="7">
        <v>1</v>
      </c>
      <c r="G755" s="6">
        <v>0</v>
      </c>
    </row>
    <row r="756" spans="1:7" ht="33.75" x14ac:dyDescent="0.15">
      <c r="A756" s="9" t="s">
        <v>3363</v>
      </c>
      <c r="B756" s="8" t="s">
        <v>3362</v>
      </c>
      <c r="C756" s="8">
        <v>1</v>
      </c>
      <c r="D756" s="8">
        <v>0</v>
      </c>
      <c r="E756" s="8">
        <v>58</v>
      </c>
      <c r="F756" s="7">
        <v>0</v>
      </c>
      <c r="G756" s="6">
        <v>0</v>
      </c>
    </row>
    <row r="757" spans="1:7" ht="33.75" x14ac:dyDescent="0.15">
      <c r="A757" s="9" t="s">
        <v>2708</v>
      </c>
      <c r="B757" s="8" t="s">
        <v>2707</v>
      </c>
      <c r="C757" s="8">
        <v>1</v>
      </c>
      <c r="D757" s="8">
        <v>2</v>
      </c>
      <c r="E757" s="8">
        <v>68</v>
      </c>
      <c r="F757" s="7">
        <v>1</v>
      </c>
      <c r="G757" s="6">
        <v>0</v>
      </c>
    </row>
    <row r="758" spans="1:7" ht="33.75" x14ac:dyDescent="0.15">
      <c r="A758" s="9" t="s">
        <v>999</v>
      </c>
      <c r="B758" s="8" t="s">
        <v>998</v>
      </c>
      <c r="C758" s="8">
        <v>2</v>
      </c>
      <c r="D758" s="8">
        <v>0</v>
      </c>
      <c r="E758" s="8">
        <v>65.5</v>
      </c>
      <c r="F758" s="7">
        <v>0.5</v>
      </c>
      <c r="G758" s="6">
        <v>0</v>
      </c>
    </row>
    <row r="759" spans="1:7" ht="33.75" x14ac:dyDescent="0.15">
      <c r="A759" s="9" t="s">
        <v>997</v>
      </c>
      <c r="B759" s="8" t="s">
        <v>996</v>
      </c>
      <c r="C759" s="8">
        <v>57</v>
      </c>
      <c r="D759" s="8">
        <v>2.6</v>
      </c>
      <c r="E759" s="8">
        <v>55.42</v>
      </c>
      <c r="F759" s="7">
        <v>0.68400000000000005</v>
      </c>
      <c r="G759" s="6">
        <v>0</v>
      </c>
    </row>
    <row r="760" spans="1:7" ht="33.75" x14ac:dyDescent="0.15">
      <c r="A760" s="9" t="s">
        <v>995</v>
      </c>
      <c r="B760" s="8" t="s">
        <v>994</v>
      </c>
      <c r="C760" s="8">
        <v>2</v>
      </c>
      <c r="D760" s="8">
        <v>4</v>
      </c>
      <c r="E760" s="8">
        <v>82</v>
      </c>
      <c r="F760" s="7">
        <v>0.5</v>
      </c>
      <c r="G760" s="6">
        <v>0</v>
      </c>
    </row>
    <row r="761" spans="1:7" ht="33.75" x14ac:dyDescent="0.15">
      <c r="A761" s="9" t="s">
        <v>991</v>
      </c>
      <c r="B761" s="8" t="s">
        <v>990</v>
      </c>
      <c r="C761" s="8">
        <v>1</v>
      </c>
      <c r="D761" s="8">
        <v>8</v>
      </c>
      <c r="E761" s="8">
        <v>49</v>
      </c>
      <c r="F761" s="7">
        <v>1</v>
      </c>
      <c r="G761" s="6">
        <v>0</v>
      </c>
    </row>
    <row r="762" spans="1:7" ht="33.75" x14ac:dyDescent="0.15">
      <c r="A762" s="9" t="s">
        <v>989</v>
      </c>
      <c r="B762" s="8" t="s">
        <v>988</v>
      </c>
      <c r="C762" s="8">
        <v>8</v>
      </c>
      <c r="D762" s="8">
        <v>0</v>
      </c>
      <c r="E762" s="8">
        <v>60.13</v>
      </c>
      <c r="F762" s="7">
        <v>0.125</v>
      </c>
      <c r="G762" s="6">
        <v>0</v>
      </c>
    </row>
    <row r="763" spans="1:7" ht="33.75" x14ac:dyDescent="0.15">
      <c r="A763" s="9" t="s">
        <v>987</v>
      </c>
      <c r="B763" s="8" t="s">
        <v>986</v>
      </c>
      <c r="C763" s="8">
        <v>50</v>
      </c>
      <c r="D763" s="8">
        <v>2</v>
      </c>
      <c r="E763" s="8">
        <v>63.2</v>
      </c>
      <c r="F763" s="7">
        <v>0.8</v>
      </c>
      <c r="G763" s="6">
        <v>0</v>
      </c>
    </row>
    <row r="764" spans="1:7" ht="33.75" x14ac:dyDescent="0.15">
      <c r="A764" s="9" t="s">
        <v>985</v>
      </c>
      <c r="B764" s="8" t="s">
        <v>984</v>
      </c>
      <c r="C764" s="8">
        <v>29</v>
      </c>
      <c r="D764" s="8">
        <v>5.52</v>
      </c>
      <c r="E764" s="8">
        <v>78.209999999999994</v>
      </c>
      <c r="F764" s="7">
        <v>0.82799999999999996</v>
      </c>
      <c r="G764" s="6">
        <v>0</v>
      </c>
    </row>
    <row r="765" spans="1:7" ht="33.75" x14ac:dyDescent="0.15">
      <c r="A765" s="9" t="s">
        <v>983</v>
      </c>
      <c r="B765" s="8" t="s">
        <v>982</v>
      </c>
      <c r="C765" s="8">
        <v>11</v>
      </c>
      <c r="D765" s="8">
        <v>13</v>
      </c>
      <c r="E765" s="8">
        <v>84.82</v>
      </c>
      <c r="F765" s="7">
        <v>0.90900000000000003</v>
      </c>
      <c r="G765" s="6">
        <v>0</v>
      </c>
    </row>
    <row r="766" spans="1:7" ht="33.75" x14ac:dyDescent="0.15">
      <c r="A766" s="9" t="s">
        <v>973</v>
      </c>
      <c r="B766" s="8" t="s">
        <v>972</v>
      </c>
      <c r="C766" s="8">
        <v>2</v>
      </c>
      <c r="D766" s="8">
        <v>0</v>
      </c>
      <c r="E766" s="8">
        <v>59.5</v>
      </c>
      <c r="F766" s="7">
        <v>1</v>
      </c>
      <c r="G766" s="6">
        <v>0</v>
      </c>
    </row>
    <row r="767" spans="1:7" ht="33.75" x14ac:dyDescent="0.15">
      <c r="A767" s="9" t="s">
        <v>3046</v>
      </c>
      <c r="B767" s="8" t="s">
        <v>3045</v>
      </c>
      <c r="C767" s="8">
        <v>2</v>
      </c>
      <c r="D767" s="8">
        <v>0</v>
      </c>
      <c r="E767" s="8">
        <v>46</v>
      </c>
      <c r="F767" s="7">
        <v>0</v>
      </c>
      <c r="G767" s="6">
        <v>0</v>
      </c>
    </row>
    <row r="768" spans="1:7" ht="45" x14ac:dyDescent="0.15">
      <c r="A768" s="9" t="s">
        <v>969</v>
      </c>
      <c r="B768" s="8" t="s">
        <v>968</v>
      </c>
      <c r="C768" s="8">
        <v>4</v>
      </c>
      <c r="D768" s="8">
        <v>0.75</v>
      </c>
      <c r="E768" s="8">
        <v>82.5</v>
      </c>
      <c r="F768" s="7">
        <v>0.75</v>
      </c>
      <c r="G768" s="6">
        <v>0</v>
      </c>
    </row>
    <row r="769" spans="1:7" ht="22.5" x14ac:dyDescent="0.15">
      <c r="A769" s="9" t="s">
        <v>965</v>
      </c>
      <c r="B769" s="8" t="s">
        <v>964</v>
      </c>
      <c r="C769" s="8">
        <v>25</v>
      </c>
      <c r="D769" s="8">
        <v>0</v>
      </c>
      <c r="E769" s="8">
        <v>60.8</v>
      </c>
      <c r="F769" s="7">
        <v>0.76</v>
      </c>
      <c r="G769" s="6">
        <v>0</v>
      </c>
    </row>
    <row r="770" spans="1:7" ht="11.25" x14ac:dyDescent="0.15">
      <c r="A770" s="9" t="s">
        <v>963</v>
      </c>
      <c r="B770" s="8" t="s">
        <v>962</v>
      </c>
      <c r="C770" s="8">
        <v>57</v>
      </c>
      <c r="D770" s="8">
        <v>0.7</v>
      </c>
      <c r="E770" s="8">
        <v>47.39</v>
      </c>
      <c r="F770" s="7">
        <v>0.63200000000000001</v>
      </c>
      <c r="G770" s="6">
        <v>0</v>
      </c>
    </row>
    <row r="771" spans="1:7" ht="11.25" x14ac:dyDescent="0.15">
      <c r="A771" s="9" t="s">
        <v>961</v>
      </c>
      <c r="B771" s="8" t="s">
        <v>960</v>
      </c>
      <c r="C771" s="8">
        <v>30</v>
      </c>
      <c r="D771" s="8">
        <v>2.2000000000000002</v>
      </c>
      <c r="E771" s="8">
        <v>42.27</v>
      </c>
      <c r="F771" s="7">
        <v>0.63300000000000001</v>
      </c>
      <c r="G771" s="6">
        <v>0</v>
      </c>
    </row>
    <row r="772" spans="1:7" ht="11.25" x14ac:dyDescent="0.15">
      <c r="A772" s="9" t="s">
        <v>959</v>
      </c>
      <c r="B772" s="8" t="s">
        <v>958</v>
      </c>
      <c r="C772" s="8">
        <v>3</v>
      </c>
      <c r="D772" s="8">
        <v>5.33</v>
      </c>
      <c r="E772" s="8">
        <v>70.33</v>
      </c>
      <c r="F772" s="7">
        <v>0.66700000000000004</v>
      </c>
      <c r="G772" s="6">
        <v>0</v>
      </c>
    </row>
    <row r="773" spans="1:7" ht="22.5" x14ac:dyDescent="0.15">
      <c r="A773" s="9" t="s">
        <v>953</v>
      </c>
      <c r="B773" s="8" t="s">
        <v>952</v>
      </c>
      <c r="C773" s="8">
        <v>5</v>
      </c>
      <c r="D773" s="8">
        <v>2.8</v>
      </c>
      <c r="E773" s="8">
        <v>16.2</v>
      </c>
      <c r="F773" s="7">
        <v>0</v>
      </c>
      <c r="G773" s="6">
        <v>0</v>
      </c>
    </row>
    <row r="774" spans="1:7" ht="22.5" x14ac:dyDescent="0.15">
      <c r="A774" s="9" t="s">
        <v>948</v>
      </c>
      <c r="B774" s="8" t="s">
        <v>947</v>
      </c>
      <c r="C774" s="8">
        <v>3</v>
      </c>
      <c r="D774" s="8">
        <v>0</v>
      </c>
      <c r="E774" s="8">
        <v>58</v>
      </c>
      <c r="F774" s="7">
        <v>0</v>
      </c>
      <c r="G774" s="6">
        <v>0.33300000000000002</v>
      </c>
    </row>
    <row r="775" spans="1:7" ht="22.5" x14ac:dyDescent="0.15">
      <c r="A775" s="9" t="s">
        <v>946</v>
      </c>
      <c r="B775" s="8" t="s">
        <v>945</v>
      </c>
      <c r="C775" s="8">
        <v>62</v>
      </c>
      <c r="D775" s="8">
        <v>2.44</v>
      </c>
      <c r="E775" s="8">
        <v>54.68</v>
      </c>
      <c r="F775" s="7">
        <v>0.30599999999999999</v>
      </c>
      <c r="G775" s="6">
        <v>0</v>
      </c>
    </row>
    <row r="776" spans="1:7" ht="22.5" x14ac:dyDescent="0.15">
      <c r="A776" s="9" t="s">
        <v>42</v>
      </c>
      <c r="B776" s="8" t="s">
        <v>41</v>
      </c>
      <c r="C776" s="8">
        <v>28</v>
      </c>
      <c r="D776" s="8">
        <v>6.21</v>
      </c>
      <c r="E776" s="8">
        <v>76.540000000000006</v>
      </c>
      <c r="F776" s="7">
        <v>0.28599999999999998</v>
      </c>
      <c r="G776" s="6">
        <v>0</v>
      </c>
    </row>
    <row r="777" spans="1:7" ht="22.5" x14ac:dyDescent="0.15">
      <c r="A777" s="9" t="s">
        <v>944</v>
      </c>
      <c r="B777" s="8" t="s">
        <v>943</v>
      </c>
      <c r="C777" s="8">
        <v>37</v>
      </c>
      <c r="D777" s="8">
        <v>9.81</v>
      </c>
      <c r="E777" s="8">
        <v>84.59</v>
      </c>
      <c r="F777" s="7">
        <v>0.24299999999999999</v>
      </c>
      <c r="G777" s="6">
        <v>5.3999999999999999E-2</v>
      </c>
    </row>
    <row r="778" spans="1:7" ht="22.5" x14ac:dyDescent="0.15">
      <c r="A778" s="9" t="s">
        <v>942</v>
      </c>
      <c r="B778" s="8" t="s">
        <v>941</v>
      </c>
      <c r="C778" s="8">
        <v>40</v>
      </c>
      <c r="D778" s="8">
        <v>14.68</v>
      </c>
      <c r="E778" s="8">
        <v>81.3</v>
      </c>
      <c r="F778" s="7">
        <v>0.55000000000000004</v>
      </c>
      <c r="G778" s="6">
        <v>0.05</v>
      </c>
    </row>
    <row r="779" spans="1:7" ht="22.5" x14ac:dyDescent="0.15">
      <c r="A779" s="9" t="s">
        <v>940</v>
      </c>
      <c r="B779" s="8" t="s">
        <v>939</v>
      </c>
      <c r="C779" s="8">
        <v>5</v>
      </c>
      <c r="D779" s="8">
        <v>1</v>
      </c>
      <c r="E779" s="8">
        <v>78</v>
      </c>
      <c r="F779" s="7">
        <v>0.6</v>
      </c>
      <c r="G779" s="6">
        <v>0</v>
      </c>
    </row>
    <row r="780" spans="1:7" ht="11.25" x14ac:dyDescent="0.15">
      <c r="A780" s="9" t="s">
        <v>938</v>
      </c>
      <c r="B780" s="8" t="s">
        <v>937</v>
      </c>
      <c r="C780" s="8">
        <v>1</v>
      </c>
      <c r="D780" s="8">
        <v>2</v>
      </c>
      <c r="E780" s="8">
        <v>69</v>
      </c>
      <c r="F780" s="7">
        <v>1</v>
      </c>
      <c r="G780" s="6">
        <v>1</v>
      </c>
    </row>
    <row r="781" spans="1:7" ht="11.25" x14ac:dyDescent="0.15">
      <c r="A781" s="9" t="s">
        <v>40</v>
      </c>
      <c r="B781" s="8" t="s">
        <v>39</v>
      </c>
      <c r="C781" s="8">
        <v>13</v>
      </c>
      <c r="D781" s="8">
        <v>7.77</v>
      </c>
      <c r="E781" s="8">
        <v>80</v>
      </c>
      <c r="F781" s="7">
        <v>0.38500000000000001</v>
      </c>
      <c r="G781" s="6">
        <v>7.6999999999999999E-2</v>
      </c>
    </row>
    <row r="782" spans="1:7" ht="11.25" x14ac:dyDescent="0.15">
      <c r="A782" s="9" t="s">
        <v>936</v>
      </c>
      <c r="B782" s="8" t="s">
        <v>935</v>
      </c>
      <c r="C782" s="8">
        <v>11</v>
      </c>
      <c r="D782" s="8">
        <v>13.55</v>
      </c>
      <c r="E782" s="8">
        <v>79.27</v>
      </c>
      <c r="F782" s="7">
        <v>0.72699999999999998</v>
      </c>
      <c r="G782" s="6">
        <v>0.27300000000000002</v>
      </c>
    </row>
    <row r="783" spans="1:7" ht="22.5" x14ac:dyDescent="0.15">
      <c r="A783" s="9" t="s">
        <v>2704</v>
      </c>
      <c r="B783" s="8" t="s">
        <v>2703</v>
      </c>
      <c r="C783" s="8">
        <v>1</v>
      </c>
      <c r="D783" s="8">
        <v>1</v>
      </c>
      <c r="E783" s="8">
        <v>76</v>
      </c>
      <c r="F783" s="7">
        <v>1</v>
      </c>
      <c r="G783" s="6">
        <v>1</v>
      </c>
    </row>
    <row r="784" spans="1:7" ht="22.5" x14ac:dyDescent="0.15">
      <c r="A784" s="9" t="s">
        <v>2702</v>
      </c>
      <c r="B784" s="8" t="s">
        <v>2701</v>
      </c>
      <c r="C784" s="8">
        <v>1</v>
      </c>
      <c r="D784" s="8">
        <v>17</v>
      </c>
      <c r="E784" s="8">
        <v>90</v>
      </c>
      <c r="F784" s="7">
        <v>1</v>
      </c>
      <c r="G784" s="6">
        <v>0</v>
      </c>
    </row>
    <row r="785" spans="1:7" ht="11.25" x14ac:dyDescent="0.15">
      <c r="A785" s="9" t="s">
        <v>3043</v>
      </c>
      <c r="B785" s="8" t="s">
        <v>3042</v>
      </c>
      <c r="C785" s="8">
        <v>2</v>
      </c>
      <c r="D785" s="8">
        <v>2</v>
      </c>
      <c r="E785" s="8">
        <v>77.5</v>
      </c>
      <c r="F785" s="7">
        <v>1</v>
      </c>
      <c r="G785" s="6">
        <v>0</v>
      </c>
    </row>
    <row r="786" spans="1:7" ht="11.25" x14ac:dyDescent="0.15">
      <c r="A786" s="9" t="s">
        <v>926</v>
      </c>
      <c r="B786" s="8" t="s">
        <v>925</v>
      </c>
      <c r="C786" s="8">
        <v>1</v>
      </c>
      <c r="D786" s="8">
        <v>6</v>
      </c>
      <c r="E786" s="8">
        <v>88</v>
      </c>
      <c r="F786" s="7">
        <v>1</v>
      </c>
      <c r="G786" s="6">
        <v>0</v>
      </c>
    </row>
    <row r="787" spans="1:7" ht="11.25" x14ac:dyDescent="0.15">
      <c r="A787" s="9" t="s">
        <v>3361</v>
      </c>
      <c r="B787" s="8" t="s">
        <v>3360</v>
      </c>
      <c r="C787" s="8">
        <v>1</v>
      </c>
      <c r="D787" s="8">
        <v>4</v>
      </c>
      <c r="E787" s="8">
        <v>89</v>
      </c>
      <c r="F787" s="7">
        <v>1</v>
      </c>
      <c r="G787" s="6">
        <v>0</v>
      </c>
    </row>
    <row r="788" spans="1:7" ht="33.75" x14ac:dyDescent="0.15">
      <c r="A788" s="9" t="s">
        <v>924</v>
      </c>
      <c r="B788" s="8" t="s">
        <v>923</v>
      </c>
      <c r="C788" s="8">
        <v>1</v>
      </c>
      <c r="D788" s="8">
        <v>3</v>
      </c>
      <c r="E788" s="8">
        <v>15</v>
      </c>
      <c r="F788" s="7">
        <v>1</v>
      </c>
      <c r="G788" s="6">
        <v>0</v>
      </c>
    </row>
    <row r="789" spans="1:7" ht="33.75" x14ac:dyDescent="0.15">
      <c r="A789" s="9" t="s">
        <v>922</v>
      </c>
      <c r="B789" s="8" t="s">
        <v>921</v>
      </c>
      <c r="C789" s="8">
        <v>26</v>
      </c>
      <c r="D789" s="8">
        <v>0.88</v>
      </c>
      <c r="E789" s="8">
        <v>71.92</v>
      </c>
      <c r="F789" s="7">
        <v>0.88500000000000001</v>
      </c>
      <c r="G789" s="6">
        <v>0</v>
      </c>
    </row>
    <row r="790" spans="1:7" ht="33.75" x14ac:dyDescent="0.15">
      <c r="A790" s="9" t="s">
        <v>920</v>
      </c>
      <c r="B790" s="8" t="s">
        <v>919</v>
      </c>
      <c r="C790" s="8">
        <v>35</v>
      </c>
      <c r="D790" s="8">
        <v>2.29</v>
      </c>
      <c r="E790" s="8">
        <v>73.14</v>
      </c>
      <c r="F790" s="7">
        <v>0.94299999999999995</v>
      </c>
      <c r="G790" s="6">
        <v>0</v>
      </c>
    </row>
    <row r="791" spans="1:7" ht="33.75" x14ac:dyDescent="0.15">
      <c r="A791" s="9" t="s">
        <v>918</v>
      </c>
      <c r="B791" s="8" t="s">
        <v>917</v>
      </c>
      <c r="C791" s="8">
        <v>23</v>
      </c>
      <c r="D791" s="8">
        <v>3.91</v>
      </c>
      <c r="E791" s="8">
        <v>83.3</v>
      </c>
      <c r="F791" s="7">
        <v>1</v>
      </c>
      <c r="G791" s="6">
        <v>0</v>
      </c>
    </row>
    <row r="792" spans="1:7" ht="33.75" x14ac:dyDescent="0.15">
      <c r="A792" s="9" t="s">
        <v>916</v>
      </c>
      <c r="B792" s="8" t="s">
        <v>915</v>
      </c>
      <c r="C792" s="8">
        <v>9</v>
      </c>
      <c r="D792" s="8">
        <v>5.33</v>
      </c>
      <c r="E792" s="8">
        <v>82.44</v>
      </c>
      <c r="F792" s="7">
        <v>0.88900000000000001</v>
      </c>
      <c r="G792" s="6">
        <v>0</v>
      </c>
    </row>
    <row r="793" spans="1:7" ht="33.75" x14ac:dyDescent="0.15">
      <c r="A793" s="9" t="s">
        <v>914</v>
      </c>
      <c r="B793" s="8" t="s">
        <v>913</v>
      </c>
      <c r="C793" s="8">
        <v>9</v>
      </c>
      <c r="D793" s="8">
        <v>12</v>
      </c>
      <c r="E793" s="8">
        <v>84.22</v>
      </c>
      <c r="F793" s="7">
        <v>0.55600000000000005</v>
      </c>
      <c r="G793" s="6">
        <v>0.111</v>
      </c>
    </row>
    <row r="794" spans="1:7" ht="33.75" x14ac:dyDescent="0.15">
      <c r="A794" s="9" t="s">
        <v>3359</v>
      </c>
      <c r="B794" s="8" t="s">
        <v>3358</v>
      </c>
      <c r="C794" s="8">
        <v>1</v>
      </c>
      <c r="D794" s="8">
        <v>0</v>
      </c>
      <c r="E794" s="8">
        <v>63</v>
      </c>
      <c r="F794" s="7">
        <v>1</v>
      </c>
      <c r="G794" s="6">
        <v>0</v>
      </c>
    </row>
    <row r="795" spans="1:7" ht="33.75" x14ac:dyDescent="0.15">
      <c r="A795" s="9" t="s">
        <v>912</v>
      </c>
      <c r="B795" s="8" t="s">
        <v>911</v>
      </c>
      <c r="C795" s="8">
        <v>3</v>
      </c>
      <c r="D795" s="8">
        <v>5</v>
      </c>
      <c r="E795" s="8">
        <v>67.67</v>
      </c>
      <c r="F795" s="7">
        <v>0.66700000000000004</v>
      </c>
      <c r="G795" s="6">
        <v>0</v>
      </c>
    </row>
    <row r="796" spans="1:7" ht="33.75" x14ac:dyDescent="0.15">
      <c r="A796" s="9" t="s">
        <v>910</v>
      </c>
      <c r="B796" s="8" t="s">
        <v>909</v>
      </c>
      <c r="C796" s="8">
        <v>3</v>
      </c>
      <c r="D796" s="8">
        <v>11</v>
      </c>
      <c r="E796" s="8">
        <v>76.33</v>
      </c>
      <c r="F796" s="7">
        <v>0</v>
      </c>
      <c r="G796" s="6">
        <v>0</v>
      </c>
    </row>
    <row r="797" spans="1:7" ht="33.75" x14ac:dyDescent="0.15">
      <c r="A797" s="9" t="s">
        <v>908</v>
      </c>
      <c r="B797" s="8" t="s">
        <v>907</v>
      </c>
      <c r="C797" s="8">
        <v>1</v>
      </c>
      <c r="D797" s="8">
        <v>15</v>
      </c>
      <c r="E797" s="8">
        <v>69</v>
      </c>
      <c r="F797" s="7">
        <v>1</v>
      </c>
      <c r="G797" s="6">
        <v>1</v>
      </c>
    </row>
    <row r="798" spans="1:7" ht="45" x14ac:dyDescent="0.15">
      <c r="A798" s="9" t="s">
        <v>2700</v>
      </c>
      <c r="B798" s="8" t="s">
        <v>2699</v>
      </c>
      <c r="C798" s="8">
        <v>1</v>
      </c>
      <c r="D798" s="8">
        <v>0</v>
      </c>
      <c r="E798" s="8">
        <v>51</v>
      </c>
      <c r="F798" s="7">
        <v>0</v>
      </c>
      <c r="G798" s="6">
        <v>0</v>
      </c>
    </row>
    <row r="799" spans="1:7" ht="33.75" x14ac:dyDescent="0.15">
      <c r="A799" s="9" t="s">
        <v>904</v>
      </c>
      <c r="B799" s="8" t="s">
        <v>903</v>
      </c>
      <c r="C799" s="8">
        <v>9</v>
      </c>
      <c r="D799" s="8">
        <v>2</v>
      </c>
      <c r="E799" s="8">
        <v>69.44</v>
      </c>
      <c r="F799" s="7">
        <v>0.77800000000000002</v>
      </c>
      <c r="G799" s="6">
        <v>0</v>
      </c>
    </row>
    <row r="800" spans="1:7" ht="33.75" x14ac:dyDescent="0.15">
      <c r="A800" s="9" t="s">
        <v>36</v>
      </c>
      <c r="B800" s="8" t="s">
        <v>35</v>
      </c>
      <c r="C800" s="8">
        <v>7</v>
      </c>
      <c r="D800" s="8">
        <v>5.43</v>
      </c>
      <c r="E800" s="8">
        <v>83.43</v>
      </c>
      <c r="F800" s="7">
        <v>1</v>
      </c>
      <c r="G800" s="6">
        <v>0.14299999999999999</v>
      </c>
    </row>
    <row r="801" spans="1:7" ht="33.75" x14ac:dyDescent="0.15">
      <c r="A801" s="9" t="s">
        <v>902</v>
      </c>
      <c r="B801" s="8" t="s">
        <v>901</v>
      </c>
      <c r="C801" s="8">
        <v>2</v>
      </c>
      <c r="D801" s="8">
        <v>18</v>
      </c>
      <c r="E801" s="8">
        <v>72.5</v>
      </c>
      <c r="F801" s="7">
        <v>0</v>
      </c>
      <c r="G801" s="6">
        <v>0</v>
      </c>
    </row>
    <row r="802" spans="1:7" ht="22.5" x14ac:dyDescent="0.15">
      <c r="A802" s="9" t="s">
        <v>896</v>
      </c>
      <c r="B802" s="8" t="s">
        <v>895</v>
      </c>
      <c r="C802" s="8">
        <v>3</v>
      </c>
      <c r="D802" s="8">
        <v>0</v>
      </c>
      <c r="E802" s="8">
        <v>76</v>
      </c>
      <c r="F802" s="7">
        <v>1</v>
      </c>
      <c r="G802" s="6">
        <v>0</v>
      </c>
    </row>
    <row r="803" spans="1:7" ht="22.5" x14ac:dyDescent="0.15">
      <c r="A803" s="9" t="s">
        <v>894</v>
      </c>
      <c r="B803" s="8" t="s">
        <v>893</v>
      </c>
      <c r="C803" s="8">
        <v>15</v>
      </c>
      <c r="D803" s="8">
        <v>2.4700000000000002</v>
      </c>
      <c r="E803" s="8">
        <v>62.07</v>
      </c>
      <c r="F803" s="7">
        <v>0.66700000000000004</v>
      </c>
      <c r="G803" s="6">
        <v>0</v>
      </c>
    </row>
    <row r="804" spans="1:7" ht="11.25" x14ac:dyDescent="0.15">
      <c r="A804" s="9" t="s">
        <v>2696</v>
      </c>
      <c r="B804" s="8" t="s">
        <v>2695</v>
      </c>
      <c r="C804" s="8">
        <v>1</v>
      </c>
      <c r="D804" s="8">
        <v>0</v>
      </c>
      <c r="E804" s="8">
        <v>10</v>
      </c>
      <c r="F804" s="7">
        <v>1</v>
      </c>
      <c r="G804" s="6">
        <v>0</v>
      </c>
    </row>
    <row r="805" spans="1:7" ht="11.25" x14ac:dyDescent="0.15">
      <c r="A805" s="9" t="s">
        <v>892</v>
      </c>
      <c r="B805" s="8" t="s">
        <v>891</v>
      </c>
      <c r="C805" s="8">
        <v>115</v>
      </c>
      <c r="D805" s="8">
        <v>2.62</v>
      </c>
      <c r="E805" s="8">
        <v>69.38</v>
      </c>
      <c r="F805" s="7">
        <v>1</v>
      </c>
      <c r="G805" s="6">
        <v>0</v>
      </c>
    </row>
    <row r="806" spans="1:7" ht="11.25" x14ac:dyDescent="0.15">
      <c r="A806" s="9" t="s">
        <v>890</v>
      </c>
      <c r="B806" s="8" t="s">
        <v>889</v>
      </c>
      <c r="C806" s="8">
        <v>26</v>
      </c>
      <c r="D806" s="8">
        <v>5.46</v>
      </c>
      <c r="E806" s="8">
        <v>76.88</v>
      </c>
      <c r="F806" s="7">
        <v>1</v>
      </c>
      <c r="G806" s="6">
        <v>0</v>
      </c>
    </row>
    <row r="807" spans="1:7" ht="11.25" x14ac:dyDescent="0.15">
      <c r="A807" s="9" t="s">
        <v>888</v>
      </c>
      <c r="B807" s="8" t="s">
        <v>887</v>
      </c>
      <c r="C807" s="8">
        <v>9</v>
      </c>
      <c r="D807" s="8">
        <v>7.22</v>
      </c>
      <c r="E807" s="8">
        <v>84.33</v>
      </c>
      <c r="F807" s="7">
        <v>1</v>
      </c>
      <c r="G807" s="6">
        <v>0</v>
      </c>
    </row>
    <row r="808" spans="1:7" ht="11.25" x14ac:dyDescent="0.15">
      <c r="A808" s="9" t="s">
        <v>886</v>
      </c>
      <c r="B808" s="8" t="s">
        <v>885</v>
      </c>
      <c r="C808" s="8">
        <v>2</v>
      </c>
      <c r="D808" s="8">
        <v>14</v>
      </c>
      <c r="E808" s="8">
        <v>72</v>
      </c>
      <c r="F808" s="7">
        <v>1</v>
      </c>
      <c r="G808" s="6">
        <v>0.5</v>
      </c>
    </row>
    <row r="809" spans="1:7" ht="22.5" x14ac:dyDescent="0.15">
      <c r="A809" s="9" t="s">
        <v>884</v>
      </c>
      <c r="B809" s="8" t="s">
        <v>883</v>
      </c>
      <c r="C809" s="8">
        <v>3</v>
      </c>
      <c r="D809" s="8">
        <v>0</v>
      </c>
      <c r="E809" s="8">
        <v>56.33</v>
      </c>
      <c r="F809" s="7">
        <v>1</v>
      </c>
      <c r="G809" s="6">
        <v>0</v>
      </c>
    </row>
    <row r="810" spans="1:7" ht="33.75" x14ac:dyDescent="0.15">
      <c r="A810" s="9" t="s">
        <v>882</v>
      </c>
      <c r="B810" s="8" t="s">
        <v>881</v>
      </c>
      <c r="C810" s="8">
        <v>3</v>
      </c>
      <c r="D810" s="8">
        <v>0</v>
      </c>
      <c r="E810" s="8">
        <v>11.33</v>
      </c>
      <c r="F810" s="7">
        <v>1</v>
      </c>
      <c r="G810" s="6">
        <v>0</v>
      </c>
    </row>
    <row r="811" spans="1:7" ht="33.75" x14ac:dyDescent="0.15">
      <c r="A811" s="9" t="s">
        <v>880</v>
      </c>
      <c r="B811" s="8" t="s">
        <v>879</v>
      </c>
      <c r="C811" s="8">
        <v>6</v>
      </c>
      <c r="D811" s="8">
        <v>1.33</v>
      </c>
      <c r="E811" s="8">
        <v>14</v>
      </c>
      <c r="F811" s="7">
        <v>1</v>
      </c>
      <c r="G811" s="6">
        <v>0</v>
      </c>
    </row>
    <row r="812" spans="1:7" ht="33.75" x14ac:dyDescent="0.15">
      <c r="A812" s="9" t="s">
        <v>878</v>
      </c>
      <c r="B812" s="8" t="s">
        <v>877</v>
      </c>
      <c r="C812" s="8">
        <v>13</v>
      </c>
      <c r="D812" s="8">
        <v>0</v>
      </c>
      <c r="E812" s="8">
        <v>51.31</v>
      </c>
      <c r="F812" s="7">
        <v>1</v>
      </c>
      <c r="G812" s="6">
        <v>0</v>
      </c>
    </row>
    <row r="813" spans="1:7" ht="33.75" x14ac:dyDescent="0.15">
      <c r="A813" s="9" t="s">
        <v>876</v>
      </c>
      <c r="B813" s="8" t="s">
        <v>875</v>
      </c>
      <c r="C813" s="8">
        <v>16</v>
      </c>
      <c r="D813" s="8">
        <v>1.44</v>
      </c>
      <c r="E813" s="8">
        <v>53.06</v>
      </c>
      <c r="F813" s="7">
        <v>1</v>
      </c>
      <c r="G813" s="6">
        <v>0</v>
      </c>
    </row>
    <row r="814" spans="1:7" ht="33.75" x14ac:dyDescent="0.15">
      <c r="A814" s="9" t="s">
        <v>3039</v>
      </c>
      <c r="B814" s="8" t="s">
        <v>3038</v>
      </c>
      <c r="C814" s="8">
        <v>1</v>
      </c>
      <c r="D814" s="8">
        <v>29</v>
      </c>
      <c r="E814" s="8">
        <v>68</v>
      </c>
      <c r="F814" s="7">
        <v>1</v>
      </c>
      <c r="G814" s="6">
        <v>0</v>
      </c>
    </row>
    <row r="815" spans="1:7" ht="11.25" x14ac:dyDescent="0.15">
      <c r="A815" s="9" t="s">
        <v>872</v>
      </c>
      <c r="B815" s="8" t="s">
        <v>871</v>
      </c>
      <c r="C815" s="8">
        <v>38</v>
      </c>
      <c r="D815" s="8">
        <v>0</v>
      </c>
      <c r="E815" s="8">
        <v>25.63</v>
      </c>
      <c r="F815" s="7">
        <v>1</v>
      </c>
      <c r="G815" s="6">
        <v>0</v>
      </c>
    </row>
    <row r="816" spans="1:7" ht="11.25" x14ac:dyDescent="0.15">
      <c r="A816" s="9" t="s">
        <v>870</v>
      </c>
      <c r="B816" s="8" t="s">
        <v>869</v>
      </c>
      <c r="C816" s="8">
        <v>2</v>
      </c>
      <c r="D816" s="8">
        <v>1</v>
      </c>
      <c r="E816" s="8">
        <v>42.5</v>
      </c>
      <c r="F816" s="7">
        <v>1</v>
      </c>
      <c r="G816" s="6">
        <v>0</v>
      </c>
    </row>
    <row r="817" spans="1:7" ht="22.5" x14ac:dyDescent="0.15">
      <c r="A817" s="9" t="s">
        <v>866</v>
      </c>
      <c r="B817" s="8" t="s">
        <v>865</v>
      </c>
      <c r="C817" s="8">
        <v>54</v>
      </c>
      <c r="D817" s="8">
        <v>7.72</v>
      </c>
      <c r="E817" s="8">
        <v>66.59</v>
      </c>
      <c r="F817" s="7">
        <v>1</v>
      </c>
      <c r="G817" s="6">
        <v>0</v>
      </c>
    </row>
    <row r="818" spans="1:7" ht="22.5" x14ac:dyDescent="0.15">
      <c r="A818" s="9" t="s">
        <v>864</v>
      </c>
      <c r="B818" s="8" t="s">
        <v>863</v>
      </c>
      <c r="C818" s="8">
        <v>5</v>
      </c>
      <c r="D818" s="8">
        <v>8.1999999999999993</v>
      </c>
      <c r="E818" s="8">
        <v>60.2</v>
      </c>
      <c r="F818" s="7">
        <v>1</v>
      </c>
      <c r="G818" s="6">
        <v>0</v>
      </c>
    </row>
    <row r="819" spans="1:7" ht="22.5" x14ac:dyDescent="0.15">
      <c r="A819" s="9" t="s">
        <v>862</v>
      </c>
      <c r="B819" s="8" t="s">
        <v>861</v>
      </c>
      <c r="C819" s="8">
        <v>1</v>
      </c>
      <c r="D819" s="8">
        <v>14</v>
      </c>
      <c r="E819" s="8">
        <v>66</v>
      </c>
      <c r="F819" s="7">
        <v>1</v>
      </c>
      <c r="G819" s="6">
        <v>0</v>
      </c>
    </row>
    <row r="820" spans="1:7" ht="11.25" x14ac:dyDescent="0.15">
      <c r="A820" s="9" t="s">
        <v>3029</v>
      </c>
      <c r="B820" s="8" t="s">
        <v>3028</v>
      </c>
      <c r="C820" s="8">
        <v>4</v>
      </c>
      <c r="D820" s="8">
        <v>0</v>
      </c>
      <c r="E820" s="8">
        <v>39.5</v>
      </c>
      <c r="F820" s="7">
        <v>1</v>
      </c>
      <c r="G820" s="6">
        <v>0</v>
      </c>
    </row>
    <row r="821" spans="1:7" ht="33.75" x14ac:dyDescent="0.15">
      <c r="A821" s="9" t="s">
        <v>3027</v>
      </c>
      <c r="B821" s="8" t="s">
        <v>3026</v>
      </c>
      <c r="C821" s="8">
        <v>8</v>
      </c>
      <c r="D821" s="8">
        <v>0</v>
      </c>
      <c r="E821" s="8">
        <v>65.5</v>
      </c>
      <c r="F821" s="7">
        <v>1</v>
      </c>
      <c r="G821" s="6">
        <v>0</v>
      </c>
    </row>
    <row r="822" spans="1:7" ht="22.5" x14ac:dyDescent="0.15">
      <c r="A822" s="9" t="s">
        <v>858</v>
      </c>
      <c r="B822" s="8" t="s">
        <v>857</v>
      </c>
      <c r="C822" s="8">
        <v>154</v>
      </c>
      <c r="D822" s="8">
        <v>0</v>
      </c>
      <c r="E822" s="8">
        <v>67.64</v>
      </c>
      <c r="F822" s="7">
        <v>1</v>
      </c>
      <c r="G822" s="6">
        <v>0</v>
      </c>
    </row>
    <row r="823" spans="1:7" ht="22.5" x14ac:dyDescent="0.15">
      <c r="A823" s="9" t="s">
        <v>34</v>
      </c>
      <c r="B823" s="8" t="s">
        <v>33</v>
      </c>
      <c r="C823" s="8">
        <v>7</v>
      </c>
      <c r="D823" s="8">
        <v>1</v>
      </c>
      <c r="E823" s="8">
        <v>74.86</v>
      </c>
      <c r="F823" s="7">
        <v>1</v>
      </c>
      <c r="G823" s="6">
        <v>0.14299999999999999</v>
      </c>
    </row>
    <row r="824" spans="1:7" ht="22.5" x14ac:dyDescent="0.15">
      <c r="A824" s="9" t="s">
        <v>32</v>
      </c>
      <c r="B824" s="8" t="s">
        <v>31</v>
      </c>
      <c r="C824" s="8">
        <v>1</v>
      </c>
      <c r="D824" s="8">
        <v>3</v>
      </c>
      <c r="E824" s="8">
        <v>89</v>
      </c>
      <c r="F824" s="7">
        <v>1</v>
      </c>
      <c r="G824" s="6">
        <v>1</v>
      </c>
    </row>
    <row r="825" spans="1:7" ht="22.5" x14ac:dyDescent="0.15">
      <c r="A825" s="9" t="s">
        <v>30</v>
      </c>
      <c r="B825" s="8" t="s">
        <v>29</v>
      </c>
      <c r="C825" s="8">
        <v>1</v>
      </c>
      <c r="D825" s="8">
        <v>1</v>
      </c>
      <c r="E825" s="8">
        <v>69</v>
      </c>
      <c r="F825" s="7">
        <v>1</v>
      </c>
      <c r="G825" s="6">
        <v>0</v>
      </c>
    </row>
    <row r="826" spans="1:7" ht="11.25" x14ac:dyDescent="0.15">
      <c r="A826" s="9" t="s">
        <v>3023</v>
      </c>
      <c r="B826" s="8" t="s">
        <v>3022</v>
      </c>
      <c r="C826" s="8">
        <v>1</v>
      </c>
      <c r="D826" s="8">
        <v>2</v>
      </c>
      <c r="E826" s="8">
        <v>76</v>
      </c>
      <c r="F826" s="7">
        <v>1</v>
      </c>
      <c r="G826" s="6">
        <v>0</v>
      </c>
    </row>
    <row r="827" spans="1:7" ht="11.25" x14ac:dyDescent="0.15">
      <c r="A827" s="9" t="s">
        <v>3021</v>
      </c>
      <c r="B827" s="8" t="s">
        <v>3020</v>
      </c>
      <c r="C827" s="8">
        <v>1</v>
      </c>
      <c r="D827" s="8">
        <v>3</v>
      </c>
      <c r="E827" s="8">
        <v>74</v>
      </c>
      <c r="F827" s="7">
        <v>1</v>
      </c>
      <c r="G827" s="6">
        <v>0</v>
      </c>
    </row>
    <row r="828" spans="1:7" ht="11.25" x14ac:dyDescent="0.15">
      <c r="A828" s="9" t="s">
        <v>854</v>
      </c>
      <c r="B828" s="8" t="s">
        <v>853</v>
      </c>
      <c r="C828" s="8">
        <v>1</v>
      </c>
      <c r="D828" s="8">
        <v>14</v>
      </c>
      <c r="E828" s="8">
        <v>94</v>
      </c>
      <c r="F828" s="7">
        <v>1</v>
      </c>
      <c r="G828" s="6">
        <v>0</v>
      </c>
    </row>
    <row r="829" spans="1:7" ht="22.5" x14ac:dyDescent="0.15">
      <c r="A829" s="9" t="s">
        <v>850</v>
      </c>
      <c r="B829" s="8" t="s">
        <v>849</v>
      </c>
      <c r="C829" s="8">
        <v>5</v>
      </c>
      <c r="D829" s="8">
        <v>1.2</v>
      </c>
      <c r="E829" s="8">
        <v>56.2</v>
      </c>
      <c r="F829" s="7">
        <v>1</v>
      </c>
      <c r="G829" s="6">
        <v>0</v>
      </c>
    </row>
    <row r="830" spans="1:7" ht="22.5" x14ac:dyDescent="0.15">
      <c r="A830" s="9" t="s">
        <v>848</v>
      </c>
      <c r="B830" s="8" t="s">
        <v>847</v>
      </c>
      <c r="C830" s="8">
        <v>1</v>
      </c>
      <c r="D830" s="8">
        <v>4</v>
      </c>
      <c r="E830" s="8">
        <v>82</v>
      </c>
      <c r="F830" s="7">
        <v>1</v>
      </c>
      <c r="G830" s="6">
        <v>0</v>
      </c>
    </row>
    <row r="831" spans="1:7" ht="22.5" x14ac:dyDescent="0.15">
      <c r="A831" s="9" t="s">
        <v>846</v>
      </c>
      <c r="B831" s="8" t="s">
        <v>845</v>
      </c>
      <c r="C831" s="8">
        <v>1</v>
      </c>
      <c r="D831" s="8">
        <v>13</v>
      </c>
      <c r="E831" s="8">
        <v>93</v>
      </c>
      <c r="F831" s="7">
        <v>1</v>
      </c>
      <c r="G831" s="6">
        <v>0</v>
      </c>
    </row>
    <row r="832" spans="1:7" ht="22.5" x14ac:dyDescent="0.15">
      <c r="A832" s="9" t="s">
        <v>842</v>
      </c>
      <c r="B832" s="8" t="s">
        <v>841</v>
      </c>
      <c r="C832" s="8">
        <v>6</v>
      </c>
      <c r="D832" s="8">
        <v>0.83</v>
      </c>
      <c r="E832" s="8">
        <v>48.83</v>
      </c>
      <c r="F832" s="7">
        <v>1</v>
      </c>
      <c r="G832" s="6">
        <v>0</v>
      </c>
    </row>
    <row r="833" spans="1:7" ht="11.25" x14ac:dyDescent="0.15">
      <c r="A833" s="9" t="s">
        <v>840</v>
      </c>
      <c r="B833" s="8" t="s">
        <v>839</v>
      </c>
      <c r="C833" s="8">
        <v>21</v>
      </c>
      <c r="D833" s="8">
        <v>2.81</v>
      </c>
      <c r="E833" s="8">
        <v>59.9</v>
      </c>
      <c r="F833" s="7">
        <v>1</v>
      </c>
      <c r="G833" s="6">
        <v>0</v>
      </c>
    </row>
    <row r="834" spans="1:7" ht="11.25" x14ac:dyDescent="0.15">
      <c r="A834" s="9" t="s">
        <v>838</v>
      </c>
      <c r="B834" s="8" t="s">
        <v>837</v>
      </c>
      <c r="C834" s="8">
        <v>12</v>
      </c>
      <c r="D834" s="8">
        <v>5.08</v>
      </c>
      <c r="E834" s="8">
        <v>69.83</v>
      </c>
      <c r="F834" s="7">
        <v>1</v>
      </c>
      <c r="G834" s="6">
        <v>0</v>
      </c>
    </row>
    <row r="835" spans="1:7" ht="11.25" x14ac:dyDescent="0.15">
      <c r="A835" s="9" t="s">
        <v>836</v>
      </c>
      <c r="B835" s="8" t="s">
        <v>835</v>
      </c>
      <c r="C835" s="8">
        <v>5</v>
      </c>
      <c r="D835" s="8">
        <v>11.8</v>
      </c>
      <c r="E835" s="8">
        <v>76</v>
      </c>
      <c r="F835" s="7">
        <v>1</v>
      </c>
      <c r="G835" s="6">
        <v>0</v>
      </c>
    </row>
    <row r="836" spans="1:7" ht="11.25" x14ac:dyDescent="0.15">
      <c r="A836" s="9" t="s">
        <v>834</v>
      </c>
      <c r="B836" s="8" t="s">
        <v>833</v>
      </c>
      <c r="C836" s="8">
        <v>6</v>
      </c>
      <c r="D836" s="8">
        <v>15.83</v>
      </c>
      <c r="E836" s="8">
        <v>84.33</v>
      </c>
      <c r="F836" s="7">
        <v>1</v>
      </c>
      <c r="G836" s="6">
        <v>0</v>
      </c>
    </row>
    <row r="837" spans="1:7" ht="22.5" x14ac:dyDescent="0.15">
      <c r="A837" s="9" t="s">
        <v>830</v>
      </c>
      <c r="B837" s="8" t="s">
        <v>829</v>
      </c>
      <c r="C837" s="8">
        <v>3</v>
      </c>
      <c r="D837" s="8">
        <v>1.67</v>
      </c>
      <c r="E837" s="8">
        <v>67.67</v>
      </c>
      <c r="F837" s="7">
        <v>1</v>
      </c>
      <c r="G837" s="6">
        <v>0</v>
      </c>
    </row>
    <row r="838" spans="1:7" ht="11.25" x14ac:dyDescent="0.15">
      <c r="A838" s="9" t="s">
        <v>828</v>
      </c>
      <c r="B838" s="8" t="s">
        <v>827</v>
      </c>
      <c r="C838" s="8">
        <v>73</v>
      </c>
      <c r="D838" s="8">
        <v>2.4500000000000002</v>
      </c>
      <c r="E838" s="8">
        <v>56.4</v>
      </c>
      <c r="F838" s="7">
        <v>0</v>
      </c>
      <c r="G838" s="6">
        <v>0</v>
      </c>
    </row>
    <row r="839" spans="1:7" ht="11.25" x14ac:dyDescent="0.15">
      <c r="A839" s="9" t="s">
        <v>826</v>
      </c>
      <c r="B839" s="8" t="s">
        <v>825</v>
      </c>
      <c r="C839" s="8">
        <v>5</v>
      </c>
      <c r="D839" s="8">
        <v>5</v>
      </c>
      <c r="E839" s="8">
        <v>69.400000000000006</v>
      </c>
      <c r="F839" s="7">
        <v>0</v>
      </c>
      <c r="G839" s="6">
        <v>0</v>
      </c>
    </row>
    <row r="840" spans="1:7" ht="11.25" x14ac:dyDescent="0.15">
      <c r="A840" s="9" t="s">
        <v>824</v>
      </c>
      <c r="B840" s="8" t="s">
        <v>823</v>
      </c>
      <c r="C840" s="8">
        <v>1</v>
      </c>
      <c r="D840" s="8">
        <v>9</v>
      </c>
      <c r="E840" s="8">
        <v>81</v>
      </c>
      <c r="F840" s="7">
        <v>0</v>
      </c>
      <c r="G840" s="6">
        <v>0</v>
      </c>
    </row>
    <row r="841" spans="1:7" ht="11.25" x14ac:dyDescent="0.15">
      <c r="A841" s="9" t="s">
        <v>3484</v>
      </c>
      <c r="B841" s="8" t="s">
        <v>3483</v>
      </c>
      <c r="C841" s="8">
        <v>1</v>
      </c>
      <c r="D841" s="8">
        <v>10</v>
      </c>
      <c r="E841" s="8">
        <v>46</v>
      </c>
      <c r="F841" s="7">
        <v>0</v>
      </c>
      <c r="G841" s="6">
        <v>0</v>
      </c>
    </row>
    <row r="842" spans="1:7" ht="22.5" x14ac:dyDescent="0.15">
      <c r="A842" s="9" t="s">
        <v>820</v>
      </c>
      <c r="B842" s="8" t="s">
        <v>819</v>
      </c>
      <c r="C842" s="8">
        <v>23</v>
      </c>
      <c r="D842" s="8">
        <v>2.61</v>
      </c>
      <c r="E842" s="8">
        <v>60.57</v>
      </c>
      <c r="F842" s="7">
        <v>0</v>
      </c>
      <c r="G842" s="6">
        <v>0</v>
      </c>
    </row>
    <row r="843" spans="1:7" ht="22.5" x14ac:dyDescent="0.15">
      <c r="A843" s="9" t="s">
        <v>816</v>
      </c>
      <c r="B843" s="8" t="s">
        <v>815</v>
      </c>
      <c r="C843" s="8">
        <v>5</v>
      </c>
      <c r="D843" s="8">
        <v>1</v>
      </c>
      <c r="E843" s="8">
        <v>53.2</v>
      </c>
      <c r="F843" s="7">
        <v>0</v>
      </c>
      <c r="G843" s="6">
        <v>0</v>
      </c>
    </row>
    <row r="844" spans="1:7" ht="22.5" x14ac:dyDescent="0.15">
      <c r="A844" s="9" t="s">
        <v>814</v>
      </c>
      <c r="B844" s="8" t="s">
        <v>813</v>
      </c>
      <c r="C844" s="8">
        <v>1</v>
      </c>
      <c r="D844" s="8">
        <v>6</v>
      </c>
      <c r="E844" s="8">
        <v>30</v>
      </c>
      <c r="F844" s="7">
        <v>0</v>
      </c>
      <c r="G844" s="6">
        <v>0</v>
      </c>
    </row>
    <row r="845" spans="1:7" ht="11.25" x14ac:dyDescent="0.15">
      <c r="A845" s="9" t="s">
        <v>812</v>
      </c>
      <c r="B845" s="8" t="s">
        <v>811</v>
      </c>
      <c r="C845" s="8">
        <v>6</v>
      </c>
      <c r="D845" s="8">
        <v>1.83</v>
      </c>
      <c r="E845" s="8">
        <v>42.17</v>
      </c>
      <c r="F845" s="7">
        <v>0</v>
      </c>
      <c r="G845" s="6">
        <v>0</v>
      </c>
    </row>
    <row r="846" spans="1:7" ht="11.25" x14ac:dyDescent="0.15">
      <c r="A846" s="9" t="s">
        <v>810</v>
      </c>
      <c r="B846" s="8" t="s">
        <v>809</v>
      </c>
      <c r="C846" s="8">
        <v>2</v>
      </c>
      <c r="D846" s="8">
        <v>8</v>
      </c>
      <c r="E846" s="8">
        <v>45.5</v>
      </c>
      <c r="F846" s="7">
        <v>0</v>
      </c>
      <c r="G846" s="6">
        <v>0</v>
      </c>
    </row>
    <row r="847" spans="1:7" ht="33.75" x14ac:dyDescent="0.15">
      <c r="A847" s="9" t="s">
        <v>808</v>
      </c>
      <c r="B847" s="8" t="s">
        <v>807</v>
      </c>
      <c r="C847" s="8">
        <v>37</v>
      </c>
      <c r="D847" s="8">
        <v>1.49</v>
      </c>
      <c r="E847" s="8">
        <v>47.51</v>
      </c>
      <c r="F847" s="7">
        <v>0</v>
      </c>
      <c r="G847" s="6">
        <v>0</v>
      </c>
    </row>
    <row r="848" spans="1:7" ht="33.75" x14ac:dyDescent="0.15">
      <c r="A848" s="9" t="s">
        <v>806</v>
      </c>
      <c r="B848" s="8" t="s">
        <v>805</v>
      </c>
      <c r="C848" s="8">
        <v>3</v>
      </c>
      <c r="D848" s="8">
        <v>7</v>
      </c>
      <c r="E848" s="8">
        <v>56</v>
      </c>
      <c r="F848" s="7">
        <v>0</v>
      </c>
      <c r="G848" s="6">
        <v>0</v>
      </c>
    </row>
    <row r="849" spans="1:7" ht="33.75" x14ac:dyDescent="0.15">
      <c r="A849" s="9" t="s">
        <v>2692</v>
      </c>
      <c r="B849" s="8" t="s">
        <v>2691</v>
      </c>
      <c r="C849" s="8">
        <v>1</v>
      </c>
      <c r="D849" s="8">
        <v>8</v>
      </c>
      <c r="E849" s="8">
        <v>69</v>
      </c>
      <c r="F849" s="7">
        <v>0</v>
      </c>
      <c r="G849" s="6">
        <v>0</v>
      </c>
    </row>
    <row r="850" spans="1:7" ht="22.5" x14ac:dyDescent="0.15">
      <c r="A850" s="9" t="s">
        <v>804</v>
      </c>
      <c r="B850" s="8" t="s">
        <v>803</v>
      </c>
      <c r="C850" s="8">
        <v>25</v>
      </c>
      <c r="D850" s="8">
        <v>0</v>
      </c>
      <c r="E850" s="8">
        <v>41.52</v>
      </c>
      <c r="F850" s="7">
        <v>0</v>
      </c>
      <c r="G850" s="6">
        <v>0</v>
      </c>
    </row>
    <row r="851" spans="1:7" ht="22.5" x14ac:dyDescent="0.15">
      <c r="A851" s="9" t="s">
        <v>802</v>
      </c>
      <c r="B851" s="8" t="s">
        <v>801</v>
      </c>
      <c r="C851" s="8">
        <v>9</v>
      </c>
      <c r="D851" s="8">
        <v>1.22</v>
      </c>
      <c r="E851" s="8">
        <v>45.44</v>
      </c>
      <c r="F851" s="7">
        <v>0</v>
      </c>
      <c r="G851" s="6">
        <v>0</v>
      </c>
    </row>
    <row r="852" spans="1:7" ht="22.5" x14ac:dyDescent="0.15">
      <c r="A852" s="9" t="s">
        <v>800</v>
      </c>
      <c r="B852" s="8" t="s">
        <v>799</v>
      </c>
      <c r="C852" s="8">
        <v>1</v>
      </c>
      <c r="D852" s="8">
        <v>3</v>
      </c>
      <c r="E852" s="8">
        <v>44</v>
      </c>
      <c r="F852" s="7">
        <v>0</v>
      </c>
      <c r="G852" s="6">
        <v>0</v>
      </c>
    </row>
    <row r="853" spans="1:7" ht="22.5" x14ac:dyDescent="0.15">
      <c r="A853" s="9" t="s">
        <v>2690</v>
      </c>
      <c r="B853" s="8" t="s">
        <v>2689</v>
      </c>
      <c r="C853" s="8">
        <v>1</v>
      </c>
      <c r="D853" s="8">
        <v>9</v>
      </c>
      <c r="E853" s="8">
        <v>29</v>
      </c>
      <c r="F853" s="7">
        <v>0</v>
      </c>
      <c r="G853" s="6">
        <v>0</v>
      </c>
    </row>
    <row r="854" spans="1:7" ht="22.5" x14ac:dyDescent="0.15">
      <c r="A854" s="9" t="s">
        <v>798</v>
      </c>
      <c r="B854" s="8" t="s">
        <v>797</v>
      </c>
      <c r="C854" s="8">
        <v>5</v>
      </c>
      <c r="D854" s="8">
        <v>1</v>
      </c>
      <c r="E854" s="8">
        <v>38.799999999999997</v>
      </c>
      <c r="F854" s="7">
        <v>0</v>
      </c>
      <c r="G854" s="6">
        <v>0</v>
      </c>
    </row>
    <row r="855" spans="1:7" ht="22.5" x14ac:dyDescent="0.15">
      <c r="A855" s="9" t="s">
        <v>2688</v>
      </c>
      <c r="B855" s="8" t="s">
        <v>2687</v>
      </c>
      <c r="C855" s="8">
        <v>2</v>
      </c>
      <c r="D855" s="8">
        <v>6</v>
      </c>
      <c r="E855" s="8">
        <v>54</v>
      </c>
      <c r="F855" s="7">
        <v>0</v>
      </c>
      <c r="G855" s="6">
        <v>0</v>
      </c>
    </row>
    <row r="856" spans="1:7" ht="22.5" x14ac:dyDescent="0.15">
      <c r="A856" s="9" t="s">
        <v>2686</v>
      </c>
      <c r="B856" s="8" t="s">
        <v>2685</v>
      </c>
      <c r="C856" s="8">
        <v>1</v>
      </c>
      <c r="D856" s="8">
        <v>3</v>
      </c>
      <c r="E856" s="8">
        <v>58</v>
      </c>
      <c r="F856" s="7">
        <v>0</v>
      </c>
      <c r="G856" s="6">
        <v>0</v>
      </c>
    </row>
    <row r="857" spans="1:7" ht="22.5" x14ac:dyDescent="0.15">
      <c r="A857" s="9" t="s">
        <v>796</v>
      </c>
      <c r="B857" s="8" t="s">
        <v>795</v>
      </c>
      <c r="C857" s="8">
        <v>1</v>
      </c>
      <c r="D857" s="8">
        <v>7</v>
      </c>
      <c r="E857" s="8">
        <v>28</v>
      </c>
      <c r="F857" s="7">
        <v>0</v>
      </c>
      <c r="G857" s="6">
        <v>0</v>
      </c>
    </row>
    <row r="858" spans="1:7" ht="22.5" x14ac:dyDescent="0.15">
      <c r="A858" s="9" t="s">
        <v>794</v>
      </c>
      <c r="B858" s="8" t="s">
        <v>793</v>
      </c>
      <c r="C858" s="8">
        <v>3</v>
      </c>
      <c r="D858" s="8">
        <v>1</v>
      </c>
      <c r="E858" s="8">
        <v>43.33</v>
      </c>
      <c r="F858" s="7">
        <v>0</v>
      </c>
      <c r="G858" s="6">
        <v>0</v>
      </c>
    </row>
    <row r="859" spans="1:7" ht="22.5" x14ac:dyDescent="0.15">
      <c r="A859" s="9" t="s">
        <v>790</v>
      </c>
      <c r="B859" s="8" t="s">
        <v>789</v>
      </c>
      <c r="C859" s="8">
        <v>11</v>
      </c>
      <c r="D859" s="8">
        <v>0</v>
      </c>
      <c r="E859" s="8">
        <v>38.909999999999997</v>
      </c>
      <c r="F859" s="7">
        <v>0</v>
      </c>
      <c r="G859" s="6">
        <v>0</v>
      </c>
    </row>
    <row r="860" spans="1:7" ht="22.5" x14ac:dyDescent="0.15">
      <c r="A860" s="9" t="s">
        <v>788</v>
      </c>
      <c r="B860" s="8" t="s">
        <v>787</v>
      </c>
      <c r="C860" s="8">
        <v>2</v>
      </c>
      <c r="D860" s="8">
        <v>1</v>
      </c>
      <c r="E860" s="8">
        <v>39</v>
      </c>
      <c r="F860" s="7">
        <v>0</v>
      </c>
      <c r="G860" s="6">
        <v>0</v>
      </c>
    </row>
    <row r="861" spans="1:7" ht="22.5" x14ac:dyDescent="0.15">
      <c r="A861" s="9" t="s">
        <v>784</v>
      </c>
      <c r="B861" s="8" t="s">
        <v>783</v>
      </c>
      <c r="C861" s="8">
        <v>20</v>
      </c>
      <c r="D861" s="8">
        <v>0</v>
      </c>
      <c r="E861" s="8">
        <v>45.05</v>
      </c>
      <c r="F861" s="7">
        <v>0</v>
      </c>
      <c r="G861" s="6">
        <v>0</v>
      </c>
    </row>
    <row r="862" spans="1:7" ht="22.5" x14ac:dyDescent="0.15">
      <c r="A862" s="9" t="s">
        <v>782</v>
      </c>
      <c r="B862" s="8" t="s">
        <v>781</v>
      </c>
      <c r="C862" s="8">
        <v>6</v>
      </c>
      <c r="D862" s="8">
        <v>1.17</v>
      </c>
      <c r="E862" s="8">
        <v>57.33</v>
      </c>
      <c r="F862" s="7">
        <v>0</v>
      </c>
      <c r="G862" s="6">
        <v>0</v>
      </c>
    </row>
    <row r="863" spans="1:7" ht="22.5" x14ac:dyDescent="0.15">
      <c r="A863" s="9" t="s">
        <v>780</v>
      </c>
      <c r="B863" s="8" t="s">
        <v>779</v>
      </c>
      <c r="C863" s="8">
        <v>1</v>
      </c>
      <c r="D863" s="8">
        <v>1</v>
      </c>
      <c r="E863" s="8">
        <v>23</v>
      </c>
      <c r="F863" s="7">
        <v>0</v>
      </c>
      <c r="G863" s="6">
        <v>0</v>
      </c>
    </row>
    <row r="864" spans="1:7" ht="22.5" x14ac:dyDescent="0.15">
      <c r="A864" s="9" t="s">
        <v>778</v>
      </c>
      <c r="B864" s="8" t="s">
        <v>777</v>
      </c>
      <c r="C864" s="8">
        <v>2</v>
      </c>
      <c r="D864" s="8">
        <v>2.5</v>
      </c>
      <c r="E864" s="8">
        <v>46</v>
      </c>
      <c r="F864" s="7">
        <v>0</v>
      </c>
      <c r="G864" s="6">
        <v>0</v>
      </c>
    </row>
    <row r="865" spans="1:7" ht="22.5" x14ac:dyDescent="0.15">
      <c r="A865" s="9" t="s">
        <v>2684</v>
      </c>
      <c r="B865" s="8" t="s">
        <v>2683</v>
      </c>
      <c r="C865" s="8">
        <v>1</v>
      </c>
      <c r="D865" s="8">
        <v>39</v>
      </c>
      <c r="E865" s="8">
        <v>75</v>
      </c>
      <c r="F865" s="7">
        <v>0</v>
      </c>
      <c r="G865" s="6">
        <v>0</v>
      </c>
    </row>
    <row r="866" spans="1:7" ht="33.75" x14ac:dyDescent="0.15">
      <c r="A866" s="9" t="s">
        <v>776</v>
      </c>
      <c r="B866" s="8" t="s">
        <v>775</v>
      </c>
      <c r="C866" s="8">
        <v>2</v>
      </c>
      <c r="D866" s="8">
        <v>8.5</v>
      </c>
      <c r="E866" s="8">
        <v>67.5</v>
      </c>
      <c r="F866" s="7">
        <v>0</v>
      </c>
      <c r="G866" s="6">
        <v>0</v>
      </c>
    </row>
    <row r="867" spans="1:7" ht="33.75" x14ac:dyDescent="0.15">
      <c r="A867" s="9" t="s">
        <v>774</v>
      </c>
      <c r="B867" s="8" t="s">
        <v>773</v>
      </c>
      <c r="C867" s="8">
        <v>4</v>
      </c>
      <c r="D867" s="8">
        <v>7.75</v>
      </c>
      <c r="E867" s="8">
        <v>67.25</v>
      </c>
      <c r="F867" s="7">
        <v>0</v>
      </c>
      <c r="G867" s="6">
        <v>0</v>
      </c>
    </row>
    <row r="868" spans="1:7" ht="33.75" x14ac:dyDescent="0.15">
      <c r="A868" s="9" t="s">
        <v>770</v>
      </c>
      <c r="B868" s="8" t="s">
        <v>769</v>
      </c>
      <c r="C868" s="8">
        <v>2</v>
      </c>
      <c r="D868" s="8">
        <v>5</v>
      </c>
      <c r="E868" s="8">
        <v>49.5</v>
      </c>
      <c r="F868" s="7">
        <v>0</v>
      </c>
      <c r="G868" s="6">
        <v>0</v>
      </c>
    </row>
    <row r="869" spans="1:7" ht="33.75" x14ac:dyDescent="0.15">
      <c r="A869" s="9" t="s">
        <v>768</v>
      </c>
      <c r="B869" s="8" t="s">
        <v>767</v>
      </c>
      <c r="C869" s="8">
        <v>1</v>
      </c>
      <c r="D869" s="8">
        <v>6</v>
      </c>
      <c r="E869" s="8">
        <v>41</v>
      </c>
      <c r="F869" s="7">
        <v>0</v>
      </c>
      <c r="G869" s="6">
        <v>0</v>
      </c>
    </row>
    <row r="870" spans="1:7" ht="11.25" x14ac:dyDescent="0.15">
      <c r="A870" s="9" t="s">
        <v>766</v>
      </c>
      <c r="B870" s="8" t="s">
        <v>765</v>
      </c>
      <c r="C870" s="8">
        <v>36</v>
      </c>
      <c r="D870" s="8">
        <v>0.72</v>
      </c>
      <c r="E870" s="8">
        <v>57.53</v>
      </c>
      <c r="F870" s="7">
        <v>0</v>
      </c>
      <c r="G870" s="6">
        <v>0</v>
      </c>
    </row>
    <row r="871" spans="1:7" ht="22.5" x14ac:dyDescent="0.15">
      <c r="A871" s="9" t="s">
        <v>2682</v>
      </c>
      <c r="B871" s="8" t="s">
        <v>2681</v>
      </c>
      <c r="C871" s="8">
        <v>1</v>
      </c>
      <c r="D871" s="8">
        <v>1</v>
      </c>
      <c r="E871" s="8">
        <v>25</v>
      </c>
      <c r="F871" s="7">
        <v>0</v>
      </c>
      <c r="G871" s="6">
        <v>0</v>
      </c>
    </row>
    <row r="872" spans="1:7" ht="22.5" x14ac:dyDescent="0.15">
      <c r="A872" s="9" t="s">
        <v>758</v>
      </c>
      <c r="B872" s="8" t="s">
        <v>757</v>
      </c>
      <c r="C872" s="8">
        <v>2</v>
      </c>
      <c r="D872" s="8">
        <v>0</v>
      </c>
      <c r="E872" s="8">
        <v>31.5</v>
      </c>
      <c r="F872" s="7">
        <v>0</v>
      </c>
      <c r="G872" s="6">
        <v>0</v>
      </c>
    </row>
    <row r="873" spans="1:7" ht="33.75" x14ac:dyDescent="0.15">
      <c r="A873" s="9" t="s">
        <v>756</v>
      </c>
      <c r="B873" s="8" t="s">
        <v>755</v>
      </c>
      <c r="C873" s="8">
        <v>88</v>
      </c>
      <c r="D873" s="8">
        <v>0.18</v>
      </c>
      <c r="E873" s="8">
        <v>50.02</v>
      </c>
      <c r="F873" s="7">
        <v>0</v>
      </c>
      <c r="G873" s="6">
        <v>0</v>
      </c>
    </row>
    <row r="874" spans="1:7" ht="45" x14ac:dyDescent="0.15">
      <c r="A874" s="9" t="s">
        <v>3206</v>
      </c>
      <c r="B874" s="8" t="s">
        <v>3205</v>
      </c>
      <c r="C874" s="8">
        <v>49</v>
      </c>
      <c r="D874" s="8">
        <v>0</v>
      </c>
      <c r="E874" s="8">
        <v>39.630000000000003</v>
      </c>
      <c r="F874" s="7">
        <v>0</v>
      </c>
      <c r="G874" s="6">
        <v>0</v>
      </c>
    </row>
    <row r="875" spans="1:7" ht="33.75" x14ac:dyDescent="0.15">
      <c r="A875" s="9" t="s">
        <v>754</v>
      </c>
      <c r="B875" s="8" t="s">
        <v>753</v>
      </c>
      <c r="C875" s="8">
        <v>3</v>
      </c>
      <c r="D875" s="8">
        <v>0.67</v>
      </c>
      <c r="E875" s="8">
        <v>52.67</v>
      </c>
      <c r="F875" s="7">
        <v>0</v>
      </c>
      <c r="G875" s="6">
        <v>0</v>
      </c>
    </row>
    <row r="876" spans="1:7" ht="33.75" x14ac:dyDescent="0.15">
      <c r="A876" s="9" t="s">
        <v>3204</v>
      </c>
      <c r="B876" s="8" t="s">
        <v>3203</v>
      </c>
      <c r="C876" s="8">
        <v>2</v>
      </c>
      <c r="D876" s="8">
        <v>0</v>
      </c>
      <c r="E876" s="8">
        <v>36.5</v>
      </c>
      <c r="F876" s="7">
        <v>0</v>
      </c>
      <c r="G876" s="6">
        <v>0</v>
      </c>
    </row>
    <row r="877" spans="1:7" ht="33.75" x14ac:dyDescent="0.15">
      <c r="A877" s="9" t="s">
        <v>752</v>
      </c>
      <c r="B877" s="8" t="s">
        <v>751</v>
      </c>
      <c r="C877" s="8">
        <v>12</v>
      </c>
      <c r="D877" s="8">
        <v>0</v>
      </c>
      <c r="E877" s="8">
        <v>52.75</v>
      </c>
      <c r="F877" s="7">
        <v>0</v>
      </c>
      <c r="G877" s="6">
        <v>0</v>
      </c>
    </row>
    <row r="878" spans="1:7" ht="22.5" x14ac:dyDescent="0.15">
      <c r="A878" s="9" t="s">
        <v>750</v>
      </c>
      <c r="B878" s="8" t="s">
        <v>749</v>
      </c>
      <c r="C878" s="8">
        <v>1</v>
      </c>
      <c r="D878" s="8">
        <v>3</v>
      </c>
      <c r="E878" s="8">
        <v>38</v>
      </c>
      <c r="F878" s="7">
        <v>0</v>
      </c>
      <c r="G878" s="6">
        <v>1</v>
      </c>
    </row>
    <row r="879" spans="1:7" ht="22.5" x14ac:dyDescent="0.15">
      <c r="A879" s="9" t="s">
        <v>746</v>
      </c>
      <c r="B879" s="8" t="s">
        <v>745</v>
      </c>
      <c r="C879" s="8">
        <v>12</v>
      </c>
      <c r="D879" s="8">
        <v>0.83</v>
      </c>
      <c r="E879" s="8">
        <v>39.75</v>
      </c>
      <c r="F879" s="7">
        <v>0</v>
      </c>
      <c r="G879" s="6">
        <v>0</v>
      </c>
    </row>
    <row r="880" spans="1:7" ht="22.5" x14ac:dyDescent="0.15">
      <c r="A880" s="9" t="s">
        <v>744</v>
      </c>
      <c r="B880" s="8" t="s">
        <v>743</v>
      </c>
      <c r="C880" s="8">
        <v>6</v>
      </c>
      <c r="D880" s="8">
        <v>2.33</v>
      </c>
      <c r="E880" s="8">
        <v>38.5</v>
      </c>
      <c r="F880" s="7">
        <v>0</v>
      </c>
      <c r="G880" s="6">
        <v>0</v>
      </c>
    </row>
    <row r="881" spans="1:7" ht="22.5" x14ac:dyDescent="0.15">
      <c r="A881" s="9" t="s">
        <v>742</v>
      </c>
      <c r="B881" s="8" t="s">
        <v>741</v>
      </c>
      <c r="C881" s="8">
        <v>1</v>
      </c>
      <c r="D881" s="8">
        <v>4</v>
      </c>
      <c r="E881" s="8">
        <v>78</v>
      </c>
      <c r="F881" s="7">
        <v>0</v>
      </c>
      <c r="G881" s="6">
        <v>0</v>
      </c>
    </row>
    <row r="882" spans="1:7" ht="22.5" x14ac:dyDescent="0.15">
      <c r="A882" s="9" t="s">
        <v>738</v>
      </c>
      <c r="B882" s="8" t="s">
        <v>737</v>
      </c>
      <c r="C882" s="8">
        <v>1</v>
      </c>
      <c r="D882" s="8">
        <v>2</v>
      </c>
      <c r="E882" s="8">
        <v>30</v>
      </c>
      <c r="F882" s="7">
        <v>0</v>
      </c>
      <c r="G882" s="6">
        <v>0</v>
      </c>
    </row>
    <row r="883" spans="1:7" ht="22.5" x14ac:dyDescent="0.15">
      <c r="A883" s="9" t="s">
        <v>736</v>
      </c>
      <c r="B883" s="8" t="s">
        <v>735</v>
      </c>
      <c r="C883" s="8">
        <v>1</v>
      </c>
      <c r="D883" s="8">
        <v>1</v>
      </c>
      <c r="E883" s="8">
        <v>65</v>
      </c>
      <c r="F883" s="7">
        <v>0</v>
      </c>
      <c r="G883" s="6">
        <v>0</v>
      </c>
    </row>
    <row r="884" spans="1:7" ht="22.5" x14ac:dyDescent="0.15">
      <c r="A884" s="9" t="s">
        <v>734</v>
      </c>
      <c r="B884" s="8" t="s">
        <v>733</v>
      </c>
      <c r="C884" s="8">
        <v>1</v>
      </c>
      <c r="D884" s="8">
        <v>7</v>
      </c>
      <c r="E884" s="8">
        <v>21</v>
      </c>
      <c r="F884" s="7">
        <v>0</v>
      </c>
      <c r="G884" s="6">
        <v>0</v>
      </c>
    </row>
    <row r="885" spans="1:7" ht="22.5" x14ac:dyDescent="0.15">
      <c r="A885" s="9" t="s">
        <v>730</v>
      </c>
      <c r="B885" s="8" t="s">
        <v>729</v>
      </c>
      <c r="C885" s="8">
        <v>1</v>
      </c>
      <c r="D885" s="8">
        <v>1</v>
      </c>
      <c r="E885" s="8">
        <v>44</v>
      </c>
      <c r="F885" s="7">
        <v>0</v>
      </c>
      <c r="G885" s="6">
        <v>0</v>
      </c>
    </row>
    <row r="886" spans="1:7" ht="22.5" x14ac:dyDescent="0.15">
      <c r="A886" s="9" t="s">
        <v>2672</v>
      </c>
      <c r="B886" s="8" t="s">
        <v>2671</v>
      </c>
      <c r="C886" s="8">
        <v>1</v>
      </c>
      <c r="D886" s="8">
        <v>9</v>
      </c>
      <c r="E886" s="8">
        <v>48</v>
      </c>
      <c r="F886" s="7">
        <v>0</v>
      </c>
      <c r="G886" s="6">
        <v>0</v>
      </c>
    </row>
    <row r="887" spans="1:7" ht="33.75" x14ac:dyDescent="0.15">
      <c r="A887" s="9" t="s">
        <v>726</v>
      </c>
      <c r="B887" s="8" t="s">
        <v>725</v>
      </c>
      <c r="C887" s="8">
        <v>3</v>
      </c>
      <c r="D887" s="8">
        <v>0</v>
      </c>
      <c r="E887" s="8">
        <v>35</v>
      </c>
      <c r="F887" s="7">
        <v>0</v>
      </c>
      <c r="G887" s="6">
        <v>0</v>
      </c>
    </row>
    <row r="888" spans="1:7" ht="22.5" x14ac:dyDescent="0.15">
      <c r="A888" s="9" t="s">
        <v>722</v>
      </c>
      <c r="B888" s="8" t="s">
        <v>721</v>
      </c>
      <c r="C888" s="8">
        <v>42</v>
      </c>
      <c r="D888" s="8">
        <v>0</v>
      </c>
      <c r="E888" s="8">
        <v>29.9</v>
      </c>
      <c r="F888" s="7">
        <v>0</v>
      </c>
      <c r="G888" s="6">
        <v>0</v>
      </c>
    </row>
    <row r="889" spans="1:7" ht="22.5" x14ac:dyDescent="0.15">
      <c r="A889" s="9" t="s">
        <v>720</v>
      </c>
      <c r="B889" s="8" t="s">
        <v>719</v>
      </c>
      <c r="C889" s="8">
        <v>17</v>
      </c>
      <c r="D889" s="8">
        <v>1.24</v>
      </c>
      <c r="E889" s="8">
        <v>32.65</v>
      </c>
      <c r="F889" s="7">
        <v>0</v>
      </c>
      <c r="G889" s="6">
        <v>0</v>
      </c>
    </row>
    <row r="890" spans="1:7" ht="22.5" x14ac:dyDescent="0.15">
      <c r="A890" s="9" t="s">
        <v>718</v>
      </c>
      <c r="B890" s="8" t="s">
        <v>717</v>
      </c>
      <c r="C890" s="8">
        <v>3</v>
      </c>
      <c r="D890" s="8">
        <v>8.33</v>
      </c>
      <c r="E890" s="8">
        <v>31</v>
      </c>
      <c r="F890" s="7">
        <v>0</v>
      </c>
      <c r="G890" s="6">
        <v>0</v>
      </c>
    </row>
    <row r="891" spans="1:7" ht="22.5" x14ac:dyDescent="0.15">
      <c r="A891" s="9" t="s">
        <v>716</v>
      </c>
      <c r="B891" s="8" t="s">
        <v>715</v>
      </c>
      <c r="C891" s="8">
        <v>1</v>
      </c>
      <c r="D891" s="8">
        <v>11</v>
      </c>
      <c r="E891" s="8">
        <v>33</v>
      </c>
      <c r="F891" s="7">
        <v>0</v>
      </c>
      <c r="G891" s="6">
        <v>0</v>
      </c>
    </row>
    <row r="892" spans="1:7" ht="22.5" x14ac:dyDescent="0.15">
      <c r="A892" s="9" t="s">
        <v>714</v>
      </c>
      <c r="B892" s="8" t="s">
        <v>713</v>
      </c>
      <c r="C892" s="8">
        <v>1</v>
      </c>
      <c r="D892" s="8">
        <v>12</v>
      </c>
      <c r="E892" s="8">
        <v>35</v>
      </c>
      <c r="F892" s="7">
        <v>0</v>
      </c>
      <c r="G892" s="6">
        <v>0</v>
      </c>
    </row>
    <row r="893" spans="1:7" ht="22.5" x14ac:dyDescent="0.15">
      <c r="A893" s="9" t="s">
        <v>712</v>
      </c>
      <c r="B893" s="8" t="s">
        <v>711</v>
      </c>
      <c r="C893" s="8">
        <v>77</v>
      </c>
      <c r="D893" s="8">
        <v>5.97</v>
      </c>
      <c r="E893" s="8">
        <v>30.01</v>
      </c>
      <c r="F893" s="7">
        <v>0</v>
      </c>
      <c r="G893" s="6">
        <v>0</v>
      </c>
    </row>
    <row r="894" spans="1:7" ht="22.5" x14ac:dyDescent="0.15">
      <c r="A894" s="9" t="s">
        <v>710</v>
      </c>
      <c r="B894" s="8" t="s">
        <v>709</v>
      </c>
      <c r="C894" s="8">
        <v>4</v>
      </c>
      <c r="D894" s="8">
        <v>6</v>
      </c>
      <c r="E894" s="8">
        <v>30.5</v>
      </c>
      <c r="F894" s="7">
        <v>0</v>
      </c>
      <c r="G894" s="6">
        <v>0</v>
      </c>
    </row>
    <row r="895" spans="1:7" ht="22.5" x14ac:dyDescent="0.15">
      <c r="A895" s="9" t="s">
        <v>708</v>
      </c>
      <c r="B895" s="8" t="s">
        <v>707</v>
      </c>
      <c r="C895" s="8">
        <v>4</v>
      </c>
      <c r="D895" s="8">
        <v>9.25</v>
      </c>
      <c r="E895" s="8">
        <v>31.5</v>
      </c>
      <c r="F895" s="7">
        <v>0</v>
      </c>
      <c r="G895" s="6">
        <v>0</v>
      </c>
    </row>
    <row r="896" spans="1:7" ht="22.5" x14ac:dyDescent="0.15">
      <c r="A896" s="9" t="s">
        <v>706</v>
      </c>
      <c r="B896" s="8" t="s">
        <v>705</v>
      </c>
      <c r="C896" s="8">
        <v>10</v>
      </c>
      <c r="D896" s="8">
        <v>1.5</v>
      </c>
      <c r="E896" s="8">
        <v>30.5</v>
      </c>
      <c r="F896" s="7">
        <v>0</v>
      </c>
      <c r="G896" s="6">
        <v>0</v>
      </c>
    </row>
    <row r="897" spans="1:7" ht="22.5" x14ac:dyDescent="0.15">
      <c r="A897" s="9" t="s">
        <v>2670</v>
      </c>
      <c r="B897" s="8" t="s">
        <v>2669</v>
      </c>
      <c r="C897" s="8">
        <v>1</v>
      </c>
      <c r="D897" s="8">
        <v>2</v>
      </c>
      <c r="E897" s="8">
        <v>31</v>
      </c>
      <c r="F897" s="7">
        <v>0</v>
      </c>
      <c r="G897" s="6">
        <v>0</v>
      </c>
    </row>
    <row r="898" spans="1:7" ht="22.5" x14ac:dyDescent="0.15">
      <c r="A898" s="9" t="s">
        <v>702</v>
      </c>
      <c r="B898" s="8" t="s">
        <v>701</v>
      </c>
      <c r="C898" s="8">
        <v>3</v>
      </c>
      <c r="D898" s="8">
        <v>0.67</v>
      </c>
      <c r="E898" s="8">
        <v>26.33</v>
      </c>
      <c r="F898" s="7">
        <v>0</v>
      </c>
      <c r="G898" s="6">
        <v>0</v>
      </c>
    </row>
    <row r="899" spans="1:7" ht="33.75" x14ac:dyDescent="0.15">
      <c r="A899" s="9" t="s">
        <v>700</v>
      </c>
      <c r="B899" s="8" t="s">
        <v>699</v>
      </c>
      <c r="C899" s="8">
        <v>1</v>
      </c>
      <c r="D899" s="8">
        <v>3</v>
      </c>
      <c r="E899" s="8">
        <v>27</v>
      </c>
      <c r="F899" s="7">
        <v>0</v>
      </c>
      <c r="G899" s="6">
        <v>0</v>
      </c>
    </row>
    <row r="900" spans="1:7" ht="22.5" x14ac:dyDescent="0.15">
      <c r="A900" s="9" t="s">
        <v>698</v>
      </c>
      <c r="B900" s="8" t="s">
        <v>697</v>
      </c>
      <c r="C900" s="8">
        <v>139</v>
      </c>
      <c r="D900" s="8">
        <v>0</v>
      </c>
      <c r="E900" s="8">
        <v>30.05</v>
      </c>
      <c r="F900" s="7">
        <v>0</v>
      </c>
      <c r="G900" s="6">
        <v>0</v>
      </c>
    </row>
    <row r="901" spans="1:7" ht="33.75" x14ac:dyDescent="0.15">
      <c r="A901" s="9" t="s">
        <v>696</v>
      </c>
      <c r="B901" s="8" t="s">
        <v>695</v>
      </c>
      <c r="C901" s="8">
        <v>49</v>
      </c>
      <c r="D901" s="8">
        <v>1.88</v>
      </c>
      <c r="E901" s="8">
        <v>28.73</v>
      </c>
      <c r="F901" s="7">
        <v>0</v>
      </c>
      <c r="G901" s="6">
        <v>0</v>
      </c>
    </row>
    <row r="902" spans="1:7" ht="33.75" x14ac:dyDescent="0.15">
      <c r="A902" s="9" t="s">
        <v>694</v>
      </c>
      <c r="B902" s="8" t="s">
        <v>693</v>
      </c>
      <c r="C902" s="8">
        <v>5</v>
      </c>
      <c r="D902" s="8">
        <v>6</v>
      </c>
      <c r="E902" s="8">
        <v>31.2</v>
      </c>
      <c r="F902" s="7">
        <v>0</v>
      </c>
      <c r="G902" s="6">
        <v>0</v>
      </c>
    </row>
    <row r="903" spans="1:7" ht="33.75" x14ac:dyDescent="0.15">
      <c r="A903" s="9" t="s">
        <v>692</v>
      </c>
      <c r="B903" s="8" t="s">
        <v>691</v>
      </c>
      <c r="C903" s="8">
        <v>1</v>
      </c>
      <c r="D903" s="8">
        <v>13</v>
      </c>
      <c r="E903" s="8">
        <v>28</v>
      </c>
      <c r="F903" s="7">
        <v>0</v>
      </c>
      <c r="G903" s="6">
        <v>0</v>
      </c>
    </row>
    <row r="904" spans="1:7" ht="22.5" x14ac:dyDescent="0.15">
      <c r="A904" s="9" t="s">
        <v>690</v>
      </c>
      <c r="B904" s="8" t="s">
        <v>689</v>
      </c>
      <c r="C904" s="8">
        <v>49</v>
      </c>
      <c r="D904" s="8">
        <v>0.12</v>
      </c>
      <c r="E904" s="8">
        <v>30.57</v>
      </c>
      <c r="F904" s="7">
        <v>0</v>
      </c>
      <c r="G904" s="6">
        <v>0</v>
      </c>
    </row>
    <row r="905" spans="1:7" ht="11.25" x14ac:dyDescent="0.15">
      <c r="A905" s="9" t="s">
        <v>686</v>
      </c>
      <c r="B905" s="8" t="s">
        <v>685</v>
      </c>
      <c r="C905" s="8">
        <v>1</v>
      </c>
      <c r="D905" s="8">
        <v>0</v>
      </c>
      <c r="E905" s="8">
        <v>36</v>
      </c>
      <c r="F905" s="7">
        <v>0</v>
      </c>
      <c r="G905" s="6">
        <v>0</v>
      </c>
    </row>
    <row r="906" spans="1:7" ht="11.25" x14ac:dyDescent="0.15">
      <c r="A906" s="9" t="s">
        <v>2668</v>
      </c>
      <c r="B906" s="8" t="s">
        <v>2667</v>
      </c>
      <c r="C906" s="8">
        <v>1</v>
      </c>
      <c r="D906" s="8">
        <v>3</v>
      </c>
      <c r="E906" s="8">
        <v>36</v>
      </c>
      <c r="F906" s="7">
        <v>0</v>
      </c>
      <c r="G906" s="6">
        <v>0</v>
      </c>
    </row>
    <row r="907" spans="1:7" ht="22.5" x14ac:dyDescent="0.15">
      <c r="A907" s="9" t="s">
        <v>684</v>
      </c>
      <c r="B907" s="8" t="s">
        <v>683</v>
      </c>
      <c r="C907" s="8">
        <v>95</v>
      </c>
      <c r="D907" s="8">
        <v>0.02</v>
      </c>
      <c r="E907" s="8">
        <v>27.07</v>
      </c>
      <c r="F907" s="7">
        <v>0</v>
      </c>
      <c r="G907" s="6">
        <v>0</v>
      </c>
    </row>
    <row r="908" spans="1:7" ht="11.25" x14ac:dyDescent="0.15">
      <c r="A908" s="9" t="s">
        <v>682</v>
      </c>
      <c r="B908" s="8" t="s">
        <v>681</v>
      </c>
      <c r="C908" s="8">
        <v>8</v>
      </c>
      <c r="D908" s="8">
        <v>7.38</v>
      </c>
      <c r="E908" s="8">
        <v>25.75</v>
      </c>
      <c r="F908" s="7">
        <v>0</v>
      </c>
      <c r="G908" s="6">
        <v>0</v>
      </c>
    </row>
    <row r="909" spans="1:7" ht="22.5" x14ac:dyDescent="0.15">
      <c r="A909" s="9" t="s">
        <v>680</v>
      </c>
      <c r="B909" s="8" t="s">
        <v>679</v>
      </c>
      <c r="C909" s="8">
        <v>1</v>
      </c>
      <c r="D909" s="8">
        <v>1</v>
      </c>
      <c r="E909" s="8">
        <v>34</v>
      </c>
      <c r="F909" s="7">
        <v>0</v>
      </c>
      <c r="G909" s="6">
        <v>0</v>
      </c>
    </row>
    <row r="910" spans="1:7" ht="33.75" x14ac:dyDescent="0.15">
      <c r="A910" s="9" t="s">
        <v>678</v>
      </c>
      <c r="B910" s="8" t="s">
        <v>677</v>
      </c>
      <c r="C910" s="8">
        <v>2</v>
      </c>
      <c r="D910" s="8">
        <v>2.5</v>
      </c>
      <c r="E910" s="8">
        <v>25.5</v>
      </c>
      <c r="F910" s="7">
        <v>0</v>
      </c>
      <c r="G910" s="6">
        <v>0</v>
      </c>
    </row>
    <row r="911" spans="1:7" ht="33.75" x14ac:dyDescent="0.15">
      <c r="A911" s="9" t="s">
        <v>676</v>
      </c>
      <c r="B911" s="8" t="s">
        <v>675</v>
      </c>
      <c r="C911" s="8">
        <v>2</v>
      </c>
      <c r="D911" s="8">
        <v>10.5</v>
      </c>
      <c r="E911" s="8">
        <v>28</v>
      </c>
      <c r="F911" s="7">
        <v>0</v>
      </c>
      <c r="G911" s="6">
        <v>0</v>
      </c>
    </row>
    <row r="912" spans="1:7" ht="33.75" x14ac:dyDescent="0.15">
      <c r="A912" s="9" t="s">
        <v>674</v>
      </c>
      <c r="B912" s="8" t="s">
        <v>673</v>
      </c>
      <c r="C912" s="8">
        <v>1</v>
      </c>
      <c r="D912" s="8">
        <v>4</v>
      </c>
      <c r="E912" s="8">
        <v>37</v>
      </c>
      <c r="F912" s="7">
        <v>0</v>
      </c>
      <c r="G912" s="6">
        <v>0</v>
      </c>
    </row>
    <row r="913" spans="1:7" ht="22.5" x14ac:dyDescent="0.15">
      <c r="A913" s="9" t="s">
        <v>672</v>
      </c>
      <c r="B913" s="8" t="s">
        <v>671</v>
      </c>
      <c r="C913" s="8">
        <v>1</v>
      </c>
      <c r="D913" s="8">
        <v>20</v>
      </c>
      <c r="E913" s="8">
        <v>31</v>
      </c>
      <c r="F913" s="7">
        <v>0</v>
      </c>
      <c r="G913" s="6">
        <v>0</v>
      </c>
    </row>
    <row r="914" spans="1:7" ht="33.75" x14ac:dyDescent="0.15">
      <c r="A914" s="9" t="s">
        <v>668</v>
      </c>
      <c r="B914" s="8" t="s">
        <v>667</v>
      </c>
      <c r="C914" s="8">
        <v>240</v>
      </c>
      <c r="D914" s="8">
        <v>4.5</v>
      </c>
      <c r="E914" s="8">
        <v>26.56</v>
      </c>
      <c r="F914" s="7">
        <v>0</v>
      </c>
      <c r="G914" s="6">
        <v>0</v>
      </c>
    </row>
    <row r="915" spans="1:7" ht="33.75" x14ac:dyDescent="0.15">
      <c r="A915" s="9" t="s">
        <v>666</v>
      </c>
      <c r="B915" s="8" t="s">
        <v>665</v>
      </c>
      <c r="C915" s="8">
        <v>19</v>
      </c>
      <c r="D915" s="8">
        <v>4.79</v>
      </c>
      <c r="E915" s="8">
        <v>25.95</v>
      </c>
      <c r="F915" s="7">
        <v>0</v>
      </c>
      <c r="G915" s="6">
        <v>0</v>
      </c>
    </row>
    <row r="916" spans="1:7" ht="33.75" x14ac:dyDescent="0.15">
      <c r="A916" s="9" t="s">
        <v>664</v>
      </c>
      <c r="B916" s="8" t="s">
        <v>663</v>
      </c>
      <c r="C916" s="8">
        <v>3</v>
      </c>
      <c r="D916" s="8">
        <v>10</v>
      </c>
      <c r="E916" s="8">
        <v>27.33</v>
      </c>
      <c r="F916" s="7">
        <v>0</v>
      </c>
      <c r="G916" s="6">
        <v>0</v>
      </c>
    </row>
    <row r="917" spans="1:7" ht="22.5" x14ac:dyDescent="0.15">
      <c r="A917" s="9" t="s">
        <v>662</v>
      </c>
      <c r="B917" s="8" t="s">
        <v>661</v>
      </c>
      <c r="C917" s="8">
        <v>7</v>
      </c>
      <c r="D917" s="8">
        <v>0.86</v>
      </c>
      <c r="E917" s="8">
        <v>31.29</v>
      </c>
      <c r="F917" s="7">
        <v>0</v>
      </c>
      <c r="G917" s="6">
        <v>0</v>
      </c>
    </row>
    <row r="918" spans="1:7" ht="33.75" x14ac:dyDescent="0.15">
      <c r="A918" s="9" t="s">
        <v>660</v>
      </c>
      <c r="B918" s="8" t="s">
        <v>659</v>
      </c>
      <c r="C918" s="8">
        <v>420</v>
      </c>
      <c r="D918" s="8">
        <v>3.68</v>
      </c>
      <c r="E918" s="8">
        <v>30.06</v>
      </c>
      <c r="F918" s="7">
        <v>0</v>
      </c>
      <c r="G918" s="6">
        <v>0</v>
      </c>
    </row>
    <row r="919" spans="1:7" ht="33.75" x14ac:dyDescent="0.15">
      <c r="A919" s="9" t="s">
        <v>658</v>
      </c>
      <c r="B919" s="8" t="s">
        <v>657</v>
      </c>
      <c r="C919" s="8">
        <v>31</v>
      </c>
      <c r="D919" s="8">
        <v>5.23</v>
      </c>
      <c r="E919" s="8">
        <v>29.58</v>
      </c>
      <c r="F919" s="7">
        <v>0</v>
      </c>
      <c r="G919" s="6">
        <v>0</v>
      </c>
    </row>
    <row r="920" spans="1:7" ht="33.75" x14ac:dyDescent="0.15">
      <c r="A920" s="9" t="s">
        <v>656</v>
      </c>
      <c r="B920" s="8" t="s">
        <v>655</v>
      </c>
      <c r="C920" s="8">
        <v>8</v>
      </c>
      <c r="D920" s="8">
        <v>8.1300000000000008</v>
      </c>
      <c r="E920" s="8">
        <v>33.130000000000003</v>
      </c>
      <c r="F920" s="7">
        <v>0</v>
      </c>
      <c r="G920" s="6">
        <v>0</v>
      </c>
    </row>
    <row r="921" spans="1:7" ht="33.75" x14ac:dyDescent="0.15">
      <c r="A921" s="9" t="s">
        <v>654</v>
      </c>
      <c r="B921" s="8" t="s">
        <v>653</v>
      </c>
      <c r="C921" s="8">
        <v>1</v>
      </c>
      <c r="D921" s="8">
        <v>15</v>
      </c>
      <c r="E921" s="8">
        <v>34</v>
      </c>
      <c r="F921" s="7">
        <v>0</v>
      </c>
      <c r="G921" s="6">
        <v>0</v>
      </c>
    </row>
    <row r="922" spans="1:7" ht="22.5" x14ac:dyDescent="0.15">
      <c r="A922" s="9" t="s">
        <v>652</v>
      </c>
      <c r="B922" s="8" t="s">
        <v>651</v>
      </c>
      <c r="C922" s="8">
        <v>3</v>
      </c>
      <c r="D922" s="8">
        <v>0.67</v>
      </c>
      <c r="E922" s="8">
        <v>30</v>
      </c>
      <c r="F922" s="7">
        <v>0</v>
      </c>
      <c r="G922" s="6">
        <v>0</v>
      </c>
    </row>
    <row r="923" spans="1:7" ht="22.5" x14ac:dyDescent="0.15">
      <c r="A923" s="9" t="s">
        <v>650</v>
      </c>
      <c r="B923" s="8" t="s">
        <v>649</v>
      </c>
      <c r="C923" s="8">
        <v>43</v>
      </c>
      <c r="D923" s="8">
        <v>0.53</v>
      </c>
      <c r="E923" s="8">
        <v>28.12</v>
      </c>
      <c r="F923" s="7">
        <v>0</v>
      </c>
      <c r="G923" s="6">
        <v>0</v>
      </c>
    </row>
    <row r="924" spans="1:7" ht="22.5" x14ac:dyDescent="0.15">
      <c r="A924" s="9" t="s">
        <v>648</v>
      </c>
      <c r="B924" s="8" t="s">
        <v>647</v>
      </c>
      <c r="C924" s="8">
        <v>11</v>
      </c>
      <c r="D924" s="8">
        <v>2.4500000000000002</v>
      </c>
      <c r="E924" s="8">
        <v>25.64</v>
      </c>
      <c r="F924" s="7">
        <v>0</v>
      </c>
      <c r="G924" s="6">
        <v>0</v>
      </c>
    </row>
    <row r="925" spans="1:7" ht="22.5" x14ac:dyDescent="0.15">
      <c r="A925" s="9" t="s">
        <v>646</v>
      </c>
      <c r="B925" s="8" t="s">
        <v>645</v>
      </c>
      <c r="C925" s="8">
        <v>4</v>
      </c>
      <c r="D925" s="8">
        <v>1.5</v>
      </c>
      <c r="E925" s="8">
        <v>0</v>
      </c>
      <c r="F925" s="7">
        <v>0.75</v>
      </c>
      <c r="G925" s="6">
        <v>0</v>
      </c>
    </row>
    <row r="926" spans="1:7" ht="11.25" x14ac:dyDescent="0.15">
      <c r="A926" s="9" t="s">
        <v>3272</v>
      </c>
      <c r="B926" s="8" t="s">
        <v>3271</v>
      </c>
      <c r="C926" s="8">
        <v>1</v>
      </c>
      <c r="D926" s="8">
        <v>0</v>
      </c>
      <c r="E926" s="8">
        <v>0</v>
      </c>
      <c r="F926" s="7">
        <v>0</v>
      </c>
      <c r="G926" s="6">
        <v>1</v>
      </c>
    </row>
    <row r="927" spans="1:7" ht="33.75" x14ac:dyDescent="0.15">
      <c r="A927" s="9" t="s">
        <v>644</v>
      </c>
      <c r="B927" s="8" t="s">
        <v>643</v>
      </c>
      <c r="C927" s="8">
        <v>651</v>
      </c>
      <c r="D927" s="8">
        <v>3.42</v>
      </c>
      <c r="E927" s="8">
        <v>0</v>
      </c>
      <c r="F927" s="7">
        <v>0.52700000000000002</v>
      </c>
      <c r="G927" s="6">
        <v>0</v>
      </c>
    </row>
    <row r="928" spans="1:7" ht="33.75" x14ac:dyDescent="0.15">
      <c r="A928" s="9" t="s">
        <v>642</v>
      </c>
      <c r="B928" s="8" t="s">
        <v>641</v>
      </c>
      <c r="C928" s="8">
        <v>101</v>
      </c>
      <c r="D928" s="8">
        <v>5.73</v>
      </c>
      <c r="E928" s="8">
        <v>0</v>
      </c>
      <c r="F928" s="7">
        <v>0.57399999999999995</v>
      </c>
      <c r="G928" s="6">
        <v>0</v>
      </c>
    </row>
    <row r="929" spans="1:7" ht="33.75" x14ac:dyDescent="0.15">
      <c r="A929" s="9" t="s">
        <v>640</v>
      </c>
      <c r="B929" s="8" t="s">
        <v>639</v>
      </c>
      <c r="C929" s="8">
        <v>3</v>
      </c>
      <c r="D929" s="8">
        <v>7.67</v>
      </c>
      <c r="E929" s="8">
        <v>0</v>
      </c>
      <c r="F929" s="7">
        <v>0.33300000000000002</v>
      </c>
      <c r="G929" s="6">
        <v>0</v>
      </c>
    </row>
    <row r="930" spans="1:7" ht="33.75" x14ac:dyDescent="0.15">
      <c r="A930" s="9" t="s">
        <v>638</v>
      </c>
      <c r="B930" s="8" t="s">
        <v>637</v>
      </c>
      <c r="C930" s="8">
        <v>7</v>
      </c>
      <c r="D930" s="8">
        <v>9.14</v>
      </c>
      <c r="E930" s="8">
        <v>0.01</v>
      </c>
      <c r="F930" s="7">
        <v>0.28599999999999998</v>
      </c>
      <c r="G930" s="6">
        <v>0</v>
      </c>
    </row>
    <row r="931" spans="1:7" ht="33.75" x14ac:dyDescent="0.15">
      <c r="A931" s="9" t="s">
        <v>636</v>
      </c>
      <c r="B931" s="8" t="s">
        <v>635</v>
      </c>
      <c r="C931" s="8">
        <v>30</v>
      </c>
      <c r="D931" s="8">
        <v>4.33</v>
      </c>
      <c r="E931" s="8">
        <v>0</v>
      </c>
      <c r="F931" s="7">
        <v>0.46700000000000003</v>
      </c>
      <c r="G931" s="6">
        <v>0</v>
      </c>
    </row>
    <row r="932" spans="1:7" ht="33.75" x14ac:dyDescent="0.15">
      <c r="A932" s="9" t="s">
        <v>634</v>
      </c>
      <c r="B932" s="8" t="s">
        <v>633</v>
      </c>
      <c r="C932" s="8">
        <v>13</v>
      </c>
      <c r="D932" s="8">
        <v>7.54</v>
      </c>
      <c r="E932" s="8">
        <v>0</v>
      </c>
      <c r="F932" s="7">
        <v>0.53800000000000003</v>
      </c>
      <c r="G932" s="6">
        <v>0</v>
      </c>
    </row>
    <row r="933" spans="1:7" ht="33.75" x14ac:dyDescent="0.15">
      <c r="A933" s="9" t="s">
        <v>632</v>
      </c>
      <c r="B933" s="8" t="s">
        <v>631</v>
      </c>
      <c r="C933" s="8">
        <v>1</v>
      </c>
      <c r="D933" s="8">
        <v>9</v>
      </c>
      <c r="E933" s="8">
        <v>0</v>
      </c>
      <c r="F933" s="7">
        <v>0</v>
      </c>
      <c r="G933" s="6">
        <v>0</v>
      </c>
    </row>
    <row r="934" spans="1:7" ht="33.75" x14ac:dyDescent="0.15">
      <c r="A934" s="9" t="s">
        <v>2662</v>
      </c>
      <c r="B934" s="8" t="s">
        <v>2661</v>
      </c>
      <c r="C934" s="8">
        <v>1</v>
      </c>
      <c r="D934" s="8">
        <v>7</v>
      </c>
      <c r="E934" s="8">
        <v>0.04</v>
      </c>
      <c r="F934" s="7">
        <v>1</v>
      </c>
      <c r="G934" s="6">
        <v>0</v>
      </c>
    </row>
    <row r="935" spans="1:7" ht="33.75" x14ac:dyDescent="0.15">
      <c r="A935" s="9" t="s">
        <v>630</v>
      </c>
      <c r="B935" s="8" t="s">
        <v>629</v>
      </c>
      <c r="C935" s="8">
        <v>17</v>
      </c>
      <c r="D935" s="8">
        <v>6.12</v>
      </c>
      <c r="E935" s="8">
        <v>0</v>
      </c>
      <c r="F935" s="7">
        <v>0.52900000000000003</v>
      </c>
      <c r="G935" s="6">
        <v>0</v>
      </c>
    </row>
    <row r="936" spans="1:7" ht="33.75" x14ac:dyDescent="0.15">
      <c r="A936" s="9" t="s">
        <v>628</v>
      </c>
      <c r="B936" s="8" t="s">
        <v>627</v>
      </c>
      <c r="C936" s="8">
        <v>1</v>
      </c>
      <c r="D936" s="8">
        <v>11</v>
      </c>
      <c r="E936" s="8">
        <v>0</v>
      </c>
      <c r="F936" s="7">
        <v>1</v>
      </c>
      <c r="G936" s="6">
        <v>0</v>
      </c>
    </row>
    <row r="937" spans="1:7" ht="33.75" x14ac:dyDescent="0.15">
      <c r="A937" s="9" t="s">
        <v>2660</v>
      </c>
      <c r="B937" s="8" t="s">
        <v>2659</v>
      </c>
      <c r="C937" s="8">
        <v>1</v>
      </c>
      <c r="D937" s="8">
        <v>9</v>
      </c>
      <c r="E937" s="8">
        <v>0</v>
      </c>
      <c r="F937" s="7">
        <v>1</v>
      </c>
      <c r="G937" s="6">
        <v>0</v>
      </c>
    </row>
    <row r="938" spans="1:7" ht="33.75" x14ac:dyDescent="0.15">
      <c r="A938" s="9" t="s">
        <v>626</v>
      </c>
      <c r="B938" s="8" t="s">
        <v>625</v>
      </c>
      <c r="C938" s="8">
        <v>6</v>
      </c>
      <c r="D938" s="8">
        <v>9</v>
      </c>
      <c r="E938" s="8">
        <v>0</v>
      </c>
      <c r="F938" s="7">
        <v>0.66700000000000004</v>
      </c>
      <c r="G938" s="6">
        <v>0</v>
      </c>
    </row>
    <row r="939" spans="1:7" ht="33.75" x14ac:dyDescent="0.15">
      <c r="A939" s="9" t="s">
        <v>624</v>
      </c>
      <c r="B939" s="8" t="s">
        <v>623</v>
      </c>
      <c r="C939" s="8">
        <v>1</v>
      </c>
      <c r="D939" s="8">
        <v>11</v>
      </c>
      <c r="E939" s="8">
        <v>0</v>
      </c>
      <c r="F939" s="7">
        <v>1</v>
      </c>
      <c r="G939" s="6">
        <v>0</v>
      </c>
    </row>
    <row r="940" spans="1:7" ht="33.75" x14ac:dyDescent="0.15">
      <c r="A940" s="9" t="s">
        <v>622</v>
      </c>
      <c r="B940" s="8" t="s">
        <v>621</v>
      </c>
      <c r="C940" s="8">
        <v>6</v>
      </c>
      <c r="D940" s="8">
        <v>12.5</v>
      </c>
      <c r="E940" s="8">
        <v>0</v>
      </c>
      <c r="F940" s="7">
        <v>0.5</v>
      </c>
      <c r="G940" s="6">
        <v>0</v>
      </c>
    </row>
    <row r="941" spans="1:7" ht="33.75" x14ac:dyDescent="0.15">
      <c r="A941" s="9" t="s">
        <v>618</v>
      </c>
      <c r="B941" s="8" t="s">
        <v>617</v>
      </c>
      <c r="C941" s="8">
        <v>3</v>
      </c>
      <c r="D941" s="8">
        <v>18.670000000000002</v>
      </c>
      <c r="E941" s="8">
        <v>0.05</v>
      </c>
      <c r="F941" s="7">
        <v>0.33300000000000002</v>
      </c>
      <c r="G941" s="6">
        <v>0</v>
      </c>
    </row>
    <row r="942" spans="1:7" ht="33.75" x14ac:dyDescent="0.15">
      <c r="A942" s="9" t="s">
        <v>616</v>
      </c>
      <c r="B942" s="8" t="s">
        <v>615</v>
      </c>
      <c r="C942" s="8">
        <v>1</v>
      </c>
      <c r="D942" s="8">
        <v>26</v>
      </c>
      <c r="E942" s="8">
        <v>7.0000000000000007E-2</v>
      </c>
      <c r="F942" s="7">
        <v>1</v>
      </c>
      <c r="G942" s="6">
        <v>0</v>
      </c>
    </row>
    <row r="943" spans="1:7" ht="33.75" x14ac:dyDescent="0.15">
      <c r="A943" s="9" t="s">
        <v>612</v>
      </c>
      <c r="B943" s="8" t="s">
        <v>611</v>
      </c>
      <c r="C943" s="8">
        <v>1</v>
      </c>
      <c r="D943" s="8">
        <v>16</v>
      </c>
      <c r="E943" s="8">
        <v>0.06</v>
      </c>
      <c r="F943" s="7">
        <v>0</v>
      </c>
      <c r="G943" s="6">
        <v>0</v>
      </c>
    </row>
    <row r="944" spans="1:7" ht="33.75" x14ac:dyDescent="0.15">
      <c r="A944" s="9" t="s">
        <v>2656</v>
      </c>
      <c r="B944" s="8" t="s">
        <v>2655</v>
      </c>
      <c r="C944" s="8">
        <v>2</v>
      </c>
      <c r="D944" s="8">
        <v>14</v>
      </c>
      <c r="E944" s="8">
        <v>7.0000000000000007E-2</v>
      </c>
      <c r="F944" s="7">
        <v>0</v>
      </c>
      <c r="G944" s="6">
        <v>0</v>
      </c>
    </row>
    <row r="945" spans="1:7" ht="11.25" x14ac:dyDescent="0.15">
      <c r="A945" s="9" t="s">
        <v>610</v>
      </c>
      <c r="B945" s="8" t="s">
        <v>609</v>
      </c>
      <c r="C945" s="8">
        <v>3</v>
      </c>
      <c r="D945" s="8">
        <v>0</v>
      </c>
      <c r="E945" s="8">
        <v>0</v>
      </c>
      <c r="F945" s="7">
        <v>0</v>
      </c>
      <c r="G945" s="6">
        <v>1</v>
      </c>
    </row>
    <row r="946" spans="1:7" ht="33.75" x14ac:dyDescent="0.15">
      <c r="A946" s="9" t="s">
        <v>606</v>
      </c>
      <c r="B946" s="8" t="s">
        <v>605</v>
      </c>
      <c r="C946" s="8">
        <v>1</v>
      </c>
      <c r="D946" s="8">
        <v>0</v>
      </c>
      <c r="E946" s="8">
        <v>30</v>
      </c>
      <c r="F946" s="7">
        <v>1</v>
      </c>
      <c r="G946" s="6">
        <v>0</v>
      </c>
    </row>
    <row r="947" spans="1:7" ht="33.75" x14ac:dyDescent="0.15">
      <c r="A947" s="9" t="s">
        <v>3238</v>
      </c>
      <c r="B947" s="8" t="s">
        <v>3237</v>
      </c>
      <c r="C947" s="8">
        <v>1</v>
      </c>
      <c r="D947" s="8">
        <v>9</v>
      </c>
      <c r="E947" s="8">
        <v>89</v>
      </c>
      <c r="F947" s="7">
        <v>1</v>
      </c>
      <c r="G947" s="6">
        <v>0</v>
      </c>
    </row>
    <row r="948" spans="1:7" ht="11.25" x14ac:dyDescent="0.15">
      <c r="A948" s="9" t="s">
        <v>3301</v>
      </c>
      <c r="B948" s="8" t="s">
        <v>3300</v>
      </c>
      <c r="C948" s="8">
        <v>1</v>
      </c>
      <c r="D948" s="8">
        <v>0</v>
      </c>
      <c r="E948" s="8">
        <v>44</v>
      </c>
      <c r="F948" s="7">
        <v>1</v>
      </c>
      <c r="G948" s="6">
        <v>0</v>
      </c>
    </row>
    <row r="949" spans="1:7" ht="33.75" x14ac:dyDescent="0.15">
      <c r="A949" s="9" t="s">
        <v>600</v>
      </c>
      <c r="B949" s="8" t="s">
        <v>599</v>
      </c>
      <c r="C949" s="8">
        <v>5</v>
      </c>
      <c r="D949" s="8">
        <v>0</v>
      </c>
      <c r="E949" s="8">
        <v>62</v>
      </c>
      <c r="F949" s="7">
        <v>0.8</v>
      </c>
      <c r="G949" s="6">
        <v>0</v>
      </c>
    </row>
    <row r="950" spans="1:7" ht="22.5" x14ac:dyDescent="0.15">
      <c r="A950" s="9" t="s">
        <v>598</v>
      </c>
      <c r="B950" s="8" t="s">
        <v>597</v>
      </c>
      <c r="C950" s="8">
        <v>4</v>
      </c>
      <c r="D950" s="8">
        <v>2.5</v>
      </c>
      <c r="E950" s="8">
        <v>71</v>
      </c>
      <c r="F950" s="7">
        <v>1</v>
      </c>
      <c r="G950" s="6">
        <v>0</v>
      </c>
    </row>
    <row r="951" spans="1:7" ht="22.5" x14ac:dyDescent="0.15">
      <c r="A951" s="9" t="s">
        <v>596</v>
      </c>
      <c r="B951" s="8" t="s">
        <v>595</v>
      </c>
      <c r="C951" s="8">
        <v>1</v>
      </c>
      <c r="D951" s="8">
        <v>4</v>
      </c>
      <c r="E951" s="8">
        <v>69</v>
      </c>
      <c r="F951" s="7">
        <v>1</v>
      </c>
      <c r="G951" s="6">
        <v>0</v>
      </c>
    </row>
    <row r="952" spans="1:7" ht="22.5" x14ac:dyDescent="0.15">
      <c r="A952" s="9" t="s">
        <v>594</v>
      </c>
      <c r="B952" s="8" t="s">
        <v>593</v>
      </c>
      <c r="C952" s="8">
        <v>5</v>
      </c>
      <c r="D952" s="8">
        <v>10.8</v>
      </c>
      <c r="E952" s="8">
        <v>76.8</v>
      </c>
      <c r="F952" s="7">
        <v>0.6</v>
      </c>
      <c r="G952" s="6">
        <v>0</v>
      </c>
    </row>
    <row r="953" spans="1:7" ht="33.75" x14ac:dyDescent="0.15">
      <c r="A953" s="9" t="s">
        <v>590</v>
      </c>
      <c r="B953" s="8" t="s">
        <v>589</v>
      </c>
      <c r="C953" s="8">
        <v>3</v>
      </c>
      <c r="D953" s="8">
        <v>1</v>
      </c>
      <c r="E953" s="8">
        <v>70</v>
      </c>
      <c r="F953" s="7">
        <v>0.33300000000000002</v>
      </c>
      <c r="G953" s="6">
        <v>0</v>
      </c>
    </row>
    <row r="954" spans="1:7" ht="33.75" x14ac:dyDescent="0.15">
      <c r="A954" s="9" t="s">
        <v>588</v>
      </c>
      <c r="B954" s="8" t="s">
        <v>587</v>
      </c>
      <c r="C954" s="8">
        <v>1</v>
      </c>
      <c r="D954" s="8">
        <v>2</v>
      </c>
      <c r="E954" s="8">
        <v>68</v>
      </c>
      <c r="F954" s="7">
        <v>0</v>
      </c>
      <c r="G954" s="6">
        <v>0</v>
      </c>
    </row>
    <row r="955" spans="1:7" ht="33.75" x14ac:dyDescent="0.15">
      <c r="A955" s="9" t="s">
        <v>586</v>
      </c>
      <c r="B955" s="8" t="s">
        <v>585</v>
      </c>
      <c r="C955" s="8">
        <v>7</v>
      </c>
      <c r="D955" s="8">
        <v>6.14</v>
      </c>
      <c r="E955" s="8">
        <v>72.86</v>
      </c>
      <c r="F955" s="7">
        <v>0.71399999999999997</v>
      </c>
      <c r="G955" s="6">
        <v>0</v>
      </c>
    </row>
    <row r="956" spans="1:7" ht="33.75" x14ac:dyDescent="0.15">
      <c r="A956" s="9" t="s">
        <v>584</v>
      </c>
      <c r="B956" s="8" t="s">
        <v>583</v>
      </c>
      <c r="C956" s="8">
        <v>2</v>
      </c>
      <c r="D956" s="8">
        <v>10.5</v>
      </c>
      <c r="E956" s="8">
        <v>81</v>
      </c>
      <c r="F956" s="7">
        <v>1</v>
      </c>
      <c r="G956" s="6">
        <v>0.5</v>
      </c>
    </row>
    <row r="957" spans="1:7" ht="22.5" x14ac:dyDescent="0.15">
      <c r="A957" s="9" t="s">
        <v>26</v>
      </c>
      <c r="B957" s="8" t="s">
        <v>25</v>
      </c>
      <c r="C957" s="8">
        <v>38</v>
      </c>
      <c r="D957" s="8">
        <v>0.57999999999999996</v>
      </c>
      <c r="E957" s="8">
        <v>59.58</v>
      </c>
      <c r="F957" s="7">
        <v>0.39500000000000002</v>
      </c>
      <c r="G957" s="6">
        <v>5.2999999999999999E-2</v>
      </c>
    </row>
    <row r="958" spans="1:7" ht="22.5" x14ac:dyDescent="0.15">
      <c r="A958" s="9" t="s">
        <v>24</v>
      </c>
      <c r="B958" s="8" t="s">
        <v>23</v>
      </c>
      <c r="C958" s="8">
        <v>82</v>
      </c>
      <c r="D958" s="8">
        <v>4.09</v>
      </c>
      <c r="E958" s="8">
        <v>78.739999999999995</v>
      </c>
      <c r="F958" s="7">
        <v>0.439</v>
      </c>
      <c r="G958" s="6">
        <v>3.6999999999999998E-2</v>
      </c>
    </row>
    <row r="959" spans="1:7" ht="22.5" x14ac:dyDescent="0.15">
      <c r="A959" s="9" t="s">
        <v>22</v>
      </c>
      <c r="B959" s="8" t="s">
        <v>21</v>
      </c>
      <c r="C959" s="8">
        <v>57</v>
      </c>
      <c r="D959" s="8">
        <v>8.93</v>
      </c>
      <c r="E959" s="8">
        <v>82.49</v>
      </c>
      <c r="F959" s="7">
        <v>0.49099999999999999</v>
      </c>
      <c r="G959" s="6">
        <v>1.7999999999999999E-2</v>
      </c>
    </row>
    <row r="960" spans="1:7" ht="22.5" x14ac:dyDescent="0.15">
      <c r="A960" s="9" t="s">
        <v>20</v>
      </c>
      <c r="B960" s="8" t="s">
        <v>19</v>
      </c>
      <c r="C960" s="8">
        <v>9</v>
      </c>
      <c r="D960" s="8">
        <v>16.78</v>
      </c>
      <c r="E960" s="8">
        <v>81.89</v>
      </c>
      <c r="F960" s="7">
        <v>0.33300000000000002</v>
      </c>
      <c r="G960" s="6">
        <v>0.111</v>
      </c>
    </row>
    <row r="961" spans="1:7" ht="22.5" x14ac:dyDescent="0.15">
      <c r="A961" s="9" t="s">
        <v>580</v>
      </c>
      <c r="B961" s="8" t="s">
        <v>579</v>
      </c>
      <c r="C961" s="8">
        <v>2</v>
      </c>
      <c r="D961" s="8">
        <v>32</v>
      </c>
      <c r="E961" s="8">
        <v>82.5</v>
      </c>
      <c r="F961" s="7">
        <v>1</v>
      </c>
      <c r="G961" s="6">
        <v>0.5</v>
      </c>
    </row>
    <row r="962" spans="1:7" ht="11.25" x14ac:dyDescent="0.15">
      <c r="A962" s="9" t="s">
        <v>578</v>
      </c>
      <c r="B962" s="8" t="s">
        <v>577</v>
      </c>
      <c r="C962" s="8">
        <v>1</v>
      </c>
      <c r="D962" s="8">
        <v>1</v>
      </c>
      <c r="E962" s="8">
        <v>87</v>
      </c>
      <c r="F962" s="7">
        <v>1</v>
      </c>
      <c r="G962" s="6">
        <v>0</v>
      </c>
    </row>
    <row r="963" spans="1:7" ht="11.25" x14ac:dyDescent="0.15">
      <c r="A963" s="9" t="s">
        <v>576</v>
      </c>
      <c r="B963" s="8" t="s">
        <v>575</v>
      </c>
      <c r="C963" s="8">
        <v>1</v>
      </c>
      <c r="D963" s="8">
        <v>2</v>
      </c>
      <c r="E963" s="8">
        <v>20</v>
      </c>
      <c r="F963" s="7">
        <v>0</v>
      </c>
      <c r="G963" s="6">
        <v>0</v>
      </c>
    </row>
    <row r="964" spans="1:7" ht="11.25" x14ac:dyDescent="0.15">
      <c r="A964" s="9" t="s">
        <v>574</v>
      </c>
      <c r="B964" s="8" t="s">
        <v>573</v>
      </c>
      <c r="C964" s="8">
        <v>2</v>
      </c>
      <c r="D964" s="8">
        <v>4.5</v>
      </c>
      <c r="E964" s="8">
        <v>87.5</v>
      </c>
      <c r="F964" s="7">
        <v>0.5</v>
      </c>
      <c r="G964" s="6">
        <v>0</v>
      </c>
    </row>
    <row r="965" spans="1:7" ht="22.5" x14ac:dyDescent="0.15">
      <c r="A965" s="9" t="s">
        <v>570</v>
      </c>
      <c r="B965" s="8" t="s">
        <v>569</v>
      </c>
      <c r="C965" s="8">
        <v>2</v>
      </c>
      <c r="D965" s="8">
        <v>0</v>
      </c>
      <c r="E965" s="8">
        <v>78.5</v>
      </c>
      <c r="F965" s="7">
        <v>0</v>
      </c>
      <c r="G965" s="6">
        <v>0</v>
      </c>
    </row>
    <row r="966" spans="1:7" ht="11.25" x14ac:dyDescent="0.15">
      <c r="A966" s="9" t="s">
        <v>568</v>
      </c>
      <c r="B966" s="8" t="s">
        <v>567</v>
      </c>
      <c r="C966" s="8">
        <v>4</v>
      </c>
      <c r="D966" s="8">
        <v>2.25</v>
      </c>
      <c r="E966" s="8">
        <v>75.75</v>
      </c>
      <c r="F966" s="7">
        <v>0.5</v>
      </c>
      <c r="G966" s="6">
        <v>0</v>
      </c>
    </row>
    <row r="967" spans="1:7" ht="11.25" x14ac:dyDescent="0.15">
      <c r="A967" s="9" t="s">
        <v>566</v>
      </c>
      <c r="B967" s="8" t="s">
        <v>565</v>
      </c>
      <c r="C967" s="8">
        <v>3</v>
      </c>
      <c r="D967" s="8">
        <v>10</v>
      </c>
      <c r="E967" s="8">
        <v>80.67</v>
      </c>
      <c r="F967" s="7">
        <v>0</v>
      </c>
      <c r="G967" s="6">
        <v>0</v>
      </c>
    </row>
    <row r="968" spans="1:7" ht="11.25" x14ac:dyDescent="0.15">
      <c r="A968" s="9" t="s">
        <v>564</v>
      </c>
      <c r="B968" s="8" t="s">
        <v>563</v>
      </c>
      <c r="C968" s="8">
        <v>3</v>
      </c>
      <c r="D968" s="8">
        <v>22.33</v>
      </c>
      <c r="E968" s="8">
        <v>85.67</v>
      </c>
      <c r="F968" s="7">
        <v>0.66700000000000004</v>
      </c>
      <c r="G968" s="6">
        <v>0</v>
      </c>
    </row>
    <row r="969" spans="1:7" ht="22.5" x14ac:dyDescent="0.15">
      <c r="A969" s="9" t="s">
        <v>560</v>
      </c>
      <c r="B969" s="8" t="s">
        <v>559</v>
      </c>
      <c r="C969" s="8">
        <v>2</v>
      </c>
      <c r="D969" s="8">
        <v>0</v>
      </c>
      <c r="E969" s="8">
        <v>90</v>
      </c>
      <c r="F969" s="7">
        <v>0</v>
      </c>
      <c r="G969" s="6">
        <v>0</v>
      </c>
    </row>
    <row r="970" spans="1:7" ht="22.5" x14ac:dyDescent="0.15">
      <c r="A970" s="9" t="s">
        <v>558</v>
      </c>
      <c r="B970" s="8" t="s">
        <v>557</v>
      </c>
      <c r="C970" s="8">
        <v>2</v>
      </c>
      <c r="D970" s="8">
        <v>4</v>
      </c>
      <c r="E970" s="8">
        <v>60</v>
      </c>
      <c r="F970" s="7">
        <v>0.5</v>
      </c>
      <c r="G970" s="6">
        <v>0</v>
      </c>
    </row>
    <row r="971" spans="1:7" ht="22.5" x14ac:dyDescent="0.15">
      <c r="A971" s="9" t="s">
        <v>552</v>
      </c>
      <c r="B971" s="8" t="s">
        <v>551</v>
      </c>
      <c r="C971" s="8">
        <v>2</v>
      </c>
      <c r="D971" s="8">
        <v>5</v>
      </c>
      <c r="E971" s="8">
        <v>61.5</v>
      </c>
      <c r="F971" s="7">
        <v>0.5</v>
      </c>
      <c r="G971" s="6">
        <v>0</v>
      </c>
    </row>
    <row r="972" spans="1:7" ht="22.5" x14ac:dyDescent="0.15">
      <c r="A972" s="9" t="s">
        <v>3200</v>
      </c>
      <c r="B972" s="8" t="s">
        <v>3199</v>
      </c>
      <c r="C972" s="8">
        <v>1</v>
      </c>
      <c r="D972" s="8">
        <v>22</v>
      </c>
      <c r="E972" s="8">
        <v>54</v>
      </c>
      <c r="F972" s="7">
        <v>0</v>
      </c>
      <c r="G972" s="6">
        <v>0</v>
      </c>
    </row>
    <row r="973" spans="1:7" ht="22.5" x14ac:dyDescent="0.15">
      <c r="A973" s="9" t="s">
        <v>544</v>
      </c>
      <c r="B973" s="8" t="s">
        <v>543</v>
      </c>
      <c r="C973" s="8">
        <v>7</v>
      </c>
      <c r="D973" s="8">
        <v>0</v>
      </c>
      <c r="E973" s="8">
        <v>54.71</v>
      </c>
      <c r="F973" s="7">
        <v>0.85699999999999998</v>
      </c>
      <c r="G973" s="6">
        <v>0</v>
      </c>
    </row>
    <row r="974" spans="1:7" ht="22.5" x14ac:dyDescent="0.15">
      <c r="A974" s="9" t="s">
        <v>542</v>
      </c>
      <c r="B974" s="8" t="s">
        <v>541</v>
      </c>
      <c r="C974" s="8">
        <v>2</v>
      </c>
      <c r="D974" s="8">
        <v>2.5</v>
      </c>
      <c r="E974" s="8">
        <v>51</v>
      </c>
      <c r="F974" s="7">
        <v>0</v>
      </c>
      <c r="G974" s="6">
        <v>0</v>
      </c>
    </row>
    <row r="975" spans="1:7" ht="22.5" x14ac:dyDescent="0.15">
      <c r="A975" s="9" t="s">
        <v>540</v>
      </c>
      <c r="B975" s="8" t="s">
        <v>539</v>
      </c>
      <c r="C975" s="8">
        <v>2</v>
      </c>
      <c r="D975" s="8">
        <v>12.5</v>
      </c>
      <c r="E975" s="8">
        <v>73.5</v>
      </c>
      <c r="F975" s="7">
        <v>0.5</v>
      </c>
      <c r="G975" s="6">
        <v>0</v>
      </c>
    </row>
    <row r="976" spans="1:7" ht="22.5" x14ac:dyDescent="0.15">
      <c r="A976" s="9" t="s">
        <v>2644</v>
      </c>
      <c r="B976" s="8" t="s">
        <v>2643</v>
      </c>
      <c r="C976" s="8">
        <v>1</v>
      </c>
      <c r="D976" s="8">
        <v>57</v>
      </c>
      <c r="E976" s="8">
        <v>72</v>
      </c>
      <c r="F976" s="7">
        <v>1</v>
      </c>
      <c r="G976" s="6">
        <v>1</v>
      </c>
    </row>
    <row r="977" spans="1:7" ht="33.75" x14ac:dyDescent="0.15">
      <c r="A977" s="9" t="s">
        <v>538</v>
      </c>
      <c r="B977" s="8" t="s">
        <v>537</v>
      </c>
      <c r="C977" s="8">
        <v>5</v>
      </c>
      <c r="D977" s="8">
        <v>0</v>
      </c>
      <c r="E977" s="8">
        <v>67.599999999999994</v>
      </c>
      <c r="F977" s="7">
        <v>0.4</v>
      </c>
      <c r="G977" s="6">
        <v>0</v>
      </c>
    </row>
    <row r="978" spans="1:7" ht="22.5" x14ac:dyDescent="0.15">
      <c r="A978" s="9" t="s">
        <v>536</v>
      </c>
      <c r="B978" s="8" t="s">
        <v>535</v>
      </c>
      <c r="C978" s="8">
        <v>19</v>
      </c>
      <c r="D978" s="8">
        <v>1.1100000000000001</v>
      </c>
      <c r="E978" s="8">
        <v>61.42</v>
      </c>
      <c r="F978" s="7">
        <v>0.73699999999999999</v>
      </c>
      <c r="G978" s="6">
        <v>0</v>
      </c>
    </row>
    <row r="979" spans="1:7" ht="11.25" x14ac:dyDescent="0.15">
      <c r="A979" s="9" t="s">
        <v>534</v>
      </c>
      <c r="B979" s="8" t="s">
        <v>533</v>
      </c>
      <c r="C979" s="8">
        <v>4</v>
      </c>
      <c r="D979" s="8">
        <v>4</v>
      </c>
      <c r="E979" s="8">
        <v>88.25</v>
      </c>
      <c r="F979" s="7">
        <v>0.25</v>
      </c>
      <c r="G979" s="6">
        <v>0</v>
      </c>
    </row>
    <row r="980" spans="1:7" ht="11.25" x14ac:dyDescent="0.15">
      <c r="A980" s="9" t="s">
        <v>532</v>
      </c>
      <c r="B980" s="8" t="s">
        <v>531</v>
      </c>
      <c r="C980" s="8">
        <v>2</v>
      </c>
      <c r="D980" s="8">
        <v>5.5</v>
      </c>
      <c r="E980" s="8">
        <v>89</v>
      </c>
      <c r="F980" s="7">
        <v>0.5</v>
      </c>
      <c r="G980" s="6">
        <v>0</v>
      </c>
    </row>
    <row r="981" spans="1:7" ht="11.25" x14ac:dyDescent="0.15">
      <c r="A981" s="9" t="s">
        <v>530</v>
      </c>
      <c r="B981" s="8" t="s">
        <v>529</v>
      </c>
      <c r="C981" s="8">
        <v>1</v>
      </c>
      <c r="D981" s="8">
        <v>5</v>
      </c>
      <c r="E981" s="8">
        <v>65</v>
      </c>
      <c r="F981" s="7">
        <v>1</v>
      </c>
      <c r="G981" s="6">
        <v>0</v>
      </c>
    </row>
    <row r="982" spans="1:7" ht="22.5" x14ac:dyDescent="0.15">
      <c r="A982" s="9" t="s">
        <v>18</v>
      </c>
      <c r="B982" s="8" t="s">
        <v>17</v>
      </c>
      <c r="C982" s="8">
        <v>4</v>
      </c>
      <c r="D982" s="8">
        <v>3.5</v>
      </c>
      <c r="E982" s="8">
        <v>80</v>
      </c>
      <c r="F982" s="7">
        <v>0.75</v>
      </c>
      <c r="G982" s="6">
        <v>0.5</v>
      </c>
    </row>
    <row r="983" spans="1:7" ht="22.5" x14ac:dyDescent="0.15">
      <c r="A983" s="9" t="s">
        <v>526</v>
      </c>
      <c r="B983" s="8" t="s">
        <v>525</v>
      </c>
      <c r="C983" s="8">
        <v>7</v>
      </c>
      <c r="D983" s="8">
        <v>8.7100000000000009</v>
      </c>
      <c r="E983" s="8">
        <v>79.709999999999994</v>
      </c>
      <c r="F983" s="7">
        <v>0.57099999999999995</v>
      </c>
      <c r="G983" s="6">
        <v>0.28599999999999998</v>
      </c>
    </row>
    <row r="984" spans="1:7" ht="22.5" x14ac:dyDescent="0.15">
      <c r="A984" s="9" t="s">
        <v>2642</v>
      </c>
      <c r="B984" s="8" t="s">
        <v>2641</v>
      </c>
      <c r="C984" s="8">
        <v>1</v>
      </c>
      <c r="D984" s="8">
        <v>69</v>
      </c>
      <c r="E984" s="8">
        <v>63</v>
      </c>
      <c r="F984" s="7">
        <v>1</v>
      </c>
      <c r="G984" s="6">
        <v>0</v>
      </c>
    </row>
    <row r="985" spans="1:7" ht="33.75" x14ac:dyDescent="0.15">
      <c r="A985" s="9" t="s">
        <v>2640</v>
      </c>
      <c r="B985" s="8" t="s">
        <v>2639</v>
      </c>
      <c r="C985" s="8">
        <v>3</v>
      </c>
      <c r="D985" s="8">
        <v>0.33</v>
      </c>
      <c r="E985" s="8">
        <v>59</v>
      </c>
      <c r="F985" s="7">
        <v>0.33300000000000002</v>
      </c>
      <c r="G985" s="6">
        <v>0</v>
      </c>
    </row>
    <row r="986" spans="1:7" ht="22.5" x14ac:dyDescent="0.15">
      <c r="A986" s="9" t="s">
        <v>520</v>
      </c>
      <c r="B986" s="8" t="s">
        <v>519</v>
      </c>
      <c r="C986" s="8">
        <v>6</v>
      </c>
      <c r="D986" s="8">
        <v>3.67</v>
      </c>
      <c r="E986" s="8">
        <v>71.5</v>
      </c>
      <c r="F986" s="7">
        <v>0.83299999999999996</v>
      </c>
      <c r="G986" s="6">
        <v>0</v>
      </c>
    </row>
    <row r="987" spans="1:7" ht="22.5" x14ac:dyDescent="0.15">
      <c r="A987" s="9" t="s">
        <v>518</v>
      </c>
      <c r="B987" s="8" t="s">
        <v>517</v>
      </c>
      <c r="C987" s="8">
        <v>5</v>
      </c>
      <c r="D987" s="8">
        <v>16.2</v>
      </c>
      <c r="E987" s="8">
        <v>73.599999999999994</v>
      </c>
      <c r="F987" s="7">
        <v>1</v>
      </c>
      <c r="G987" s="6">
        <v>0</v>
      </c>
    </row>
    <row r="988" spans="1:7" ht="22.5" x14ac:dyDescent="0.15">
      <c r="A988" s="9" t="s">
        <v>516</v>
      </c>
      <c r="B988" s="8" t="s">
        <v>515</v>
      </c>
      <c r="C988" s="8">
        <v>7</v>
      </c>
      <c r="D988" s="8">
        <v>21.57</v>
      </c>
      <c r="E988" s="8">
        <v>80.86</v>
      </c>
      <c r="F988" s="7">
        <v>0.28599999999999998</v>
      </c>
      <c r="G988" s="6">
        <v>0</v>
      </c>
    </row>
    <row r="989" spans="1:7" ht="22.5" x14ac:dyDescent="0.15">
      <c r="A989" s="9" t="s">
        <v>510</v>
      </c>
      <c r="B989" s="8" t="s">
        <v>509</v>
      </c>
      <c r="C989" s="8">
        <v>2</v>
      </c>
      <c r="D989" s="8">
        <v>2.5</v>
      </c>
      <c r="E989" s="8">
        <v>80.5</v>
      </c>
      <c r="F989" s="7">
        <v>0.5</v>
      </c>
      <c r="G989" s="6">
        <v>0</v>
      </c>
    </row>
    <row r="990" spans="1:7" ht="22.5" x14ac:dyDescent="0.15">
      <c r="A990" s="9" t="s">
        <v>508</v>
      </c>
      <c r="B990" s="8" t="s">
        <v>507</v>
      </c>
      <c r="C990" s="8">
        <v>5</v>
      </c>
      <c r="D990" s="8">
        <v>11</v>
      </c>
      <c r="E990" s="8">
        <v>80.8</v>
      </c>
      <c r="F990" s="7">
        <v>0.2</v>
      </c>
      <c r="G990" s="6">
        <v>0.2</v>
      </c>
    </row>
    <row r="991" spans="1:7" ht="22.5" x14ac:dyDescent="0.15">
      <c r="A991" s="9" t="s">
        <v>506</v>
      </c>
      <c r="B991" s="8" t="s">
        <v>505</v>
      </c>
      <c r="C991" s="8">
        <v>1</v>
      </c>
      <c r="D991" s="8">
        <v>17</v>
      </c>
      <c r="E991" s="8">
        <v>80</v>
      </c>
      <c r="F991" s="7">
        <v>1</v>
      </c>
      <c r="G991" s="6">
        <v>0</v>
      </c>
    </row>
    <row r="992" spans="1:7" ht="22.5" x14ac:dyDescent="0.15">
      <c r="A992" s="9" t="s">
        <v>3297</v>
      </c>
      <c r="B992" s="8" t="s">
        <v>3296</v>
      </c>
      <c r="C992" s="8">
        <v>1</v>
      </c>
      <c r="D992" s="8">
        <v>57</v>
      </c>
      <c r="E992" s="8">
        <v>84</v>
      </c>
      <c r="F992" s="7">
        <v>1</v>
      </c>
      <c r="G992" s="6">
        <v>1</v>
      </c>
    </row>
    <row r="993" spans="1:7" ht="22.5" x14ac:dyDescent="0.15">
      <c r="A993" s="9" t="s">
        <v>504</v>
      </c>
      <c r="B993" s="8" t="s">
        <v>503</v>
      </c>
      <c r="C993" s="8">
        <v>2</v>
      </c>
      <c r="D993" s="8">
        <v>1</v>
      </c>
      <c r="E993" s="8">
        <v>86</v>
      </c>
      <c r="F993" s="7">
        <v>1</v>
      </c>
      <c r="G993" s="6">
        <v>0</v>
      </c>
    </row>
    <row r="994" spans="1:7" ht="22.5" x14ac:dyDescent="0.15">
      <c r="A994" s="9" t="s">
        <v>502</v>
      </c>
      <c r="B994" s="8" t="s">
        <v>501</v>
      </c>
      <c r="C994" s="8">
        <v>3</v>
      </c>
      <c r="D994" s="8">
        <v>17.670000000000002</v>
      </c>
      <c r="E994" s="8">
        <v>79.33</v>
      </c>
      <c r="F994" s="7">
        <v>0</v>
      </c>
      <c r="G994" s="6">
        <v>0</v>
      </c>
    </row>
    <row r="995" spans="1:7" ht="22.5" x14ac:dyDescent="0.15">
      <c r="A995" s="9" t="s">
        <v>500</v>
      </c>
      <c r="B995" s="8" t="s">
        <v>499</v>
      </c>
      <c r="C995" s="8">
        <v>1</v>
      </c>
      <c r="D995" s="8">
        <v>21</v>
      </c>
      <c r="E995" s="8">
        <v>95</v>
      </c>
      <c r="F995" s="7">
        <v>1</v>
      </c>
      <c r="G995" s="6">
        <v>0</v>
      </c>
    </row>
    <row r="996" spans="1:7" ht="22.5" x14ac:dyDescent="0.15">
      <c r="A996" s="9" t="s">
        <v>3001</v>
      </c>
      <c r="B996" s="8" t="s">
        <v>3000</v>
      </c>
      <c r="C996" s="8">
        <v>1</v>
      </c>
      <c r="D996" s="8">
        <v>41</v>
      </c>
      <c r="E996" s="8">
        <v>83</v>
      </c>
      <c r="F996" s="7">
        <v>0</v>
      </c>
      <c r="G996" s="6">
        <v>0</v>
      </c>
    </row>
    <row r="997" spans="1:7" ht="22.5" x14ac:dyDescent="0.15">
      <c r="A997" s="9" t="s">
        <v>494</v>
      </c>
      <c r="B997" s="8" t="s">
        <v>493</v>
      </c>
      <c r="C997" s="8">
        <v>1</v>
      </c>
      <c r="D997" s="8">
        <v>29</v>
      </c>
      <c r="E997" s="8">
        <v>82</v>
      </c>
      <c r="F997" s="7">
        <v>1</v>
      </c>
      <c r="G997" s="6">
        <v>0</v>
      </c>
    </row>
    <row r="998" spans="1:7" ht="22.5" x14ac:dyDescent="0.15">
      <c r="A998" s="9" t="s">
        <v>492</v>
      </c>
      <c r="B998" s="8" t="s">
        <v>491</v>
      </c>
      <c r="C998" s="8">
        <v>1</v>
      </c>
      <c r="D998" s="8">
        <v>2</v>
      </c>
      <c r="E998" s="8">
        <v>16</v>
      </c>
      <c r="F998" s="7">
        <v>0</v>
      </c>
      <c r="G998" s="6">
        <v>0</v>
      </c>
    </row>
    <row r="999" spans="1:7" ht="22.5" x14ac:dyDescent="0.15">
      <c r="A999" s="9" t="s">
        <v>486</v>
      </c>
      <c r="B999" s="8" t="s">
        <v>485</v>
      </c>
      <c r="C999" s="8">
        <v>1</v>
      </c>
      <c r="D999" s="8">
        <v>2</v>
      </c>
      <c r="E999" s="8">
        <v>42</v>
      </c>
      <c r="F999" s="7">
        <v>1</v>
      </c>
      <c r="G999" s="6">
        <v>0</v>
      </c>
    </row>
    <row r="1000" spans="1:7" ht="22.5" x14ac:dyDescent="0.15">
      <c r="A1000" s="9" t="s">
        <v>484</v>
      </c>
      <c r="B1000" s="8" t="s">
        <v>483</v>
      </c>
      <c r="C1000" s="8">
        <v>1</v>
      </c>
      <c r="D1000" s="8">
        <v>11</v>
      </c>
      <c r="E1000" s="8">
        <v>83</v>
      </c>
      <c r="F1000" s="7">
        <v>0</v>
      </c>
      <c r="G1000" s="6">
        <v>0</v>
      </c>
    </row>
    <row r="1001" spans="1:7" ht="22.5" x14ac:dyDescent="0.15">
      <c r="A1001" s="9" t="s">
        <v>482</v>
      </c>
      <c r="B1001" s="8" t="s">
        <v>481</v>
      </c>
      <c r="C1001" s="8">
        <v>12</v>
      </c>
      <c r="D1001" s="8">
        <v>0.75</v>
      </c>
      <c r="E1001" s="8">
        <v>54.5</v>
      </c>
      <c r="F1001" s="7">
        <v>0.58299999999999996</v>
      </c>
      <c r="G1001" s="6">
        <v>0</v>
      </c>
    </row>
    <row r="1002" spans="1:7" ht="22.5" x14ac:dyDescent="0.15">
      <c r="A1002" s="9" t="s">
        <v>480</v>
      </c>
      <c r="B1002" s="8" t="s">
        <v>479</v>
      </c>
      <c r="C1002" s="8">
        <v>17</v>
      </c>
      <c r="D1002" s="8">
        <v>3.88</v>
      </c>
      <c r="E1002" s="8">
        <v>55.18</v>
      </c>
      <c r="F1002" s="7">
        <v>0.41199999999999998</v>
      </c>
      <c r="G1002" s="6">
        <v>5.8999999999999997E-2</v>
      </c>
    </row>
    <row r="1003" spans="1:7" ht="22.5" x14ac:dyDescent="0.15">
      <c r="A1003" s="9" t="s">
        <v>478</v>
      </c>
      <c r="B1003" s="8" t="s">
        <v>477</v>
      </c>
      <c r="C1003" s="8">
        <v>10</v>
      </c>
      <c r="D1003" s="8">
        <v>8.6</v>
      </c>
      <c r="E1003" s="8">
        <v>73.3</v>
      </c>
      <c r="F1003" s="7">
        <v>0.6</v>
      </c>
      <c r="G1003" s="6">
        <v>0</v>
      </c>
    </row>
    <row r="1004" spans="1:7" ht="22.5" x14ac:dyDescent="0.15">
      <c r="A1004" s="9" t="s">
        <v>476</v>
      </c>
      <c r="B1004" s="8" t="s">
        <v>475</v>
      </c>
      <c r="C1004" s="8">
        <v>5</v>
      </c>
      <c r="D1004" s="8">
        <v>12.2</v>
      </c>
      <c r="E1004" s="8">
        <v>77.8</v>
      </c>
      <c r="F1004" s="7">
        <v>0.6</v>
      </c>
      <c r="G1004" s="6">
        <v>0</v>
      </c>
    </row>
    <row r="1005" spans="1:7" ht="22.5" x14ac:dyDescent="0.15">
      <c r="A1005" s="9" t="s">
        <v>472</v>
      </c>
      <c r="B1005" s="8" t="s">
        <v>471</v>
      </c>
      <c r="C1005" s="8">
        <v>4</v>
      </c>
      <c r="D1005" s="8">
        <v>4.75</v>
      </c>
      <c r="E1005" s="8">
        <v>71.25</v>
      </c>
      <c r="F1005" s="7">
        <v>0.5</v>
      </c>
      <c r="G1005" s="6">
        <v>0.25</v>
      </c>
    </row>
    <row r="1006" spans="1:7" ht="22.5" x14ac:dyDescent="0.15">
      <c r="A1006" s="9" t="s">
        <v>470</v>
      </c>
      <c r="B1006" s="8" t="s">
        <v>469</v>
      </c>
      <c r="C1006" s="8">
        <v>12</v>
      </c>
      <c r="D1006" s="8">
        <v>13.08</v>
      </c>
      <c r="E1006" s="8">
        <v>77.33</v>
      </c>
      <c r="F1006" s="7">
        <v>0.83299999999999996</v>
      </c>
      <c r="G1006" s="6">
        <v>0.25</v>
      </c>
    </row>
    <row r="1007" spans="1:7" ht="22.5" x14ac:dyDescent="0.15">
      <c r="A1007" s="9" t="s">
        <v>468</v>
      </c>
      <c r="B1007" s="8" t="s">
        <v>467</v>
      </c>
      <c r="C1007" s="8">
        <v>2</v>
      </c>
      <c r="D1007" s="8">
        <v>9</v>
      </c>
      <c r="E1007" s="8">
        <v>93</v>
      </c>
      <c r="F1007" s="7">
        <v>0</v>
      </c>
      <c r="G1007" s="6">
        <v>0.5</v>
      </c>
    </row>
    <row r="1008" spans="1:7" ht="22.5" x14ac:dyDescent="0.15">
      <c r="A1008" s="9" t="s">
        <v>466</v>
      </c>
      <c r="B1008" s="8" t="s">
        <v>465</v>
      </c>
      <c r="C1008" s="8">
        <v>1</v>
      </c>
      <c r="D1008" s="8">
        <v>19</v>
      </c>
      <c r="E1008" s="8">
        <v>87</v>
      </c>
      <c r="F1008" s="7">
        <v>1</v>
      </c>
      <c r="G1008" s="6">
        <v>1</v>
      </c>
    </row>
    <row r="1009" spans="1:7" ht="11.25" x14ac:dyDescent="0.15">
      <c r="A1009" s="9" t="s">
        <v>2995</v>
      </c>
      <c r="B1009" s="8" t="s">
        <v>2994</v>
      </c>
      <c r="C1009" s="8">
        <v>1</v>
      </c>
      <c r="D1009" s="8">
        <v>5</v>
      </c>
      <c r="E1009" s="8">
        <v>24</v>
      </c>
      <c r="F1009" s="7">
        <v>1</v>
      </c>
      <c r="G1009" s="6">
        <v>0</v>
      </c>
    </row>
    <row r="1010" spans="1:7" ht="11.25" x14ac:dyDescent="0.15">
      <c r="A1010" s="9" t="s">
        <v>462</v>
      </c>
      <c r="B1010" s="8" t="s">
        <v>461</v>
      </c>
      <c r="C1010" s="8">
        <v>2</v>
      </c>
      <c r="D1010" s="8">
        <v>3</v>
      </c>
      <c r="E1010" s="8">
        <v>26.5</v>
      </c>
      <c r="F1010" s="7">
        <v>0.5</v>
      </c>
      <c r="G1010" s="6">
        <v>0</v>
      </c>
    </row>
    <row r="1011" spans="1:7" ht="11.25" x14ac:dyDescent="0.15">
      <c r="A1011" s="9" t="s">
        <v>460</v>
      </c>
      <c r="B1011" s="8" t="s">
        <v>459</v>
      </c>
      <c r="C1011" s="8">
        <v>2</v>
      </c>
      <c r="D1011" s="8">
        <v>8.5</v>
      </c>
      <c r="E1011" s="8">
        <v>53</v>
      </c>
      <c r="F1011" s="7">
        <v>0.5</v>
      </c>
      <c r="G1011" s="6">
        <v>0</v>
      </c>
    </row>
    <row r="1012" spans="1:7" ht="22.5" x14ac:dyDescent="0.15">
      <c r="A1012" s="9" t="s">
        <v>454</v>
      </c>
      <c r="B1012" s="8" t="s">
        <v>453</v>
      </c>
      <c r="C1012" s="8">
        <v>1</v>
      </c>
      <c r="D1012" s="8">
        <v>2</v>
      </c>
      <c r="E1012" s="8">
        <v>34</v>
      </c>
      <c r="F1012" s="7">
        <v>1</v>
      </c>
      <c r="G1012" s="6">
        <v>0</v>
      </c>
    </row>
    <row r="1013" spans="1:7" ht="22.5" x14ac:dyDescent="0.15">
      <c r="A1013" s="9" t="s">
        <v>2991</v>
      </c>
      <c r="B1013" s="8" t="s">
        <v>2990</v>
      </c>
      <c r="C1013" s="8">
        <v>1</v>
      </c>
      <c r="D1013" s="8">
        <v>4</v>
      </c>
      <c r="E1013" s="8">
        <v>90</v>
      </c>
      <c r="F1013" s="7">
        <v>1</v>
      </c>
      <c r="G1013" s="6">
        <v>0</v>
      </c>
    </row>
    <row r="1014" spans="1:7" ht="22.5" x14ac:dyDescent="0.15">
      <c r="A1014" s="9" t="s">
        <v>452</v>
      </c>
      <c r="B1014" s="8" t="s">
        <v>451</v>
      </c>
      <c r="C1014" s="8">
        <v>1</v>
      </c>
      <c r="D1014" s="8">
        <v>6</v>
      </c>
      <c r="E1014" s="8">
        <v>87</v>
      </c>
      <c r="F1014" s="7">
        <v>0</v>
      </c>
      <c r="G1014" s="6">
        <v>0</v>
      </c>
    </row>
    <row r="1015" spans="1:7" ht="22.5" x14ac:dyDescent="0.15">
      <c r="A1015" s="9" t="s">
        <v>450</v>
      </c>
      <c r="B1015" s="8" t="s">
        <v>449</v>
      </c>
      <c r="C1015" s="8">
        <v>1</v>
      </c>
      <c r="D1015" s="8">
        <v>1</v>
      </c>
      <c r="E1015" s="8">
        <v>59</v>
      </c>
      <c r="F1015" s="7">
        <v>1</v>
      </c>
      <c r="G1015" s="6">
        <v>1</v>
      </c>
    </row>
    <row r="1016" spans="1:7" ht="33.75" x14ac:dyDescent="0.15">
      <c r="A1016" s="9" t="s">
        <v>2632</v>
      </c>
      <c r="B1016" s="8" t="s">
        <v>2631</v>
      </c>
      <c r="C1016" s="8">
        <v>1</v>
      </c>
      <c r="D1016" s="8">
        <v>39</v>
      </c>
      <c r="E1016" s="8">
        <v>81</v>
      </c>
      <c r="F1016" s="7">
        <v>1</v>
      </c>
      <c r="G1016" s="6">
        <v>0</v>
      </c>
    </row>
    <row r="1017" spans="1:7" ht="33.75" x14ac:dyDescent="0.15">
      <c r="A1017" s="9" t="s">
        <v>448</v>
      </c>
      <c r="B1017" s="8" t="s">
        <v>447</v>
      </c>
      <c r="C1017" s="8">
        <v>23</v>
      </c>
      <c r="D1017" s="8">
        <v>0.83</v>
      </c>
      <c r="E1017" s="8">
        <v>56</v>
      </c>
      <c r="F1017" s="7">
        <v>0.435</v>
      </c>
      <c r="G1017" s="6">
        <v>0</v>
      </c>
    </row>
    <row r="1018" spans="1:7" ht="22.5" x14ac:dyDescent="0.15">
      <c r="A1018" s="9" t="s">
        <v>446</v>
      </c>
      <c r="B1018" s="8" t="s">
        <v>445</v>
      </c>
      <c r="C1018" s="8">
        <v>6</v>
      </c>
      <c r="D1018" s="8">
        <v>4</v>
      </c>
      <c r="E1018" s="8">
        <v>71.83</v>
      </c>
      <c r="F1018" s="7">
        <v>0.33300000000000002</v>
      </c>
      <c r="G1018" s="6">
        <v>0</v>
      </c>
    </row>
    <row r="1019" spans="1:7" ht="22.5" x14ac:dyDescent="0.15">
      <c r="A1019" s="9" t="s">
        <v>16</v>
      </c>
      <c r="B1019" s="8" t="s">
        <v>15</v>
      </c>
      <c r="C1019" s="8">
        <v>9</v>
      </c>
      <c r="D1019" s="8">
        <v>6.67</v>
      </c>
      <c r="E1019" s="8">
        <v>62</v>
      </c>
      <c r="F1019" s="7">
        <v>0.55600000000000005</v>
      </c>
      <c r="G1019" s="6">
        <v>0</v>
      </c>
    </row>
    <row r="1020" spans="1:7" ht="22.5" x14ac:dyDescent="0.15">
      <c r="A1020" s="9" t="s">
        <v>444</v>
      </c>
      <c r="B1020" s="8" t="s">
        <v>443</v>
      </c>
      <c r="C1020" s="8">
        <v>6</v>
      </c>
      <c r="D1020" s="8">
        <v>17.670000000000002</v>
      </c>
      <c r="E1020" s="8">
        <v>82.17</v>
      </c>
      <c r="F1020" s="7">
        <v>0.33300000000000002</v>
      </c>
      <c r="G1020" s="6">
        <v>0</v>
      </c>
    </row>
    <row r="1021" spans="1:7" ht="22.5" x14ac:dyDescent="0.15">
      <c r="A1021" s="9" t="s">
        <v>442</v>
      </c>
      <c r="B1021" s="8" t="s">
        <v>441</v>
      </c>
      <c r="C1021" s="8">
        <v>1</v>
      </c>
      <c r="D1021" s="8">
        <v>7</v>
      </c>
      <c r="E1021" s="8">
        <v>84</v>
      </c>
      <c r="F1021" s="7">
        <v>0</v>
      </c>
      <c r="G1021" s="6">
        <v>0</v>
      </c>
    </row>
    <row r="1022" spans="1:7" ht="33.75" x14ac:dyDescent="0.15">
      <c r="A1022" s="9" t="s">
        <v>440</v>
      </c>
      <c r="B1022" s="8" t="s">
        <v>439</v>
      </c>
      <c r="C1022" s="8">
        <v>16</v>
      </c>
      <c r="D1022" s="8">
        <v>0.81</v>
      </c>
      <c r="E1022" s="8">
        <v>87.31</v>
      </c>
      <c r="F1022" s="7">
        <v>0.56299999999999994</v>
      </c>
      <c r="G1022" s="6">
        <v>0</v>
      </c>
    </row>
    <row r="1023" spans="1:7" ht="33.75" x14ac:dyDescent="0.15">
      <c r="A1023" s="9" t="s">
        <v>14</v>
      </c>
      <c r="B1023" s="8" t="s">
        <v>13</v>
      </c>
      <c r="C1023" s="8">
        <v>23</v>
      </c>
      <c r="D1023" s="8">
        <v>6.39</v>
      </c>
      <c r="E1023" s="8">
        <v>87.65</v>
      </c>
      <c r="F1023" s="7">
        <v>0.56499999999999995</v>
      </c>
      <c r="G1023" s="6">
        <v>0</v>
      </c>
    </row>
    <row r="1024" spans="1:7" ht="33.75" x14ac:dyDescent="0.15">
      <c r="A1024" s="9" t="s">
        <v>12</v>
      </c>
      <c r="B1024" s="8" t="s">
        <v>11</v>
      </c>
      <c r="C1024" s="8">
        <v>23</v>
      </c>
      <c r="D1024" s="8">
        <v>12.61</v>
      </c>
      <c r="E1024" s="8">
        <v>86.35</v>
      </c>
      <c r="F1024" s="7">
        <v>0.30399999999999999</v>
      </c>
      <c r="G1024" s="6">
        <v>0</v>
      </c>
    </row>
    <row r="1025" spans="1:7" ht="33.75" x14ac:dyDescent="0.15">
      <c r="A1025" s="9" t="s">
        <v>438</v>
      </c>
      <c r="B1025" s="8" t="s">
        <v>437</v>
      </c>
      <c r="C1025" s="8">
        <v>19</v>
      </c>
      <c r="D1025" s="8">
        <v>15.11</v>
      </c>
      <c r="E1025" s="8">
        <v>86.63</v>
      </c>
      <c r="F1025" s="7">
        <v>0.26300000000000001</v>
      </c>
      <c r="G1025" s="6">
        <v>0</v>
      </c>
    </row>
    <row r="1026" spans="1:7" ht="33.75" x14ac:dyDescent="0.15">
      <c r="A1026" s="9" t="s">
        <v>2630</v>
      </c>
      <c r="B1026" s="8" t="s">
        <v>2629</v>
      </c>
      <c r="C1026" s="8">
        <v>1</v>
      </c>
      <c r="D1026" s="8">
        <v>7</v>
      </c>
      <c r="E1026" s="8">
        <v>92</v>
      </c>
      <c r="F1026" s="7">
        <v>1</v>
      </c>
      <c r="G1026" s="6">
        <v>0</v>
      </c>
    </row>
    <row r="1027" spans="1:7" ht="33.75" x14ac:dyDescent="0.15">
      <c r="A1027" s="9" t="s">
        <v>436</v>
      </c>
      <c r="B1027" s="8" t="s">
        <v>435</v>
      </c>
      <c r="C1027" s="8">
        <v>4</v>
      </c>
      <c r="D1027" s="8">
        <v>0.75</v>
      </c>
      <c r="E1027" s="8">
        <v>73.25</v>
      </c>
      <c r="F1027" s="7">
        <v>0.25</v>
      </c>
      <c r="G1027" s="6">
        <v>0.25</v>
      </c>
    </row>
    <row r="1028" spans="1:7" ht="33.75" x14ac:dyDescent="0.15">
      <c r="A1028" s="9" t="s">
        <v>10</v>
      </c>
      <c r="B1028" s="8" t="s">
        <v>9</v>
      </c>
      <c r="C1028" s="8">
        <v>10</v>
      </c>
      <c r="D1028" s="8">
        <v>7.9</v>
      </c>
      <c r="E1028" s="8">
        <v>70.3</v>
      </c>
      <c r="F1028" s="7">
        <v>0.3</v>
      </c>
      <c r="G1028" s="6">
        <v>0</v>
      </c>
    </row>
    <row r="1029" spans="1:7" ht="33.75" x14ac:dyDescent="0.15">
      <c r="A1029" s="9" t="s">
        <v>434</v>
      </c>
      <c r="B1029" s="8" t="s">
        <v>433</v>
      </c>
      <c r="C1029" s="8">
        <v>14</v>
      </c>
      <c r="D1029" s="8">
        <v>15.43</v>
      </c>
      <c r="E1029" s="8">
        <v>73.069999999999993</v>
      </c>
      <c r="F1029" s="7">
        <v>0.214</v>
      </c>
      <c r="G1029" s="6">
        <v>0</v>
      </c>
    </row>
    <row r="1030" spans="1:7" ht="33.75" x14ac:dyDescent="0.15">
      <c r="A1030" s="9" t="s">
        <v>432</v>
      </c>
      <c r="B1030" s="8" t="s">
        <v>431</v>
      </c>
      <c r="C1030" s="8">
        <v>2</v>
      </c>
      <c r="D1030" s="8">
        <v>19</v>
      </c>
      <c r="E1030" s="8">
        <v>71</v>
      </c>
      <c r="F1030" s="7">
        <v>0.5</v>
      </c>
      <c r="G1030" s="6">
        <v>0</v>
      </c>
    </row>
    <row r="1031" spans="1:7" ht="33.75" x14ac:dyDescent="0.15">
      <c r="A1031" s="9" t="s">
        <v>2987</v>
      </c>
      <c r="B1031" s="8" t="s">
        <v>2986</v>
      </c>
      <c r="C1031" s="8">
        <v>2</v>
      </c>
      <c r="D1031" s="8">
        <v>19</v>
      </c>
      <c r="E1031" s="8">
        <v>77.5</v>
      </c>
      <c r="F1031" s="7">
        <v>0</v>
      </c>
      <c r="G1031" s="6">
        <v>0.5</v>
      </c>
    </row>
    <row r="1032" spans="1:7" ht="22.5" x14ac:dyDescent="0.15">
      <c r="A1032" s="9" t="s">
        <v>424</v>
      </c>
      <c r="B1032" s="8" t="s">
        <v>423</v>
      </c>
      <c r="C1032" s="8">
        <v>2</v>
      </c>
      <c r="D1032" s="8">
        <v>15</v>
      </c>
      <c r="E1032" s="8">
        <v>76</v>
      </c>
      <c r="F1032" s="7">
        <v>0.5</v>
      </c>
      <c r="G1032" s="6">
        <v>0</v>
      </c>
    </row>
    <row r="1033" spans="1:7" ht="11.25" x14ac:dyDescent="0.15">
      <c r="A1033" s="9" t="s">
        <v>422</v>
      </c>
      <c r="B1033" s="8" t="s">
        <v>421</v>
      </c>
      <c r="C1033" s="8">
        <v>25</v>
      </c>
      <c r="D1033" s="8">
        <v>0.72</v>
      </c>
      <c r="E1033" s="8">
        <v>46.6</v>
      </c>
      <c r="F1033" s="7">
        <v>0.56000000000000005</v>
      </c>
      <c r="G1033" s="6">
        <v>0</v>
      </c>
    </row>
    <row r="1034" spans="1:7" ht="11.25" x14ac:dyDescent="0.15">
      <c r="A1034" s="9" t="s">
        <v>420</v>
      </c>
      <c r="B1034" s="8" t="s">
        <v>419</v>
      </c>
      <c r="C1034" s="8">
        <v>2</v>
      </c>
      <c r="D1034" s="8">
        <v>2</v>
      </c>
      <c r="E1034" s="8">
        <v>72</v>
      </c>
      <c r="F1034" s="7">
        <v>0</v>
      </c>
      <c r="G1034" s="6">
        <v>0</v>
      </c>
    </row>
    <row r="1035" spans="1:7" ht="11.25" x14ac:dyDescent="0.15">
      <c r="A1035" s="9" t="s">
        <v>418</v>
      </c>
      <c r="B1035" s="8" t="s">
        <v>417</v>
      </c>
      <c r="C1035" s="8">
        <v>5</v>
      </c>
      <c r="D1035" s="8">
        <v>8.6</v>
      </c>
      <c r="E1035" s="8">
        <v>76.599999999999994</v>
      </c>
      <c r="F1035" s="7">
        <v>0.4</v>
      </c>
      <c r="G1035" s="6">
        <v>0</v>
      </c>
    </row>
    <row r="1036" spans="1:7" ht="11.25" x14ac:dyDescent="0.15">
      <c r="A1036" s="9" t="s">
        <v>8</v>
      </c>
      <c r="B1036" s="8" t="s">
        <v>7</v>
      </c>
      <c r="C1036" s="8">
        <v>4</v>
      </c>
      <c r="D1036" s="8">
        <v>15.75</v>
      </c>
      <c r="E1036" s="8">
        <v>78.25</v>
      </c>
      <c r="F1036" s="7">
        <v>0.25</v>
      </c>
      <c r="G1036" s="6">
        <v>0</v>
      </c>
    </row>
    <row r="1037" spans="1:7" ht="11.25" x14ac:dyDescent="0.15">
      <c r="A1037" s="9" t="s">
        <v>414</v>
      </c>
      <c r="B1037" s="8" t="s">
        <v>413</v>
      </c>
      <c r="C1037" s="8">
        <v>1</v>
      </c>
      <c r="D1037" s="8">
        <v>8</v>
      </c>
      <c r="E1037" s="8">
        <v>19</v>
      </c>
      <c r="F1037" s="7">
        <v>0</v>
      </c>
      <c r="G1037" s="6">
        <v>0</v>
      </c>
    </row>
    <row r="1038" spans="1:7" ht="11.25" x14ac:dyDescent="0.15">
      <c r="A1038" s="9" t="s">
        <v>410</v>
      </c>
      <c r="B1038" s="8" t="s">
        <v>409</v>
      </c>
      <c r="C1038" s="8">
        <v>2</v>
      </c>
      <c r="D1038" s="8">
        <v>19</v>
      </c>
      <c r="E1038" s="8">
        <v>60.5</v>
      </c>
      <c r="F1038" s="7">
        <v>0</v>
      </c>
      <c r="G1038" s="6">
        <v>0</v>
      </c>
    </row>
    <row r="1039" spans="1:7" ht="22.5" x14ac:dyDescent="0.15">
      <c r="A1039" s="9" t="s">
        <v>404</v>
      </c>
      <c r="B1039" s="8" t="s">
        <v>403</v>
      </c>
      <c r="C1039" s="8">
        <v>5</v>
      </c>
      <c r="D1039" s="8">
        <v>0.4</v>
      </c>
      <c r="E1039" s="8">
        <v>60.4</v>
      </c>
      <c r="F1039" s="7">
        <v>0.2</v>
      </c>
      <c r="G1039" s="6">
        <v>0</v>
      </c>
    </row>
    <row r="1040" spans="1:7" ht="22.5" x14ac:dyDescent="0.15">
      <c r="A1040" s="9" t="s">
        <v>398</v>
      </c>
      <c r="B1040" s="8" t="s">
        <v>397</v>
      </c>
      <c r="C1040" s="8">
        <v>2</v>
      </c>
      <c r="D1040" s="8">
        <v>15.5</v>
      </c>
      <c r="E1040" s="8">
        <v>86.5</v>
      </c>
      <c r="F1040" s="7">
        <v>1</v>
      </c>
      <c r="G1040" s="6">
        <v>0</v>
      </c>
    </row>
    <row r="1041" spans="1:7" ht="22.5" x14ac:dyDescent="0.15">
      <c r="A1041" s="9" t="s">
        <v>394</v>
      </c>
      <c r="B1041" s="8" t="s">
        <v>393</v>
      </c>
      <c r="C1041" s="8">
        <v>1</v>
      </c>
      <c r="D1041" s="8">
        <v>2</v>
      </c>
      <c r="E1041" s="8">
        <v>86</v>
      </c>
      <c r="F1041" s="7">
        <v>0</v>
      </c>
      <c r="G1041" s="6">
        <v>0</v>
      </c>
    </row>
    <row r="1042" spans="1:7" ht="22.5" x14ac:dyDescent="0.15">
      <c r="A1042" s="9" t="s">
        <v>392</v>
      </c>
      <c r="B1042" s="8" t="s">
        <v>391</v>
      </c>
      <c r="C1042" s="8">
        <v>1</v>
      </c>
      <c r="D1042" s="8">
        <v>16</v>
      </c>
      <c r="E1042" s="8">
        <v>94</v>
      </c>
      <c r="F1042" s="7">
        <v>0</v>
      </c>
      <c r="G1042" s="6">
        <v>0</v>
      </c>
    </row>
    <row r="1043" spans="1:7" ht="22.5" x14ac:dyDescent="0.15">
      <c r="A1043" s="9" t="s">
        <v>390</v>
      </c>
      <c r="B1043" s="8" t="s">
        <v>389</v>
      </c>
      <c r="C1043" s="8">
        <v>1</v>
      </c>
      <c r="D1043" s="8">
        <v>14</v>
      </c>
      <c r="E1043" s="8">
        <v>88</v>
      </c>
      <c r="F1043" s="7">
        <v>0</v>
      </c>
      <c r="G1043" s="6">
        <v>0</v>
      </c>
    </row>
    <row r="1044" spans="1:7" ht="22.5" x14ac:dyDescent="0.15">
      <c r="A1044" s="9" t="s">
        <v>388</v>
      </c>
      <c r="B1044" s="8" t="s">
        <v>387</v>
      </c>
      <c r="C1044" s="8">
        <v>1</v>
      </c>
      <c r="D1044" s="8">
        <v>1</v>
      </c>
      <c r="E1044" s="8">
        <v>68</v>
      </c>
      <c r="F1044" s="7">
        <v>1</v>
      </c>
      <c r="G1044" s="6">
        <v>0</v>
      </c>
    </row>
    <row r="1045" spans="1:7" ht="22.5" x14ac:dyDescent="0.15">
      <c r="A1045" s="9" t="s">
        <v>2628</v>
      </c>
      <c r="B1045" s="8" t="s">
        <v>2627</v>
      </c>
      <c r="C1045" s="8">
        <v>1</v>
      </c>
      <c r="D1045" s="8">
        <v>5</v>
      </c>
      <c r="E1045" s="8">
        <v>61</v>
      </c>
      <c r="F1045" s="7">
        <v>0</v>
      </c>
      <c r="G1045" s="6">
        <v>0</v>
      </c>
    </row>
    <row r="1046" spans="1:7" ht="11.25" x14ac:dyDescent="0.15">
      <c r="A1046" s="9" t="s">
        <v>378</v>
      </c>
      <c r="B1046" s="8" t="s">
        <v>377</v>
      </c>
      <c r="C1046" s="8">
        <v>3</v>
      </c>
      <c r="D1046" s="8">
        <v>2.33</v>
      </c>
      <c r="E1046" s="8">
        <v>56.33</v>
      </c>
      <c r="F1046" s="7">
        <v>0.66700000000000004</v>
      </c>
      <c r="G1046" s="6">
        <v>0</v>
      </c>
    </row>
    <row r="1047" spans="1:7" ht="11.25" x14ac:dyDescent="0.15">
      <c r="A1047" s="9" t="s">
        <v>374</v>
      </c>
      <c r="B1047" s="8" t="s">
        <v>373</v>
      </c>
      <c r="C1047" s="8">
        <v>3</v>
      </c>
      <c r="D1047" s="8">
        <v>0.67</v>
      </c>
      <c r="E1047" s="8">
        <v>54.33</v>
      </c>
      <c r="F1047" s="7">
        <v>0.33300000000000002</v>
      </c>
      <c r="G1047" s="6">
        <v>0</v>
      </c>
    </row>
    <row r="1048" spans="1:7" ht="22.5" x14ac:dyDescent="0.15">
      <c r="A1048" s="9" t="s">
        <v>368</v>
      </c>
      <c r="B1048" s="8" t="s">
        <v>367</v>
      </c>
      <c r="C1048" s="8">
        <v>6</v>
      </c>
      <c r="D1048" s="8">
        <v>0.83</v>
      </c>
      <c r="E1048" s="8">
        <v>66.5</v>
      </c>
      <c r="F1048" s="7">
        <v>0.33300000000000002</v>
      </c>
      <c r="G1048" s="6">
        <v>0</v>
      </c>
    </row>
    <row r="1049" spans="1:7" ht="22.5" x14ac:dyDescent="0.15">
      <c r="A1049" s="9" t="s">
        <v>366</v>
      </c>
      <c r="B1049" s="8" t="s">
        <v>365</v>
      </c>
      <c r="C1049" s="8">
        <v>10</v>
      </c>
      <c r="D1049" s="8">
        <v>11.5</v>
      </c>
      <c r="E1049" s="8">
        <v>78.3</v>
      </c>
      <c r="F1049" s="7">
        <v>0.7</v>
      </c>
      <c r="G1049" s="6">
        <v>0</v>
      </c>
    </row>
    <row r="1050" spans="1:7" ht="22.5" x14ac:dyDescent="0.15">
      <c r="A1050" s="9" t="s">
        <v>2618</v>
      </c>
      <c r="B1050" s="8" t="s">
        <v>2617</v>
      </c>
      <c r="C1050" s="8">
        <v>1</v>
      </c>
      <c r="D1050" s="8">
        <v>1</v>
      </c>
      <c r="E1050" s="8">
        <v>25</v>
      </c>
      <c r="F1050" s="7">
        <v>1</v>
      </c>
      <c r="G1050" s="6">
        <v>0</v>
      </c>
    </row>
    <row r="1051" spans="1:7" ht="22.5" x14ac:dyDescent="0.15">
      <c r="A1051" s="9" t="s">
        <v>362</v>
      </c>
      <c r="B1051" s="8" t="s">
        <v>361</v>
      </c>
      <c r="C1051" s="8">
        <v>2</v>
      </c>
      <c r="D1051" s="8">
        <v>0.5</v>
      </c>
      <c r="E1051" s="8">
        <v>20.5</v>
      </c>
      <c r="F1051" s="7">
        <v>1</v>
      </c>
      <c r="G1051" s="6">
        <v>0</v>
      </c>
    </row>
    <row r="1052" spans="1:7" ht="22.5" x14ac:dyDescent="0.15">
      <c r="A1052" s="9" t="s">
        <v>3464</v>
      </c>
      <c r="B1052" s="8" t="s">
        <v>3463</v>
      </c>
      <c r="C1052" s="8">
        <v>1</v>
      </c>
      <c r="D1052" s="8">
        <v>33</v>
      </c>
      <c r="E1052" s="8">
        <v>33</v>
      </c>
      <c r="F1052" s="7">
        <v>1</v>
      </c>
      <c r="G1052" s="6">
        <v>0</v>
      </c>
    </row>
    <row r="1053" spans="1:7" ht="22.5" x14ac:dyDescent="0.15">
      <c r="A1053" s="9" t="s">
        <v>360</v>
      </c>
      <c r="B1053" s="8" t="s">
        <v>359</v>
      </c>
      <c r="C1053" s="8">
        <v>11</v>
      </c>
      <c r="D1053" s="8">
        <v>0.82</v>
      </c>
      <c r="E1053" s="8">
        <v>40.450000000000003</v>
      </c>
      <c r="F1053" s="7">
        <v>1</v>
      </c>
      <c r="G1053" s="6">
        <v>0</v>
      </c>
    </row>
    <row r="1054" spans="1:7" ht="11.25" x14ac:dyDescent="0.15">
      <c r="A1054" s="9" t="s">
        <v>6</v>
      </c>
      <c r="B1054" s="8" t="s">
        <v>5</v>
      </c>
      <c r="C1054" s="8">
        <v>302</v>
      </c>
      <c r="D1054" s="8">
        <v>6.98</v>
      </c>
      <c r="E1054" s="8">
        <v>44.93</v>
      </c>
      <c r="F1054" s="7">
        <v>0.82799999999999996</v>
      </c>
      <c r="G1054" s="6">
        <v>0</v>
      </c>
    </row>
    <row r="1055" spans="1:7" ht="11.25" x14ac:dyDescent="0.15">
      <c r="A1055" s="9" t="s">
        <v>358</v>
      </c>
      <c r="B1055" s="8" t="s">
        <v>357</v>
      </c>
      <c r="C1055" s="8">
        <v>11</v>
      </c>
      <c r="D1055" s="8">
        <v>7.73</v>
      </c>
      <c r="E1055" s="8">
        <v>49.91</v>
      </c>
      <c r="F1055" s="7">
        <v>0.81799999999999995</v>
      </c>
      <c r="G1055" s="6">
        <v>0</v>
      </c>
    </row>
    <row r="1056" spans="1:7" ht="11.25" x14ac:dyDescent="0.15">
      <c r="A1056" s="9" t="s">
        <v>356</v>
      </c>
      <c r="B1056" s="8" t="s">
        <v>355</v>
      </c>
      <c r="C1056" s="8">
        <v>1</v>
      </c>
      <c r="D1056" s="8">
        <v>5</v>
      </c>
      <c r="E1056" s="8">
        <v>66</v>
      </c>
      <c r="F1056" s="7">
        <v>1</v>
      </c>
      <c r="G1056" s="6">
        <v>0</v>
      </c>
    </row>
    <row r="1057" spans="1:7" ht="11.25" x14ac:dyDescent="0.15">
      <c r="A1057" s="9" t="s">
        <v>352</v>
      </c>
      <c r="B1057" s="8" t="s">
        <v>351</v>
      </c>
      <c r="C1057" s="8">
        <v>246</v>
      </c>
      <c r="D1057" s="8">
        <v>0.76</v>
      </c>
      <c r="E1057" s="8">
        <v>42.29</v>
      </c>
      <c r="F1057" s="7">
        <v>0.70699999999999996</v>
      </c>
      <c r="G1057" s="6">
        <v>0</v>
      </c>
    </row>
    <row r="1058" spans="1:7" ht="11.25" x14ac:dyDescent="0.15">
      <c r="A1058" s="9" t="s">
        <v>350</v>
      </c>
      <c r="B1058" s="8" t="s">
        <v>349</v>
      </c>
      <c r="C1058" s="8">
        <v>2</v>
      </c>
      <c r="D1058" s="8">
        <v>10</v>
      </c>
      <c r="E1058" s="8">
        <v>56</v>
      </c>
      <c r="F1058" s="7">
        <v>0.5</v>
      </c>
      <c r="G1058" s="6">
        <v>0</v>
      </c>
    </row>
    <row r="1059" spans="1:7" ht="33.75" x14ac:dyDescent="0.15">
      <c r="A1059" s="9" t="s">
        <v>348</v>
      </c>
      <c r="B1059" s="8" t="s">
        <v>347</v>
      </c>
      <c r="C1059" s="8">
        <v>1</v>
      </c>
      <c r="D1059" s="8">
        <v>0</v>
      </c>
      <c r="E1059" s="8">
        <v>19</v>
      </c>
      <c r="F1059" s="7">
        <v>0</v>
      </c>
      <c r="G1059" s="6">
        <v>0</v>
      </c>
    </row>
    <row r="1060" spans="1:7" ht="22.5" x14ac:dyDescent="0.15">
      <c r="A1060" s="9" t="s">
        <v>346</v>
      </c>
      <c r="B1060" s="8" t="s">
        <v>345</v>
      </c>
      <c r="C1060" s="8">
        <v>1</v>
      </c>
      <c r="D1060" s="8">
        <v>42</v>
      </c>
      <c r="E1060" s="8">
        <v>51</v>
      </c>
      <c r="F1060" s="7">
        <v>1</v>
      </c>
      <c r="G1060" s="6">
        <v>0</v>
      </c>
    </row>
    <row r="1061" spans="1:7" ht="22.5" x14ac:dyDescent="0.15">
      <c r="A1061" s="9" t="s">
        <v>344</v>
      </c>
      <c r="B1061" s="8" t="s">
        <v>343</v>
      </c>
      <c r="C1061" s="8">
        <v>1</v>
      </c>
      <c r="D1061" s="8">
        <v>50</v>
      </c>
      <c r="E1061" s="8">
        <v>54</v>
      </c>
      <c r="F1061" s="7">
        <v>1</v>
      </c>
      <c r="G1061" s="6">
        <v>0</v>
      </c>
    </row>
    <row r="1062" spans="1:7" ht="22.5" x14ac:dyDescent="0.15">
      <c r="A1062" s="9" t="s">
        <v>338</v>
      </c>
      <c r="B1062" s="8" t="s">
        <v>337</v>
      </c>
      <c r="C1062" s="8">
        <v>4</v>
      </c>
      <c r="D1062" s="8">
        <v>2</v>
      </c>
      <c r="E1062" s="8">
        <v>25.5</v>
      </c>
      <c r="F1062" s="7">
        <v>1</v>
      </c>
      <c r="G1062" s="6">
        <v>0</v>
      </c>
    </row>
    <row r="1063" spans="1:7" ht="22.5" x14ac:dyDescent="0.15">
      <c r="A1063" s="9" t="s">
        <v>334</v>
      </c>
      <c r="B1063" s="8" t="s">
        <v>333</v>
      </c>
      <c r="C1063" s="8">
        <v>1</v>
      </c>
      <c r="D1063" s="8">
        <v>4</v>
      </c>
      <c r="E1063" s="8">
        <v>81</v>
      </c>
      <c r="F1063" s="7">
        <v>0</v>
      </c>
      <c r="G1063" s="6">
        <v>0</v>
      </c>
    </row>
    <row r="1064" spans="1:7" ht="33.75" x14ac:dyDescent="0.15">
      <c r="A1064" s="9" t="s">
        <v>2612</v>
      </c>
      <c r="B1064" s="8" t="s">
        <v>2611</v>
      </c>
      <c r="C1064" s="8">
        <v>1</v>
      </c>
      <c r="D1064" s="8">
        <v>0</v>
      </c>
      <c r="E1064" s="8">
        <v>27</v>
      </c>
      <c r="F1064" s="7">
        <v>1</v>
      </c>
      <c r="G1064" s="6">
        <v>0</v>
      </c>
    </row>
    <row r="1065" spans="1:7" ht="33.75" x14ac:dyDescent="0.15">
      <c r="A1065" s="9" t="s">
        <v>328</v>
      </c>
      <c r="B1065" s="8" t="s">
        <v>327</v>
      </c>
      <c r="C1065" s="8">
        <v>3</v>
      </c>
      <c r="D1065" s="8">
        <v>1</v>
      </c>
      <c r="E1065" s="8">
        <v>15</v>
      </c>
      <c r="F1065" s="7">
        <v>0</v>
      </c>
      <c r="G1065" s="6">
        <v>0</v>
      </c>
    </row>
    <row r="1066" spans="1:7" ht="33.75" x14ac:dyDescent="0.15">
      <c r="A1066" s="9" t="s">
        <v>326</v>
      </c>
      <c r="B1066" s="8" t="s">
        <v>325</v>
      </c>
      <c r="C1066" s="8">
        <v>4</v>
      </c>
      <c r="D1066" s="8">
        <v>2</v>
      </c>
      <c r="E1066" s="8">
        <v>16.75</v>
      </c>
      <c r="F1066" s="7">
        <v>0</v>
      </c>
      <c r="G1066" s="6">
        <v>0</v>
      </c>
    </row>
    <row r="1067" spans="1:7" ht="33.75" x14ac:dyDescent="0.15">
      <c r="A1067" s="9" t="s">
        <v>2979</v>
      </c>
      <c r="B1067" s="8" t="s">
        <v>2978</v>
      </c>
      <c r="C1067" s="8">
        <v>1</v>
      </c>
      <c r="D1067" s="8">
        <v>4</v>
      </c>
      <c r="E1067" s="8">
        <v>16</v>
      </c>
      <c r="F1067" s="7">
        <v>0</v>
      </c>
      <c r="G1067" s="6">
        <v>0</v>
      </c>
    </row>
    <row r="1068" spans="1:7" ht="22.5" x14ac:dyDescent="0.15">
      <c r="A1068" s="9" t="s">
        <v>320</v>
      </c>
      <c r="B1068" s="8" t="s">
        <v>319</v>
      </c>
      <c r="C1068" s="8">
        <v>13</v>
      </c>
      <c r="D1068" s="8">
        <v>0.54</v>
      </c>
      <c r="E1068" s="8">
        <v>55.92</v>
      </c>
      <c r="F1068" s="7">
        <v>0.38500000000000001</v>
      </c>
      <c r="G1068" s="6">
        <v>0</v>
      </c>
    </row>
    <row r="1069" spans="1:7" ht="22.5" x14ac:dyDescent="0.15">
      <c r="A1069" s="9" t="s">
        <v>318</v>
      </c>
      <c r="B1069" s="8" t="s">
        <v>317</v>
      </c>
      <c r="C1069" s="8">
        <v>2</v>
      </c>
      <c r="D1069" s="8">
        <v>5</v>
      </c>
      <c r="E1069" s="8">
        <v>59</v>
      </c>
      <c r="F1069" s="7">
        <v>1</v>
      </c>
      <c r="G1069" s="6">
        <v>0</v>
      </c>
    </row>
    <row r="1070" spans="1:7" ht="22.5" x14ac:dyDescent="0.15">
      <c r="A1070" s="9" t="s">
        <v>2608</v>
      </c>
      <c r="B1070" s="8" t="s">
        <v>2607</v>
      </c>
      <c r="C1070" s="8">
        <v>2</v>
      </c>
      <c r="D1070" s="8">
        <v>8.5</v>
      </c>
      <c r="E1070" s="8">
        <v>64.5</v>
      </c>
      <c r="F1070" s="7">
        <v>0</v>
      </c>
      <c r="G1070" s="6">
        <v>0</v>
      </c>
    </row>
    <row r="1071" spans="1:7" ht="22.5" x14ac:dyDescent="0.15">
      <c r="A1071" s="9" t="s">
        <v>316</v>
      </c>
      <c r="B1071" s="8" t="s">
        <v>315</v>
      </c>
      <c r="C1071" s="8">
        <v>1</v>
      </c>
      <c r="D1071" s="8">
        <v>0</v>
      </c>
      <c r="E1071" s="8">
        <v>16</v>
      </c>
      <c r="F1071" s="7">
        <v>0</v>
      </c>
      <c r="G1071" s="6">
        <v>0</v>
      </c>
    </row>
    <row r="1072" spans="1:7" ht="22.5" x14ac:dyDescent="0.15">
      <c r="A1072" s="9" t="s">
        <v>314</v>
      </c>
      <c r="B1072" s="8" t="s">
        <v>313</v>
      </c>
      <c r="C1072" s="8">
        <v>2</v>
      </c>
      <c r="D1072" s="8">
        <v>1</v>
      </c>
      <c r="E1072" s="8">
        <v>31.5</v>
      </c>
      <c r="F1072" s="7">
        <v>0.5</v>
      </c>
      <c r="G1072" s="6">
        <v>0</v>
      </c>
    </row>
    <row r="1073" spans="1:7" ht="22.5" x14ac:dyDescent="0.15">
      <c r="A1073" s="9" t="s">
        <v>2606</v>
      </c>
      <c r="B1073" s="8" t="s">
        <v>2605</v>
      </c>
      <c r="C1073" s="8">
        <v>1</v>
      </c>
      <c r="D1073" s="8">
        <v>3</v>
      </c>
      <c r="E1073" s="8">
        <v>66</v>
      </c>
      <c r="F1073" s="7">
        <v>1</v>
      </c>
      <c r="G1073" s="6">
        <v>0</v>
      </c>
    </row>
    <row r="1074" spans="1:7" ht="33.75" x14ac:dyDescent="0.15">
      <c r="A1074" s="9" t="s">
        <v>312</v>
      </c>
      <c r="B1074" s="8" t="s">
        <v>311</v>
      </c>
      <c r="C1074" s="8">
        <v>71</v>
      </c>
      <c r="D1074" s="8">
        <v>0.77</v>
      </c>
      <c r="E1074" s="8">
        <v>42.63</v>
      </c>
      <c r="F1074" s="7">
        <v>0.38</v>
      </c>
      <c r="G1074" s="6">
        <v>0</v>
      </c>
    </row>
    <row r="1075" spans="1:7" ht="33.75" x14ac:dyDescent="0.15">
      <c r="A1075" s="9" t="s">
        <v>310</v>
      </c>
      <c r="B1075" s="8" t="s">
        <v>309</v>
      </c>
      <c r="C1075" s="8">
        <v>17</v>
      </c>
      <c r="D1075" s="8">
        <v>2.59</v>
      </c>
      <c r="E1075" s="8">
        <v>39.29</v>
      </c>
      <c r="F1075" s="7">
        <v>0.35299999999999998</v>
      </c>
      <c r="G1075" s="6">
        <v>0</v>
      </c>
    </row>
    <row r="1076" spans="1:7" ht="33.75" x14ac:dyDescent="0.15">
      <c r="A1076" s="9" t="s">
        <v>308</v>
      </c>
      <c r="B1076" s="8" t="s">
        <v>307</v>
      </c>
      <c r="C1076" s="8">
        <v>5</v>
      </c>
      <c r="D1076" s="8">
        <v>5.8</v>
      </c>
      <c r="E1076" s="8">
        <v>52.8</v>
      </c>
      <c r="F1076" s="7">
        <v>0.4</v>
      </c>
      <c r="G1076" s="6">
        <v>0</v>
      </c>
    </row>
    <row r="1077" spans="1:7" ht="33.75" x14ac:dyDescent="0.15">
      <c r="A1077" s="9" t="s">
        <v>306</v>
      </c>
      <c r="B1077" s="8" t="s">
        <v>305</v>
      </c>
      <c r="C1077" s="8">
        <v>6</v>
      </c>
      <c r="D1077" s="8">
        <v>12.67</v>
      </c>
      <c r="E1077" s="8">
        <v>72.5</v>
      </c>
      <c r="F1077" s="7">
        <v>0.16700000000000001</v>
      </c>
      <c r="G1077" s="6">
        <v>0</v>
      </c>
    </row>
    <row r="1078" spans="1:7" ht="22.5" x14ac:dyDescent="0.15">
      <c r="A1078" s="9" t="s">
        <v>302</v>
      </c>
      <c r="B1078" s="8" t="s">
        <v>301</v>
      </c>
      <c r="C1078" s="8">
        <v>1</v>
      </c>
      <c r="D1078" s="8">
        <v>1</v>
      </c>
      <c r="E1078" s="8">
        <v>16</v>
      </c>
      <c r="F1078" s="7">
        <v>0</v>
      </c>
      <c r="G1078" s="6">
        <v>0</v>
      </c>
    </row>
    <row r="1079" spans="1:7" ht="22.5" x14ac:dyDescent="0.15">
      <c r="A1079" s="9" t="s">
        <v>3460</v>
      </c>
      <c r="B1079" s="8" t="s">
        <v>3459</v>
      </c>
      <c r="C1079" s="8">
        <v>1</v>
      </c>
      <c r="D1079" s="8">
        <v>2</v>
      </c>
      <c r="E1079" s="8">
        <v>16</v>
      </c>
      <c r="F1079" s="7">
        <v>1</v>
      </c>
      <c r="G1079" s="6">
        <v>0</v>
      </c>
    </row>
    <row r="1080" spans="1:7" ht="11.25" x14ac:dyDescent="0.15">
      <c r="A1080" s="9" t="s">
        <v>300</v>
      </c>
      <c r="B1080" s="8" t="s">
        <v>299</v>
      </c>
      <c r="C1080" s="8">
        <v>11</v>
      </c>
      <c r="D1080" s="8">
        <v>0.91</v>
      </c>
      <c r="E1080" s="8">
        <v>57.45</v>
      </c>
      <c r="F1080" s="7">
        <v>0.81799999999999995</v>
      </c>
      <c r="G1080" s="6">
        <v>0</v>
      </c>
    </row>
    <row r="1081" spans="1:7" ht="33.75" x14ac:dyDescent="0.15">
      <c r="A1081" s="9" t="s">
        <v>298</v>
      </c>
      <c r="B1081" s="8" t="s">
        <v>297</v>
      </c>
      <c r="C1081" s="8">
        <v>1</v>
      </c>
      <c r="D1081" s="8">
        <v>1</v>
      </c>
      <c r="E1081" s="8">
        <v>55</v>
      </c>
      <c r="F1081" s="7">
        <v>1</v>
      </c>
      <c r="G1081" s="6">
        <v>0</v>
      </c>
    </row>
    <row r="1082" spans="1:7" ht="22.5" x14ac:dyDescent="0.15">
      <c r="A1082" s="9" t="s">
        <v>294</v>
      </c>
      <c r="B1082" s="8" t="s">
        <v>293</v>
      </c>
      <c r="C1082" s="8">
        <v>1</v>
      </c>
      <c r="D1082" s="8">
        <v>13</v>
      </c>
      <c r="E1082" s="8">
        <v>85</v>
      </c>
      <c r="F1082" s="7">
        <v>1</v>
      </c>
      <c r="G1082" s="6">
        <v>1</v>
      </c>
    </row>
    <row r="1083" spans="1:7" ht="22.5" x14ac:dyDescent="0.15">
      <c r="A1083" s="9" t="s">
        <v>286</v>
      </c>
      <c r="B1083" s="8" t="s">
        <v>285</v>
      </c>
      <c r="C1083" s="8">
        <v>1</v>
      </c>
      <c r="D1083" s="8">
        <v>1</v>
      </c>
      <c r="E1083" s="8">
        <v>33</v>
      </c>
      <c r="F1083" s="7">
        <v>1</v>
      </c>
      <c r="G1083" s="6">
        <v>0</v>
      </c>
    </row>
    <row r="1084" spans="1:7" ht="22.5" x14ac:dyDescent="0.15">
      <c r="A1084" s="9" t="s">
        <v>284</v>
      </c>
      <c r="B1084" s="8" t="s">
        <v>283</v>
      </c>
      <c r="C1084" s="8">
        <v>1</v>
      </c>
      <c r="D1084" s="8">
        <v>2</v>
      </c>
      <c r="E1084" s="8">
        <v>36</v>
      </c>
      <c r="F1084" s="7">
        <v>1</v>
      </c>
      <c r="G1084" s="6">
        <v>0</v>
      </c>
    </row>
    <row r="1085" spans="1:7" ht="33.75" x14ac:dyDescent="0.15">
      <c r="A1085" s="9" t="s">
        <v>2596</v>
      </c>
      <c r="B1085" s="8" t="s">
        <v>2595</v>
      </c>
      <c r="C1085" s="8">
        <v>1</v>
      </c>
      <c r="D1085" s="8">
        <v>0</v>
      </c>
      <c r="E1085" s="8">
        <v>2</v>
      </c>
      <c r="F1085" s="7">
        <v>1</v>
      </c>
      <c r="G1085" s="6">
        <v>0</v>
      </c>
    </row>
    <row r="1086" spans="1:7" ht="33.75" x14ac:dyDescent="0.15">
      <c r="A1086" s="9" t="s">
        <v>280</v>
      </c>
      <c r="B1086" s="8" t="s">
        <v>279</v>
      </c>
      <c r="C1086" s="8">
        <v>2</v>
      </c>
      <c r="D1086" s="8">
        <v>1.5</v>
      </c>
      <c r="E1086" s="8">
        <v>51</v>
      </c>
      <c r="F1086" s="7">
        <v>0</v>
      </c>
      <c r="G1086" s="6">
        <v>0</v>
      </c>
    </row>
    <row r="1087" spans="1:7" ht="22.5" x14ac:dyDescent="0.15">
      <c r="A1087" s="9" t="s">
        <v>276</v>
      </c>
      <c r="B1087" s="8" t="s">
        <v>275</v>
      </c>
      <c r="C1087" s="8">
        <v>77</v>
      </c>
      <c r="D1087" s="8">
        <v>0.99</v>
      </c>
      <c r="E1087" s="8">
        <v>60.55</v>
      </c>
      <c r="F1087" s="7">
        <v>0.70099999999999996</v>
      </c>
      <c r="G1087" s="6">
        <v>0</v>
      </c>
    </row>
    <row r="1088" spans="1:7" ht="22.5" x14ac:dyDescent="0.15">
      <c r="A1088" s="9" t="s">
        <v>274</v>
      </c>
      <c r="B1088" s="8" t="s">
        <v>273</v>
      </c>
      <c r="C1088" s="8">
        <v>86</v>
      </c>
      <c r="D1088" s="8">
        <v>0</v>
      </c>
      <c r="E1088" s="8">
        <v>17.440000000000001</v>
      </c>
      <c r="F1088" s="7">
        <v>0.61599999999999999</v>
      </c>
      <c r="G1088" s="6">
        <v>0</v>
      </c>
    </row>
    <row r="1089" spans="1:7" ht="22.5" x14ac:dyDescent="0.15">
      <c r="A1089" s="9" t="s">
        <v>272</v>
      </c>
      <c r="B1089" s="8" t="s">
        <v>271</v>
      </c>
      <c r="C1089" s="8">
        <v>44</v>
      </c>
      <c r="D1089" s="8">
        <v>0.93</v>
      </c>
      <c r="E1089" s="8">
        <v>72.430000000000007</v>
      </c>
      <c r="F1089" s="7">
        <v>0.61399999999999999</v>
      </c>
      <c r="G1089" s="6">
        <v>0</v>
      </c>
    </row>
    <row r="1090" spans="1:7" ht="22.5" x14ac:dyDescent="0.15">
      <c r="A1090" s="9" t="s">
        <v>270</v>
      </c>
      <c r="B1090" s="8" t="s">
        <v>269</v>
      </c>
      <c r="C1090" s="8">
        <v>48</v>
      </c>
      <c r="D1090" s="8">
        <v>2.4</v>
      </c>
      <c r="E1090" s="8">
        <v>77.17</v>
      </c>
      <c r="F1090" s="7">
        <v>0.45800000000000002</v>
      </c>
      <c r="G1090" s="6">
        <v>0</v>
      </c>
    </row>
    <row r="1091" spans="1:7" ht="22.5" x14ac:dyDescent="0.15">
      <c r="A1091" s="9" t="s">
        <v>268</v>
      </c>
      <c r="B1091" s="8" t="s">
        <v>267</v>
      </c>
      <c r="C1091" s="8">
        <v>36</v>
      </c>
      <c r="D1091" s="8">
        <v>4.6900000000000004</v>
      </c>
      <c r="E1091" s="8">
        <v>84</v>
      </c>
      <c r="F1091" s="7">
        <v>0.222</v>
      </c>
      <c r="G1091" s="6">
        <v>0</v>
      </c>
    </row>
    <row r="1092" spans="1:7" ht="22.5" x14ac:dyDescent="0.15">
      <c r="A1092" s="9" t="s">
        <v>266</v>
      </c>
      <c r="B1092" s="8" t="s">
        <v>265</v>
      </c>
      <c r="C1092" s="8">
        <v>11</v>
      </c>
      <c r="D1092" s="8">
        <v>6.45</v>
      </c>
      <c r="E1092" s="8">
        <v>85.27</v>
      </c>
      <c r="F1092" s="7">
        <v>0.36399999999999999</v>
      </c>
      <c r="G1092" s="6">
        <v>0</v>
      </c>
    </row>
    <row r="1093" spans="1:7" ht="22.5" x14ac:dyDescent="0.15">
      <c r="A1093" s="9" t="s">
        <v>264</v>
      </c>
      <c r="B1093" s="8" t="s">
        <v>263</v>
      </c>
      <c r="C1093" s="8">
        <v>4</v>
      </c>
      <c r="D1093" s="8">
        <v>11.5</v>
      </c>
      <c r="E1093" s="8">
        <v>84.25</v>
      </c>
      <c r="F1093" s="7">
        <v>0</v>
      </c>
      <c r="G1093" s="6">
        <v>0</v>
      </c>
    </row>
    <row r="1094" spans="1:7" ht="22.5" x14ac:dyDescent="0.15">
      <c r="A1094" s="9" t="s">
        <v>260</v>
      </c>
      <c r="B1094" s="8" t="s">
        <v>259</v>
      </c>
      <c r="C1094" s="8">
        <v>4</v>
      </c>
      <c r="D1094" s="8">
        <v>1</v>
      </c>
      <c r="E1094" s="8">
        <v>71.75</v>
      </c>
      <c r="F1094" s="7">
        <v>0.25</v>
      </c>
      <c r="G1094" s="6">
        <v>0</v>
      </c>
    </row>
    <row r="1095" spans="1:7" ht="22.5" x14ac:dyDescent="0.15">
      <c r="A1095" s="9" t="s">
        <v>258</v>
      </c>
      <c r="B1095" s="8" t="s">
        <v>257</v>
      </c>
      <c r="C1095" s="8">
        <v>1</v>
      </c>
      <c r="D1095" s="8">
        <v>3</v>
      </c>
      <c r="E1095" s="8">
        <v>75</v>
      </c>
      <c r="F1095" s="7">
        <v>0</v>
      </c>
      <c r="G1095" s="6">
        <v>0</v>
      </c>
    </row>
    <row r="1096" spans="1:7" ht="11.25" x14ac:dyDescent="0.15">
      <c r="A1096" s="9" t="s">
        <v>256</v>
      </c>
      <c r="B1096" s="8" t="s">
        <v>255</v>
      </c>
      <c r="C1096" s="8">
        <v>10</v>
      </c>
      <c r="D1096" s="8">
        <v>3</v>
      </c>
      <c r="E1096" s="8">
        <v>71.3</v>
      </c>
      <c r="F1096" s="7">
        <v>0.5</v>
      </c>
      <c r="G1096" s="6">
        <v>0</v>
      </c>
    </row>
    <row r="1097" spans="1:7" ht="11.25" x14ac:dyDescent="0.15">
      <c r="A1097" s="9" t="s">
        <v>254</v>
      </c>
      <c r="B1097" s="8" t="s">
        <v>253</v>
      </c>
      <c r="C1097" s="8">
        <v>1</v>
      </c>
      <c r="D1097" s="8">
        <v>5</v>
      </c>
      <c r="E1097" s="8">
        <v>68</v>
      </c>
      <c r="F1097" s="7">
        <v>0</v>
      </c>
      <c r="G1097" s="6">
        <v>0</v>
      </c>
    </row>
    <row r="1098" spans="1:7" ht="11.25" x14ac:dyDescent="0.15">
      <c r="A1098" s="9" t="s">
        <v>252</v>
      </c>
      <c r="B1098" s="8" t="s">
        <v>251</v>
      </c>
      <c r="C1098" s="8">
        <v>2</v>
      </c>
      <c r="D1098" s="8">
        <v>10</v>
      </c>
      <c r="E1098" s="8">
        <v>73</v>
      </c>
      <c r="F1098" s="7">
        <v>0.5</v>
      </c>
      <c r="G1098" s="6">
        <v>0</v>
      </c>
    </row>
    <row r="1099" spans="1:7" ht="22.5" x14ac:dyDescent="0.15">
      <c r="A1099" s="9" t="s">
        <v>238</v>
      </c>
      <c r="B1099" s="8" t="s">
        <v>237</v>
      </c>
      <c r="C1099" s="8">
        <v>287</v>
      </c>
      <c r="D1099" s="8">
        <v>0.27</v>
      </c>
      <c r="E1099" s="8">
        <v>76.010000000000005</v>
      </c>
      <c r="F1099" s="7">
        <v>0.41799999999999998</v>
      </c>
      <c r="G1099" s="6">
        <v>7.0000000000000001E-3</v>
      </c>
    </row>
    <row r="1100" spans="1:7" ht="22.5" x14ac:dyDescent="0.15">
      <c r="A1100" s="9" t="s">
        <v>4</v>
      </c>
      <c r="B1100" s="8" t="s">
        <v>3</v>
      </c>
      <c r="C1100" s="8">
        <v>86</v>
      </c>
      <c r="D1100" s="8">
        <v>5.51</v>
      </c>
      <c r="E1100" s="8">
        <v>75.05</v>
      </c>
      <c r="F1100" s="7">
        <v>0.38400000000000001</v>
      </c>
      <c r="G1100" s="6">
        <v>1.2E-2</v>
      </c>
    </row>
    <row r="1101" spans="1:7" ht="11.25" x14ac:dyDescent="0.15">
      <c r="A1101" s="9" t="s">
        <v>2</v>
      </c>
      <c r="B1101" s="8" t="s">
        <v>1</v>
      </c>
      <c r="C1101" s="8">
        <v>133</v>
      </c>
      <c r="D1101" s="8">
        <v>24.33</v>
      </c>
      <c r="E1101" s="8">
        <v>75.62</v>
      </c>
      <c r="F1101" s="7">
        <v>0.55600000000000005</v>
      </c>
      <c r="G1101" s="6">
        <v>0.66200000000000003</v>
      </c>
    </row>
    <row r="1102" spans="1:7" ht="11.25" x14ac:dyDescent="0.15">
      <c r="A1102" s="9" t="s">
        <v>218</v>
      </c>
      <c r="B1102" s="8" t="s">
        <v>217</v>
      </c>
      <c r="C1102" s="8">
        <v>2</v>
      </c>
      <c r="D1102" s="8">
        <v>6</v>
      </c>
      <c r="E1102" s="8">
        <v>62</v>
      </c>
      <c r="F1102" s="7">
        <v>1</v>
      </c>
      <c r="G1102" s="6">
        <v>0</v>
      </c>
    </row>
    <row r="1103" spans="1:7" ht="11.25" x14ac:dyDescent="0.15">
      <c r="A1103" s="9" t="s">
        <v>214</v>
      </c>
      <c r="B1103" s="8" t="s">
        <v>213</v>
      </c>
      <c r="C1103" s="8">
        <v>1255</v>
      </c>
      <c r="D1103" s="8">
        <v>0</v>
      </c>
      <c r="E1103" s="8">
        <v>70.53</v>
      </c>
      <c r="F1103" s="7">
        <v>0.64600000000000002</v>
      </c>
      <c r="G1103" s="6">
        <v>0</v>
      </c>
    </row>
    <row r="1104" spans="1:7" ht="11.25" x14ac:dyDescent="0.15">
      <c r="A1104" s="9" t="s">
        <v>212</v>
      </c>
      <c r="B1104" s="8" t="s">
        <v>211</v>
      </c>
      <c r="C1104" s="8">
        <v>134</v>
      </c>
      <c r="D1104" s="8">
        <v>0</v>
      </c>
      <c r="E1104" s="8">
        <v>78.16</v>
      </c>
      <c r="F1104" s="7">
        <v>0.67900000000000005</v>
      </c>
      <c r="G1104" s="6">
        <v>0</v>
      </c>
    </row>
    <row r="1105" spans="1:7" ht="23.25" thickBot="1" x14ac:dyDescent="0.2">
      <c r="A1105" s="9" t="s">
        <v>210</v>
      </c>
      <c r="B1105" s="8" t="s">
        <v>209</v>
      </c>
      <c r="C1105" s="8">
        <v>299</v>
      </c>
      <c r="D1105" s="8">
        <v>0</v>
      </c>
      <c r="E1105" s="8">
        <v>59.05</v>
      </c>
      <c r="F1105" s="7">
        <v>0.40500000000000003</v>
      </c>
      <c r="G1105" s="6">
        <v>0</v>
      </c>
    </row>
    <row r="1106" spans="1:7" ht="12" thickBot="1" x14ac:dyDescent="0.2">
      <c r="A1106" s="5"/>
      <c r="B1106" s="4" t="s">
        <v>0</v>
      </c>
      <c r="C1106" s="4">
        <v>21576</v>
      </c>
      <c r="D1106" s="4">
        <v>3.47</v>
      </c>
      <c r="E1106" s="4">
        <v>59.14</v>
      </c>
      <c r="F1106" s="3">
        <v>0.48599999999999999</v>
      </c>
      <c r="G1106" s="2">
        <v>2.1000000000000001E-2</v>
      </c>
    </row>
    <row r="1107" spans="1:7" ht="9.75" thickTop="1" x14ac:dyDescent="0.15"/>
  </sheetData>
  <mergeCells count="27">
    <mergeCell ref="I100:I216"/>
    <mergeCell ref="I60:I99"/>
    <mergeCell ref="J60:J65"/>
    <mergeCell ref="P60:P99"/>
    <mergeCell ref="J66:J74"/>
    <mergeCell ref="J75:J98"/>
    <mergeCell ref="P100:P179"/>
    <mergeCell ref="J116:J150"/>
    <mergeCell ref="J151:J156"/>
    <mergeCell ref="J168:J178"/>
    <mergeCell ref="J180:J187"/>
    <mergeCell ref="P180:P216"/>
    <mergeCell ref="J188:J215"/>
    <mergeCell ref="J100:J115"/>
    <mergeCell ref="J157:J167"/>
    <mergeCell ref="J5:J6"/>
    <mergeCell ref="I7:I59"/>
    <mergeCell ref="J7:J21"/>
    <mergeCell ref="P7:P59"/>
    <mergeCell ref="J22:J43"/>
    <mergeCell ref="J44:J58"/>
    <mergeCell ref="I5:I6"/>
    <mergeCell ref="A5:A6"/>
    <mergeCell ref="B5:B6"/>
    <mergeCell ref="C5:C6"/>
    <mergeCell ref="E5:E6"/>
    <mergeCell ref="G5:G6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891"/>
  <sheetViews>
    <sheetView showGridLines="0" tabSelected="1" workbookViewId="0">
      <selection activeCell="B9" sqref="B9"/>
    </sheetView>
  </sheetViews>
  <sheetFormatPr defaultRowHeight="9" x14ac:dyDescent="0.15"/>
  <cols>
    <col min="1" max="1" width="31.140625" style="1" bestFit="1" customWidth="1"/>
    <col min="2" max="2" width="36.5703125" style="1" bestFit="1" customWidth="1"/>
    <col min="3" max="3" width="7.140625" style="1" customWidth="1"/>
    <col min="4" max="4" width="15.5703125" style="1" hidden="1" customWidth="1"/>
    <col min="5" max="5" width="11.28515625" style="1" hidden="1" customWidth="1"/>
    <col min="6" max="6" width="11" style="1" hidden="1" customWidth="1"/>
    <col min="7" max="7" width="8.28515625" style="1" hidden="1" customWidth="1"/>
    <col min="8" max="8" width="3.5703125" style="1" customWidth="1"/>
    <col min="9" max="10" width="9.140625" style="1"/>
    <col min="11" max="11" width="16.42578125" style="1" customWidth="1"/>
    <col min="12" max="12" width="17.28515625" style="1" customWidth="1"/>
    <col min="13" max="13" width="15.140625" style="66" customWidth="1"/>
    <col min="14" max="16" width="15.140625" style="1" customWidth="1"/>
    <col min="17" max="16384" width="9.140625" style="1"/>
  </cols>
  <sheetData>
    <row r="1" spans="1:16" ht="11.25" x14ac:dyDescent="0.15">
      <c r="A1" s="8" t="s">
        <v>196</v>
      </c>
    </row>
    <row r="2" spans="1:16" ht="11.25" x14ac:dyDescent="0.15">
      <c r="A2" s="8" t="s">
        <v>3582</v>
      </c>
    </row>
    <row r="3" spans="1:16" ht="11.25" x14ac:dyDescent="0.15">
      <c r="A3" s="8" t="s">
        <v>195</v>
      </c>
    </row>
    <row r="4" spans="1:16" ht="12" thickBot="1" x14ac:dyDescent="0.2">
      <c r="A4" s="8" t="s">
        <v>194</v>
      </c>
    </row>
    <row r="5" spans="1:16" ht="15.75" customHeight="1" thickTop="1" x14ac:dyDescent="0.15">
      <c r="A5" s="75" t="s">
        <v>193</v>
      </c>
      <c r="B5" s="77" t="s">
        <v>192</v>
      </c>
      <c r="C5" s="77" t="s">
        <v>191</v>
      </c>
      <c r="D5" s="11" t="s">
        <v>190</v>
      </c>
      <c r="E5" s="77" t="s">
        <v>189</v>
      </c>
      <c r="F5" s="11" t="s">
        <v>188</v>
      </c>
      <c r="G5" s="79" t="s">
        <v>187</v>
      </c>
      <c r="I5" s="95" t="s">
        <v>3548</v>
      </c>
      <c r="J5" s="81"/>
      <c r="K5" s="62" t="s">
        <v>3547</v>
      </c>
      <c r="L5" s="61"/>
      <c r="M5" s="67"/>
      <c r="N5" s="61"/>
      <c r="O5" s="61"/>
      <c r="P5" s="60"/>
    </row>
    <row r="6" spans="1:16" ht="60.75" thickBot="1" x14ac:dyDescent="0.2">
      <c r="A6" s="76"/>
      <c r="B6" s="78"/>
      <c r="C6" s="78"/>
      <c r="D6" s="10" t="s">
        <v>186</v>
      </c>
      <c r="E6" s="78"/>
      <c r="F6" s="10" t="s">
        <v>185</v>
      </c>
      <c r="G6" s="80"/>
      <c r="I6" s="96"/>
      <c r="J6" s="82"/>
      <c r="K6" s="59" t="s">
        <v>3546</v>
      </c>
      <c r="L6" s="58" t="s">
        <v>3545</v>
      </c>
      <c r="M6" s="68" t="s">
        <v>3544</v>
      </c>
      <c r="N6" s="58" t="s">
        <v>3587</v>
      </c>
      <c r="O6" s="57" t="s">
        <v>3588</v>
      </c>
      <c r="P6" s="56" t="s">
        <v>3543</v>
      </c>
    </row>
    <row r="7" spans="1:16" ht="22.5" customHeight="1" x14ac:dyDescent="0.25">
      <c r="A7" s="9" t="s">
        <v>2584</v>
      </c>
      <c r="B7" s="8" t="s">
        <v>2583</v>
      </c>
      <c r="C7" s="8">
        <v>46</v>
      </c>
      <c r="D7" s="8">
        <v>5.35</v>
      </c>
      <c r="E7" s="8">
        <v>72.540000000000006</v>
      </c>
      <c r="F7" s="7">
        <v>0.71699999999999997</v>
      </c>
      <c r="G7" s="6">
        <v>0</v>
      </c>
      <c r="I7" s="83" t="s">
        <v>3584</v>
      </c>
      <c r="J7" s="86"/>
      <c r="K7" s="51" t="s">
        <v>955</v>
      </c>
      <c r="L7" s="48" t="s">
        <v>3583</v>
      </c>
      <c r="M7" s="63">
        <f t="shared" ref="M7:M21" si="0">29476/(25692+100053+89097)</f>
        <v>0.13719849936232209</v>
      </c>
      <c r="N7" s="47">
        <f t="shared" ref="N7:N58" si="1">L7*M7</f>
        <v>0</v>
      </c>
      <c r="O7" s="46">
        <f t="shared" ref="O7:O21" si="2">N7*20</f>
        <v>0</v>
      </c>
      <c r="P7" s="89" t="s">
        <v>3585</v>
      </c>
    </row>
    <row r="8" spans="1:16" ht="22.5" x14ac:dyDescent="0.25">
      <c r="A8" s="9" t="s">
        <v>2582</v>
      </c>
      <c r="B8" s="8" t="s">
        <v>2581</v>
      </c>
      <c r="C8" s="8">
        <v>18</v>
      </c>
      <c r="D8" s="8">
        <v>7.78</v>
      </c>
      <c r="E8" s="8">
        <v>73.83</v>
      </c>
      <c r="F8" s="7">
        <v>0.66700000000000004</v>
      </c>
      <c r="G8" s="6">
        <v>0</v>
      </c>
      <c r="I8" s="84"/>
      <c r="J8" s="87"/>
      <c r="K8" s="50" t="s">
        <v>953</v>
      </c>
      <c r="L8" s="23">
        <v>4</v>
      </c>
      <c r="M8" s="64">
        <f t="shared" si="0"/>
        <v>0.13719849936232209</v>
      </c>
      <c r="N8" s="44">
        <f t="shared" si="1"/>
        <v>0.54879399744928836</v>
      </c>
      <c r="O8" s="43">
        <f t="shared" si="2"/>
        <v>10.975879948985767</v>
      </c>
      <c r="P8" s="90"/>
    </row>
    <row r="9" spans="1:16" ht="22.5" x14ac:dyDescent="0.25">
      <c r="A9" s="9" t="s">
        <v>2580</v>
      </c>
      <c r="B9" s="8" t="s">
        <v>2579</v>
      </c>
      <c r="C9" s="8">
        <v>11</v>
      </c>
      <c r="D9" s="8">
        <v>11.73</v>
      </c>
      <c r="E9" s="8">
        <v>83.55</v>
      </c>
      <c r="F9" s="7">
        <v>0.36399999999999999</v>
      </c>
      <c r="G9" s="6">
        <v>0</v>
      </c>
      <c r="I9" s="84"/>
      <c r="J9" s="87"/>
      <c r="K9" s="50" t="s">
        <v>951</v>
      </c>
      <c r="L9" s="23" t="s">
        <v>3583</v>
      </c>
      <c r="M9" s="64">
        <f t="shared" si="0"/>
        <v>0.13719849936232209</v>
      </c>
      <c r="N9" s="44">
        <f t="shared" si="1"/>
        <v>0</v>
      </c>
      <c r="O9" s="43">
        <f t="shared" si="2"/>
        <v>0</v>
      </c>
      <c r="P9" s="90"/>
    </row>
    <row r="10" spans="1:16" ht="33.75" x14ac:dyDescent="0.25">
      <c r="A10" s="9" t="s">
        <v>2967</v>
      </c>
      <c r="B10" s="8" t="s">
        <v>2966</v>
      </c>
      <c r="C10" s="8">
        <v>2</v>
      </c>
      <c r="D10" s="8">
        <v>0</v>
      </c>
      <c r="E10" s="8">
        <v>50</v>
      </c>
      <c r="F10" s="7">
        <v>0.5</v>
      </c>
      <c r="G10" s="6">
        <v>0</v>
      </c>
      <c r="I10" s="84"/>
      <c r="J10" s="87"/>
      <c r="K10" s="50" t="s">
        <v>949</v>
      </c>
      <c r="L10" s="23" t="s">
        <v>3583</v>
      </c>
      <c r="M10" s="64">
        <f t="shared" si="0"/>
        <v>0.13719849936232209</v>
      </c>
      <c r="N10" s="44">
        <f t="shared" si="1"/>
        <v>0</v>
      </c>
      <c r="O10" s="43">
        <f t="shared" si="2"/>
        <v>0</v>
      </c>
      <c r="P10" s="90"/>
    </row>
    <row r="11" spans="1:16" ht="33.75" x14ac:dyDescent="0.25">
      <c r="A11" s="9" t="s">
        <v>2576</v>
      </c>
      <c r="B11" s="8" t="s">
        <v>2575</v>
      </c>
      <c r="C11" s="8">
        <v>54</v>
      </c>
      <c r="D11" s="8">
        <v>0</v>
      </c>
      <c r="E11" s="8">
        <v>52.37</v>
      </c>
      <c r="F11" s="7">
        <v>0.35199999999999998</v>
      </c>
      <c r="G11" s="6">
        <v>0</v>
      </c>
      <c r="I11" s="84"/>
      <c r="J11" s="87"/>
      <c r="K11" s="50" t="s">
        <v>3044</v>
      </c>
      <c r="L11" s="23" t="s">
        <v>3583</v>
      </c>
      <c r="M11" s="64">
        <f t="shared" si="0"/>
        <v>0.13719849936232209</v>
      </c>
      <c r="N11" s="44">
        <f t="shared" si="1"/>
        <v>0</v>
      </c>
      <c r="O11" s="43">
        <f t="shared" si="2"/>
        <v>0</v>
      </c>
      <c r="P11" s="90"/>
    </row>
    <row r="12" spans="1:16" ht="33.75" x14ac:dyDescent="0.25">
      <c r="A12" s="9" t="s">
        <v>2574</v>
      </c>
      <c r="B12" s="8" t="s">
        <v>2573</v>
      </c>
      <c r="C12" s="8">
        <v>28</v>
      </c>
      <c r="D12" s="8">
        <v>1.04</v>
      </c>
      <c r="E12" s="8">
        <v>53</v>
      </c>
      <c r="F12" s="7">
        <v>0.39300000000000002</v>
      </c>
      <c r="G12" s="6">
        <v>0</v>
      </c>
      <c r="I12" s="84"/>
      <c r="J12" s="87"/>
      <c r="K12" s="50" t="s">
        <v>948</v>
      </c>
      <c r="L12" s="23">
        <v>1</v>
      </c>
      <c r="M12" s="64">
        <f t="shared" si="0"/>
        <v>0.13719849936232209</v>
      </c>
      <c r="N12" s="44">
        <f t="shared" si="1"/>
        <v>0.13719849936232209</v>
      </c>
      <c r="O12" s="43">
        <f t="shared" si="2"/>
        <v>2.7439699872464418</v>
      </c>
      <c r="P12" s="90"/>
    </row>
    <row r="13" spans="1:16" ht="22.5" x14ac:dyDescent="0.25">
      <c r="A13" s="9" t="s">
        <v>2572</v>
      </c>
      <c r="B13" s="8" t="s">
        <v>2571</v>
      </c>
      <c r="C13" s="8">
        <v>407</v>
      </c>
      <c r="D13" s="8">
        <v>0</v>
      </c>
      <c r="E13" s="8">
        <v>57.09</v>
      </c>
      <c r="F13" s="7">
        <v>0.40799999999999997</v>
      </c>
      <c r="G13" s="6">
        <v>0</v>
      </c>
      <c r="I13" s="84"/>
      <c r="J13" s="87"/>
      <c r="K13" s="50" t="s">
        <v>946</v>
      </c>
      <c r="L13" s="23">
        <v>49</v>
      </c>
      <c r="M13" s="64">
        <f t="shared" si="0"/>
        <v>0.13719849936232209</v>
      </c>
      <c r="N13" s="44">
        <f t="shared" si="1"/>
        <v>6.7227264687537822</v>
      </c>
      <c r="O13" s="43">
        <f t="shared" si="2"/>
        <v>134.45452937507565</v>
      </c>
      <c r="P13" s="90"/>
    </row>
    <row r="14" spans="1:16" ht="22.5" x14ac:dyDescent="0.25">
      <c r="A14" s="9" t="s">
        <v>2570</v>
      </c>
      <c r="B14" s="8" t="s">
        <v>2569</v>
      </c>
      <c r="C14" s="8">
        <v>12</v>
      </c>
      <c r="D14" s="8">
        <v>1</v>
      </c>
      <c r="E14" s="8">
        <v>75.33</v>
      </c>
      <c r="F14" s="7">
        <v>0.25</v>
      </c>
      <c r="G14" s="6">
        <v>0</v>
      </c>
      <c r="I14" s="84"/>
      <c r="J14" s="87"/>
      <c r="K14" s="50" t="s">
        <v>42</v>
      </c>
      <c r="L14" s="23">
        <v>14</v>
      </c>
      <c r="M14" s="64">
        <f t="shared" si="0"/>
        <v>0.13719849936232209</v>
      </c>
      <c r="N14" s="44">
        <f t="shared" si="1"/>
        <v>1.9207789910725093</v>
      </c>
      <c r="O14" s="43">
        <f t="shared" si="2"/>
        <v>38.415579821450187</v>
      </c>
      <c r="P14" s="90"/>
    </row>
    <row r="15" spans="1:16" ht="22.5" x14ac:dyDescent="0.25">
      <c r="A15" s="9" t="s">
        <v>2963</v>
      </c>
      <c r="B15" s="8" t="s">
        <v>2962</v>
      </c>
      <c r="C15" s="8">
        <v>10</v>
      </c>
      <c r="D15" s="8">
        <v>0</v>
      </c>
      <c r="E15" s="8">
        <v>56</v>
      </c>
      <c r="F15" s="7">
        <v>0.7</v>
      </c>
      <c r="G15" s="6">
        <v>0</v>
      </c>
      <c r="I15" s="84"/>
      <c r="J15" s="87"/>
      <c r="K15" s="50" t="s">
        <v>944</v>
      </c>
      <c r="L15" s="23">
        <v>7</v>
      </c>
      <c r="M15" s="64">
        <f t="shared" si="0"/>
        <v>0.13719849936232209</v>
      </c>
      <c r="N15" s="44">
        <f t="shared" si="1"/>
        <v>0.96038949553625463</v>
      </c>
      <c r="O15" s="43">
        <f t="shared" si="2"/>
        <v>19.207789910725094</v>
      </c>
      <c r="P15" s="90"/>
    </row>
    <row r="16" spans="1:16" ht="22.5" x14ac:dyDescent="0.25">
      <c r="A16" s="9" t="s">
        <v>184</v>
      </c>
      <c r="B16" s="8" t="s">
        <v>183</v>
      </c>
      <c r="C16" s="8">
        <v>2</v>
      </c>
      <c r="D16" s="8">
        <v>1.5</v>
      </c>
      <c r="E16" s="8">
        <v>84.5</v>
      </c>
      <c r="F16" s="7">
        <v>0.5</v>
      </c>
      <c r="G16" s="6">
        <v>0</v>
      </c>
      <c r="I16" s="84"/>
      <c r="J16" s="87"/>
      <c r="K16" s="50" t="s">
        <v>942</v>
      </c>
      <c r="L16" s="23">
        <v>5</v>
      </c>
      <c r="M16" s="64">
        <f t="shared" si="0"/>
        <v>0.13719849936232209</v>
      </c>
      <c r="N16" s="44">
        <f t="shared" si="1"/>
        <v>0.68599249681161045</v>
      </c>
      <c r="O16" s="43">
        <f t="shared" si="2"/>
        <v>13.719849936232208</v>
      </c>
      <c r="P16" s="90"/>
    </row>
    <row r="17" spans="1:16" ht="33.75" x14ac:dyDescent="0.25">
      <c r="A17" s="9" t="s">
        <v>2546</v>
      </c>
      <c r="B17" s="8" t="s">
        <v>2545</v>
      </c>
      <c r="C17" s="8">
        <v>1</v>
      </c>
      <c r="D17" s="8">
        <v>0</v>
      </c>
      <c r="E17" s="8">
        <v>30</v>
      </c>
      <c r="F17" s="7">
        <v>0</v>
      </c>
      <c r="G17" s="6">
        <v>0</v>
      </c>
      <c r="I17" s="84"/>
      <c r="J17" s="87"/>
      <c r="K17" s="50" t="s">
        <v>987</v>
      </c>
      <c r="L17" s="23">
        <v>75</v>
      </c>
      <c r="M17" s="64">
        <f t="shared" si="0"/>
        <v>0.13719849936232209</v>
      </c>
      <c r="N17" s="44">
        <f t="shared" si="1"/>
        <v>10.289887452174156</v>
      </c>
      <c r="O17" s="43">
        <f t="shared" si="2"/>
        <v>205.79774904348312</v>
      </c>
      <c r="P17" s="90"/>
    </row>
    <row r="18" spans="1:16" ht="22.5" x14ac:dyDescent="0.25">
      <c r="A18" s="9" t="s">
        <v>2532</v>
      </c>
      <c r="B18" s="8" t="s">
        <v>2531</v>
      </c>
      <c r="C18" s="8">
        <v>2</v>
      </c>
      <c r="D18" s="8">
        <v>6</v>
      </c>
      <c r="E18" s="8">
        <v>80</v>
      </c>
      <c r="F18" s="7">
        <v>0</v>
      </c>
      <c r="G18" s="6">
        <v>0</v>
      </c>
      <c r="I18" s="84"/>
      <c r="J18" s="87"/>
      <c r="K18" s="50" t="s">
        <v>985</v>
      </c>
      <c r="L18" s="23">
        <v>30</v>
      </c>
      <c r="M18" s="64">
        <f t="shared" si="0"/>
        <v>0.13719849936232209</v>
      </c>
      <c r="N18" s="44">
        <f t="shared" si="1"/>
        <v>4.1159549808696632</v>
      </c>
      <c r="O18" s="43">
        <f t="shared" si="2"/>
        <v>82.319099617393263</v>
      </c>
      <c r="P18" s="90"/>
    </row>
    <row r="19" spans="1:16" ht="22.5" x14ac:dyDescent="0.25">
      <c r="A19" s="9" t="s">
        <v>2526</v>
      </c>
      <c r="B19" s="8" t="s">
        <v>2525</v>
      </c>
      <c r="C19" s="8">
        <v>1</v>
      </c>
      <c r="D19" s="8">
        <v>7</v>
      </c>
      <c r="E19" s="8">
        <v>76</v>
      </c>
      <c r="F19" s="7">
        <v>0</v>
      </c>
      <c r="G19" s="6">
        <v>0</v>
      </c>
      <c r="I19" s="84"/>
      <c r="J19" s="87"/>
      <c r="K19" s="50" t="s">
        <v>983</v>
      </c>
      <c r="L19" s="23">
        <v>14</v>
      </c>
      <c r="M19" s="64">
        <f t="shared" si="0"/>
        <v>0.13719849936232209</v>
      </c>
      <c r="N19" s="44">
        <f t="shared" si="1"/>
        <v>1.9207789910725093</v>
      </c>
      <c r="O19" s="43">
        <f t="shared" si="2"/>
        <v>38.415579821450187</v>
      </c>
      <c r="P19" s="90"/>
    </row>
    <row r="20" spans="1:16" ht="23.25" thickBot="1" x14ac:dyDescent="0.3">
      <c r="A20" s="9" t="s">
        <v>182</v>
      </c>
      <c r="B20" s="8" t="s">
        <v>181</v>
      </c>
      <c r="C20" s="8">
        <v>1</v>
      </c>
      <c r="D20" s="8">
        <v>3</v>
      </c>
      <c r="E20" s="8">
        <v>78</v>
      </c>
      <c r="F20" s="7">
        <v>1</v>
      </c>
      <c r="G20" s="6">
        <v>0</v>
      </c>
      <c r="I20" s="84"/>
      <c r="J20" s="87"/>
      <c r="K20" s="55" t="s">
        <v>981</v>
      </c>
      <c r="L20" s="54">
        <v>2</v>
      </c>
      <c r="M20" s="69">
        <f t="shared" si="0"/>
        <v>0.13719849936232209</v>
      </c>
      <c r="N20" s="53">
        <f t="shared" si="1"/>
        <v>0.27439699872464418</v>
      </c>
      <c r="O20" s="52">
        <f t="shared" si="2"/>
        <v>5.4879399744928836</v>
      </c>
      <c r="P20" s="90"/>
    </row>
    <row r="21" spans="1:16" ht="23.25" thickBot="1" x14ac:dyDescent="0.2">
      <c r="A21" s="9" t="s">
        <v>2520</v>
      </c>
      <c r="B21" s="8" t="s">
        <v>2519</v>
      </c>
      <c r="C21" s="8">
        <v>3</v>
      </c>
      <c r="D21" s="8">
        <v>0.67</v>
      </c>
      <c r="E21" s="8">
        <v>60.67</v>
      </c>
      <c r="F21" s="7">
        <v>0.33300000000000002</v>
      </c>
      <c r="G21" s="6">
        <v>0</v>
      </c>
      <c r="I21" s="84"/>
      <c r="J21" s="88"/>
      <c r="K21" s="36" t="s">
        <v>0</v>
      </c>
      <c r="L21" s="30">
        <v>201</v>
      </c>
      <c r="M21" s="70">
        <f t="shared" si="0"/>
        <v>0.13719849936232209</v>
      </c>
      <c r="N21" s="18">
        <f t="shared" si="1"/>
        <v>27.57689837182674</v>
      </c>
      <c r="O21" s="17">
        <f t="shared" si="2"/>
        <v>551.53796743653481</v>
      </c>
      <c r="P21" s="90"/>
    </row>
    <row r="22" spans="1:16" ht="22.5" customHeight="1" x14ac:dyDescent="0.25">
      <c r="A22" s="9" t="s">
        <v>2518</v>
      </c>
      <c r="B22" s="8" t="s">
        <v>2517</v>
      </c>
      <c r="C22" s="8">
        <v>1</v>
      </c>
      <c r="D22" s="8">
        <v>6</v>
      </c>
      <c r="E22" s="8">
        <v>71</v>
      </c>
      <c r="F22" s="7">
        <v>1</v>
      </c>
      <c r="G22" s="6">
        <v>0</v>
      </c>
      <c r="I22" s="84"/>
      <c r="J22" s="92"/>
      <c r="K22" s="51" t="s">
        <v>2220</v>
      </c>
      <c r="L22" s="48">
        <v>3</v>
      </c>
      <c r="M22" s="63">
        <f t="shared" ref="M22:M43" si="3">7632/(15238+160773+1706+45760+12060+31518)</f>
        <v>2.8578382730149222E-2</v>
      </c>
      <c r="N22" s="47">
        <f t="shared" si="1"/>
        <v>8.5735148190447669E-2</v>
      </c>
      <c r="O22" s="46">
        <f t="shared" ref="O22:O58" si="4">N22*28</f>
        <v>2.4005841493325346</v>
      </c>
      <c r="P22" s="90"/>
    </row>
    <row r="23" spans="1:16" ht="22.5" x14ac:dyDescent="0.25">
      <c r="A23" s="9" t="s">
        <v>2510</v>
      </c>
      <c r="B23" s="8" t="s">
        <v>2509</v>
      </c>
      <c r="C23" s="8">
        <v>1</v>
      </c>
      <c r="D23" s="8">
        <v>1</v>
      </c>
      <c r="E23" s="8">
        <v>43</v>
      </c>
      <c r="F23" s="7">
        <v>0</v>
      </c>
      <c r="G23" s="6">
        <v>0</v>
      </c>
      <c r="I23" s="84"/>
      <c r="J23" s="93"/>
      <c r="K23" s="50" t="s">
        <v>2218</v>
      </c>
      <c r="L23" s="23" t="s">
        <v>3583</v>
      </c>
      <c r="M23" s="64">
        <f t="shared" si="3"/>
        <v>2.8578382730149222E-2</v>
      </c>
      <c r="N23" s="44">
        <f t="shared" si="1"/>
        <v>0</v>
      </c>
      <c r="O23" s="43">
        <f t="shared" si="4"/>
        <v>0</v>
      </c>
      <c r="P23" s="90"/>
    </row>
    <row r="24" spans="1:16" ht="33.75" x14ac:dyDescent="0.25">
      <c r="A24" s="9" t="s">
        <v>2504</v>
      </c>
      <c r="B24" s="8" t="s">
        <v>2503</v>
      </c>
      <c r="C24" s="8">
        <v>2</v>
      </c>
      <c r="D24" s="8">
        <v>1.5</v>
      </c>
      <c r="E24" s="8">
        <v>87.5</v>
      </c>
      <c r="F24" s="7">
        <v>0</v>
      </c>
      <c r="G24" s="6">
        <v>0</v>
      </c>
      <c r="I24" s="84"/>
      <c r="J24" s="93"/>
      <c r="K24" s="50" t="s">
        <v>2886</v>
      </c>
      <c r="L24" s="23" t="s">
        <v>3583</v>
      </c>
      <c r="M24" s="64">
        <f t="shared" si="3"/>
        <v>2.8578382730149222E-2</v>
      </c>
      <c r="N24" s="44">
        <f t="shared" si="1"/>
        <v>0</v>
      </c>
      <c r="O24" s="43">
        <f t="shared" si="4"/>
        <v>0</v>
      </c>
      <c r="P24" s="90"/>
    </row>
    <row r="25" spans="1:16" ht="33.75" x14ac:dyDescent="0.25">
      <c r="A25" s="9" t="s">
        <v>180</v>
      </c>
      <c r="B25" s="8" t="s">
        <v>179</v>
      </c>
      <c r="C25" s="8">
        <v>6</v>
      </c>
      <c r="D25" s="8">
        <v>5.83</v>
      </c>
      <c r="E25" s="8">
        <v>85.17</v>
      </c>
      <c r="F25" s="7">
        <v>0.33300000000000002</v>
      </c>
      <c r="G25" s="6">
        <v>0</v>
      </c>
      <c r="I25" s="84"/>
      <c r="J25" s="93"/>
      <c r="K25" s="50" t="s">
        <v>3514</v>
      </c>
      <c r="L25" s="23" t="s">
        <v>3583</v>
      </c>
      <c r="M25" s="64">
        <f t="shared" si="3"/>
        <v>2.8578382730149222E-2</v>
      </c>
      <c r="N25" s="44">
        <f t="shared" si="1"/>
        <v>0</v>
      </c>
      <c r="O25" s="43">
        <f t="shared" si="4"/>
        <v>0</v>
      </c>
      <c r="P25" s="90"/>
    </row>
    <row r="26" spans="1:16" ht="33.75" x14ac:dyDescent="0.25">
      <c r="A26" s="9" t="s">
        <v>2502</v>
      </c>
      <c r="B26" s="8" t="s">
        <v>2501</v>
      </c>
      <c r="C26" s="8">
        <v>1</v>
      </c>
      <c r="D26" s="8">
        <v>5</v>
      </c>
      <c r="E26" s="8">
        <v>89</v>
      </c>
      <c r="F26" s="7">
        <v>1</v>
      </c>
      <c r="G26" s="6">
        <v>0</v>
      </c>
      <c r="I26" s="84"/>
      <c r="J26" s="93"/>
      <c r="K26" s="50" t="s">
        <v>2216</v>
      </c>
      <c r="L26" s="23">
        <v>3</v>
      </c>
      <c r="M26" s="64">
        <f t="shared" si="3"/>
        <v>2.8578382730149222E-2</v>
      </c>
      <c r="N26" s="44">
        <f t="shared" si="1"/>
        <v>8.5735148190447669E-2</v>
      </c>
      <c r="O26" s="43">
        <f t="shared" si="4"/>
        <v>2.4005841493325346</v>
      </c>
      <c r="P26" s="90"/>
    </row>
    <row r="27" spans="1:16" ht="33.75" x14ac:dyDescent="0.25">
      <c r="A27" s="9" t="s">
        <v>2498</v>
      </c>
      <c r="B27" s="8" t="s">
        <v>2497</v>
      </c>
      <c r="C27" s="8">
        <v>5</v>
      </c>
      <c r="D27" s="8">
        <v>1.4</v>
      </c>
      <c r="E27" s="8">
        <v>65.8</v>
      </c>
      <c r="F27" s="7">
        <v>0.2</v>
      </c>
      <c r="G27" s="6">
        <v>0</v>
      </c>
      <c r="I27" s="84"/>
      <c r="J27" s="93"/>
      <c r="K27" s="50" t="s">
        <v>160</v>
      </c>
      <c r="L27" s="23">
        <v>14</v>
      </c>
      <c r="M27" s="64">
        <f t="shared" si="3"/>
        <v>2.8578382730149222E-2</v>
      </c>
      <c r="N27" s="44">
        <f t="shared" si="1"/>
        <v>0.40009735822208908</v>
      </c>
      <c r="O27" s="43">
        <f t="shared" si="4"/>
        <v>11.202726030218495</v>
      </c>
      <c r="P27" s="90"/>
    </row>
    <row r="28" spans="1:16" ht="33.75" x14ac:dyDescent="0.25">
      <c r="A28" s="9" t="s">
        <v>2496</v>
      </c>
      <c r="B28" s="8" t="s">
        <v>2495</v>
      </c>
      <c r="C28" s="8">
        <v>6</v>
      </c>
      <c r="D28" s="8">
        <v>4.67</v>
      </c>
      <c r="E28" s="8">
        <v>68.83</v>
      </c>
      <c r="F28" s="7">
        <v>0.83299999999999996</v>
      </c>
      <c r="G28" s="6">
        <v>0</v>
      </c>
      <c r="I28" s="84"/>
      <c r="J28" s="93"/>
      <c r="K28" s="50" t="s">
        <v>2214</v>
      </c>
      <c r="L28" s="23">
        <v>27</v>
      </c>
      <c r="M28" s="64">
        <f t="shared" si="3"/>
        <v>2.8578382730149222E-2</v>
      </c>
      <c r="N28" s="44">
        <f t="shared" si="1"/>
        <v>0.77161633371402893</v>
      </c>
      <c r="O28" s="43">
        <f t="shared" si="4"/>
        <v>21.605257343992811</v>
      </c>
      <c r="P28" s="90"/>
    </row>
    <row r="29" spans="1:16" ht="33.75" x14ac:dyDescent="0.25">
      <c r="A29" s="9" t="s">
        <v>2494</v>
      </c>
      <c r="B29" s="8" t="s">
        <v>2493</v>
      </c>
      <c r="C29" s="8">
        <v>1</v>
      </c>
      <c r="D29" s="8">
        <v>5</v>
      </c>
      <c r="E29" s="8">
        <v>56</v>
      </c>
      <c r="F29" s="7">
        <v>1</v>
      </c>
      <c r="G29" s="6">
        <v>0</v>
      </c>
      <c r="I29" s="84"/>
      <c r="J29" s="93"/>
      <c r="K29" s="50" t="s">
        <v>158</v>
      </c>
      <c r="L29" s="23">
        <v>16</v>
      </c>
      <c r="M29" s="64">
        <f t="shared" si="3"/>
        <v>2.8578382730149222E-2</v>
      </c>
      <c r="N29" s="44">
        <f t="shared" si="1"/>
        <v>0.45725412368238755</v>
      </c>
      <c r="O29" s="43">
        <f t="shared" si="4"/>
        <v>12.803115463106851</v>
      </c>
      <c r="P29" s="90"/>
    </row>
    <row r="30" spans="1:16" ht="22.5" x14ac:dyDescent="0.25">
      <c r="A30" s="9" t="s">
        <v>2947</v>
      </c>
      <c r="B30" s="8" t="s">
        <v>2946</v>
      </c>
      <c r="C30" s="8">
        <v>1</v>
      </c>
      <c r="D30" s="8">
        <v>1</v>
      </c>
      <c r="E30" s="8">
        <v>53</v>
      </c>
      <c r="F30" s="7">
        <v>1</v>
      </c>
      <c r="G30" s="6">
        <v>0</v>
      </c>
      <c r="I30" s="84"/>
      <c r="J30" s="93"/>
      <c r="K30" s="50" t="s">
        <v>2212</v>
      </c>
      <c r="L30" s="23">
        <v>1</v>
      </c>
      <c r="M30" s="64">
        <f t="shared" si="3"/>
        <v>2.8578382730149222E-2</v>
      </c>
      <c r="N30" s="44">
        <f t="shared" si="1"/>
        <v>2.8578382730149222E-2</v>
      </c>
      <c r="O30" s="43">
        <f t="shared" si="4"/>
        <v>0.80019471644417817</v>
      </c>
      <c r="P30" s="90"/>
    </row>
    <row r="31" spans="1:16" ht="22.5" x14ac:dyDescent="0.25">
      <c r="A31" s="9" t="s">
        <v>2480</v>
      </c>
      <c r="B31" s="8" t="s">
        <v>2479</v>
      </c>
      <c r="C31" s="8">
        <v>1</v>
      </c>
      <c r="D31" s="8">
        <v>1</v>
      </c>
      <c r="E31" s="8">
        <v>76</v>
      </c>
      <c r="F31" s="7">
        <v>1</v>
      </c>
      <c r="G31" s="6">
        <v>0</v>
      </c>
      <c r="I31" s="84"/>
      <c r="J31" s="93"/>
      <c r="K31" s="50" t="s">
        <v>3174</v>
      </c>
      <c r="L31" s="23" t="s">
        <v>3583</v>
      </c>
      <c r="M31" s="64">
        <f t="shared" si="3"/>
        <v>2.8578382730149222E-2</v>
      </c>
      <c r="N31" s="44">
        <f t="shared" si="1"/>
        <v>0</v>
      </c>
      <c r="O31" s="43">
        <f t="shared" si="4"/>
        <v>0</v>
      </c>
      <c r="P31" s="90"/>
    </row>
    <row r="32" spans="1:16" ht="22.5" x14ac:dyDescent="0.25">
      <c r="A32" s="9" t="s">
        <v>2478</v>
      </c>
      <c r="B32" s="8" t="s">
        <v>2477</v>
      </c>
      <c r="C32" s="8">
        <v>1</v>
      </c>
      <c r="D32" s="8">
        <v>13</v>
      </c>
      <c r="E32" s="8">
        <v>93</v>
      </c>
      <c r="F32" s="7">
        <v>0</v>
      </c>
      <c r="G32" s="6">
        <v>0</v>
      </c>
      <c r="I32" s="84"/>
      <c r="J32" s="93"/>
      <c r="K32" s="50" t="s">
        <v>2884</v>
      </c>
      <c r="L32" s="23" t="s">
        <v>3583</v>
      </c>
      <c r="M32" s="64">
        <f t="shared" si="3"/>
        <v>2.8578382730149222E-2</v>
      </c>
      <c r="N32" s="44">
        <f t="shared" si="1"/>
        <v>0</v>
      </c>
      <c r="O32" s="43">
        <f t="shared" si="4"/>
        <v>0</v>
      </c>
      <c r="P32" s="90"/>
    </row>
    <row r="33" spans="1:16" ht="22.5" x14ac:dyDescent="0.25">
      <c r="A33" s="9" t="s">
        <v>2476</v>
      </c>
      <c r="B33" s="8" t="s">
        <v>2475</v>
      </c>
      <c r="C33" s="8">
        <v>1</v>
      </c>
      <c r="D33" s="8">
        <v>11</v>
      </c>
      <c r="E33" s="8">
        <v>93</v>
      </c>
      <c r="F33" s="7">
        <v>0</v>
      </c>
      <c r="G33" s="6">
        <v>0</v>
      </c>
      <c r="I33" s="84"/>
      <c r="J33" s="93"/>
      <c r="K33" s="50" t="s">
        <v>3340</v>
      </c>
      <c r="L33" s="23" t="s">
        <v>3583</v>
      </c>
      <c r="M33" s="64">
        <f t="shared" si="3"/>
        <v>2.8578382730149222E-2</v>
      </c>
      <c r="N33" s="44">
        <f t="shared" si="1"/>
        <v>0</v>
      </c>
      <c r="O33" s="43">
        <f t="shared" si="4"/>
        <v>0</v>
      </c>
      <c r="P33" s="90"/>
    </row>
    <row r="34" spans="1:16" ht="15" x14ac:dyDescent="0.25">
      <c r="A34" s="9" t="s">
        <v>2472</v>
      </c>
      <c r="B34" s="8" t="s">
        <v>2471</v>
      </c>
      <c r="C34" s="8">
        <v>3</v>
      </c>
      <c r="D34" s="8">
        <v>1</v>
      </c>
      <c r="E34" s="8">
        <v>57</v>
      </c>
      <c r="F34" s="7">
        <v>0.66700000000000004</v>
      </c>
      <c r="G34" s="6">
        <v>0</v>
      </c>
      <c r="I34" s="84"/>
      <c r="J34" s="93"/>
      <c r="K34" s="50" t="s">
        <v>3513</v>
      </c>
      <c r="L34" s="23" t="s">
        <v>3583</v>
      </c>
      <c r="M34" s="64">
        <f t="shared" si="3"/>
        <v>2.8578382730149222E-2</v>
      </c>
      <c r="N34" s="44">
        <f t="shared" si="1"/>
        <v>0</v>
      </c>
      <c r="O34" s="43">
        <f t="shared" si="4"/>
        <v>0</v>
      </c>
      <c r="P34" s="90"/>
    </row>
    <row r="35" spans="1:16" ht="15" x14ac:dyDescent="0.25">
      <c r="A35" s="9" t="s">
        <v>2456</v>
      </c>
      <c r="B35" s="8" t="s">
        <v>2455</v>
      </c>
      <c r="C35" s="8">
        <v>2</v>
      </c>
      <c r="D35" s="8">
        <v>0</v>
      </c>
      <c r="E35" s="8">
        <v>27</v>
      </c>
      <c r="F35" s="7">
        <v>0</v>
      </c>
      <c r="G35" s="6">
        <v>0</v>
      </c>
      <c r="I35" s="84"/>
      <c r="J35" s="93"/>
      <c r="K35" s="50" t="s">
        <v>3512</v>
      </c>
      <c r="L35" s="23" t="s">
        <v>3583</v>
      </c>
      <c r="M35" s="64">
        <f t="shared" si="3"/>
        <v>2.8578382730149222E-2</v>
      </c>
      <c r="N35" s="44">
        <f t="shared" si="1"/>
        <v>0</v>
      </c>
      <c r="O35" s="43">
        <f t="shared" si="4"/>
        <v>0</v>
      </c>
      <c r="P35" s="90"/>
    </row>
    <row r="36" spans="1:16" ht="15" x14ac:dyDescent="0.25">
      <c r="A36" s="9" t="s">
        <v>2454</v>
      </c>
      <c r="B36" s="8" t="s">
        <v>2453</v>
      </c>
      <c r="C36" s="8">
        <v>4</v>
      </c>
      <c r="D36" s="8">
        <v>1</v>
      </c>
      <c r="E36" s="8">
        <v>46.25</v>
      </c>
      <c r="F36" s="7">
        <v>0.5</v>
      </c>
      <c r="G36" s="6">
        <v>0</v>
      </c>
      <c r="I36" s="84"/>
      <c r="J36" s="93"/>
      <c r="K36" s="50" t="s">
        <v>2210</v>
      </c>
      <c r="L36" s="23" t="s">
        <v>3583</v>
      </c>
      <c r="M36" s="64">
        <f t="shared" si="3"/>
        <v>2.8578382730149222E-2</v>
      </c>
      <c r="N36" s="44">
        <f t="shared" si="1"/>
        <v>0</v>
      </c>
      <c r="O36" s="43">
        <f t="shared" si="4"/>
        <v>0</v>
      </c>
      <c r="P36" s="90"/>
    </row>
    <row r="37" spans="1:16" ht="15" x14ac:dyDescent="0.25">
      <c r="A37" s="9" t="s">
        <v>178</v>
      </c>
      <c r="B37" s="8" t="s">
        <v>177</v>
      </c>
      <c r="C37" s="8">
        <v>1</v>
      </c>
      <c r="D37" s="8">
        <v>7</v>
      </c>
      <c r="E37" s="8">
        <v>96</v>
      </c>
      <c r="F37" s="7">
        <v>0</v>
      </c>
      <c r="G37" s="6">
        <v>0</v>
      </c>
      <c r="I37" s="84"/>
      <c r="J37" s="93"/>
      <c r="K37" s="50" t="s">
        <v>2208</v>
      </c>
      <c r="L37" s="23" t="s">
        <v>3583</v>
      </c>
      <c r="M37" s="64">
        <f t="shared" si="3"/>
        <v>2.8578382730149222E-2</v>
      </c>
      <c r="N37" s="44">
        <f t="shared" si="1"/>
        <v>0</v>
      </c>
      <c r="O37" s="43">
        <f t="shared" si="4"/>
        <v>0</v>
      </c>
      <c r="P37" s="90"/>
    </row>
    <row r="38" spans="1:16" ht="22.5" x14ac:dyDescent="0.25">
      <c r="A38" s="9" t="s">
        <v>2430</v>
      </c>
      <c r="B38" s="8" t="s">
        <v>2429</v>
      </c>
      <c r="C38" s="8">
        <v>1</v>
      </c>
      <c r="D38" s="8">
        <v>4</v>
      </c>
      <c r="E38" s="8">
        <v>59</v>
      </c>
      <c r="F38" s="7">
        <v>0</v>
      </c>
      <c r="G38" s="6">
        <v>0</v>
      </c>
      <c r="I38" s="84"/>
      <c r="J38" s="93"/>
      <c r="K38" s="50" t="s">
        <v>2206</v>
      </c>
      <c r="L38" s="23" t="s">
        <v>3583</v>
      </c>
      <c r="M38" s="64">
        <f t="shared" si="3"/>
        <v>2.8578382730149222E-2</v>
      </c>
      <c r="N38" s="44">
        <f t="shared" si="1"/>
        <v>0</v>
      </c>
      <c r="O38" s="43">
        <f t="shared" si="4"/>
        <v>0</v>
      </c>
      <c r="P38" s="90"/>
    </row>
    <row r="39" spans="1:16" ht="15" x14ac:dyDescent="0.25">
      <c r="A39" s="9" t="s">
        <v>2418</v>
      </c>
      <c r="B39" s="8" t="s">
        <v>2417</v>
      </c>
      <c r="C39" s="8">
        <v>1</v>
      </c>
      <c r="D39" s="8">
        <v>0</v>
      </c>
      <c r="E39" s="8">
        <v>78</v>
      </c>
      <c r="F39" s="7">
        <v>0</v>
      </c>
      <c r="G39" s="6">
        <v>0</v>
      </c>
      <c r="I39" s="84"/>
      <c r="J39" s="93"/>
      <c r="K39" s="50" t="s">
        <v>2204</v>
      </c>
      <c r="L39" s="23" t="s">
        <v>3583</v>
      </c>
      <c r="M39" s="64">
        <f t="shared" si="3"/>
        <v>2.8578382730149222E-2</v>
      </c>
      <c r="N39" s="44">
        <f t="shared" si="1"/>
        <v>0</v>
      </c>
      <c r="O39" s="43">
        <f t="shared" si="4"/>
        <v>0</v>
      </c>
      <c r="P39" s="90"/>
    </row>
    <row r="40" spans="1:16" ht="33.75" x14ac:dyDescent="0.25">
      <c r="A40" s="9" t="s">
        <v>2416</v>
      </c>
      <c r="B40" s="8" t="s">
        <v>2415</v>
      </c>
      <c r="C40" s="8">
        <v>5</v>
      </c>
      <c r="D40" s="8">
        <v>0.8</v>
      </c>
      <c r="E40" s="8">
        <v>68</v>
      </c>
      <c r="F40" s="7">
        <v>0.4</v>
      </c>
      <c r="G40" s="6">
        <v>0</v>
      </c>
      <c r="I40" s="84"/>
      <c r="J40" s="93"/>
      <c r="K40" s="50" t="s">
        <v>2202</v>
      </c>
      <c r="L40" s="23" t="s">
        <v>3583</v>
      </c>
      <c r="M40" s="64">
        <f t="shared" si="3"/>
        <v>2.8578382730149222E-2</v>
      </c>
      <c r="N40" s="44">
        <f t="shared" si="1"/>
        <v>0</v>
      </c>
      <c r="O40" s="43">
        <f t="shared" si="4"/>
        <v>0</v>
      </c>
      <c r="P40" s="90"/>
    </row>
    <row r="41" spans="1:16" ht="22.5" x14ac:dyDescent="0.25">
      <c r="A41" s="9" t="s">
        <v>2414</v>
      </c>
      <c r="B41" s="8" t="s">
        <v>2413</v>
      </c>
      <c r="C41" s="8">
        <v>2</v>
      </c>
      <c r="D41" s="8">
        <v>5.5</v>
      </c>
      <c r="E41" s="8">
        <v>82.5</v>
      </c>
      <c r="F41" s="7">
        <v>0.5</v>
      </c>
      <c r="G41" s="6">
        <v>0</v>
      </c>
      <c r="I41" s="84"/>
      <c r="J41" s="93"/>
      <c r="K41" s="50" t="s">
        <v>2106</v>
      </c>
      <c r="L41" s="23">
        <v>1</v>
      </c>
      <c r="M41" s="64">
        <f t="shared" si="3"/>
        <v>2.8578382730149222E-2</v>
      </c>
      <c r="N41" s="44">
        <f t="shared" si="1"/>
        <v>2.8578382730149222E-2</v>
      </c>
      <c r="O41" s="43">
        <f t="shared" si="4"/>
        <v>0.80019471644417817</v>
      </c>
      <c r="P41" s="90"/>
    </row>
    <row r="42" spans="1:16" ht="23.25" thickBot="1" x14ac:dyDescent="0.3">
      <c r="A42" s="9" t="s">
        <v>174</v>
      </c>
      <c r="B42" s="8" t="s">
        <v>173</v>
      </c>
      <c r="C42" s="8">
        <v>1</v>
      </c>
      <c r="D42" s="8">
        <v>3</v>
      </c>
      <c r="E42" s="8">
        <v>65</v>
      </c>
      <c r="F42" s="7">
        <v>1</v>
      </c>
      <c r="G42" s="6">
        <v>0</v>
      </c>
      <c r="I42" s="84"/>
      <c r="J42" s="93"/>
      <c r="K42" s="50" t="s">
        <v>2238</v>
      </c>
      <c r="L42" s="23" t="s">
        <v>3583</v>
      </c>
      <c r="M42" s="64">
        <f t="shared" si="3"/>
        <v>2.8578382730149222E-2</v>
      </c>
      <c r="N42" s="44">
        <f t="shared" si="1"/>
        <v>0</v>
      </c>
      <c r="O42" s="43">
        <f t="shared" si="4"/>
        <v>0</v>
      </c>
      <c r="P42" s="90"/>
    </row>
    <row r="43" spans="1:16" ht="23.25" thickBot="1" x14ac:dyDescent="0.2">
      <c r="A43" s="9" t="s">
        <v>172</v>
      </c>
      <c r="B43" s="8" t="s">
        <v>171</v>
      </c>
      <c r="C43" s="8">
        <v>2</v>
      </c>
      <c r="D43" s="8">
        <v>11.5</v>
      </c>
      <c r="E43" s="8">
        <v>84.5</v>
      </c>
      <c r="F43" s="7">
        <v>0</v>
      </c>
      <c r="G43" s="6">
        <v>0.5</v>
      </c>
      <c r="I43" s="84"/>
      <c r="J43" s="94"/>
      <c r="K43" s="36" t="s">
        <v>0</v>
      </c>
      <c r="L43" s="30">
        <v>65</v>
      </c>
      <c r="M43" s="70">
        <f t="shared" si="3"/>
        <v>2.8578382730149222E-2</v>
      </c>
      <c r="N43" s="18">
        <f t="shared" si="1"/>
        <v>1.8575948774596993</v>
      </c>
      <c r="O43" s="17">
        <f t="shared" si="4"/>
        <v>52.012656568871577</v>
      </c>
      <c r="P43" s="90"/>
    </row>
    <row r="44" spans="1:16" ht="22.5" x14ac:dyDescent="0.25">
      <c r="A44" s="9" t="s">
        <v>2412</v>
      </c>
      <c r="B44" s="8" t="s">
        <v>2411</v>
      </c>
      <c r="C44" s="8">
        <v>2</v>
      </c>
      <c r="D44" s="8">
        <v>11</v>
      </c>
      <c r="E44" s="8">
        <v>74</v>
      </c>
      <c r="F44" s="7">
        <v>1</v>
      </c>
      <c r="G44" s="6">
        <v>0.5</v>
      </c>
      <c r="I44" s="84"/>
      <c r="J44" s="92"/>
      <c r="K44" s="49" t="s">
        <v>3474</v>
      </c>
      <c r="L44" s="48" t="s">
        <v>3583</v>
      </c>
      <c r="M44" s="63">
        <f t="shared" ref="M44:M58" si="5">10212/(1460+26082+2937+977)</f>
        <v>0.32464394710071209</v>
      </c>
      <c r="N44" s="47">
        <f t="shared" si="1"/>
        <v>0</v>
      </c>
      <c r="O44" s="46">
        <f t="shared" si="4"/>
        <v>0</v>
      </c>
      <c r="P44" s="90"/>
    </row>
    <row r="45" spans="1:16" ht="22.5" x14ac:dyDescent="0.25">
      <c r="A45" s="9" t="s">
        <v>170</v>
      </c>
      <c r="B45" s="8" t="s">
        <v>169</v>
      </c>
      <c r="C45" s="8">
        <v>1</v>
      </c>
      <c r="D45" s="8">
        <v>3</v>
      </c>
      <c r="E45" s="8">
        <v>81</v>
      </c>
      <c r="F45" s="7">
        <v>1</v>
      </c>
      <c r="G45" s="6">
        <v>0</v>
      </c>
      <c r="I45" s="84"/>
      <c r="J45" s="93"/>
      <c r="K45" s="45" t="s">
        <v>2999</v>
      </c>
      <c r="L45" s="23" t="s">
        <v>3583</v>
      </c>
      <c r="M45" s="64">
        <f t="shared" si="5"/>
        <v>0.32464394710071209</v>
      </c>
      <c r="N45" s="44">
        <f t="shared" si="1"/>
        <v>0</v>
      </c>
      <c r="O45" s="43">
        <f t="shared" si="4"/>
        <v>0</v>
      </c>
      <c r="P45" s="90"/>
    </row>
    <row r="46" spans="1:16" ht="22.5" x14ac:dyDescent="0.25">
      <c r="A46" s="9" t="s">
        <v>2408</v>
      </c>
      <c r="B46" s="8" t="s">
        <v>2407</v>
      </c>
      <c r="C46" s="8">
        <v>1</v>
      </c>
      <c r="D46" s="8">
        <v>3</v>
      </c>
      <c r="E46" s="8">
        <v>92</v>
      </c>
      <c r="F46" s="7">
        <v>1</v>
      </c>
      <c r="G46" s="6">
        <v>0</v>
      </c>
      <c r="I46" s="84"/>
      <c r="J46" s="93"/>
      <c r="K46" s="45" t="s">
        <v>2997</v>
      </c>
      <c r="L46" s="23" t="s">
        <v>3583</v>
      </c>
      <c r="M46" s="64">
        <f t="shared" si="5"/>
        <v>0.32464394710071209</v>
      </c>
      <c r="N46" s="44">
        <f t="shared" si="1"/>
        <v>0</v>
      </c>
      <c r="O46" s="43">
        <f t="shared" si="4"/>
        <v>0</v>
      </c>
      <c r="P46" s="90"/>
    </row>
    <row r="47" spans="1:16" ht="22.5" x14ac:dyDescent="0.25">
      <c r="A47" s="9" t="s">
        <v>2406</v>
      </c>
      <c r="B47" s="8" t="s">
        <v>2405</v>
      </c>
      <c r="C47" s="8">
        <v>1</v>
      </c>
      <c r="D47" s="8">
        <v>31</v>
      </c>
      <c r="E47" s="8">
        <v>87</v>
      </c>
      <c r="F47" s="7">
        <v>1</v>
      </c>
      <c r="G47" s="6">
        <v>0</v>
      </c>
      <c r="I47" s="84"/>
      <c r="J47" s="93"/>
      <c r="K47" s="45" t="s">
        <v>2996</v>
      </c>
      <c r="L47" s="23" t="s">
        <v>3583</v>
      </c>
      <c r="M47" s="64">
        <f t="shared" si="5"/>
        <v>0.32464394710071209</v>
      </c>
      <c r="N47" s="44">
        <f t="shared" si="1"/>
        <v>0</v>
      </c>
      <c r="O47" s="43">
        <f t="shared" si="4"/>
        <v>0</v>
      </c>
      <c r="P47" s="90"/>
    </row>
    <row r="48" spans="1:16" ht="22.5" x14ac:dyDescent="0.25">
      <c r="A48" s="9" t="s">
        <v>2402</v>
      </c>
      <c r="B48" s="8" t="s">
        <v>2401</v>
      </c>
      <c r="C48" s="8">
        <v>1</v>
      </c>
      <c r="D48" s="8">
        <v>0</v>
      </c>
      <c r="E48" s="8">
        <v>66</v>
      </c>
      <c r="F48" s="7">
        <v>0</v>
      </c>
      <c r="G48" s="6">
        <v>0</v>
      </c>
      <c r="I48" s="84"/>
      <c r="J48" s="93"/>
      <c r="K48" s="45" t="s">
        <v>474</v>
      </c>
      <c r="L48" s="23">
        <v>1</v>
      </c>
      <c r="M48" s="64">
        <f t="shared" si="5"/>
        <v>0.32464394710071209</v>
      </c>
      <c r="N48" s="44">
        <f t="shared" si="1"/>
        <v>0.32464394710071209</v>
      </c>
      <c r="O48" s="43">
        <f t="shared" si="4"/>
        <v>9.0900305188199386</v>
      </c>
      <c r="P48" s="90"/>
    </row>
    <row r="49" spans="1:16" ht="22.5" x14ac:dyDescent="0.25">
      <c r="A49" s="9" t="s">
        <v>168</v>
      </c>
      <c r="B49" s="8" t="s">
        <v>167</v>
      </c>
      <c r="C49" s="8">
        <v>1</v>
      </c>
      <c r="D49" s="8">
        <v>1</v>
      </c>
      <c r="E49" s="8">
        <v>86</v>
      </c>
      <c r="F49" s="7">
        <v>0</v>
      </c>
      <c r="G49" s="6">
        <v>0</v>
      </c>
      <c r="I49" s="84"/>
      <c r="J49" s="93"/>
      <c r="K49" s="45" t="s">
        <v>472</v>
      </c>
      <c r="L49" s="23">
        <v>3</v>
      </c>
      <c r="M49" s="64">
        <f t="shared" si="5"/>
        <v>0.32464394710071209</v>
      </c>
      <c r="N49" s="44">
        <f t="shared" si="1"/>
        <v>0.97393184130213628</v>
      </c>
      <c r="O49" s="43">
        <f t="shared" si="4"/>
        <v>27.270091556459818</v>
      </c>
      <c r="P49" s="90"/>
    </row>
    <row r="50" spans="1:16" ht="22.5" x14ac:dyDescent="0.25">
      <c r="A50" s="9" t="s">
        <v>166</v>
      </c>
      <c r="B50" s="8" t="s">
        <v>165</v>
      </c>
      <c r="C50" s="8">
        <v>4</v>
      </c>
      <c r="D50" s="8">
        <v>6.25</v>
      </c>
      <c r="E50" s="8">
        <v>87.5</v>
      </c>
      <c r="F50" s="7">
        <v>0</v>
      </c>
      <c r="G50" s="6">
        <v>0</v>
      </c>
      <c r="I50" s="84"/>
      <c r="J50" s="93"/>
      <c r="K50" s="45" t="s">
        <v>470</v>
      </c>
      <c r="L50" s="23" t="s">
        <v>3583</v>
      </c>
      <c r="M50" s="64">
        <f t="shared" si="5"/>
        <v>0.32464394710071209</v>
      </c>
      <c r="N50" s="44">
        <f t="shared" si="1"/>
        <v>0</v>
      </c>
      <c r="O50" s="43">
        <f t="shared" si="4"/>
        <v>0</v>
      </c>
      <c r="P50" s="90"/>
    </row>
    <row r="51" spans="1:16" ht="22.5" x14ac:dyDescent="0.25">
      <c r="A51" s="9" t="s">
        <v>2398</v>
      </c>
      <c r="B51" s="8" t="s">
        <v>2397</v>
      </c>
      <c r="C51" s="8">
        <v>2</v>
      </c>
      <c r="D51" s="8">
        <v>0</v>
      </c>
      <c r="E51" s="8">
        <v>83.5</v>
      </c>
      <c r="F51" s="7">
        <v>0</v>
      </c>
      <c r="G51" s="6">
        <v>0</v>
      </c>
      <c r="I51" s="84"/>
      <c r="J51" s="93"/>
      <c r="K51" s="45" t="s">
        <v>468</v>
      </c>
      <c r="L51" s="23" t="s">
        <v>3583</v>
      </c>
      <c r="M51" s="64">
        <f t="shared" si="5"/>
        <v>0.32464394710071209</v>
      </c>
      <c r="N51" s="44">
        <f t="shared" si="1"/>
        <v>0</v>
      </c>
      <c r="O51" s="43">
        <f t="shared" si="4"/>
        <v>0</v>
      </c>
      <c r="P51" s="90"/>
    </row>
    <row r="52" spans="1:16" ht="22.5" x14ac:dyDescent="0.25">
      <c r="A52" s="9" t="s">
        <v>2396</v>
      </c>
      <c r="B52" s="8" t="s">
        <v>2395</v>
      </c>
      <c r="C52" s="8">
        <v>4</v>
      </c>
      <c r="D52" s="8">
        <v>3.5</v>
      </c>
      <c r="E52" s="8">
        <v>64.5</v>
      </c>
      <c r="F52" s="7">
        <v>0.25</v>
      </c>
      <c r="G52" s="6">
        <v>0</v>
      </c>
      <c r="I52" s="84"/>
      <c r="J52" s="93"/>
      <c r="K52" s="45" t="s">
        <v>466</v>
      </c>
      <c r="L52" s="23" t="s">
        <v>3583</v>
      </c>
      <c r="M52" s="64">
        <f t="shared" si="5"/>
        <v>0.32464394710071209</v>
      </c>
      <c r="N52" s="44">
        <f t="shared" si="1"/>
        <v>0</v>
      </c>
      <c r="O52" s="43">
        <f t="shared" si="4"/>
        <v>0</v>
      </c>
      <c r="P52" s="90"/>
    </row>
    <row r="53" spans="1:16" ht="22.5" x14ac:dyDescent="0.25">
      <c r="A53" s="9" t="s">
        <v>2392</v>
      </c>
      <c r="B53" s="8" t="s">
        <v>2391</v>
      </c>
      <c r="C53" s="8">
        <v>1</v>
      </c>
      <c r="D53" s="8">
        <v>1</v>
      </c>
      <c r="E53" s="8">
        <v>94</v>
      </c>
      <c r="F53" s="7">
        <v>1</v>
      </c>
      <c r="G53" s="6">
        <v>1</v>
      </c>
      <c r="I53" s="84"/>
      <c r="J53" s="93"/>
      <c r="K53" s="45" t="s">
        <v>498</v>
      </c>
      <c r="L53" s="23">
        <v>1</v>
      </c>
      <c r="M53" s="64">
        <f t="shared" si="5"/>
        <v>0.32464394710071209</v>
      </c>
      <c r="N53" s="44">
        <f t="shared" si="1"/>
        <v>0.32464394710071209</v>
      </c>
      <c r="O53" s="43">
        <f t="shared" si="4"/>
        <v>9.0900305188199386</v>
      </c>
      <c r="P53" s="90"/>
    </row>
    <row r="54" spans="1:16" ht="15" x14ac:dyDescent="0.25">
      <c r="A54" s="9" t="s">
        <v>3374</v>
      </c>
      <c r="B54" s="8" t="s">
        <v>3373</v>
      </c>
      <c r="C54" s="8">
        <v>1</v>
      </c>
      <c r="D54" s="8">
        <v>0</v>
      </c>
      <c r="E54" s="8">
        <v>85</v>
      </c>
      <c r="F54" s="7">
        <v>0</v>
      </c>
      <c r="G54" s="6">
        <v>0</v>
      </c>
      <c r="I54" s="84"/>
      <c r="J54" s="93"/>
      <c r="K54" s="45" t="s">
        <v>496</v>
      </c>
      <c r="L54" s="23" t="s">
        <v>3583</v>
      </c>
      <c r="M54" s="64">
        <f t="shared" si="5"/>
        <v>0.32464394710071209</v>
      </c>
      <c r="N54" s="44">
        <f t="shared" si="1"/>
        <v>0</v>
      </c>
      <c r="O54" s="43">
        <f t="shared" si="4"/>
        <v>0</v>
      </c>
      <c r="P54" s="90"/>
    </row>
    <row r="55" spans="1:16" ht="22.5" x14ac:dyDescent="0.25">
      <c r="A55" s="9" t="s">
        <v>2390</v>
      </c>
      <c r="B55" s="8" t="s">
        <v>2389</v>
      </c>
      <c r="C55" s="8">
        <v>2411</v>
      </c>
      <c r="D55" s="8">
        <v>0</v>
      </c>
      <c r="E55" s="8">
        <v>74.14</v>
      </c>
      <c r="F55" s="7">
        <v>0.41499999999999998</v>
      </c>
      <c r="G55" s="6">
        <v>0</v>
      </c>
      <c r="I55" s="84"/>
      <c r="J55" s="93"/>
      <c r="K55" s="45" t="s">
        <v>3262</v>
      </c>
      <c r="L55" s="23" t="s">
        <v>3583</v>
      </c>
      <c r="M55" s="64">
        <f t="shared" si="5"/>
        <v>0.32464394710071209</v>
      </c>
      <c r="N55" s="44">
        <f t="shared" si="1"/>
        <v>0</v>
      </c>
      <c r="O55" s="43">
        <f t="shared" si="4"/>
        <v>0</v>
      </c>
      <c r="P55" s="90"/>
    </row>
    <row r="56" spans="1:16" ht="22.5" x14ac:dyDescent="0.25">
      <c r="A56" s="9" t="s">
        <v>2388</v>
      </c>
      <c r="B56" s="8" t="s">
        <v>2387</v>
      </c>
      <c r="C56" s="8">
        <v>377</v>
      </c>
      <c r="D56" s="8">
        <v>1.03</v>
      </c>
      <c r="E56" s="8">
        <v>79.11</v>
      </c>
      <c r="F56" s="7">
        <v>0.26500000000000001</v>
      </c>
      <c r="G56" s="6">
        <v>0</v>
      </c>
      <c r="I56" s="84"/>
      <c r="J56" s="93"/>
      <c r="K56" s="45" t="s">
        <v>494</v>
      </c>
      <c r="L56" s="23" t="s">
        <v>3583</v>
      </c>
      <c r="M56" s="64">
        <f t="shared" si="5"/>
        <v>0.32464394710071209</v>
      </c>
      <c r="N56" s="44">
        <f t="shared" si="1"/>
        <v>0</v>
      </c>
      <c r="O56" s="43">
        <f t="shared" si="4"/>
        <v>0</v>
      </c>
      <c r="P56" s="90"/>
    </row>
    <row r="57" spans="1:16" ht="23.25" thickBot="1" x14ac:dyDescent="0.3">
      <c r="A57" s="9" t="s">
        <v>2386</v>
      </c>
      <c r="B57" s="8" t="s">
        <v>2385</v>
      </c>
      <c r="C57" s="8">
        <v>2</v>
      </c>
      <c r="D57" s="8">
        <v>12</v>
      </c>
      <c r="E57" s="8">
        <v>76</v>
      </c>
      <c r="F57" s="7">
        <v>0</v>
      </c>
      <c r="G57" s="6">
        <v>0</v>
      </c>
      <c r="I57" s="84"/>
      <c r="J57" s="93"/>
      <c r="K57" s="45" t="s">
        <v>450</v>
      </c>
      <c r="L57" s="23" t="s">
        <v>3583</v>
      </c>
      <c r="M57" s="64">
        <f t="shared" si="5"/>
        <v>0.32464394710071209</v>
      </c>
      <c r="N57" s="44">
        <f t="shared" si="1"/>
        <v>0</v>
      </c>
      <c r="O57" s="43">
        <f t="shared" si="4"/>
        <v>0</v>
      </c>
      <c r="P57" s="90"/>
    </row>
    <row r="58" spans="1:16" ht="23.25" thickBot="1" x14ac:dyDescent="0.2">
      <c r="A58" s="9" t="s">
        <v>3190</v>
      </c>
      <c r="B58" s="8" t="s">
        <v>3189</v>
      </c>
      <c r="C58" s="8">
        <v>20</v>
      </c>
      <c r="D58" s="8">
        <v>0</v>
      </c>
      <c r="E58" s="8">
        <v>5.45</v>
      </c>
      <c r="F58" s="7">
        <v>0.45</v>
      </c>
      <c r="G58" s="6">
        <v>0</v>
      </c>
      <c r="I58" s="84"/>
      <c r="J58" s="94"/>
      <c r="K58" s="36" t="s">
        <v>0</v>
      </c>
      <c r="L58" s="30">
        <v>5</v>
      </c>
      <c r="M58" s="70">
        <f t="shared" si="5"/>
        <v>0.32464394710071209</v>
      </c>
      <c r="N58" s="18">
        <f t="shared" si="1"/>
        <v>1.6232197355035605</v>
      </c>
      <c r="O58" s="17">
        <f t="shared" si="4"/>
        <v>45.450152594099691</v>
      </c>
      <c r="P58" s="90"/>
    </row>
    <row r="59" spans="1:16" ht="23.25" thickBot="1" x14ac:dyDescent="0.3">
      <c r="A59" s="9" t="s">
        <v>2937</v>
      </c>
      <c r="B59" s="8" t="s">
        <v>2936</v>
      </c>
      <c r="C59" s="8">
        <v>73</v>
      </c>
      <c r="D59" s="8">
        <v>0</v>
      </c>
      <c r="E59" s="8">
        <v>66.010000000000005</v>
      </c>
      <c r="F59" s="7">
        <v>0.54800000000000004</v>
      </c>
      <c r="G59" s="6">
        <v>0</v>
      </c>
      <c r="I59" s="85"/>
      <c r="J59" s="42"/>
      <c r="K59" s="41"/>
      <c r="L59" s="40">
        <v>271</v>
      </c>
      <c r="M59" s="71"/>
      <c r="N59" s="39">
        <f>SUMIF($K7:$K58,"total",N7:N58)</f>
        <v>31.057712984790001</v>
      </c>
      <c r="O59" s="38">
        <f>SUMIF($K7:$K58,"total",O7:O58)</f>
        <v>649.00077659950603</v>
      </c>
      <c r="P59" s="91"/>
    </row>
    <row r="60" spans="1:16" ht="22.5" customHeight="1" x14ac:dyDescent="0.25">
      <c r="A60" s="9" t="s">
        <v>2935</v>
      </c>
      <c r="B60" s="8" t="s">
        <v>2934</v>
      </c>
      <c r="C60" s="8">
        <v>10</v>
      </c>
      <c r="D60" s="8">
        <v>1.4</v>
      </c>
      <c r="E60" s="8">
        <v>65.900000000000006</v>
      </c>
      <c r="F60" s="7">
        <v>0.5</v>
      </c>
      <c r="G60" s="6">
        <v>0</v>
      </c>
      <c r="I60" s="100" t="s">
        <v>3590</v>
      </c>
      <c r="J60" s="103"/>
      <c r="K60" s="37" t="s">
        <v>1725</v>
      </c>
      <c r="L60" s="23">
        <v>4</v>
      </c>
      <c r="M60" s="65">
        <f t="shared" ref="M60:M65" si="6">8294/58993</f>
        <v>0.14059295170613462</v>
      </c>
      <c r="N60" s="22">
        <f t="shared" ref="N60:N98" si="7">L60*M60</f>
        <v>0.56237180682453847</v>
      </c>
      <c r="O60" s="21">
        <f t="shared" ref="O60:O65" si="8">N60*6</f>
        <v>3.3742308409472308</v>
      </c>
      <c r="P60" s="106" t="s">
        <v>3591</v>
      </c>
    </row>
    <row r="61" spans="1:16" ht="33.75" x14ac:dyDescent="0.25">
      <c r="A61" s="9" t="s">
        <v>3232</v>
      </c>
      <c r="B61" s="8" t="s">
        <v>3231</v>
      </c>
      <c r="C61" s="8">
        <v>6</v>
      </c>
      <c r="D61" s="8">
        <v>0</v>
      </c>
      <c r="E61" s="8">
        <v>74.83</v>
      </c>
      <c r="F61" s="7">
        <v>0</v>
      </c>
      <c r="G61" s="6">
        <v>0</v>
      </c>
      <c r="I61" s="101"/>
      <c r="J61" s="104"/>
      <c r="K61" s="37" t="s">
        <v>114</v>
      </c>
      <c r="L61" s="23">
        <v>14</v>
      </c>
      <c r="M61" s="65">
        <f t="shared" si="6"/>
        <v>0.14059295170613462</v>
      </c>
      <c r="N61" s="22">
        <f t="shared" si="7"/>
        <v>1.9683013238858846</v>
      </c>
      <c r="O61" s="21">
        <f t="shared" si="8"/>
        <v>11.809807943315308</v>
      </c>
      <c r="P61" s="107"/>
    </row>
    <row r="62" spans="1:16" ht="22.5" x14ac:dyDescent="0.25">
      <c r="A62" s="9" t="s">
        <v>3228</v>
      </c>
      <c r="B62" s="8" t="s">
        <v>3227</v>
      </c>
      <c r="C62" s="8">
        <v>3</v>
      </c>
      <c r="D62" s="8">
        <v>0</v>
      </c>
      <c r="E62" s="8">
        <v>76</v>
      </c>
      <c r="F62" s="7">
        <v>0.66700000000000004</v>
      </c>
      <c r="G62" s="6">
        <v>0</v>
      </c>
      <c r="I62" s="101"/>
      <c r="J62" s="104"/>
      <c r="K62" s="37" t="s">
        <v>1723</v>
      </c>
      <c r="L62" s="23">
        <v>7</v>
      </c>
      <c r="M62" s="65">
        <f t="shared" si="6"/>
        <v>0.14059295170613462</v>
      </c>
      <c r="N62" s="22">
        <f t="shared" si="7"/>
        <v>0.98415066194294232</v>
      </c>
      <c r="O62" s="21">
        <f t="shared" si="8"/>
        <v>5.9049039716576539</v>
      </c>
      <c r="P62" s="107"/>
    </row>
    <row r="63" spans="1:16" ht="22.5" x14ac:dyDescent="0.25">
      <c r="A63" s="9" t="s">
        <v>3184</v>
      </c>
      <c r="B63" s="8" t="s">
        <v>3183</v>
      </c>
      <c r="C63" s="8">
        <v>1</v>
      </c>
      <c r="D63" s="8">
        <v>0</v>
      </c>
      <c r="E63" s="8">
        <v>16</v>
      </c>
      <c r="F63" s="7">
        <v>0</v>
      </c>
      <c r="G63" s="6">
        <v>0</v>
      </c>
      <c r="I63" s="101"/>
      <c r="J63" s="104"/>
      <c r="K63" s="37" t="s">
        <v>1721</v>
      </c>
      <c r="L63" s="23">
        <v>2</v>
      </c>
      <c r="M63" s="65">
        <f t="shared" si="6"/>
        <v>0.14059295170613462</v>
      </c>
      <c r="N63" s="22">
        <f t="shared" si="7"/>
        <v>0.28118590341226923</v>
      </c>
      <c r="O63" s="21">
        <f t="shared" si="8"/>
        <v>1.6871154204736154</v>
      </c>
      <c r="P63" s="107"/>
    </row>
    <row r="64" spans="1:16" ht="23.25" thickBot="1" x14ac:dyDescent="0.3">
      <c r="A64" s="9" t="s">
        <v>3524</v>
      </c>
      <c r="B64" s="8" t="s">
        <v>3523</v>
      </c>
      <c r="C64" s="8">
        <v>1</v>
      </c>
      <c r="D64" s="8">
        <v>0</v>
      </c>
      <c r="E64" s="8">
        <v>43</v>
      </c>
      <c r="F64" s="7">
        <v>0</v>
      </c>
      <c r="G64" s="6">
        <v>0</v>
      </c>
      <c r="I64" s="101"/>
      <c r="J64" s="104"/>
      <c r="K64" s="37" t="s">
        <v>1719</v>
      </c>
      <c r="L64" s="23" t="s">
        <v>3583</v>
      </c>
      <c r="M64" s="65">
        <f t="shared" si="6"/>
        <v>0.14059295170613462</v>
      </c>
      <c r="N64" s="22">
        <f t="shared" si="7"/>
        <v>0</v>
      </c>
      <c r="O64" s="21">
        <f t="shared" si="8"/>
        <v>0</v>
      </c>
      <c r="P64" s="107"/>
    </row>
    <row r="65" spans="1:16" ht="23.25" thickBot="1" x14ac:dyDescent="0.2">
      <c r="A65" s="9" t="s">
        <v>3182</v>
      </c>
      <c r="B65" s="8" t="s">
        <v>3181</v>
      </c>
      <c r="C65" s="8">
        <v>3</v>
      </c>
      <c r="D65" s="8">
        <v>1.33</v>
      </c>
      <c r="E65" s="8">
        <v>15.67</v>
      </c>
      <c r="F65" s="7">
        <v>0</v>
      </c>
      <c r="G65" s="6">
        <v>0</v>
      </c>
      <c r="I65" s="101"/>
      <c r="J65" s="105"/>
      <c r="K65" s="36" t="s">
        <v>0</v>
      </c>
      <c r="L65" s="30">
        <v>27</v>
      </c>
      <c r="M65" s="70">
        <f t="shared" si="6"/>
        <v>0.14059295170613462</v>
      </c>
      <c r="N65" s="18">
        <f t="shared" si="7"/>
        <v>3.7960096960656347</v>
      </c>
      <c r="O65" s="17">
        <f t="shared" si="8"/>
        <v>22.776058176393807</v>
      </c>
      <c r="P65" s="107"/>
    </row>
    <row r="66" spans="1:16" ht="33.75" customHeight="1" x14ac:dyDescent="0.25">
      <c r="A66" s="9" t="s">
        <v>2929</v>
      </c>
      <c r="B66" s="8" t="s">
        <v>2928</v>
      </c>
      <c r="C66" s="8">
        <v>5</v>
      </c>
      <c r="D66" s="8">
        <v>0</v>
      </c>
      <c r="E66" s="8">
        <v>42</v>
      </c>
      <c r="F66" s="7">
        <v>0.6</v>
      </c>
      <c r="G66" s="6">
        <v>0</v>
      </c>
      <c r="I66" s="101"/>
      <c r="J66" s="103"/>
      <c r="K66" s="37" t="s">
        <v>3140</v>
      </c>
      <c r="L66" s="23" t="s">
        <v>3583</v>
      </c>
      <c r="M66" s="65">
        <f t="shared" ref="M66:M74" si="9">691/(8814+4159)</f>
        <v>5.3264472365682575E-2</v>
      </c>
      <c r="N66" s="22">
        <f t="shared" si="7"/>
        <v>0</v>
      </c>
      <c r="O66" s="21">
        <f t="shared" ref="O66:O98" si="10">N66*20</f>
        <v>0</v>
      </c>
      <c r="P66" s="107"/>
    </row>
    <row r="67" spans="1:16" ht="22.5" x14ac:dyDescent="0.25">
      <c r="A67" s="9" t="s">
        <v>2927</v>
      </c>
      <c r="B67" s="8" t="s">
        <v>2926</v>
      </c>
      <c r="C67" s="8">
        <v>79</v>
      </c>
      <c r="D67" s="8">
        <v>1.34</v>
      </c>
      <c r="E67" s="8">
        <v>55.49</v>
      </c>
      <c r="F67" s="7">
        <v>0.55700000000000005</v>
      </c>
      <c r="G67" s="6">
        <v>0</v>
      </c>
      <c r="I67" s="101"/>
      <c r="J67" s="104"/>
      <c r="K67" s="37" t="s">
        <v>3138</v>
      </c>
      <c r="L67" s="23" t="s">
        <v>3583</v>
      </c>
      <c r="M67" s="65">
        <f t="shared" si="9"/>
        <v>5.3264472365682575E-2</v>
      </c>
      <c r="N67" s="22">
        <f t="shared" si="7"/>
        <v>0</v>
      </c>
      <c r="O67" s="21">
        <f t="shared" si="10"/>
        <v>0</v>
      </c>
      <c r="P67" s="107"/>
    </row>
    <row r="68" spans="1:16" ht="15" x14ac:dyDescent="0.25">
      <c r="A68" s="9" t="s">
        <v>3226</v>
      </c>
      <c r="B68" s="8" t="s">
        <v>3225</v>
      </c>
      <c r="C68" s="8">
        <v>1</v>
      </c>
      <c r="D68" s="8">
        <v>0</v>
      </c>
      <c r="E68" s="8">
        <v>14</v>
      </c>
      <c r="F68" s="7">
        <v>1</v>
      </c>
      <c r="G68" s="6">
        <v>0</v>
      </c>
      <c r="I68" s="101"/>
      <c r="J68" s="104"/>
      <c r="K68" s="37" t="s">
        <v>3136</v>
      </c>
      <c r="L68" s="23" t="s">
        <v>3583</v>
      </c>
      <c r="M68" s="65">
        <f t="shared" si="9"/>
        <v>5.3264472365682575E-2</v>
      </c>
      <c r="N68" s="22">
        <f t="shared" si="7"/>
        <v>0</v>
      </c>
      <c r="O68" s="21">
        <f t="shared" si="10"/>
        <v>0</v>
      </c>
      <c r="P68" s="107"/>
    </row>
    <row r="69" spans="1:16" ht="15" x14ac:dyDescent="0.25">
      <c r="A69" s="9" t="s">
        <v>2925</v>
      </c>
      <c r="B69" s="8" t="s">
        <v>2924</v>
      </c>
      <c r="C69" s="8">
        <v>37</v>
      </c>
      <c r="D69" s="8">
        <v>1.27</v>
      </c>
      <c r="E69" s="8">
        <v>38.46</v>
      </c>
      <c r="F69" s="7">
        <v>0.67600000000000005</v>
      </c>
      <c r="G69" s="6">
        <v>0</v>
      </c>
      <c r="I69" s="101"/>
      <c r="J69" s="104"/>
      <c r="K69" s="37" t="s">
        <v>3335</v>
      </c>
      <c r="L69" s="23" t="s">
        <v>3583</v>
      </c>
      <c r="M69" s="65">
        <f t="shared" si="9"/>
        <v>5.3264472365682575E-2</v>
      </c>
      <c r="N69" s="22">
        <f t="shared" si="7"/>
        <v>0</v>
      </c>
      <c r="O69" s="21">
        <f t="shared" si="10"/>
        <v>0</v>
      </c>
      <c r="P69" s="107"/>
    </row>
    <row r="70" spans="1:16" ht="22.5" x14ac:dyDescent="0.25">
      <c r="A70" s="9" t="s">
        <v>2348</v>
      </c>
      <c r="B70" s="8" t="s">
        <v>2347</v>
      </c>
      <c r="C70" s="8">
        <v>25</v>
      </c>
      <c r="D70" s="8">
        <v>1.24</v>
      </c>
      <c r="E70" s="8">
        <v>5.12</v>
      </c>
      <c r="F70" s="7">
        <v>0.56000000000000005</v>
      </c>
      <c r="G70" s="6">
        <v>0</v>
      </c>
      <c r="I70" s="101"/>
      <c r="J70" s="104"/>
      <c r="K70" s="37" t="s">
        <v>1629</v>
      </c>
      <c r="L70" s="23">
        <v>1</v>
      </c>
      <c r="M70" s="65">
        <f t="shared" si="9"/>
        <v>5.3264472365682575E-2</v>
      </c>
      <c r="N70" s="22">
        <f t="shared" si="7"/>
        <v>5.3264472365682575E-2</v>
      </c>
      <c r="O70" s="21">
        <f t="shared" si="10"/>
        <v>1.0652894473136514</v>
      </c>
      <c r="P70" s="107"/>
    </row>
    <row r="71" spans="1:16" ht="22.5" x14ac:dyDescent="0.25">
      <c r="A71" s="9" t="s">
        <v>2346</v>
      </c>
      <c r="B71" s="8" t="s">
        <v>2345</v>
      </c>
      <c r="C71" s="8">
        <v>12</v>
      </c>
      <c r="D71" s="8">
        <v>1.75</v>
      </c>
      <c r="E71" s="8">
        <v>31.42</v>
      </c>
      <c r="F71" s="7">
        <v>0.33300000000000002</v>
      </c>
      <c r="G71" s="6">
        <v>0</v>
      </c>
      <c r="I71" s="101"/>
      <c r="J71" s="104"/>
      <c r="K71" s="37" t="s">
        <v>2832</v>
      </c>
      <c r="L71" s="23" t="s">
        <v>3583</v>
      </c>
      <c r="M71" s="65">
        <f t="shared" si="9"/>
        <v>5.3264472365682575E-2</v>
      </c>
      <c r="N71" s="22">
        <f t="shared" si="7"/>
        <v>0</v>
      </c>
      <c r="O71" s="21">
        <f t="shared" si="10"/>
        <v>0</v>
      </c>
      <c r="P71" s="107"/>
    </row>
    <row r="72" spans="1:16" ht="56.25" x14ac:dyDescent="0.25">
      <c r="A72" s="9" t="s">
        <v>2344</v>
      </c>
      <c r="B72" s="8" t="s">
        <v>2343</v>
      </c>
      <c r="C72" s="8">
        <v>9</v>
      </c>
      <c r="D72" s="8">
        <v>1.56</v>
      </c>
      <c r="E72" s="8">
        <v>3.67</v>
      </c>
      <c r="F72" s="7">
        <v>0.66700000000000004</v>
      </c>
      <c r="G72" s="6">
        <v>0</v>
      </c>
      <c r="I72" s="101"/>
      <c r="J72" s="104"/>
      <c r="K72" s="37" t="s">
        <v>1627</v>
      </c>
      <c r="L72" s="23" t="s">
        <v>3583</v>
      </c>
      <c r="M72" s="65">
        <f t="shared" si="9"/>
        <v>5.3264472365682575E-2</v>
      </c>
      <c r="N72" s="22">
        <f t="shared" si="7"/>
        <v>0</v>
      </c>
      <c r="O72" s="21">
        <f t="shared" si="10"/>
        <v>0</v>
      </c>
      <c r="P72" s="107"/>
    </row>
    <row r="73" spans="1:16" ht="57" thickBot="1" x14ac:dyDescent="0.3">
      <c r="A73" s="9" t="s">
        <v>2342</v>
      </c>
      <c r="B73" s="8" t="s">
        <v>2341</v>
      </c>
      <c r="C73" s="8">
        <v>2</v>
      </c>
      <c r="D73" s="8">
        <v>1.5</v>
      </c>
      <c r="E73" s="8">
        <v>49</v>
      </c>
      <c r="F73" s="7">
        <v>1</v>
      </c>
      <c r="G73" s="6">
        <v>0</v>
      </c>
      <c r="I73" s="101"/>
      <c r="J73" s="104"/>
      <c r="K73" s="37" t="s">
        <v>3135</v>
      </c>
      <c r="L73" s="23" t="s">
        <v>3583</v>
      </c>
      <c r="M73" s="65">
        <f t="shared" si="9"/>
        <v>5.3264472365682575E-2</v>
      </c>
      <c r="N73" s="22">
        <f t="shared" si="7"/>
        <v>0</v>
      </c>
      <c r="O73" s="21">
        <f t="shared" si="10"/>
        <v>0</v>
      </c>
      <c r="P73" s="107"/>
    </row>
    <row r="74" spans="1:16" ht="23.25" thickBot="1" x14ac:dyDescent="0.2">
      <c r="A74" s="9" t="s">
        <v>2340</v>
      </c>
      <c r="B74" s="8" t="s">
        <v>2339</v>
      </c>
      <c r="C74" s="8">
        <v>76</v>
      </c>
      <c r="D74" s="8">
        <v>0</v>
      </c>
      <c r="E74" s="8">
        <v>4.16</v>
      </c>
      <c r="F74" s="7">
        <v>0.53900000000000003</v>
      </c>
      <c r="G74" s="6">
        <v>0</v>
      </c>
      <c r="I74" s="101"/>
      <c r="J74" s="105"/>
      <c r="K74" s="36" t="s">
        <v>0</v>
      </c>
      <c r="L74" s="30">
        <v>1</v>
      </c>
      <c r="M74" s="70">
        <f t="shared" si="9"/>
        <v>5.3264472365682575E-2</v>
      </c>
      <c r="N74" s="18">
        <f t="shared" si="7"/>
        <v>5.3264472365682575E-2</v>
      </c>
      <c r="O74" s="17">
        <f t="shared" si="10"/>
        <v>1.0652894473136514</v>
      </c>
      <c r="P74" s="107"/>
    </row>
    <row r="75" spans="1:16" ht="22.5" customHeight="1" x14ac:dyDescent="0.25">
      <c r="A75" s="9" t="s">
        <v>2338</v>
      </c>
      <c r="B75" s="8" t="s">
        <v>2337</v>
      </c>
      <c r="C75" s="8">
        <v>15</v>
      </c>
      <c r="D75" s="8">
        <v>0</v>
      </c>
      <c r="E75" s="8">
        <v>41.27</v>
      </c>
      <c r="F75" s="7">
        <v>0.6</v>
      </c>
      <c r="G75" s="6">
        <v>0</v>
      </c>
      <c r="I75" s="101"/>
      <c r="J75" s="109"/>
      <c r="K75" s="37" t="s">
        <v>1695</v>
      </c>
      <c r="L75" s="23">
        <v>1</v>
      </c>
      <c r="M75" s="65">
        <f t="shared" ref="M75:M98" si="11">4667/(12345+56058+16046+74320+69268)</f>
        <v>2.0465977012502357E-2</v>
      </c>
      <c r="N75" s="22">
        <f t="shared" si="7"/>
        <v>2.0465977012502357E-2</v>
      </c>
      <c r="O75" s="21">
        <f t="shared" si="10"/>
        <v>0.40931954025004713</v>
      </c>
      <c r="P75" s="107"/>
    </row>
    <row r="76" spans="1:16" ht="33.75" x14ac:dyDescent="0.25">
      <c r="A76" s="9" t="s">
        <v>2336</v>
      </c>
      <c r="B76" s="8" t="s">
        <v>2335</v>
      </c>
      <c r="C76" s="8">
        <v>2</v>
      </c>
      <c r="D76" s="8">
        <v>0</v>
      </c>
      <c r="E76" s="8">
        <v>37</v>
      </c>
      <c r="F76" s="7">
        <v>0.5</v>
      </c>
      <c r="G76" s="6">
        <v>0</v>
      </c>
      <c r="I76" s="101"/>
      <c r="J76" s="110"/>
      <c r="K76" s="37" t="s">
        <v>1693</v>
      </c>
      <c r="L76" s="23" t="s">
        <v>3583</v>
      </c>
      <c r="M76" s="65">
        <f t="shared" si="11"/>
        <v>2.0465977012502357E-2</v>
      </c>
      <c r="N76" s="22">
        <f t="shared" si="7"/>
        <v>0</v>
      </c>
      <c r="O76" s="21">
        <f t="shared" si="10"/>
        <v>0</v>
      </c>
      <c r="P76" s="107"/>
    </row>
    <row r="77" spans="1:16" ht="33.75" x14ac:dyDescent="0.25">
      <c r="A77" s="9" t="s">
        <v>2920</v>
      </c>
      <c r="B77" s="8" t="s">
        <v>2919</v>
      </c>
      <c r="C77" s="8">
        <v>5</v>
      </c>
      <c r="D77" s="8">
        <v>1</v>
      </c>
      <c r="E77" s="8">
        <v>47.8</v>
      </c>
      <c r="F77" s="7">
        <v>0.2</v>
      </c>
      <c r="G77" s="6">
        <v>0</v>
      </c>
      <c r="I77" s="101"/>
      <c r="J77" s="110"/>
      <c r="K77" s="37" t="s">
        <v>1691</v>
      </c>
      <c r="L77" s="23" t="s">
        <v>3583</v>
      </c>
      <c r="M77" s="65">
        <f t="shared" si="11"/>
        <v>2.0465977012502357E-2</v>
      </c>
      <c r="N77" s="22">
        <f t="shared" si="7"/>
        <v>0</v>
      </c>
      <c r="O77" s="21">
        <f t="shared" si="10"/>
        <v>0</v>
      </c>
      <c r="P77" s="107"/>
    </row>
    <row r="78" spans="1:16" ht="15" x14ac:dyDescent="0.25">
      <c r="A78" s="9" t="s">
        <v>2334</v>
      </c>
      <c r="B78" s="8" t="s">
        <v>2333</v>
      </c>
      <c r="C78" s="8">
        <v>10</v>
      </c>
      <c r="D78" s="8">
        <v>0</v>
      </c>
      <c r="E78" s="8">
        <v>58.9</v>
      </c>
      <c r="F78" s="7">
        <v>0.7</v>
      </c>
      <c r="G78" s="6">
        <v>0</v>
      </c>
      <c r="I78" s="101"/>
      <c r="J78" s="110"/>
      <c r="K78" s="37" t="s">
        <v>1689</v>
      </c>
      <c r="L78" s="23" t="s">
        <v>3583</v>
      </c>
      <c r="M78" s="65">
        <f t="shared" si="11"/>
        <v>2.0465977012502357E-2</v>
      </c>
      <c r="N78" s="22">
        <f t="shared" si="7"/>
        <v>0</v>
      </c>
      <c r="O78" s="21">
        <f t="shared" si="10"/>
        <v>0</v>
      </c>
      <c r="P78" s="107"/>
    </row>
    <row r="79" spans="1:16" ht="15" x14ac:dyDescent="0.25">
      <c r="A79" s="9" t="s">
        <v>2332</v>
      </c>
      <c r="B79" s="8" t="s">
        <v>2331</v>
      </c>
      <c r="C79" s="8">
        <v>1</v>
      </c>
      <c r="D79" s="8">
        <v>1</v>
      </c>
      <c r="E79" s="8">
        <v>75</v>
      </c>
      <c r="F79" s="7">
        <v>1</v>
      </c>
      <c r="G79" s="6">
        <v>0</v>
      </c>
      <c r="I79" s="101"/>
      <c r="J79" s="110"/>
      <c r="K79" s="37" t="s">
        <v>3143</v>
      </c>
      <c r="L79" s="23" t="s">
        <v>3583</v>
      </c>
      <c r="M79" s="65">
        <f t="shared" si="11"/>
        <v>2.0465977012502357E-2</v>
      </c>
      <c r="N79" s="22">
        <f t="shared" si="7"/>
        <v>0</v>
      </c>
      <c r="O79" s="21">
        <f t="shared" si="10"/>
        <v>0</v>
      </c>
      <c r="P79" s="107"/>
    </row>
    <row r="80" spans="1:16" ht="15" x14ac:dyDescent="0.25">
      <c r="A80" s="9" t="s">
        <v>3268</v>
      </c>
      <c r="B80" s="8" t="s">
        <v>3267</v>
      </c>
      <c r="C80" s="8">
        <v>1</v>
      </c>
      <c r="D80" s="8">
        <v>0</v>
      </c>
      <c r="E80" s="8">
        <v>23</v>
      </c>
      <c r="F80" s="7">
        <v>1</v>
      </c>
      <c r="G80" s="6">
        <v>0</v>
      </c>
      <c r="I80" s="101"/>
      <c r="J80" s="110"/>
      <c r="K80" s="37" t="s">
        <v>1687</v>
      </c>
      <c r="L80" s="23">
        <v>9</v>
      </c>
      <c r="M80" s="65">
        <f t="shared" si="11"/>
        <v>2.0465977012502357E-2</v>
      </c>
      <c r="N80" s="22">
        <f t="shared" si="7"/>
        <v>0.18419379311252121</v>
      </c>
      <c r="O80" s="21">
        <f t="shared" si="10"/>
        <v>3.6838758622504244</v>
      </c>
      <c r="P80" s="107"/>
    </row>
    <row r="81" spans="1:16" ht="22.5" x14ac:dyDescent="0.25">
      <c r="A81" s="9" t="s">
        <v>2918</v>
      </c>
      <c r="B81" s="8" t="s">
        <v>2917</v>
      </c>
      <c r="C81" s="8">
        <v>8</v>
      </c>
      <c r="D81" s="8">
        <v>0</v>
      </c>
      <c r="E81" s="8">
        <v>32.880000000000003</v>
      </c>
      <c r="F81" s="7">
        <v>0.625</v>
      </c>
      <c r="G81" s="6">
        <v>0</v>
      </c>
      <c r="I81" s="101"/>
      <c r="J81" s="110"/>
      <c r="K81" s="37" t="s">
        <v>1685</v>
      </c>
      <c r="L81" s="23">
        <v>10</v>
      </c>
      <c r="M81" s="65">
        <f t="shared" si="11"/>
        <v>2.0465977012502357E-2</v>
      </c>
      <c r="N81" s="22">
        <f t="shared" si="7"/>
        <v>0.20465977012502357</v>
      </c>
      <c r="O81" s="21">
        <f t="shared" si="10"/>
        <v>4.0931954025004718</v>
      </c>
      <c r="P81" s="107"/>
    </row>
    <row r="82" spans="1:16" ht="22.5" x14ac:dyDescent="0.25">
      <c r="A82" s="9" t="s">
        <v>2916</v>
      </c>
      <c r="B82" s="8" t="s">
        <v>2915</v>
      </c>
      <c r="C82" s="8">
        <v>41</v>
      </c>
      <c r="D82" s="8">
        <v>1.73</v>
      </c>
      <c r="E82" s="8">
        <v>44.37</v>
      </c>
      <c r="F82" s="7">
        <v>0.51200000000000001</v>
      </c>
      <c r="G82" s="6">
        <v>0</v>
      </c>
      <c r="I82" s="101"/>
      <c r="J82" s="110"/>
      <c r="K82" s="37" t="s">
        <v>110</v>
      </c>
      <c r="L82" s="23">
        <v>5</v>
      </c>
      <c r="M82" s="65">
        <f t="shared" si="11"/>
        <v>2.0465977012502357E-2</v>
      </c>
      <c r="N82" s="22">
        <f t="shared" si="7"/>
        <v>0.10232988506251178</v>
      </c>
      <c r="O82" s="21">
        <f t="shared" si="10"/>
        <v>2.0465977012502359</v>
      </c>
      <c r="P82" s="107"/>
    </row>
    <row r="83" spans="1:16" ht="22.5" x14ac:dyDescent="0.25">
      <c r="A83" s="9" t="s">
        <v>2330</v>
      </c>
      <c r="B83" s="8" t="s">
        <v>2329</v>
      </c>
      <c r="C83" s="8">
        <v>24</v>
      </c>
      <c r="D83" s="8">
        <v>0</v>
      </c>
      <c r="E83" s="8">
        <v>12.21</v>
      </c>
      <c r="F83" s="7">
        <v>0.33300000000000002</v>
      </c>
      <c r="G83" s="6">
        <v>0</v>
      </c>
      <c r="I83" s="101"/>
      <c r="J83" s="110"/>
      <c r="K83" s="37" t="s">
        <v>1683</v>
      </c>
      <c r="L83" s="23">
        <v>1</v>
      </c>
      <c r="M83" s="65">
        <f t="shared" si="11"/>
        <v>2.0465977012502357E-2</v>
      </c>
      <c r="N83" s="22">
        <f t="shared" si="7"/>
        <v>2.0465977012502357E-2</v>
      </c>
      <c r="O83" s="21">
        <f t="shared" si="10"/>
        <v>0.40931954025004713</v>
      </c>
      <c r="P83" s="107"/>
    </row>
    <row r="84" spans="1:16" ht="22.5" x14ac:dyDescent="0.25">
      <c r="A84" s="9" t="s">
        <v>2914</v>
      </c>
      <c r="B84" s="8" t="s">
        <v>2913</v>
      </c>
      <c r="C84" s="8">
        <v>1</v>
      </c>
      <c r="D84" s="8">
        <v>1</v>
      </c>
      <c r="E84" s="8">
        <v>8</v>
      </c>
      <c r="F84" s="7">
        <v>1</v>
      </c>
      <c r="G84" s="6">
        <v>0</v>
      </c>
      <c r="I84" s="101"/>
      <c r="J84" s="110"/>
      <c r="K84" s="37" t="s">
        <v>1681</v>
      </c>
      <c r="L84" s="23" t="s">
        <v>3583</v>
      </c>
      <c r="M84" s="65">
        <f t="shared" si="11"/>
        <v>2.0465977012502357E-2</v>
      </c>
      <c r="N84" s="22">
        <f t="shared" si="7"/>
        <v>0</v>
      </c>
      <c r="O84" s="21">
        <f t="shared" si="10"/>
        <v>0</v>
      </c>
      <c r="P84" s="107"/>
    </row>
    <row r="85" spans="1:16" ht="22.5" x14ac:dyDescent="0.25">
      <c r="A85" s="9" t="s">
        <v>2912</v>
      </c>
      <c r="B85" s="8" t="s">
        <v>2911</v>
      </c>
      <c r="C85" s="8">
        <v>3</v>
      </c>
      <c r="D85" s="8">
        <v>0</v>
      </c>
      <c r="E85" s="8">
        <v>51.67</v>
      </c>
      <c r="F85" s="7">
        <v>0</v>
      </c>
      <c r="G85" s="6">
        <v>0</v>
      </c>
      <c r="I85" s="101"/>
      <c r="J85" s="110"/>
      <c r="K85" s="37" t="s">
        <v>1647</v>
      </c>
      <c r="L85" s="23">
        <v>17</v>
      </c>
      <c r="M85" s="65">
        <f t="shared" si="11"/>
        <v>2.0465977012502357E-2</v>
      </c>
      <c r="N85" s="22">
        <f t="shared" si="7"/>
        <v>0.34792160921254006</v>
      </c>
      <c r="O85" s="21">
        <f t="shared" si="10"/>
        <v>6.9584321842508015</v>
      </c>
      <c r="P85" s="107"/>
    </row>
    <row r="86" spans="1:16" ht="22.5" x14ac:dyDescent="0.25">
      <c r="A86" s="9" t="s">
        <v>2910</v>
      </c>
      <c r="B86" s="8" t="s">
        <v>2909</v>
      </c>
      <c r="C86" s="8">
        <v>16</v>
      </c>
      <c r="D86" s="8">
        <v>3.19</v>
      </c>
      <c r="E86" s="8">
        <v>59.69</v>
      </c>
      <c r="F86" s="7">
        <v>0.625</v>
      </c>
      <c r="G86" s="6">
        <v>0</v>
      </c>
      <c r="I86" s="101"/>
      <c r="J86" s="110"/>
      <c r="K86" s="37" t="s">
        <v>1645</v>
      </c>
      <c r="L86" s="23" t="s">
        <v>3583</v>
      </c>
      <c r="M86" s="65">
        <f t="shared" si="11"/>
        <v>2.0465977012502357E-2</v>
      </c>
      <c r="N86" s="22">
        <f t="shared" si="7"/>
        <v>0</v>
      </c>
      <c r="O86" s="21">
        <f t="shared" si="10"/>
        <v>0</v>
      </c>
      <c r="P86" s="107"/>
    </row>
    <row r="87" spans="1:16" ht="22.5" x14ac:dyDescent="0.25">
      <c r="A87" s="9" t="s">
        <v>3180</v>
      </c>
      <c r="B87" s="8" t="s">
        <v>3179</v>
      </c>
      <c r="C87" s="8">
        <v>2</v>
      </c>
      <c r="D87" s="8">
        <v>3.5</v>
      </c>
      <c r="E87" s="8">
        <v>80.5</v>
      </c>
      <c r="F87" s="7">
        <v>0</v>
      </c>
      <c r="G87" s="6">
        <v>0</v>
      </c>
      <c r="I87" s="101"/>
      <c r="J87" s="110"/>
      <c r="K87" s="37" t="s">
        <v>1643</v>
      </c>
      <c r="L87" s="23">
        <v>1</v>
      </c>
      <c r="M87" s="65">
        <f t="shared" si="11"/>
        <v>2.0465977012502357E-2</v>
      </c>
      <c r="N87" s="22">
        <f t="shared" si="7"/>
        <v>2.0465977012502357E-2</v>
      </c>
      <c r="O87" s="21">
        <f t="shared" si="10"/>
        <v>0.40931954025004713</v>
      </c>
      <c r="P87" s="107"/>
    </row>
    <row r="88" spans="1:16" ht="22.5" x14ac:dyDescent="0.25">
      <c r="A88" s="9" t="s">
        <v>2328</v>
      </c>
      <c r="B88" s="8" t="s">
        <v>2327</v>
      </c>
      <c r="C88" s="8">
        <v>1</v>
      </c>
      <c r="D88" s="8">
        <v>10</v>
      </c>
      <c r="E88" s="8">
        <v>54</v>
      </c>
      <c r="F88" s="7">
        <v>1</v>
      </c>
      <c r="G88" s="6">
        <v>0</v>
      </c>
      <c r="I88" s="101"/>
      <c r="J88" s="110"/>
      <c r="K88" s="37" t="s">
        <v>1641</v>
      </c>
      <c r="L88" s="23">
        <v>1</v>
      </c>
      <c r="M88" s="65">
        <f t="shared" si="11"/>
        <v>2.0465977012502357E-2</v>
      </c>
      <c r="N88" s="22">
        <f t="shared" si="7"/>
        <v>2.0465977012502357E-2</v>
      </c>
      <c r="O88" s="21">
        <f t="shared" si="10"/>
        <v>0.40931954025004713</v>
      </c>
      <c r="P88" s="107"/>
    </row>
    <row r="89" spans="1:16" ht="22.5" x14ac:dyDescent="0.25">
      <c r="A89" s="9" t="s">
        <v>3400</v>
      </c>
      <c r="B89" s="8" t="s">
        <v>3399</v>
      </c>
      <c r="C89" s="8">
        <v>2</v>
      </c>
      <c r="D89" s="8">
        <v>12.5</v>
      </c>
      <c r="E89" s="8">
        <v>76</v>
      </c>
      <c r="F89" s="7">
        <v>1</v>
      </c>
      <c r="G89" s="6">
        <v>0</v>
      </c>
      <c r="I89" s="101"/>
      <c r="J89" s="110"/>
      <c r="K89" s="37" t="s">
        <v>1599</v>
      </c>
      <c r="L89" s="23">
        <v>6</v>
      </c>
      <c r="M89" s="65">
        <f t="shared" si="11"/>
        <v>2.0465977012502357E-2</v>
      </c>
      <c r="N89" s="22">
        <f t="shared" si="7"/>
        <v>0.12279586207501414</v>
      </c>
      <c r="O89" s="21">
        <f t="shared" si="10"/>
        <v>2.4559172415002828</v>
      </c>
      <c r="P89" s="107"/>
    </row>
    <row r="90" spans="1:16" ht="22.5" x14ac:dyDescent="0.25">
      <c r="A90" s="9" t="s">
        <v>2908</v>
      </c>
      <c r="B90" s="8" t="s">
        <v>2907</v>
      </c>
      <c r="C90" s="8">
        <v>1</v>
      </c>
      <c r="D90" s="8">
        <v>0</v>
      </c>
      <c r="E90" s="8">
        <v>28</v>
      </c>
      <c r="F90" s="7">
        <v>0</v>
      </c>
      <c r="G90" s="6">
        <v>0</v>
      </c>
      <c r="I90" s="101"/>
      <c r="J90" s="110"/>
      <c r="K90" s="37" t="s">
        <v>106</v>
      </c>
      <c r="L90" s="23">
        <v>19</v>
      </c>
      <c r="M90" s="65">
        <f t="shared" si="11"/>
        <v>2.0465977012502357E-2</v>
      </c>
      <c r="N90" s="22">
        <f t="shared" si="7"/>
        <v>0.38885356323754477</v>
      </c>
      <c r="O90" s="21">
        <f t="shared" si="10"/>
        <v>7.7770712647508953</v>
      </c>
      <c r="P90" s="107"/>
    </row>
    <row r="91" spans="1:16" ht="22.5" x14ac:dyDescent="0.25">
      <c r="A91" s="9" t="s">
        <v>2326</v>
      </c>
      <c r="B91" s="8" t="s">
        <v>2325</v>
      </c>
      <c r="C91" s="8">
        <v>96</v>
      </c>
      <c r="D91" s="8">
        <v>0</v>
      </c>
      <c r="E91" s="8">
        <v>4.43</v>
      </c>
      <c r="F91" s="7">
        <v>0.55200000000000005</v>
      </c>
      <c r="G91" s="6">
        <v>0</v>
      </c>
      <c r="I91" s="101"/>
      <c r="J91" s="110"/>
      <c r="K91" s="37" t="s">
        <v>1597</v>
      </c>
      <c r="L91" s="23">
        <v>6</v>
      </c>
      <c r="M91" s="65">
        <f t="shared" si="11"/>
        <v>2.0465977012502357E-2</v>
      </c>
      <c r="N91" s="22">
        <f t="shared" si="7"/>
        <v>0.12279586207501414</v>
      </c>
      <c r="O91" s="21">
        <f t="shared" si="10"/>
        <v>2.4559172415002828</v>
      </c>
      <c r="P91" s="107"/>
    </row>
    <row r="92" spans="1:16" ht="33.75" x14ac:dyDescent="0.25">
      <c r="A92" s="9" t="s">
        <v>3446</v>
      </c>
      <c r="B92" s="8" t="s">
        <v>3445</v>
      </c>
      <c r="C92" s="8">
        <v>1</v>
      </c>
      <c r="D92" s="8">
        <v>0</v>
      </c>
      <c r="E92" s="8">
        <v>35</v>
      </c>
      <c r="F92" s="7">
        <v>0</v>
      </c>
      <c r="G92" s="6">
        <v>0</v>
      </c>
      <c r="I92" s="101"/>
      <c r="J92" s="110"/>
      <c r="K92" s="37" t="s">
        <v>1595</v>
      </c>
      <c r="L92" s="23" t="s">
        <v>3583</v>
      </c>
      <c r="M92" s="65">
        <f t="shared" si="11"/>
        <v>2.0465977012502357E-2</v>
      </c>
      <c r="N92" s="22">
        <f t="shared" si="7"/>
        <v>0</v>
      </c>
      <c r="O92" s="21">
        <f t="shared" si="10"/>
        <v>0</v>
      </c>
      <c r="P92" s="107"/>
    </row>
    <row r="93" spans="1:16" ht="22.5" x14ac:dyDescent="0.25">
      <c r="A93" s="9" t="s">
        <v>3254</v>
      </c>
      <c r="B93" s="8" t="s">
        <v>3253</v>
      </c>
      <c r="C93" s="8">
        <v>1</v>
      </c>
      <c r="D93" s="8">
        <v>2</v>
      </c>
      <c r="E93" s="8">
        <v>74</v>
      </c>
      <c r="F93" s="7">
        <v>1</v>
      </c>
      <c r="G93" s="6">
        <v>0</v>
      </c>
      <c r="I93" s="101"/>
      <c r="J93" s="110"/>
      <c r="K93" s="37" t="s">
        <v>1593</v>
      </c>
      <c r="L93" s="23">
        <v>1</v>
      </c>
      <c r="M93" s="65">
        <f t="shared" si="11"/>
        <v>2.0465977012502357E-2</v>
      </c>
      <c r="N93" s="22">
        <f t="shared" si="7"/>
        <v>2.0465977012502357E-2</v>
      </c>
      <c r="O93" s="21">
        <f t="shared" si="10"/>
        <v>0.40931954025004713</v>
      </c>
      <c r="P93" s="107"/>
    </row>
    <row r="94" spans="1:16" ht="22.5" x14ac:dyDescent="0.25">
      <c r="A94" s="9" t="s">
        <v>2906</v>
      </c>
      <c r="B94" s="8" t="s">
        <v>2905</v>
      </c>
      <c r="C94" s="8">
        <v>3</v>
      </c>
      <c r="D94" s="8">
        <v>0</v>
      </c>
      <c r="E94" s="8">
        <v>63.33</v>
      </c>
      <c r="F94" s="7">
        <v>0.66700000000000004</v>
      </c>
      <c r="G94" s="6">
        <v>0</v>
      </c>
      <c r="I94" s="101"/>
      <c r="J94" s="110"/>
      <c r="K94" s="37" t="s">
        <v>1863</v>
      </c>
      <c r="L94" s="23">
        <v>46</v>
      </c>
      <c r="M94" s="65">
        <f t="shared" si="11"/>
        <v>2.0465977012502357E-2</v>
      </c>
      <c r="N94" s="22">
        <f t="shared" si="7"/>
        <v>0.9414349425751084</v>
      </c>
      <c r="O94" s="21">
        <f t="shared" si="10"/>
        <v>18.828698851502168</v>
      </c>
      <c r="P94" s="107"/>
    </row>
    <row r="95" spans="1:16" ht="33.75" x14ac:dyDescent="0.25">
      <c r="A95" s="9" t="s">
        <v>2324</v>
      </c>
      <c r="B95" s="8" t="s">
        <v>2323</v>
      </c>
      <c r="C95" s="8">
        <v>186</v>
      </c>
      <c r="D95" s="8">
        <v>0</v>
      </c>
      <c r="E95" s="8">
        <v>26.16</v>
      </c>
      <c r="F95" s="7">
        <v>0.42499999999999999</v>
      </c>
      <c r="G95" s="6">
        <v>0</v>
      </c>
      <c r="I95" s="101"/>
      <c r="J95" s="110"/>
      <c r="K95" s="37" t="s">
        <v>1861</v>
      </c>
      <c r="L95" s="23">
        <v>24</v>
      </c>
      <c r="M95" s="65">
        <f t="shared" si="11"/>
        <v>2.0465977012502357E-2</v>
      </c>
      <c r="N95" s="22">
        <f t="shared" si="7"/>
        <v>0.49118344830005656</v>
      </c>
      <c r="O95" s="21">
        <f t="shared" si="10"/>
        <v>9.8236689660011312</v>
      </c>
      <c r="P95" s="107"/>
    </row>
    <row r="96" spans="1:16" ht="33.75" x14ac:dyDescent="0.25">
      <c r="A96" s="9" t="s">
        <v>2322</v>
      </c>
      <c r="B96" s="8" t="s">
        <v>2321</v>
      </c>
      <c r="C96" s="8">
        <v>6</v>
      </c>
      <c r="D96" s="8">
        <v>1</v>
      </c>
      <c r="E96" s="8">
        <v>43.67</v>
      </c>
      <c r="F96" s="7">
        <v>0.5</v>
      </c>
      <c r="G96" s="6">
        <v>0</v>
      </c>
      <c r="I96" s="101"/>
      <c r="J96" s="110"/>
      <c r="K96" s="37" t="s">
        <v>1859</v>
      </c>
      <c r="L96" s="23">
        <v>35</v>
      </c>
      <c r="M96" s="65">
        <f t="shared" si="11"/>
        <v>2.0465977012502357E-2</v>
      </c>
      <c r="N96" s="22">
        <f t="shared" si="7"/>
        <v>0.71630919543758242</v>
      </c>
      <c r="O96" s="21">
        <f t="shared" si="10"/>
        <v>14.326183908751648</v>
      </c>
      <c r="P96" s="107"/>
    </row>
    <row r="97" spans="1:16" ht="23.25" thickBot="1" x14ac:dyDescent="0.3">
      <c r="A97" s="9" t="s">
        <v>2320</v>
      </c>
      <c r="B97" s="8" t="s">
        <v>2319</v>
      </c>
      <c r="C97" s="8">
        <v>12</v>
      </c>
      <c r="D97" s="8">
        <v>0</v>
      </c>
      <c r="E97" s="8">
        <v>56.5</v>
      </c>
      <c r="F97" s="7">
        <v>0.91700000000000004</v>
      </c>
      <c r="G97" s="6">
        <v>0</v>
      </c>
      <c r="I97" s="101"/>
      <c r="J97" s="110"/>
      <c r="K97" s="37" t="s">
        <v>1857</v>
      </c>
      <c r="L97" s="23">
        <v>9</v>
      </c>
      <c r="M97" s="65">
        <f t="shared" si="11"/>
        <v>2.0465977012502357E-2</v>
      </c>
      <c r="N97" s="22">
        <f t="shared" si="7"/>
        <v>0.18419379311252121</v>
      </c>
      <c r="O97" s="21">
        <f t="shared" si="10"/>
        <v>3.6838758622504244</v>
      </c>
      <c r="P97" s="107"/>
    </row>
    <row r="98" spans="1:16" ht="23.25" thickBot="1" x14ac:dyDescent="0.2">
      <c r="A98" s="9" t="s">
        <v>2318</v>
      </c>
      <c r="B98" s="8" t="s">
        <v>2317</v>
      </c>
      <c r="C98" s="8">
        <v>5</v>
      </c>
      <c r="D98" s="8">
        <v>0</v>
      </c>
      <c r="E98" s="8">
        <v>27.2</v>
      </c>
      <c r="F98" s="7">
        <v>0.8</v>
      </c>
      <c r="G98" s="6">
        <v>0</v>
      </c>
      <c r="I98" s="101"/>
      <c r="J98" s="111"/>
      <c r="K98" s="36" t="s">
        <v>0</v>
      </c>
      <c r="L98" s="30">
        <v>191</v>
      </c>
      <c r="M98" s="70">
        <f t="shared" si="11"/>
        <v>2.0465977012502357E-2</v>
      </c>
      <c r="N98" s="18">
        <f t="shared" si="7"/>
        <v>3.9090016093879503</v>
      </c>
      <c r="O98" s="17">
        <f t="shared" si="10"/>
        <v>78.180032187759011</v>
      </c>
      <c r="P98" s="107"/>
    </row>
    <row r="99" spans="1:16" ht="23.25" thickBot="1" x14ac:dyDescent="0.3">
      <c r="A99" s="9" t="s">
        <v>2316</v>
      </c>
      <c r="B99" s="8" t="s">
        <v>2315</v>
      </c>
      <c r="C99" s="8">
        <v>14</v>
      </c>
      <c r="D99" s="8">
        <v>0</v>
      </c>
      <c r="E99" s="8">
        <v>25.64</v>
      </c>
      <c r="F99" s="7">
        <v>0.78600000000000003</v>
      </c>
      <c r="G99" s="6">
        <v>0</v>
      </c>
      <c r="I99" s="102"/>
      <c r="J99" s="35"/>
      <c r="K99" s="34"/>
      <c r="L99" s="33">
        <v>219</v>
      </c>
      <c r="M99" s="72"/>
      <c r="N99" s="32">
        <f>SUMIF($K60:$K98,"total",N60:N98)</f>
        <v>7.7582757778192679</v>
      </c>
      <c r="O99" s="31">
        <f>SUMIF($K60:$K98,"total",O60:O98)</f>
        <v>102.02137981146647</v>
      </c>
      <c r="P99" s="108"/>
    </row>
    <row r="100" spans="1:16" ht="22.5" customHeight="1" x14ac:dyDescent="0.25">
      <c r="A100" s="9" t="s">
        <v>2314</v>
      </c>
      <c r="B100" s="8" t="s">
        <v>2313</v>
      </c>
      <c r="C100" s="8">
        <v>1</v>
      </c>
      <c r="D100" s="8">
        <v>1</v>
      </c>
      <c r="E100" s="8">
        <v>19</v>
      </c>
      <c r="F100" s="7">
        <v>0</v>
      </c>
      <c r="G100" s="6">
        <v>0</v>
      </c>
      <c r="I100" s="97" t="s">
        <v>3586</v>
      </c>
      <c r="J100" s="92"/>
      <c r="K100" s="24" t="s">
        <v>3163</v>
      </c>
      <c r="L100" s="23" t="s">
        <v>3583</v>
      </c>
      <c r="M100" s="65">
        <f t="shared" ref="M100:M115" si="12">2359/88988</f>
        <v>2.6509192250640537E-2</v>
      </c>
      <c r="N100" s="22">
        <f t="shared" ref="N100:N174" si="13">L100*M100</f>
        <v>0</v>
      </c>
      <c r="O100" s="21">
        <f t="shared" ref="O100:O149" si="14">N100*6</f>
        <v>0</v>
      </c>
      <c r="P100" s="112" t="s">
        <v>3589</v>
      </c>
    </row>
    <row r="101" spans="1:16" ht="33.75" x14ac:dyDescent="0.25">
      <c r="A101" s="9" t="s">
        <v>2304</v>
      </c>
      <c r="B101" s="8" t="s">
        <v>2303</v>
      </c>
      <c r="C101" s="8">
        <v>2</v>
      </c>
      <c r="D101" s="8">
        <v>1</v>
      </c>
      <c r="E101" s="8">
        <v>49</v>
      </c>
      <c r="F101" s="7">
        <v>0.5</v>
      </c>
      <c r="G101" s="6">
        <v>0</v>
      </c>
      <c r="I101" s="98"/>
      <c r="J101" s="93"/>
      <c r="K101" s="24" t="s">
        <v>2024</v>
      </c>
      <c r="L101" s="23">
        <v>1</v>
      </c>
      <c r="M101" s="65">
        <f t="shared" si="12"/>
        <v>2.6509192250640537E-2</v>
      </c>
      <c r="N101" s="22">
        <f t="shared" si="13"/>
        <v>2.6509192250640537E-2</v>
      </c>
      <c r="O101" s="21">
        <f t="shared" si="14"/>
        <v>0.15905515350384322</v>
      </c>
      <c r="P101" s="113"/>
    </row>
    <row r="102" spans="1:16" ht="15" x14ac:dyDescent="0.25">
      <c r="A102" s="9" t="s">
        <v>2294</v>
      </c>
      <c r="B102" s="8" t="s">
        <v>2293</v>
      </c>
      <c r="C102" s="8">
        <v>7</v>
      </c>
      <c r="D102" s="8">
        <v>1</v>
      </c>
      <c r="E102" s="8">
        <v>47</v>
      </c>
      <c r="F102" s="7">
        <v>0.57099999999999995</v>
      </c>
      <c r="G102" s="6">
        <v>0</v>
      </c>
      <c r="I102" s="98"/>
      <c r="J102" s="93"/>
      <c r="K102" s="24" t="s">
        <v>2022</v>
      </c>
      <c r="L102" s="23" t="s">
        <v>3583</v>
      </c>
      <c r="M102" s="65">
        <f t="shared" si="12"/>
        <v>2.6509192250640537E-2</v>
      </c>
      <c r="N102" s="22">
        <f t="shared" si="13"/>
        <v>0</v>
      </c>
      <c r="O102" s="21">
        <f t="shared" si="14"/>
        <v>0</v>
      </c>
      <c r="P102" s="113"/>
    </row>
    <row r="103" spans="1:16" ht="15" x14ac:dyDescent="0.25">
      <c r="A103" s="9" t="s">
        <v>2292</v>
      </c>
      <c r="B103" s="8" t="s">
        <v>2291</v>
      </c>
      <c r="C103" s="8">
        <v>8</v>
      </c>
      <c r="D103" s="8">
        <v>2.38</v>
      </c>
      <c r="E103" s="8">
        <v>59</v>
      </c>
      <c r="F103" s="7">
        <v>0.625</v>
      </c>
      <c r="G103" s="6">
        <v>0</v>
      </c>
      <c r="I103" s="98"/>
      <c r="J103" s="93"/>
      <c r="K103" s="24" t="s">
        <v>1965</v>
      </c>
      <c r="L103" s="23">
        <v>5</v>
      </c>
      <c r="M103" s="65">
        <f t="shared" si="12"/>
        <v>2.6509192250640537E-2</v>
      </c>
      <c r="N103" s="22">
        <f t="shared" si="13"/>
        <v>0.13254596125320267</v>
      </c>
      <c r="O103" s="21">
        <f t="shared" si="14"/>
        <v>0.79527576751921603</v>
      </c>
      <c r="P103" s="113"/>
    </row>
    <row r="104" spans="1:16" ht="15" x14ac:dyDescent="0.25">
      <c r="A104" s="9" t="s">
        <v>2290</v>
      </c>
      <c r="B104" s="8" t="s">
        <v>2289</v>
      </c>
      <c r="C104" s="8">
        <v>4</v>
      </c>
      <c r="D104" s="8">
        <v>3.75</v>
      </c>
      <c r="E104" s="8">
        <v>72</v>
      </c>
      <c r="F104" s="7">
        <v>0.75</v>
      </c>
      <c r="G104" s="6">
        <v>0</v>
      </c>
      <c r="I104" s="98"/>
      <c r="J104" s="93"/>
      <c r="K104" s="24" t="s">
        <v>2862</v>
      </c>
      <c r="L104" s="23">
        <v>2</v>
      </c>
      <c r="M104" s="65">
        <f t="shared" si="12"/>
        <v>2.6509192250640537E-2</v>
      </c>
      <c r="N104" s="22">
        <f t="shared" si="13"/>
        <v>5.3018384501281074E-2</v>
      </c>
      <c r="O104" s="21">
        <f t="shared" si="14"/>
        <v>0.31811030700768644</v>
      </c>
      <c r="P104" s="113"/>
    </row>
    <row r="105" spans="1:16" ht="15" x14ac:dyDescent="0.25">
      <c r="A105" s="9" t="s">
        <v>2288</v>
      </c>
      <c r="B105" s="8" t="s">
        <v>2287</v>
      </c>
      <c r="C105" s="8">
        <v>3</v>
      </c>
      <c r="D105" s="8">
        <v>9.67</v>
      </c>
      <c r="E105" s="8">
        <v>81.67</v>
      </c>
      <c r="F105" s="7">
        <v>0</v>
      </c>
      <c r="G105" s="6">
        <v>0</v>
      </c>
      <c r="I105" s="98"/>
      <c r="J105" s="93"/>
      <c r="K105" s="24" t="s">
        <v>1911</v>
      </c>
      <c r="L105" s="23">
        <v>7</v>
      </c>
      <c r="M105" s="65">
        <f t="shared" si="12"/>
        <v>2.6509192250640537E-2</v>
      </c>
      <c r="N105" s="22">
        <f t="shared" si="13"/>
        <v>0.18556434575448377</v>
      </c>
      <c r="O105" s="21">
        <f t="shared" si="14"/>
        <v>1.1133860745269026</v>
      </c>
      <c r="P105" s="113"/>
    </row>
    <row r="106" spans="1:16" ht="15" x14ac:dyDescent="0.25">
      <c r="A106" s="9" t="s">
        <v>2284</v>
      </c>
      <c r="B106" s="8" t="s">
        <v>2283</v>
      </c>
      <c r="C106" s="8">
        <v>1</v>
      </c>
      <c r="D106" s="8">
        <v>2</v>
      </c>
      <c r="E106" s="8">
        <v>78</v>
      </c>
      <c r="F106" s="7">
        <v>1</v>
      </c>
      <c r="G106" s="6">
        <v>0</v>
      </c>
      <c r="I106" s="98"/>
      <c r="J106" s="93"/>
      <c r="K106" s="24" t="s">
        <v>126</v>
      </c>
      <c r="L106" s="23">
        <v>26</v>
      </c>
      <c r="M106" s="65">
        <f t="shared" si="12"/>
        <v>2.6509192250640537E-2</v>
      </c>
      <c r="N106" s="22">
        <f t="shared" si="13"/>
        <v>0.68923899851665393</v>
      </c>
      <c r="O106" s="21">
        <f t="shared" si="14"/>
        <v>4.1354339910999238</v>
      </c>
      <c r="P106" s="113"/>
    </row>
    <row r="107" spans="1:16" ht="22.5" x14ac:dyDescent="0.25">
      <c r="A107" s="9" t="s">
        <v>2278</v>
      </c>
      <c r="B107" s="8" t="s">
        <v>2277</v>
      </c>
      <c r="C107" s="8">
        <v>9</v>
      </c>
      <c r="D107" s="8">
        <v>1.1100000000000001</v>
      </c>
      <c r="E107" s="8">
        <v>61.22</v>
      </c>
      <c r="F107" s="7">
        <v>0.44400000000000001</v>
      </c>
      <c r="G107" s="6">
        <v>0</v>
      </c>
      <c r="I107" s="98"/>
      <c r="J107" s="93"/>
      <c r="K107" s="24" t="s">
        <v>124</v>
      </c>
      <c r="L107" s="23">
        <v>8</v>
      </c>
      <c r="M107" s="65">
        <f t="shared" si="12"/>
        <v>2.6509192250640537E-2</v>
      </c>
      <c r="N107" s="22">
        <f t="shared" si="13"/>
        <v>0.2120735380051243</v>
      </c>
      <c r="O107" s="21">
        <f t="shared" si="14"/>
        <v>1.2724412280307458</v>
      </c>
      <c r="P107" s="113"/>
    </row>
    <row r="108" spans="1:16" ht="33.75" x14ac:dyDescent="0.25">
      <c r="A108" s="9" t="s">
        <v>2272</v>
      </c>
      <c r="B108" s="8" t="s">
        <v>2271</v>
      </c>
      <c r="C108" s="8">
        <v>2</v>
      </c>
      <c r="D108" s="8">
        <v>1</v>
      </c>
      <c r="E108" s="8">
        <v>4</v>
      </c>
      <c r="F108" s="7">
        <v>0.5</v>
      </c>
      <c r="G108" s="6">
        <v>0</v>
      </c>
      <c r="I108" s="98"/>
      <c r="J108" s="93"/>
      <c r="K108" s="24" t="s">
        <v>122</v>
      </c>
      <c r="L108" s="23">
        <v>5</v>
      </c>
      <c r="M108" s="65">
        <f t="shared" si="12"/>
        <v>2.6509192250640537E-2</v>
      </c>
      <c r="N108" s="22">
        <f t="shared" si="13"/>
        <v>0.13254596125320267</v>
      </c>
      <c r="O108" s="21">
        <f t="shared" si="14"/>
        <v>0.79527576751921603</v>
      </c>
      <c r="P108" s="113"/>
    </row>
    <row r="109" spans="1:16" ht="33.75" x14ac:dyDescent="0.25">
      <c r="A109" s="9" t="s">
        <v>2270</v>
      </c>
      <c r="B109" s="8" t="s">
        <v>2269</v>
      </c>
      <c r="C109" s="8">
        <v>14</v>
      </c>
      <c r="D109" s="8">
        <v>0.86</v>
      </c>
      <c r="E109" s="8">
        <v>50.79</v>
      </c>
      <c r="F109" s="7">
        <v>0.42899999999999999</v>
      </c>
      <c r="G109" s="6">
        <v>0</v>
      </c>
      <c r="I109" s="98"/>
      <c r="J109" s="93"/>
      <c r="K109" s="24" t="s">
        <v>1909</v>
      </c>
      <c r="L109" s="23">
        <v>1</v>
      </c>
      <c r="M109" s="65">
        <f t="shared" si="12"/>
        <v>2.6509192250640537E-2</v>
      </c>
      <c r="N109" s="22">
        <f t="shared" si="13"/>
        <v>2.6509192250640537E-2</v>
      </c>
      <c r="O109" s="21">
        <f t="shared" si="14"/>
        <v>0.15905515350384322</v>
      </c>
      <c r="P109" s="113"/>
    </row>
    <row r="110" spans="1:16" ht="33.75" x14ac:dyDescent="0.25">
      <c r="A110" s="9" t="s">
        <v>2268</v>
      </c>
      <c r="B110" s="8" t="s">
        <v>2267</v>
      </c>
      <c r="C110" s="8">
        <v>1</v>
      </c>
      <c r="D110" s="8">
        <v>2</v>
      </c>
      <c r="E110" s="8">
        <v>31</v>
      </c>
      <c r="F110" s="7">
        <v>1</v>
      </c>
      <c r="G110" s="6">
        <v>0</v>
      </c>
      <c r="I110" s="98"/>
      <c r="J110" s="93"/>
      <c r="K110" s="24" t="s">
        <v>1935</v>
      </c>
      <c r="L110" s="23" t="s">
        <v>3583</v>
      </c>
      <c r="M110" s="65">
        <f t="shared" si="12"/>
        <v>2.6509192250640537E-2</v>
      </c>
      <c r="N110" s="22">
        <f t="shared" si="13"/>
        <v>0</v>
      </c>
      <c r="O110" s="21">
        <f t="shared" si="14"/>
        <v>0</v>
      </c>
      <c r="P110" s="113"/>
    </row>
    <row r="111" spans="1:16" ht="45" x14ac:dyDescent="0.25">
      <c r="A111" s="9" t="s">
        <v>2896</v>
      </c>
      <c r="B111" s="8" t="s">
        <v>2895</v>
      </c>
      <c r="C111" s="8">
        <v>5</v>
      </c>
      <c r="D111" s="8">
        <v>0</v>
      </c>
      <c r="E111" s="8">
        <v>10.6</v>
      </c>
      <c r="F111" s="7">
        <v>0.6</v>
      </c>
      <c r="G111" s="6">
        <v>0</v>
      </c>
      <c r="I111" s="98"/>
      <c r="J111" s="93"/>
      <c r="K111" s="24" t="s">
        <v>1933</v>
      </c>
      <c r="L111" s="23">
        <v>1</v>
      </c>
      <c r="M111" s="65">
        <f t="shared" si="12"/>
        <v>2.6509192250640537E-2</v>
      </c>
      <c r="N111" s="22">
        <f t="shared" si="13"/>
        <v>2.6509192250640537E-2</v>
      </c>
      <c r="O111" s="21">
        <f t="shared" si="14"/>
        <v>0.15905515350384322</v>
      </c>
      <c r="P111" s="113"/>
    </row>
    <row r="112" spans="1:16" ht="45" x14ac:dyDescent="0.25">
      <c r="A112" s="9" t="s">
        <v>2894</v>
      </c>
      <c r="B112" s="8" t="s">
        <v>2893</v>
      </c>
      <c r="C112" s="8">
        <v>3</v>
      </c>
      <c r="D112" s="8">
        <v>0</v>
      </c>
      <c r="E112" s="8">
        <v>44.67</v>
      </c>
      <c r="F112" s="7">
        <v>0</v>
      </c>
      <c r="G112" s="6">
        <v>0</v>
      </c>
      <c r="I112" s="98"/>
      <c r="J112" s="93"/>
      <c r="K112" s="24" t="s">
        <v>140</v>
      </c>
      <c r="L112" s="23">
        <v>5</v>
      </c>
      <c r="M112" s="65">
        <f t="shared" si="12"/>
        <v>2.6509192250640537E-2</v>
      </c>
      <c r="N112" s="22">
        <f t="shared" si="13"/>
        <v>0.13254596125320267</v>
      </c>
      <c r="O112" s="21">
        <f t="shared" si="14"/>
        <v>0.79527576751921603</v>
      </c>
      <c r="P112" s="113"/>
    </row>
    <row r="113" spans="1:16" ht="45" x14ac:dyDescent="0.25">
      <c r="A113" s="9" t="s">
        <v>2258</v>
      </c>
      <c r="B113" s="8" t="s">
        <v>2257</v>
      </c>
      <c r="C113" s="8">
        <v>2</v>
      </c>
      <c r="D113" s="8">
        <v>1.5</v>
      </c>
      <c r="E113" s="8">
        <v>65.5</v>
      </c>
      <c r="F113" s="7">
        <v>1</v>
      </c>
      <c r="G113" s="6">
        <v>0</v>
      </c>
      <c r="I113" s="98"/>
      <c r="J113" s="93"/>
      <c r="K113" s="24" t="s">
        <v>1931</v>
      </c>
      <c r="L113" s="23">
        <v>5</v>
      </c>
      <c r="M113" s="65">
        <f t="shared" si="12"/>
        <v>2.6509192250640537E-2</v>
      </c>
      <c r="N113" s="22">
        <f t="shared" si="13"/>
        <v>0.13254596125320267</v>
      </c>
      <c r="O113" s="21">
        <f t="shared" si="14"/>
        <v>0.79527576751921603</v>
      </c>
      <c r="P113" s="113"/>
    </row>
    <row r="114" spans="1:16" ht="45.75" thickBot="1" x14ac:dyDescent="0.3">
      <c r="A114" s="9" t="s">
        <v>2254</v>
      </c>
      <c r="B114" s="8" t="s">
        <v>2253</v>
      </c>
      <c r="C114" s="8">
        <v>2</v>
      </c>
      <c r="D114" s="8">
        <v>7.5</v>
      </c>
      <c r="E114" s="8">
        <v>84.5</v>
      </c>
      <c r="F114" s="7">
        <v>0.5</v>
      </c>
      <c r="G114" s="6">
        <v>0</v>
      </c>
      <c r="I114" s="98"/>
      <c r="J114" s="93"/>
      <c r="K114" s="24" t="s">
        <v>1929</v>
      </c>
      <c r="L114" s="23" t="s">
        <v>3583</v>
      </c>
      <c r="M114" s="65">
        <f t="shared" si="12"/>
        <v>2.6509192250640537E-2</v>
      </c>
      <c r="N114" s="22">
        <f t="shared" si="13"/>
        <v>0</v>
      </c>
      <c r="O114" s="21">
        <f t="shared" si="14"/>
        <v>0</v>
      </c>
      <c r="P114" s="113"/>
    </row>
    <row r="115" spans="1:16" ht="34.5" thickBot="1" x14ac:dyDescent="0.2">
      <c r="A115" s="9" t="s">
        <v>2246</v>
      </c>
      <c r="B115" s="8" t="s">
        <v>2245</v>
      </c>
      <c r="C115" s="8">
        <v>2</v>
      </c>
      <c r="D115" s="8">
        <v>1.5</v>
      </c>
      <c r="E115" s="8">
        <v>37.5</v>
      </c>
      <c r="F115" s="7">
        <v>0.5</v>
      </c>
      <c r="G115" s="6">
        <v>0</v>
      </c>
      <c r="I115" s="98"/>
      <c r="J115" s="94"/>
      <c r="K115" s="20" t="s">
        <v>0</v>
      </c>
      <c r="L115" s="30">
        <v>66</v>
      </c>
      <c r="M115" s="70">
        <f t="shared" si="12"/>
        <v>2.6509192250640537E-2</v>
      </c>
      <c r="N115" s="18">
        <f t="shared" si="13"/>
        <v>1.7496066885422754</v>
      </c>
      <c r="O115" s="17">
        <f t="shared" si="14"/>
        <v>10.497640131253652</v>
      </c>
      <c r="P115" s="113"/>
    </row>
    <row r="116" spans="1:16" ht="22.5" customHeight="1" x14ac:dyDescent="0.25">
      <c r="A116" s="9" t="s">
        <v>2892</v>
      </c>
      <c r="B116" s="8" t="s">
        <v>2891</v>
      </c>
      <c r="C116" s="8">
        <v>1</v>
      </c>
      <c r="D116" s="8">
        <v>0</v>
      </c>
      <c r="E116" s="8">
        <v>64</v>
      </c>
      <c r="F116" s="7">
        <v>1</v>
      </c>
      <c r="G116" s="6">
        <v>0</v>
      </c>
      <c r="I116" s="98"/>
      <c r="J116" s="92"/>
      <c r="K116" s="24" t="s">
        <v>2094</v>
      </c>
      <c r="L116" s="23">
        <v>29</v>
      </c>
      <c r="M116" s="65">
        <f>17564/293502</f>
        <v>5.9842863081001153E-2</v>
      </c>
      <c r="N116" s="22">
        <f t="shared" si="13"/>
        <v>1.7354430293490335</v>
      </c>
      <c r="O116" s="21">
        <f t="shared" si="14"/>
        <v>10.412658176094201</v>
      </c>
      <c r="P116" s="113"/>
    </row>
    <row r="117" spans="1:16" ht="22.5" x14ac:dyDescent="0.25">
      <c r="A117" s="9" t="s">
        <v>2888</v>
      </c>
      <c r="B117" s="8" t="s">
        <v>2887</v>
      </c>
      <c r="C117" s="8">
        <v>1</v>
      </c>
      <c r="D117" s="8">
        <v>2</v>
      </c>
      <c r="E117" s="8">
        <v>79</v>
      </c>
      <c r="F117" s="7">
        <v>1</v>
      </c>
      <c r="G117" s="6">
        <v>0</v>
      </c>
      <c r="I117" s="98"/>
      <c r="J117" s="93"/>
      <c r="K117" s="24" t="s">
        <v>2092</v>
      </c>
      <c r="L117" s="23">
        <v>14</v>
      </c>
      <c r="M117" s="65">
        <f t="shared" ref="M117:M150" si="15">17564/293502</f>
        <v>5.9842863081001153E-2</v>
      </c>
      <c r="N117" s="22">
        <f t="shared" si="13"/>
        <v>0.8378000831340161</v>
      </c>
      <c r="O117" s="21">
        <f t="shared" si="14"/>
        <v>5.0268004988040964</v>
      </c>
      <c r="P117" s="113"/>
    </row>
    <row r="118" spans="1:16" ht="15" x14ac:dyDescent="0.25">
      <c r="A118" s="9" t="s">
        <v>3388</v>
      </c>
      <c r="B118" s="8" t="s">
        <v>3387</v>
      </c>
      <c r="C118" s="8">
        <v>3</v>
      </c>
      <c r="D118" s="8">
        <v>13</v>
      </c>
      <c r="E118" s="8">
        <v>80.67</v>
      </c>
      <c r="F118" s="7">
        <v>0.66700000000000004</v>
      </c>
      <c r="G118" s="6">
        <v>0</v>
      </c>
      <c r="I118" s="98"/>
      <c r="J118" s="93"/>
      <c r="K118" s="24" t="s">
        <v>2090</v>
      </c>
      <c r="L118" s="23">
        <v>9</v>
      </c>
      <c r="M118" s="65">
        <f t="shared" si="15"/>
        <v>5.9842863081001153E-2</v>
      </c>
      <c r="N118" s="22">
        <f t="shared" si="13"/>
        <v>0.53858576772901035</v>
      </c>
      <c r="O118" s="21">
        <f t="shared" si="14"/>
        <v>3.2315146063740618</v>
      </c>
      <c r="P118" s="113"/>
    </row>
    <row r="119" spans="1:16" ht="15" x14ac:dyDescent="0.25">
      <c r="A119" s="9" t="s">
        <v>3386</v>
      </c>
      <c r="B119" s="8" t="s">
        <v>3385</v>
      </c>
      <c r="C119" s="8">
        <v>3</v>
      </c>
      <c r="D119" s="8">
        <v>12.67</v>
      </c>
      <c r="E119" s="8">
        <v>87</v>
      </c>
      <c r="F119" s="7">
        <v>0.33300000000000002</v>
      </c>
      <c r="G119" s="6">
        <v>0</v>
      </c>
      <c r="I119" s="98"/>
      <c r="J119" s="93"/>
      <c r="K119" s="24" t="s">
        <v>2088</v>
      </c>
      <c r="L119" s="23">
        <v>7</v>
      </c>
      <c r="M119" s="65">
        <f t="shared" si="15"/>
        <v>5.9842863081001153E-2</v>
      </c>
      <c r="N119" s="22">
        <f t="shared" si="13"/>
        <v>0.41890004156700805</v>
      </c>
      <c r="O119" s="21">
        <f t="shared" si="14"/>
        <v>2.5134002494020482</v>
      </c>
      <c r="P119" s="113"/>
    </row>
    <row r="120" spans="1:16" ht="22.5" x14ac:dyDescent="0.25">
      <c r="A120" s="9" t="s">
        <v>2226</v>
      </c>
      <c r="B120" s="8" t="s">
        <v>2225</v>
      </c>
      <c r="C120" s="8">
        <v>8</v>
      </c>
      <c r="D120" s="8">
        <v>3.25</v>
      </c>
      <c r="E120" s="8">
        <v>61</v>
      </c>
      <c r="F120" s="7">
        <v>0.5</v>
      </c>
      <c r="G120" s="6">
        <v>0</v>
      </c>
      <c r="I120" s="98"/>
      <c r="J120" s="93"/>
      <c r="K120" s="24" t="s">
        <v>2086</v>
      </c>
      <c r="L120" s="23">
        <v>20</v>
      </c>
      <c r="M120" s="65">
        <f t="shared" si="15"/>
        <v>5.9842863081001153E-2</v>
      </c>
      <c r="N120" s="22">
        <f t="shared" si="13"/>
        <v>1.196857261620023</v>
      </c>
      <c r="O120" s="21">
        <f t="shared" si="14"/>
        <v>7.1811435697201382</v>
      </c>
      <c r="P120" s="113"/>
    </row>
    <row r="121" spans="1:16" ht="22.5" x14ac:dyDescent="0.25">
      <c r="A121" s="9" t="s">
        <v>2224</v>
      </c>
      <c r="B121" s="8" t="s">
        <v>2223</v>
      </c>
      <c r="C121" s="8">
        <v>7</v>
      </c>
      <c r="D121" s="8">
        <v>4.1399999999999997</v>
      </c>
      <c r="E121" s="8">
        <v>77.709999999999994</v>
      </c>
      <c r="F121" s="7">
        <v>0.42899999999999999</v>
      </c>
      <c r="G121" s="6">
        <v>0</v>
      </c>
      <c r="I121" s="98"/>
      <c r="J121" s="93"/>
      <c r="K121" s="24" t="s">
        <v>2084</v>
      </c>
      <c r="L121" s="23">
        <v>16</v>
      </c>
      <c r="M121" s="65">
        <f t="shared" si="15"/>
        <v>5.9842863081001153E-2</v>
      </c>
      <c r="N121" s="22">
        <f t="shared" si="13"/>
        <v>0.95748580929601845</v>
      </c>
      <c r="O121" s="21">
        <f t="shared" si="14"/>
        <v>5.7449148557761109</v>
      </c>
      <c r="P121" s="113"/>
    </row>
    <row r="122" spans="1:16" ht="22.5" x14ac:dyDescent="0.25">
      <c r="A122" s="9" t="s">
        <v>162</v>
      </c>
      <c r="B122" s="8" t="s">
        <v>161</v>
      </c>
      <c r="C122" s="8">
        <v>24</v>
      </c>
      <c r="D122" s="8">
        <v>7.71</v>
      </c>
      <c r="E122" s="8">
        <v>84.42</v>
      </c>
      <c r="F122" s="7">
        <v>0.5</v>
      </c>
      <c r="G122" s="6">
        <v>0</v>
      </c>
      <c r="I122" s="98"/>
      <c r="J122" s="93"/>
      <c r="K122" s="24" t="s">
        <v>2082</v>
      </c>
      <c r="L122" s="23">
        <v>11</v>
      </c>
      <c r="M122" s="65">
        <f t="shared" si="15"/>
        <v>5.9842863081001153E-2</v>
      </c>
      <c r="N122" s="22">
        <f t="shared" si="13"/>
        <v>0.65827149389101269</v>
      </c>
      <c r="O122" s="21">
        <f t="shared" si="14"/>
        <v>3.9496289633460764</v>
      </c>
      <c r="P122" s="113"/>
    </row>
    <row r="123" spans="1:16" ht="22.5" x14ac:dyDescent="0.25">
      <c r="A123" s="9" t="s">
        <v>2222</v>
      </c>
      <c r="B123" s="8" t="s">
        <v>2221</v>
      </c>
      <c r="C123" s="8">
        <v>1</v>
      </c>
      <c r="D123" s="8">
        <v>9</v>
      </c>
      <c r="E123" s="8">
        <v>96</v>
      </c>
      <c r="F123" s="7">
        <v>1</v>
      </c>
      <c r="G123" s="6">
        <v>0</v>
      </c>
      <c r="I123" s="98"/>
      <c r="J123" s="93"/>
      <c r="K123" s="24" t="s">
        <v>2080</v>
      </c>
      <c r="L123" s="23">
        <v>3</v>
      </c>
      <c r="M123" s="65">
        <f t="shared" si="15"/>
        <v>5.9842863081001153E-2</v>
      </c>
      <c r="N123" s="22">
        <f t="shared" si="13"/>
        <v>0.17952858924300347</v>
      </c>
      <c r="O123" s="21">
        <f t="shared" si="14"/>
        <v>1.0771715354580209</v>
      </c>
      <c r="P123" s="113"/>
    </row>
    <row r="124" spans="1:16" ht="22.5" x14ac:dyDescent="0.25">
      <c r="A124" s="9" t="s">
        <v>2220</v>
      </c>
      <c r="B124" s="8" t="s">
        <v>2219</v>
      </c>
      <c r="C124" s="8">
        <v>3</v>
      </c>
      <c r="D124" s="8">
        <v>3</v>
      </c>
      <c r="E124" s="8">
        <v>16.670000000000002</v>
      </c>
      <c r="F124" s="7">
        <v>0</v>
      </c>
      <c r="G124" s="6">
        <v>0</v>
      </c>
      <c r="I124" s="98"/>
      <c r="J124" s="93"/>
      <c r="K124" s="24" t="s">
        <v>3167</v>
      </c>
      <c r="L124" s="23">
        <v>3</v>
      </c>
      <c r="M124" s="65">
        <f t="shared" si="15"/>
        <v>5.9842863081001153E-2</v>
      </c>
      <c r="N124" s="22">
        <f t="shared" si="13"/>
        <v>0.17952858924300347</v>
      </c>
      <c r="O124" s="21">
        <f t="shared" si="14"/>
        <v>1.0771715354580209</v>
      </c>
      <c r="P124" s="113"/>
    </row>
    <row r="125" spans="1:16" ht="33.75" x14ac:dyDescent="0.25">
      <c r="A125" s="9" t="s">
        <v>2216</v>
      </c>
      <c r="B125" s="8" t="s">
        <v>2215</v>
      </c>
      <c r="C125" s="8">
        <v>3</v>
      </c>
      <c r="D125" s="8">
        <v>0.67</v>
      </c>
      <c r="E125" s="8">
        <v>73.33</v>
      </c>
      <c r="F125" s="7">
        <v>0.33300000000000002</v>
      </c>
      <c r="G125" s="6">
        <v>0</v>
      </c>
      <c r="I125" s="98"/>
      <c r="J125" s="93"/>
      <c r="K125" s="24" t="s">
        <v>2078</v>
      </c>
      <c r="L125" s="23">
        <v>3</v>
      </c>
      <c r="M125" s="65">
        <f t="shared" si="15"/>
        <v>5.9842863081001153E-2</v>
      </c>
      <c r="N125" s="22">
        <f t="shared" si="13"/>
        <v>0.17952858924300347</v>
      </c>
      <c r="O125" s="21">
        <f t="shared" si="14"/>
        <v>1.0771715354580209</v>
      </c>
      <c r="P125" s="113"/>
    </row>
    <row r="126" spans="1:16" ht="22.5" x14ac:dyDescent="0.25">
      <c r="A126" s="9" t="s">
        <v>160</v>
      </c>
      <c r="B126" s="8" t="s">
        <v>159</v>
      </c>
      <c r="C126" s="8">
        <v>14</v>
      </c>
      <c r="D126" s="8">
        <v>4.07</v>
      </c>
      <c r="E126" s="8">
        <v>61.71</v>
      </c>
      <c r="F126" s="7">
        <v>0.57099999999999995</v>
      </c>
      <c r="G126" s="6">
        <v>7.0999999999999994E-2</v>
      </c>
      <c r="I126" s="98"/>
      <c r="J126" s="93"/>
      <c r="K126" s="24" t="s">
        <v>2076</v>
      </c>
      <c r="L126" s="23">
        <v>3</v>
      </c>
      <c r="M126" s="65">
        <f t="shared" si="15"/>
        <v>5.9842863081001153E-2</v>
      </c>
      <c r="N126" s="22">
        <f t="shared" si="13"/>
        <v>0.17952858924300347</v>
      </c>
      <c r="O126" s="21">
        <f t="shared" si="14"/>
        <v>1.0771715354580209</v>
      </c>
      <c r="P126" s="113"/>
    </row>
    <row r="127" spans="1:16" ht="22.5" x14ac:dyDescent="0.25">
      <c r="A127" s="9" t="s">
        <v>2214</v>
      </c>
      <c r="B127" s="8" t="s">
        <v>2213</v>
      </c>
      <c r="C127" s="8">
        <v>27</v>
      </c>
      <c r="D127" s="8">
        <v>6.93</v>
      </c>
      <c r="E127" s="8">
        <v>77.81</v>
      </c>
      <c r="F127" s="7">
        <v>0.70399999999999996</v>
      </c>
      <c r="G127" s="6">
        <v>0</v>
      </c>
      <c r="I127" s="98"/>
      <c r="J127" s="93"/>
      <c r="K127" s="24" t="s">
        <v>2870</v>
      </c>
      <c r="L127" s="23">
        <v>1</v>
      </c>
      <c r="M127" s="65">
        <f t="shared" si="15"/>
        <v>5.9842863081001153E-2</v>
      </c>
      <c r="N127" s="22">
        <f t="shared" si="13"/>
        <v>5.9842863081001153E-2</v>
      </c>
      <c r="O127" s="21">
        <f t="shared" si="14"/>
        <v>0.35905717848600693</v>
      </c>
      <c r="P127" s="113"/>
    </row>
    <row r="128" spans="1:16" ht="22.5" x14ac:dyDescent="0.25">
      <c r="A128" s="9" t="s">
        <v>158</v>
      </c>
      <c r="B128" s="8" t="s">
        <v>157</v>
      </c>
      <c r="C128" s="8">
        <v>16</v>
      </c>
      <c r="D128" s="8">
        <v>9.19</v>
      </c>
      <c r="E128" s="8">
        <v>78.56</v>
      </c>
      <c r="F128" s="7">
        <v>0.438</v>
      </c>
      <c r="G128" s="6">
        <v>0.125</v>
      </c>
      <c r="I128" s="98"/>
      <c r="J128" s="93"/>
      <c r="K128" s="24" t="s">
        <v>2070</v>
      </c>
      <c r="L128" s="23">
        <v>4</v>
      </c>
      <c r="M128" s="65">
        <f t="shared" si="15"/>
        <v>5.9842863081001153E-2</v>
      </c>
      <c r="N128" s="22">
        <f t="shared" si="13"/>
        <v>0.23937145232400461</v>
      </c>
      <c r="O128" s="21">
        <f t="shared" si="14"/>
        <v>1.4362287139440277</v>
      </c>
      <c r="P128" s="113"/>
    </row>
    <row r="129" spans="1:16" ht="22.5" x14ac:dyDescent="0.25">
      <c r="A129" s="9" t="s">
        <v>2212</v>
      </c>
      <c r="B129" s="8" t="s">
        <v>2211</v>
      </c>
      <c r="C129" s="8">
        <v>1</v>
      </c>
      <c r="D129" s="8">
        <v>5</v>
      </c>
      <c r="E129" s="8">
        <v>89</v>
      </c>
      <c r="F129" s="7">
        <v>0</v>
      </c>
      <c r="G129" s="6">
        <v>0</v>
      </c>
      <c r="I129" s="98"/>
      <c r="J129" s="93"/>
      <c r="K129" s="24" t="s">
        <v>2068</v>
      </c>
      <c r="L129" s="23">
        <v>3</v>
      </c>
      <c r="M129" s="65">
        <f t="shared" si="15"/>
        <v>5.9842863081001153E-2</v>
      </c>
      <c r="N129" s="22">
        <f t="shared" si="13"/>
        <v>0.17952858924300347</v>
      </c>
      <c r="O129" s="21">
        <f t="shared" si="14"/>
        <v>1.0771715354580209</v>
      </c>
      <c r="P129" s="113"/>
    </row>
    <row r="130" spans="1:16" ht="22.5" x14ac:dyDescent="0.25">
      <c r="A130" s="9" t="s">
        <v>156</v>
      </c>
      <c r="B130" s="8" t="s">
        <v>155</v>
      </c>
      <c r="C130" s="8">
        <v>2</v>
      </c>
      <c r="D130" s="8">
        <v>9</v>
      </c>
      <c r="E130" s="8">
        <v>81.5</v>
      </c>
      <c r="F130" s="7">
        <v>1</v>
      </c>
      <c r="G130" s="6">
        <v>0</v>
      </c>
      <c r="I130" s="98"/>
      <c r="J130" s="93"/>
      <c r="K130" s="24" t="s">
        <v>3163</v>
      </c>
      <c r="L130" s="23" t="s">
        <v>3583</v>
      </c>
      <c r="M130" s="65">
        <f t="shared" si="15"/>
        <v>5.9842863081001153E-2</v>
      </c>
      <c r="N130" s="22">
        <f t="shared" si="13"/>
        <v>0</v>
      </c>
      <c r="O130" s="21">
        <f t="shared" si="14"/>
        <v>0</v>
      </c>
      <c r="P130" s="113"/>
    </row>
    <row r="131" spans="1:16" ht="22.5" x14ac:dyDescent="0.25">
      <c r="A131" s="9" t="s">
        <v>154</v>
      </c>
      <c r="B131" s="8" t="s">
        <v>153</v>
      </c>
      <c r="C131" s="8">
        <v>2</v>
      </c>
      <c r="D131" s="8">
        <v>6</v>
      </c>
      <c r="E131" s="8">
        <v>86</v>
      </c>
      <c r="F131" s="7">
        <v>1</v>
      </c>
      <c r="G131" s="6">
        <v>0</v>
      </c>
      <c r="I131" s="98"/>
      <c r="J131" s="93"/>
      <c r="K131" s="24" t="s">
        <v>2024</v>
      </c>
      <c r="L131" s="23">
        <v>1</v>
      </c>
      <c r="M131" s="65">
        <f t="shared" si="15"/>
        <v>5.9842863081001153E-2</v>
      </c>
      <c r="N131" s="22">
        <f t="shared" si="13"/>
        <v>5.9842863081001153E-2</v>
      </c>
      <c r="O131" s="21">
        <f t="shared" si="14"/>
        <v>0.35905717848600693</v>
      </c>
      <c r="P131" s="113"/>
    </row>
    <row r="132" spans="1:16" ht="15" x14ac:dyDescent="0.25">
      <c r="A132" s="9" t="s">
        <v>2192</v>
      </c>
      <c r="B132" s="8" t="s">
        <v>2191</v>
      </c>
      <c r="C132" s="8">
        <v>1</v>
      </c>
      <c r="D132" s="8">
        <v>3</v>
      </c>
      <c r="E132" s="8">
        <v>74</v>
      </c>
      <c r="F132" s="7">
        <v>0</v>
      </c>
      <c r="G132" s="6">
        <v>0</v>
      </c>
      <c r="I132" s="98"/>
      <c r="J132" s="93"/>
      <c r="K132" s="24" t="s">
        <v>2022</v>
      </c>
      <c r="L132" s="23" t="s">
        <v>3583</v>
      </c>
      <c r="M132" s="65">
        <f t="shared" si="15"/>
        <v>5.9842863081001153E-2</v>
      </c>
      <c r="N132" s="22">
        <f t="shared" si="13"/>
        <v>0</v>
      </c>
      <c r="O132" s="21">
        <f t="shared" si="14"/>
        <v>0</v>
      </c>
      <c r="P132" s="113"/>
    </row>
    <row r="133" spans="1:16" ht="15" x14ac:dyDescent="0.25">
      <c r="A133" s="9" t="s">
        <v>2190</v>
      </c>
      <c r="B133" s="8" t="s">
        <v>2189</v>
      </c>
      <c r="C133" s="8">
        <v>1</v>
      </c>
      <c r="D133" s="8">
        <v>10</v>
      </c>
      <c r="E133" s="8">
        <v>92</v>
      </c>
      <c r="F133" s="7">
        <v>1</v>
      </c>
      <c r="G133" s="6">
        <v>0</v>
      </c>
      <c r="I133" s="98"/>
      <c r="J133" s="93"/>
      <c r="K133" s="24" t="s">
        <v>2005</v>
      </c>
      <c r="L133" s="23">
        <v>146</v>
      </c>
      <c r="M133" s="65">
        <f t="shared" si="15"/>
        <v>5.9842863081001153E-2</v>
      </c>
      <c r="N133" s="22">
        <f t="shared" si="13"/>
        <v>8.7370580098261676</v>
      </c>
      <c r="O133" s="21">
        <f t="shared" si="14"/>
        <v>52.422348058957006</v>
      </c>
      <c r="P133" s="113"/>
    </row>
    <row r="134" spans="1:16" ht="15" x14ac:dyDescent="0.25">
      <c r="A134" s="9" t="s">
        <v>2188</v>
      </c>
      <c r="B134" s="8" t="s">
        <v>2187</v>
      </c>
      <c r="C134" s="8">
        <v>4</v>
      </c>
      <c r="D134" s="8">
        <v>1.25</v>
      </c>
      <c r="E134" s="8">
        <v>78.5</v>
      </c>
      <c r="F134" s="7">
        <v>0.5</v>
      </c>
      <c r="G134" s="6">
        <v>0</v>
      </c>
      <c r="I134" s="98"/>
      <c r="J134" s="93"/>
      <c r="K134" s="24" t="s">
        <v>2003</v>
      </c>
      <c r="L134" s="23">
        <v>39</v>
      </c>
      <c r="M134" s="65">
        <f t="shared" si="15"/>
        <v>5.9842863081001153E-2</v>
      </c>
      <c r="N134" s="22">
        <f t="shared" si="13"/>
        <v>2.333871660159045</v>
      </c>
      <c r="O134" s="21">
        <f t="shared" si="14"/>
        <v>14.00322996095427</v>
      </c>
      <c r="P134" s="113"/>
    </row>
    <row r="135" spans="1:16" ht="15" x14ac:dyDescent="0.25">
      <c r="A135" s="9" t="s">
        <v>2186</v>
      </c>
      <c r="B135" s="8" t="s">
        <v>2185</v>
      </c>
      <c r="C135" s="8">
        <v>20</v>
      </c>
      <c r="D135" s="8">
        <v>5.05</v>
      </c>
      <c r="E135" s="8">
        <v>66.2</v>
      </c>
      <c r="F135" s="7">
        <v>0.45</v>
      </c>
      <c r="G135" s="6">
        <v>0</v>
      </c>
      <c r="I135" s="98"/>
      <c r="J135" s="93"/>
      <c r="K135" s="24" t="s">
        <v>2001</v>
      </c>
      <c r="L135" s="23">
        <v>15</v>
      </c>
      <c r="M135" s="65">
        <f t="shared" si="15"/>
        <v>5.9842863081001153E-2</v>
      </c>
      <c r="N135" s="22">
        <f t="shared" si="13"/>
        <v>0.89764294621501728</v>
      </c>
      <c r="O135" s="21">
        <f t="shared" si="14"/>
        <v>5.3858576772901037</v>
      </c>
      <c r="P135" s="113"/>
    </row>
    <row r="136" spans="1:16" ht="15" x14ac:dyDescent="0.25">
      <c r="A136" s="9" t="s">
        <v>2184</v>
      </c>
      <c r="B136" s="8" t="s">
        <v>2183</v>
      </c>
      <c r="C136" s="8">
        <v>7</v>
      </c>
      <c r="D136" s="8">
        <v>7.71</v>
      </c>
      <c r="E136" s="8">
        <v>75.14</v>
      </c>
      <c r="F136" s="7">
        <v>0.42899999999999999</v>
      </c>
      <c r="G136" s="6">
        <v>0</v>
      </c>
      <c r="I136" s="98"/>
      <c r="J136" s="93"/>
      <c r="K136" s="24" t="s">
        <v>2864</v>
      </c>
      <c r="L136" s="23">
        <v>1</v>
      </c>
      <c r="M136" s="65">
        <f t="shared" si="15"/>
        <v>5.9842863081001153E-2</v>
      </c>
      <c r="N136" s="22">
        <f t="shared" si="13"/>
        <v>5.9842863081001153E-2</v>
      </c>
      <c r="O136" s="21">
        <f t="shared" si="14"/>
        <v>0.35905717848600693</v>
      </c>
      <c r="P136" s="113"/>
    </row>
    <row r="137" spans="1:16" ht="15" x14ac:dyDescent="0.25">
      <c r="A137" s="9" t="s">
        <v>2182</v>
      </c>
      <c r="B137" s="8" t="s">
        <v>2181</v>
      </c>
      <c r="C137" s="8">
        <v>16</v>
      </c>
      <c r="D137" s="8">
        <v>9.3800000000000008</v>
      </c>
      <c r="E137" s="8">
        <v>82.94</v>
      </c>
      <c r="F137" s="7">
        <v>0.5</v>
      </c>
      <c r="G137" s="6">
        <v>0</v>
      </c>
      <c r="I137" s="98"/>
      <c r="J137" s="93"/>
      <c r="K137" s="24" t="s">
        <v>1999</v>
      </c>
      <c r="L137" s="23">
        <v>3</v>
      </c>
      <c r="M137" s="65">
        <f t="shared" si="15"/>
        <v>5.9842863081001153E-2</v>
      </c>
      <c r="N137" s="22">
        <f t="shared" si="13"/>
        <v>0.17952858924300347</v>
      </c>
      <c r="O137" s="21">
        <f t="shared" si="14"/>
        <v>1.0771715354580209</v>
      </c>
      <c r="P137" s="113"/>
    </row>
    <row r="138" spans="1:16" ht="15" x14ac:dyDescent="0.25">
      <c r="A138" s="9" t="s">
        <v>2180</v>
      </c>
      <c r="B138" s="8" t="s">
        <v>2179</v>
      </c>
      <c r="C138" s="8">
        <v>1</v>
      </c>
      <c r="D138" s="8">
        <v>23</v>
      </c>
      <c r="E138" s="8">
        <v>80</v>
      </c>
      <c r="F138" s="7">
        <v>0</v>
      </c>
      <c r="G138" s="6">
        <v>0</v>
      </c>
      <c r="I138" s="98"/>
      <c r="J138" s="93"/>
      <c r="K138" s="24" t="s">
        <v>3287</v>
      </c>
      <c r="L138" s="23" t="s">
        <v>3583</v>
      </c>
      <c r="M138" s="65">
        <f t="shared" si="15"/>
        <v>5.9842863081001153E-2</v>
      </c>
      <c r="N138" s="22">
        <f t="shared" si="13"/>
        <v>0</v>
      </c>
      <c r="O138" s="21">
        <f t="shared" si="14"/>
        <v>0</v>
      </c>
      <c r="P138" s="113"/>
    </row>
    <row r="139" spans="1:16" ht="22.5" customHeight="1" x14ac:dyDescent="0.25">
      <c r="A139" s="9" t="s">
        <v>2178</v>
      </c>
      <c r="B139" s="8" t="s">
        <v>2177</v>
      </c>
      <c r="C139" s="8">
        <v>5</v>
      </c>
      <c r="D139" s="8">
        <v>1.4</v>
      </c>
      <c r="E139" s="8">
        <v>77.8</v>
      </c>
      <c r="F139" s="7">
        <v>0.8</v>
      </c>
      <c r="G139" s="6">
        <v>0</v>
      </c>
      <c r="I139" s="98"/>
      <c r="J139" s="93"/>
      <c r="K139" s="24" t="s">
        <v>1973</v>
      </c>
      <c r="L139" s="23">
        <v>12</v>
      </c>
      <c r="M139" s="65">
        <f t="shared" si="15"/>
        <v>5.9842863081001153E-2</v>
      </c>
      <c r="N139" s="22">
        <f t="shared" si="13"/>
        <v>0.71811435697201387</v>
      </c>
      <c r="O139" s="21">
        <f t="shared" si="14"/>
        <v>4.3086861418320836</v>
      </c>
      <c r="P139" s="113"/>
    </row>
    <row r="140" spans="1:16" ht="22.5" customHeight="1" x14ac:dyDescent="0.25">
      <c r="A140" s="9" t="s">
        <v>150</v>
      </c>
      <c r="B140" s="8" t="s">
        <v>149</v>
      </c>
      <c r="C140" s="8">
        <v>10</v>
      </c>
      <c r="D140" s="8">
        <v>5.4</v>
      </c>
      <c r="E140" s="8">
        <v>82.8</v>
      </c>
      <c r="F140" s="7">
        <v>0.6</v>
      </c>
      <c r="G140" s="6">
        <v>0</v>
      </c>
      <c r="I140" s="98"/>
      <c r="J140" s="93"/>
      <c r="K140" s="24" t="s">
        <v>1971</v>
      </c>
      <c r="L140" s="23">
        <v>6</v>
      </c>
      <c r="M140" s="65">
        <f t="shared" si="15"/>
        <v>5.9842863081001153E-2</v>
      </c>
      <c r="N140" s="22">
        <f t="shared" si="13"/>
        <v>0.35905717848600693</v>
      </c>
      <c r="O140" s="21">
        <f t="shared" si="14"/>
        <v>2.1543430709160418</v>
      </c>
      <c r="P140" s="113"/>
    </row>
    <row r="141" spans="1:16" ht="15" x14ac:dyDescent="0.25">
      <c r="A141" s="9" t="s">
        <v>2172</v>
      </c>
      <c r="B141" s="8" t="s">
        <v>2171</v>
      </c>
      <c r="C141" s="8">
        <v>7</v>
      </c>
      <c r="D141" s="8">
        <v>5.29</v>
      </c>
      <c r="E141" s="8">
        <v>26.14</v>
      </c>
      <c r="F141" s="7">
        <v>1</v>
      </c>
      <c r="G141" s="6">
        <v>0</v>
      </c>
      <c r="I141" s="98"/>
      <c r="J141" s="93"/>
      <c r="K141" s="24" t="s">
        <v>1969</v>
      </c>
      <c r="L141" s="23">
        <v>8</v>
      </c>
      <c r="M141" s="65">
        <f t="shared" si="15"/>
        <v>5.9842863081001153E-2</v>
      </c>
      <c r="N141" s="22">
        <f t="shared" si="13"/>
        <v>0.47874290464800923</v>
      </c>
      <c r="O141" s="21">
        <f t="shared" si="14"/>
        <v>2.8724574278880555</v>
      </c>
      <c r="P141" s="113"/>
    </row>
    <row r="142" spans="1:16" ht="15" x14ac:dyDescent="0.25">
      <c r="A142" s="9" t="s">
        <v>2170</v>
      </c>
      <c r="B142" s="8" t="s">
        <v>2169</v>
      </c>
      <c r="C142" s="8">
        <v>1</v>
      </c>
      <c r="D142" s="8">
        <v>4</v>
      </c>
      <c r="E142" s="8">
        <v>78</v>
      </c>
      <c r="F142" s="7">
        <v>1</v>
      </c>
      <c r="G142" s="6">
        <v>0</v>
      </c>
      <c r="I142" s="98"/>
      <c r="J142" s="93"/>
      <c r="K142" s="24" t="s">
        <v>1967</v>
      </c>
      <c r="L142" s="23">
        <v>1</v>
      </c>
      <c r="M142" s="65">
        <f t="shared" si="15"/>
        <v>5.9842863081001153E-2</v>
      </c>
      <c r="N142" s="22">
        <f t="shared" si="13"/>
        <v>5.9842863081001153E-2</v>
      </c>
      <c r="O142" s="21">
        <f t="shared" si="14"/>
        <v>0.35905717848600693</v>
      </c>
      <c r="P142" s="113"/>
    </row>
    <row r="143" spans="1:16" ht="15" x14ac:dyDescent="0.25">
      <c r="A143" s="9" t="s">
        <v>2168</v>
      </c>
      <c r="B143" s="8" t="s">
        <v>2167</v>
      </c>
      <c r="C143" s="8">
        <v>2</v>
      </c>
      <c r="D143" s="8">
        <v>12</v>
      </c>
      <c r="E143" s="8">
        <v>88</v>
      </c>
      <c r="F143" s="7">
        <v>0.5</v>
      </c>
      <c r="G143" s="6">
        <v>0</v>
      </c>
      <c r="I143" s="98"/>
      <c r="J143" s="93"/>
      <c r="K143" s="24" t="s">
        <v>1965</v>
      </c>
      <c r="L143" s="23">
        <v>5</v>
      </c>
      <c r="M143" s="65">
        <f t="shared" si="15"/>
        <v>5.9842863081001153E-2</v>
      </c>
      <c r="N143" s="22">
        <f t="shared" si="13"/>
        <v>0.29921431540500576</v>
      </c>
      <c r="O143" s="21">
        <f t="shared" si="14"/>
        <v>1.7952858924300346</v>
      </c>
      <c r="P143" s="113"/>
    </row>
    <row r="144" spans="1:16" ht="22.5" x14ac:dyDescent="0.25">
      <c r="A144" s="9" t="s">
        <v>148</v>
      </c>
      <c r="B144" s="8" t="s">
        <v>147</v>
      </c>
      <c r="C144" s="8">
        <v>2</v>
      </c>
      <c r="D144" s="8">
        <v>2</v>
      </c>
      <c r="E144" s="8">
        <v>78</v>
      </c>
      <c r="F144" s="7">
        <v>0.5</v>
      </c>
      <c r="G144" s="6">
        <v>0</v>
      </c>
      <c r="I144" s="98"/>
      <c r="J144" s="93"/>
      <c r="K144" s="24" t="s">
        <v>2862</v>
      </c>
      <c r="L144" s="23">
        <v>2</v>
      </c>
      <c r="M144" s="65">
        <f t="shared" si="15"/>
        <v>5.9842863081001153E-2</v>
      </c>
      <c r="N144" s="22">
        <f t="shared" si="13"/>
        <v>0.11968572616200231</v>
      </c>
      <c r="O144" s="21">
        <f t="shared" si="14"/>
        <v>0.71811435697201387</v>
      </c>
      <c r="P144" s="113"/>
    </row>
    <row r="145" spans="1:16" ht="22.5" customHeight="1" x14ac:dyDescent="0.25">
      <c r="A145" s="9" t="s">
        <v>2164</v>
      </c>
      <c r="B145" s="8" t="s">
        <v>2163</v>
      </c>
      <c r="C145" s="8">
        <v>2</v>
      </c>
      <c r="D145" s="8">
        <v>10.5</v>
      </c>
      <c r="E145" s="8">
        <v>86</v>
      </c>
      <c r="F145" s="7">
        <v>0.5</v>
      </c>
      <c r="G145" s="6">
        <v>0</v>
      </c>
      <c r="I145" s="98"/>
      <c r="J145" s="93"/>
      <c r="K145" s="24" t="s">
        <v>1911</v>
      </c>
      <c r="L145" s="23">
        <v>7</v>
      </c>
      <c r="M145" s="65">
        <f t="shared" si="15"/>
        <v>5.9842863081001153E-2</v>
      </c>
      <c r="N145" s="22">
        <f t="shared" si="13"/>
        <v>0.41890004156700805</v>
      </c>
      <c r="O145" s="21">
        <f t="shared" si="14"/>
        <v>2.5134002494020482</v>
      </c>
      <c r="P145" s="113"/>
    </row>
    <row r="146" spans="1:16" ht="22.5" customHeight="1" x14ac:dyDescent="0.25">
      <c r="A146" s="9" t="s">
        <v>2162</v>
      </c>
      <c r="B146" s="8" t="s">
        <v>2161</v>
      </c>
      <c r="C146" s="8">
        <v>2</v>
      </c>
      <c r="D146" s="8">
        <v>8.5</v>
      </c>
      <c r="E146" s="8">
        <v>80.5</v>
      </c>
      <c r="F146" s="7">
        <v>0</v>
      </c>
      <c r="G146" s="6">
        <v>0.5</v>
      </c>
      <c r="I146" s="98"/>
      <c r="J146" s="93"/>
      <c r="K146" s="24" t="s">
        <v>126</v>
      </c>
      <c r="L146" s="23">
        <v>26</v>
      </c>
      <c r="M146" s="65">
        <f t="shared" si="15"/>
        <v>5.9842863081001153E-2</v>
      </c>
      <c r="N146" s="22">
        <f t="shared" si="13"/>
        <v>1.5559144401060301</v>
      </c>
      <c r="O146" s="21">
        <f t="shared" si="14"/>
        <v>9.3354866406361801</v>
      </c>
      <c r="P146" s="113"/>
    </row>
    <row r="147" spans="1:16" ht="22.5" x14ac:dyDescent="0.25">
      <c r="A147" s="9" t="s">
        <v>2154</v>
      </c>
      <c r="B147" s="8" t="s">
        <v>2153</v>
      </c>
      <c r="C147" s="8">
        <v>1</v>
      </c>
      <c r="D147" s="8">
        <v>10</v>
      </c>
      <c r="E147" s="8">
        <v>93</v>
      </c>
      <c r="F147" s="7">
        <v>1</v>
      </c>
      <c r="G147" s="6">
        <v>0</v>
      </c>
      <c r="I147" s="98"/>
      <c r="J147" s="93"/>
      <c r="K147" s="24" t="s">
        <v>124</v>
      </c>
      <c r="L147" s="23">
        <v>8</v>
      </c>
      <c r="M147" s="65">
        <f t="shared" si="15"/>
        <v>5.9842863081001153E-2</v>
      </c>
      <c r="N147" s="22">
        <f t="shared" si="13"/>
        <v>0.47874290464800923</v>
      </c>
      <c r="O147" s="21">
        <f t="shared" si="14"/>
        <v>2.8724574278880555</v>
      </c>
      <c r="P147" s="113"/>
    </row>
    <row r="148" spans="1:16" ht="15" x14ac:dyDescent="0.25">
      <c r="A148" s="9" t="s">
        <v>146</v>
      </c>
      <c r="B148" s="8" t="s">
        <v>145</v>
      </c>
      <c r="C148" s="8">
        <v>1</v>
      </c>
      <c r="D148" s="8">
        <v>3</v>
      </c>
      <c r="E148" s="8">
        <v>56</v>
      </c>
      <c r="F148" s="7">
        <v>0</v>
      </c>
      <c r="G148" s="6">
        <v>0</v>
      </c>
      <c r="I148" s="98"/>
      <c r="J148" s="93"/>
      <c r="K148" s="24" t="s">
        <v>122</v>
      </c>
      <c r="L148" s="23">
        <v>5</v>
      </c>
      <c r="M148" s="65">
        <f t="shared" si="15"/>
        <v>5.9842863081001153E-2</v>
      </c>
      <c r="N148" s="22">
        <f t="shared" si="13"/>
        <v>0.29921431540500576</v>
      </c>
      <c r="O148" s="21">
        <f t="shared" si="14"/>
        <v>1.7952858924300346</v>
      </c>
      <c r="P148" s="113"/>
    </row>
    <row r="149" spans="1:16" ht="15.75" thickBot="1" x14ac:dyDescent="0.3">
      <c r="A149" s="9" t="s">
        <v>2142</v>
      </c>
      <c r="B149" s="8" t="s">
        <v>2141</v>
      </c>
      <c r="C149" s="8">
        <v>1</v>
      </c>
      <c r="D149" s="8">
        <v>18</v>
      </c>
      <c r="E149" s="8">
        <v>95</v>
      </c>
      <c r="F149" s="7">
        <v>1</v>
      </c>
      <c r="G149" s="6">
        <v>0</v>
      </c>
      <c r="I149" s="98"/>
      <c r="J149" s="93"/>
      <c r="K149" s="24" t="s">
        <v>1909</v>
      </c>
      <c r="L149" s="23">
        <v>1</v>
      </c>
      <c r="M149" s="65">
        <f t="shared" si="15"/>
        <v>5.9842863081001153E-2</v>
      </c>
      <c r="N149" s="22">
        <f t="shared" si="13"/>
        <v>5.9842863081001153E-2</v>
      </c>
      <c r="O149" s="21">
        <f t="shared" si="14"/>
        <v>0.35905717848600693</v>
      </c>
      <c r="P149" s="113"/>
    </row>
    <row r="150" spans="1:16" ht="19.5" thickBot="1" x14ac:dyDescent="0.2">
      <c r="A150" s="9" t="s">
        <v>2874</v>
      </c>
      <c r="B150" s="8" t="s">
        <v>2873</v>
      </c>
      <c r="C150" s="8">
        <v>3</v>
      </c>
      <c r="D150" s="8">
        <v>0</v>
      </c>
      <c r="E150" s="8">
        <v>76.67</v>
      </c>
      <c r="F150" s="7">
        <v>1</v>
      </c>
      <c r="G150" s="6">
        <v>0</v>
      </c>
      <c r="I150" s="98"/>
      <c r="J150" s="94"/>
      <c r="K150" s="20" t="s">
        <v>0</v>
      </c>
      <c r="L150" s="30">
        <v>306</v>
      </c>
      <c r="M150" s="70">
        <f t="shared" si="15"/>
        <v>5.9842863081001153E-2</v>
      </c>
      <c r="N150" s="18">
        <f t="shared" si="13"/>
        <v>18.311916102786352</v>
      </c>
      <c r="O150" s="17">
        <f>N150*6</f>
        <v>109.8714966167181</v>
      </c>
      <c r="P150" s="113"/>
    </row>
    <row r="151" spans="1:16" ht="15" x14ac:dyDescent="0.25">
      <c r="A151" s="9" t="s">
        <v>2138</v>
      </c>
      <c r="B151" s="8" t="s">
        <v>2137</v>
      </c>
      <c r="C151" s="8">
        <v>2</v>
      </c>
      <c r="D151" s="8">
        <v>3</v>
      </c>
      <c r="E151" s="8">
        <v>67</v>
      </c>
      <c r="F151" s="7">
        <v>0</v>
      </c>
      <c r="G151" s="6">
        <v>0</v>
      </c>
      <c r="I151" s="98"/>
      <c r="J151" s="92"/>
      <c r="K151" s="24" t="s">
        <v>2188</v>
      </c>
      <c r="L151" s="23">
        <v>4</v>
      </c>
      <c r="M151" s="65">
        <f t="shared" ref="M151:M156" si="16">3332/40223</f>
        <v>8.2838177162320059E-2</v>
      </c>
      <c r="N151" s="22">
        <f t="shared" si="13"/>
        <v>0.33135270864928024</v>
      </c>
      <c r="O151" s="21">
        <f t="shared" ref="O151:O156" si="17">N151*3</f>
        <v>0.99405812594784071</v>
      </c>
      <c r="P151" s="113"/>
    </row>
    <row r="152" spans="1:16" ht="15" x14ac:dyDescent="0.25">
      <c r="A152" s="9" t="s">
        <v>2136</v>
      </c>
      <c r="B152" s="8" t="s">
        <v>2135</v>
      </c>
      <c r="C152" s="8">
        <v>2</v>
      </c>
      <c r="D152" s="8">
        <v>10</v>
      </c>
      <c r="E152" s="8">
        <v>73.5</v>
      </c>
      <c r="F152" s="7">
        <v>0.5</v>
      </c>
      <c r="G152" s="6">
        <v>0</v>
      </c>
      <c r="I152" s="98"/>
      <c r="J152" s="93"/>
      <c r="K152" s="24" t="s">
        <v>2186</v>
      </c>
      <c r="L152" s="23">
        <v>20</v>
      </c>
      <c r="M152" s="65">
        <f t="shared" si="16"/>
        <v>8.2838177162320059E-2</v>
      </c>
      <c r="N152" s="22">
        <f t="shared" si="13"/>
        <v>1.6567635432464012</v>
      </c>
      <c r="O152" s="21">
        <f t="shared" si="17"/>
        <v>4.9702906297392033</v>
      </c>
      <c r="P152" s="113"/>
    </row>
    <row r="153" spans="1:16" ht="15" x14ac:dyDescent="0.25">
      <c r="A153" s="9" t="s">
        <v>144</v>
      </c>
      <c r="B153" s="8" t="s">
        <v>143</v>
      </c>
      <c r="C153" s="8">
        <v>4</v>
      </c>
      <c r="D153" s="8">
        <v>5.75</v>
      </c>
      <c r="E153" s="8">
        <v>80</v>
      </c>
      <c r="F153" s="7">
        <v>0.75</v>
      </c>
      <c r="G153" s="6">
        <v>0</v>
      </c>
      <c r="I153" s="98"/>
      <c r="J153" s="93"/>
      <c r="K153" s="24" t="s">
        <v>2184</v>
      </c>
      <c r="L153" s="23">
        <v>7</v>
      </c>
      <c r="M153" s="65">
        <f t="shared" si="16"/>
        <v>8.2838177162320059E-2</v>
      </c>
      <c r="N153" s="22">
        <f t="shared" si="13"/>
        <v>0.57986724013624036</v>
      </c>
      <c r="O153" s="21">
        <f t="shared" si="17"/>
        <v>1.7396017204087211</v>
      </c>
      <c r="P153" s="113"/>
    </row>
    <row r="154" spans="1:16" ht="15" x14ac:dyDescent="0.25">
      <c r="A154" s="9" t="s">
        <v>2134</v>
      </c>
      <c r="B154" s="8" t="s">
        <v>2133</v>
      </c>
      <c r="C154" s="8">
        <v>3</v>
      </c>
      <c r="D154" s="8">
        <v>14</v>
      </c>
      <c r="E154" s="8">
        <v>85.67</v>
      </c>
      <c r="F154" s="7">
        <v>0</v>
      </c>
      <c r="G154" s="6">
        <v>0</v>
      </c>
      <c r="I154" s="98"/>
      <c r="J154" s="93"/>
      <c r="K154" s="24" t="s">
        <v>2182</v>
      </c>
      <c r="L154" s="23">
        <v>16</v>
      </c>
      <c r="M154" s="65">
        <f t="shared" si="16"/>
        <v>8.2838177162320059E-2</v>
      </c>
      <c r="N154" s="22">
        <f t="shared" si="13"/>
        <v>1.3254108345971209</v>
      </c>
      <c r="O154" s="21">
        <f t="shared" si="17"/>
        <v>3.9762325037913628</v>
      </c>
      <c r="P154" s="113"/>
    </row>
    <row r="155" spans="1:16" ht="23.25" thickBot="1" x14ac:dyDescent="0.3">
      <c r="A155" s="9" t="s">
        <v>2872</v>
      </c>
      <c r="B155" s="8" t="s">
        <v>2871</v>
      </c>
      <c r="C155" s="8">
        <v>1</v>
      </c>
      <c r="D155" s="8">
        <v>0</v>
      </c>
      <c r="E155" s="8">
        <v>56</v>
      </c>
      <c r="F155" s="7">
        <v>1</v>
      </c>
      <c r="G155" s="6">
        <v>0</v>
      </c>
      <c r="I155" s="98"/>
      <c r="J155" s="93"/>
      <c r="K155" s="24" t="s">
        <v>2180</v>
      </c>
      <c r="L155" s="23">
        <v>1</v>
      </c>
      <c r="M155" s="65">
        <f t="shared" si="16"/>
        <v>8.2838177162320059E-2</v>
      </c>
      <c r="N155" s="22">
        <f t="shared" si="13"/>
        <v>8.2838177162320059E-2</v>
      </c>
      <c r="O155" s="21">
        <f t="shared" si="17"/>
        <v>0.24851453148696018</v>
      </c>
      <c r="P155" s="113"/>
    </row>
    <row r="156" spans="1:16" ht="22.5" customHeight="1" thickBot="1" x14ac:dyDescent="0.2">
      <c r="A156" s="9" t="s">
        <v>2120</v>
      </c>
      <c r="B156" s="8" t="s">
        <v>2119</v>
      </c>
      <c r="C156" s="8">
        <v>3</v>
      </c>
      <c r="D156" s="8">
        <v>6.67</v>
      </c>
      <c r="E156" s="8">
        <v>79</v>
      </c>
      <c r="F156" s="7">
        <v>0.66700000000000004</v>
      </c>
      <c r="G156" s="6">
        <v>0</v>
      </c>
      <c r="I156" s="98"/>
      <c r="J156" s="94"/>
      <c r="K156" s="20" t="s">
        <v>0</v>
      </c>
      <c r="L156" s="19">
        <v>48</v>
      </c>
      <c r="M156" s="70">
        <f t="shared" si="16"/>
        <v>8.2838177162320059E-2</v>
      </c>
      <c r="N156" s="18">
        <f t="shared" si="13"/>
        <v>3.9762325037913628</v>
      </c>
      <c r="O156" s="17">
        <f t="shared" si="17"/>
        <v>11.928697511374089</v>
      </c>
      <c r="P156" s="113"/>
    </row>
    <row r="157" spans="1:16" ht="22.5" customHeight="1" x14ac:dyDescent="0.25">
      <c r="A157" s="9" t="s">
        <v>2118</v>
      </c>
      <c r="B157" s="8" t="s">
        <v>2117</v>
      </c>
      <c r="C157" s="8">
        <v>2</v>
      </c>
      <c r="D157" s="8">
        <v>9.5</v>
      </c>
      <c r="E157" s="8">
        <v>86</v>
      </c>
      <c r="F157" s="7">
        <v>1</v>
      </c>
      <c r="G157" s="6">
        <v>0</v>
      </c>
      <c r="I157" s="98"/>
      <c r="J157" s="92"/>
      <c r="K157" s="24" t="s">
        <v>3163</v>
      </c>
      <c r="L157" s="23" t="s">
        <v>3583</v>
      </c>
      <c r="M157" s="65">
        <f t="shared" ref="M157:M167" si="18">5386/24794</f>
        <v>0.21722997499395014</v>
      </c>
      <c r="N157" s="22">
        <f t="shared" si="13"/>
        <v>0</v>
      </c>
      <c r="O157" s="21">
        <f t="shared" ref="O157:O178" si="19">N157*1</f>
        <v>0</v>
      </c>
      <c r="P157" s="113"/>
    </row>
    <row r="158" spans="1:16" ht="22.5" x14ac:dyDescent="0.25">
      <c r="A158" s="9" t="s">
        <v>2116</v>
      </c>
      <c r="B158" s="8" t="s">
        <v>2115</v>
      </c>
      <c r="C158" s="8">
        <v>3</v>
      </c>
      <c r="D158" s="8">
        <v>6</v>
      </c>
      <c r="E158" s="8">
        <v>83.67</v>
      </c>
      <c r="F158" s="7">
        <v>0.33300000000000002</v>
      </c>
      <c r="G158" s="6">
        <v>0.33300000000000002</v>
      </c>
      <c r="I158" s="98"/>
      <c r="J158" s="93"/>
      <c r="K158" s="24" t="s">
        <v>2024</v>
      </c>
      <c r="L158" s="23">
        <v>1</v>
      </c>
      <c r="M158" s="65">
        <f t="shared" si="18"/>
        <v>0.21722997499395014</v>
      </c>
      <c r="N158" s="22">
        <f t="shared" si="13"/>
        <v>0.21722997499395014</v>
      </c>
      <c r="O158" s="21">
        <f t="shared" si="19"/>
        <v>0.21722997499395014</v>
      </c>
      <c r="P158" s="113"/>
    </row>
    <row r="159" spans="1:16" ht="22.5" x14ac:dyDescent="0.25">
      <c r="A159" s="9" t="s">
        <v>2106</v>
      </c>
      <c r="B159" s="8" t="s">
        <v>2105</v>
      </c>
      <c r="C159" s="8">
        <v>1</v>
      </c>
      <c r="D159" s="8">
        <v>0</v>
      </c>
      <c r="E159" s="8">
        <v>83</v>
      </c>
      <c r="F159" s="7">
        <v>0</v>
      </c>
      <c r="G159" s="6">
        <v>1</v>
      </c>
      <c r="I159" s="98"/>
      <c r="J159" s="93"/>
      <c r="K159" s="24" t="s">
        <v>2022</v>
      </c>
      <c r="L159" s="23" t="s">
        <v>3583</v>
      </c>
      <c r="M159" s="65">
        <f t="shared" si="18"/>
        <v>0.21722997499395014</v>
      </c>
      <c r="N159" s="22">
        <f t="shared" si="13"/>
        <v>0</v>
      </c>
      <c r="O159" s="21">
        <f t="shared" si="19"/>
        <v>0</v>
      </c>
      <c r="P159" s="113"/>
    </row>
    <row r="160" spans="1:16" ht="15" x14ac:dyDescent="0.25">
      <c r="A160" s="9" t="s">
        <v>2102</v>
      </c>
      <c r="B160" s="8" t="s">
        <v>2101</v>
      </c>
      <c r="C160" s="8">
        <v>2</v>
      </c>
      <c r="D160" s="8">
        <v>2.5</v>
      </c>
      <c r="E160" s="8">
        <v>45</v>
      </c>
      <c r="F160" s="7">
        <v>0.5</v>
      </c>
      <c r="G160" s="6">
        <v>0</v>
      </c>
      <c r="I160" s="98"/>
      <c r="J160" s="93"/>
      <c r="K160" s="24" t="s">
        <v>2020</v>
      </c>
      <c r="L160" s="23" t="s">
        <v>3583</v>
      </c>
      <c r="M160" s="65">
        <f t="shared" si="18"/>
        <v>0.21722997499395014</v>
      </c>
      <c r="N160" s="22">
        <f t="shared" si="13"/>
        <v>0</v>
      </c>
      <c r="O160" s="21">
        <f t="shared" si="19"/>
        <v>0</v>
      </c>
      <c r="P160" s="113"/>
    </row>
    <row r="161" spans="1:16" ht="15" x14ac:dyDescent="0.25">
      <c r="A161" s="9" t="s">
        <v>2100</v>
      </c>
      <c r="B161" s="8" t="s">
        <v>2099</v>
      </c>
      <c r="C161" s="8">
        <v>2</v>
      </c>
      <c r="D161" s="8">
        <v>4</v>
      </c>
      <c r="E161" s="8">
        <v>75</v>
      </c>
      <c r="F161" s="7">
        <v>0.5</v>
      </c>
      <c r="G161" s="6">
        <v>0</v>
      </c>
      <c r="I161" s="98"/>
      <c r="J161" s="93"/>
      <c r="K161" s="24" t="s">
        <v>2018</v>
      </c>
      <c r="L161" s="23" t="s">
        <v>3583</v>
      </c>
      <c r="M161" s="65">
        <f t="shared" si="18"/>
        <v>0.21722997499395014</v>
      </c>
      <c r="N161" s="22">
        <f t="shared" si="13"/>
        <v>0</v>
      </c>
      <c r="O161" s="21">
        <f t="shared" si="19"/>
        <v>0</v>
      </c>
      <c r="P161" s="113"/>
    </row>
    <row r="162" spans="1:16" ht="45" x14ac:dyDescent="0.25">
      <c r="A162" s="9" t="s">
        <v>3339</v>
      </c>
      <c r="B162" s="8" t="s">
        <v>3338</v>
      </c>
      <c r="C162" s="8">
        <v>1</v>
      </c>
      <c r="D162" s="8">
        <v>8</v>
      </c>
      <c r="E162" s="8">
        <v>55</v>
      </c>
      <c r="F162" s="7">
        <v>1</v>
      </c>
      <c r="G162" s="6">
        <v>0</v>
      </c>
      <c r="I162" s="98"/>
      <c r="J162" s="93"/>
      <c r="K162" s="24" t="s">
        <v>1005</v>
      </c>
      <c r="L162" s="23" t="s">
        <v>3583</v>
      </c>
      <c r="M162" s="65">
        <f t="shared" si="18"/>
        <v>0.21722997499395014</v>
      </c>
      <c r="N162" s="22">
        <f t="shared" si="13"/>
        <v>0</v>
      </c>
      <c r="O162" s="21">
        <f t="shared" si="19"/>
        <v>0</v>
      </c>
      <c r="P162" s="113"/>
    </row>
    <row r="163" spans="1:16" ht="22.5" x14ac:dyDescent="0.25">
      <c r="A163" s="9" t="s">
        <v>2094</v>
      </c>
      <c r="B163" s="8" t="s">
        <v>2093</v>
      </c>
      <c r="C163" s="8">
        <v>29</v>
      </c>
      <c r="D163" s="8">
        <v>8.17</v>
      </c>
      <c r="E163" s="8">
        <v>62.97</v>
      </c>
      <c r="F163" s="7">
        <v>0.89700000000000002</v>
      </c>
      <c r="G163" s="6">
        <v>0</v>
      </c>
      <c r="I163" s="98"/>
      <c r="J163" s="93"/>
      <c r="K163" s="24" t="s">
        <v>1003</v>
      </c>
      <c r="L163" s="23" t="s">
        <v>3583</v>
      </c>
      <c r="M163" s="65">
        <f t="shared" si="18"/>
        <v>0.21722997499395014</v>
      </c>
      <c r="N163" s="22">
        <f t="shared" si="13"/>
        <v>0</v>
      </c>
      <c r="O163" s="21">
        <f t="shared" si="19"/>
        <v>0</v>
      </c>
      <c r="P163" s="113"/>
    </row>
    <row r="164" spans="1:16" ht="22.5" x14ac:dyDescent="0.25">
      <c r="A164" s="9" t="s">
        <v>2092</v>
      </c>
      <c r="B164" s="8" t="s">
        <v>2091</v>
      </c>
      <c r="C164" s="8">
        <v>14</v>
      </c>
      <c r="D164" s="8">
        <v>11.64</v>
      </c>
      <c r="E164" s="8">
        <v>67.36</v>
      </c>
      <c r="F164" s="7">
        <v>0.85699999999999998</v>
      </c>
      <c r="G164" s="6">
        <v>7.0999999999999994E-2</v>
      </c>
      <c r="I164" s="98"/>
      <c r="J164" s="93"/>
      <c r="K164" s="24" t="s">
        <v>1001</v>
      </c>
      <c r="L164" s="23" t="s">
        <v>3583</v>
      </c>
      <c r="M164" s="65">
        <f t="shared" si="18"/>
        <v>0.21722997499395014</v>
      </c>
      <c r="N164" s="22">
        <f t="shared" si="13"/>
        <v>0</v>
      </c>
      <c r="O164" s="21">
        <f t="shared" si="19"/>
        <v>0</v>
      </c>
      <c r="P164" s="113"/>
    </row>
    <row r="165" spans="1:16" ht="22.5" x14ac:dyDescent="0.25">
      <c r="A165" s="9" t="s">
        <v>2090</v>
      </c>
      <c r="B165" s="8" t="s">
        <v>2089</v>
      </c>
      <c r="C165" s="8">
        <v>9</v>
      </c>
      <c r="D165" s="8">
        <v>14.78</v>
      </c>
      <c r="E165" s="8">
        <v>71.78</v>
      </c>
      <c r="F165" s="7">
        <v>0.77800000000000002</v>
      </c>
      <c r="G165" s="6">
        <v>0</v>
      </c>
      <c r="I165" s="98"/>
      <c r="J165" s="93"/>
      <c r="K165" s="24" t="s">
        <v>3366</v>
      </c>
      <c r="L165" s="23" t="s">
        <v>3583</v>
      </c>
      <c r="M165" s="65">
        <f t="shared" si="18"/>
        <v>0.21722997499395014</v>
      </c>
      <c r="N165" s="22">
        <f t="shared" si="13"/>
        <v>0</v>
      </c>
      <c r="O165" s="21">
        <f t="shared" si="19"/>
        <v>0</v>
      </c>
      <c r="P165" s="113"/>
    </row>
    <row r="166" spans="1:16" ht="23.25" thickBot="1" x14ac:dyDescent="0.3">
      <c r="A166" s="9" t="s">
        <v>2088</v>
      </c>
      <c r="B166" s="8" t="s">
        <v>2087</v>
      </c>
      <c r="C166" s="8">
        <v>7</v>
      </c>
      <c r="D166" s="8">
        <v>23.71</v>
      </c>
      <c r="E166" s="8">
        <v>76.709999999999994</v>
      </c>
      <c r="F166" s="7">
        <v>0.71399999999999997</v>
      </c>
      <c r="G166" s="6">
        <v>0.14299999999999999</v>
      </c>
      <c r="I166" s="98"/>
      <c r="J166" s="93"/>
      <c r="K166" s="24" t="s">
        <v>3364</v>
      </c>
      <c r="L166" s="23" t="s">
        <v>3583</v>
      </c>
      <c r="M166" s="65">
        <f t="shared" si="18"/>
        <v>0.21722997499395014</v>
      </c>
      <c r="N166" s="22">
        <f t="shared" si="13"/>
        <v>0</v>
      </c>
      <c r="O166" s="21">
        <f t="shared" si="19"/>
        <v>0</v>
      </c>
      <c r="P166" s="113"/>
    </row>
    <row r="167" spans="1:16" ht="23.25" thickBot="1" x14ac:dyDescent="0.2">
      <c r="A167" s="9" t="s">
        <v>3169</v>
      </c>
      <c r="B167" s="8" t="s">
        <v>3168</v>
      </c>
      <c r="C167" s="8">
        <v>1</v>
      </c>
      <c r="D167" s="8">
        <v>0</v>
      </c>
      <c r="E167" s="8">
        <v>31</v>
      </c>
      <c r="F167" s="7">
        <v>1</v>
      </c>
      <c r="G167" s="6">
        <v>0</v>
      </c>
      <c r="I167" s="98"/>
      <c r="J167" s="94"/>
      <c r="K167" s="20" t="s">
        <v>0</v>
      </c>
      <c r="L167" s="19">
        <v>1</v>
      </c>
      <c r="M167" s="70">
        <f t="shared" si="18"/>
        <v>0.21722997499395014</v>
      </c>
      <c r="N167" s="18">
        <f t="shared" si="13"/>
        <v>0.21722997499395014</v>
      </c>
      <c r="O167" s="17">
        <f t="shared" si="19"/>
        <v>0.21722997499395014</v>
      </c>
      <c r="P167" s="113"/>
    </row>
    <row r="168" spans="1:16" ht="22.5" customHeight="1" x14ac:dyDescent="0.25">
      <c r="A168" s="9" t="s">
        <v>2086</v>
      </c>
      <c r="B168" s="8" t="s">
        <v>2085</v>
      </c>
      <c r="C168" s="8">
        <v>20</v>
      </c>
      <c r="D168" s="8">
        <v>7.45</v>
      </c>
      <c r="E168" s="8">
        <v>69.25</v>
      </c>
      <c r="F168" s="7">
        <v>0.85</v>
      </c>
      <c r="G168" s="6">
        <v>0.05</v>
      </c>
      <c r="I168" s="98"/>
      <c r="J168" s="92"/>
      <c r="K168" s="24" t="s">
        <v>3163</v>
      </c>
      <c r="L168" s="23" t="s">
        <v>3583</v>
      </c>
      <c r="M168" s="65">
        <f t="shared" ref="M168:M178" si="20">1257/24794</f>
        <v>5.0697749455513433E-2</v>
      </c>
      <c r="N168" s="22">
        <f t="shared" si="13"/>
        <v>0</v>
      </c>
      <c r="O168" s="21">
        <f t="shared" si="19"/>
        <v>0</v>
      </c>
      <c r="P168" s="113"/>
    </row>
    <row r="169" spans="1:16" ht="22.5" customHeight="1" x14ac:dyDescent="0.25">
      <c r="A169" s="9" t="s">
        <v>2084</v>
      </c>
      <c r="B169" s="8" t="s">
        <v>2083</v>
      </c>
      <c r="C169" s="8">
        <v>16</v>
      </c>
      <c r="D169" s="8">
        <v>11.06</v>
      </c>
      <c r="E169" s="8">
        <v>73.25</v>
      </c>
      <c r="F169" s="7">
        <v>0.5</v>
      </c>
      <c r="G169" s="6">
        <v>0</v>
      </c>
      <c r="I169" s="98"/>
      <c r="J169" s="93"/>
      <c r="K169" s="24" t="s">
        <v>2024</v>
      </c>
      <c r="L169" s="23">
        <v>1</v>
      </c>
      <c r="M169" s="65">
        <f t="shared" si="20"/>
        <v>5.0697749455513433E-2</v>
      </c>
      <c r="N169" s="22">
        <f t="shared" si="13"/>
        <v>5.0697749455513433E-2</v>
      </c>
      <c r="O169" s="21">
        <f t="shared" si="19"/>
        <v>5.0697749455513433E-2</v>
      </c>
      <c r="P169" s="113"/>
    </row>
    <row r="170" spans="1:16" ht="22.5" x14ac:dyDescent="0.25">
      <c r="A170" s="9" t="s">
        <v>2082</v>
      </c>
      <c r="B170" s="8" t="s">
        <v>2081</v>
      </c>
      <c r="C170" s="8">
        <v>11</v>
      </c>
      <c r="D170" s="8">
        <v>13.91</v>
      </c>
      <c r="E170" s="8">
        <v>79.45</v>
      </c>
      <c r="F170" s="7">
        <v>0.72699999999999998</v>
      </c>
      <c r="G170" s="6">
        <v>0</v>
      </c>
      <c r="I170" s="98"/>
      <c r="J170" s="93"/>
      <c r="K170" s="24" t="s">
        <v>2022</v>
      </c>
      <c r="L170" s="23" t="s">
        <v>3583</v>
      </c>
      <c r="M170" s="65">
        <f t="shared" si="20"/>
        <v>5.0697749455513433E-2</v>
      </c>
      <c r="N170" s="22">
        <f t="shared" si="13"/>
        <v>0</v>
      </c>
      <c r="O170" s="21">
        <f t="shared" si="19"/>
        <v>0</v>
      </c>
      <c r="P170" s="113"/>
    </row>
    <row r="171" spans="1:16" ht="22.5" x14ac:dyDescent="0.25">
      <c r="A171" s="9" t="s">
        <v>2080</v>
      </c>
      <c r="B171" s="8" t="s">
        <v>2079</v>
      </c>
      <c r="C171" s="8">
        <v>3</v>
      </c>
      <c r="D171" s="8">
        <v>16</v>
      </c>
      <c r="E171" s="8">
        <v>83</v>
      </c>
      <c r="F171" s="7">
        <v>1</v>
      </c>
      <c r="G171" s="6">
        <v>0</v>
      </c>
      <c r="I171" s="98"/>
      <c r="J171" s="93"/>
      <c r="K171" s="24" t="s">
        <v>2020</v>
      </c>
      <c r="L171" s="23" t="s">
        <v>3583</v>
      </c>
      <c r="M171" s="65">
        <f t="shared" si="20"/>
        <v>5.0697749455513433E-2</v>
      </c>
      <c r="N171" s="22">
        <f t="shared" si="13"/>
        <v>0</v>
      </c>
      <c r="O171" s="21">
        <f t="shared" si="19"/>
        <v>0</v>
      </c>
      <c r="P171" s="113"/>
    </row>
    <row r="172" spans="1:16" ht="33.75" x14ac:dyDescent="0.25">
      <c r="A172" s="9" t="s">
        <v>3252</v>
      </c>
      <c r="B172" s="8" t="s">
        <v>3251</v>
      </c>
      <c r="C172" s="8">
        <v>2</v>
      </c>
      <c r="D172" s="8">
        <v>10.5</v>
      </c>
      <c r="E172" s="8">
        <v>58</v>
      </c>
      <c r="F172" s="7">
        <v>1</v>
      </c>
      <c r="G172" s="6">
        <v>0</v>
      </c>
      <c r="I172" s="98"/>
      <c r="J172" s="93"/>
      <c r="K172" s="24" t="s">
        <v>2018</v>
      </c>
      <c r="L172" s="23" t="s">
        <v>3583</v>
      </c>
      <c r="M172" s="65">
        <f t="shared" si="20"/>
        <v>5.0697749455513433E-2</v>
      </c>
      <c r="N172" s="22">
        <f t="shared" si="13"/>
        <v>0</v>
      </c>
      <c r="O172" s="21">
        <f t="shared" si="19"/>
        <v>0</v>
      </c>
      <c r="P172" s="113"/>
    </row>
    <row r="173" spans="1:16" ht="33.75" x14ac:dyDescent="0.25">
      <c r="A173" s="9" t="s">
        <v>3167</v>
      </c>
      <c r="B173" s="8" t="s">
        <v>3166</v>
      </c>
      <c r="C173" s="8">
        <v>3</v>
      </c>
      <c r="D173" s="8">
        <v>14</v>
      </c>
      <c r="E173" s="8">
        <v>68</v>
      </c>
      <c r="F173" s="7">
        <v>0.66700000000000004</v>
      </c>
      <c r="G173" s="6">
        <v>0</v>
      </c>
      <c r="I173" s="98"/>
      <c r="J173" s="93"/>
      <c r="K173" s="24" t="s">
        <v>1005</v>
      </c>
      <c r="L173" s="23" t="s">
        <v>3583</v>
      </c>
      <c r="M173" s="65">
        <f t="shared" si="20"/>
        <v>5.0697749455513433E-2</v>
      </c>
      <c r="N173" s="22">
        <f t="shared" si="13"/>
        <v>0</v>
      </c>
      <c r="O173" s="21">
        <f t="shared" si="19"/>
        <v>0</v>
      </c>
      <c r="P173" s="113"/>
    </row>
    <row r="174" spans="1:16" ht="33.75" x14ac:dyDescent="0.25">
      <c r="A174" s="9" t="s">
        <v>2078</v>
      </c>
      <c r="B174" s="8" t="s">
        <v>2077</v>
      </c>
      <c r="C174" s="8">
        <v>3</v>
      </c>
      <c r="D174" s="8">
        <v>17</v>
      </c>
      <c r="E174" s="8">
        <v>76.67</v>
      </c>
      <c r="F174" s="7">
        <v>0.66700000000000004</v>
      </c>
      <c r="G174" s="6">
        <v>0</v>
      </c>
      <c r="I174" s="98"/>
      <c r="J174" s="93"/>
      <c r="K174" s="24" t="s">
        <v>1003</v>
      </c>
      <c r="L174" s="23" t="s">
        <v>3583</v>
      </c>
      <c r="M174" s="65">
        <f t="shared" si="20"/>
        <v>5.0697749455513433E-2</v>
      </c>
      <c r="N174" s="22">
        <f t="shared" si="13"/>
        <v>0</v>
      </c>
      <c r="O174" s="21">
        <f t="shared" si="19"/>
        <v>0</v>
      </c>
      <c r="P174" s="113"/>
    </row>
    <row r="175" spans="1:16" ht="33.75" x14ac:dyDescent="0.25">
      <c r="A175" s="9" t="s">
        <v>2076</v>
      </c>
      <c r="B175" s="8" t="s">
        <v>2075</v>
      </c>
      <c r="C175" s="8">
        <v>3</v>
      </c>
      <c r="D175" s="8">
        <v>25.33</v>
      </c>
      <c r="E175" s="8">
        <v>86</v>
      </c>
      <c r="F175" s="7">
        <v>0.66700000000000004</v>
      </c>
      <c r="G175" s="6">
        <v>0</v>
      </c>
      <c r="I175" s="98"/>
      <c r="J175" s="93"/>
      <c r="K175" s="24" t="s">
        <v>1001</v>
      </c>
      <c r="L175" s="23" t="s">
        <v>3583</v>
      </c>
      <c r="M175" s="65">
        <f t="shared" si="20"/>
        <v>5.0697749455513433E-2</v>
      </c>
      <c r="N175" s="22">
        <f>L175*M175</f>
        <v>0</v>
      </c>
      <c r="O175" s="21">
        <f t="shared" si="19"/>
        <v>0</v>
      </c>
      <c r="P175" s="113"/>
    </row>
    <row r="176" spans="1:16" ht="33.75" x14ac:dyDescent="0.25">
      <c r="A176" s="9" t="s">
        <v>2870</v>
      </c>
      <c r="B176" s="8" t="s">
        <v>2869</v>
      </c>
      <c r="C176" s="8">
        <v>1</v>
      </c>
      <c r="D176" s="8">
        <v>3</v>
      </c>
      <c r="E176" s="8">
        <v>73</v>
      </c>
      <c r="F176" s="7">
        <v>1</v>
      </c>
      <c r="G176" s="6">
        <v>0</v>
      </c>
      <c r="I176" s="98"/>
      <c r="J176" s="93"/>
      <c r="K176" s="24" t="s">
        <v>3366</v>
      </c>
      <c r="L176" s="23" t="s">
        <v>3583</v>
      </c>
      <c r="M176" s="65">
        <f t="shared" si="20"/>
        <v>5.0697749455513433E-2</v>
      </c>
      <c r="N176" s="22">
        <f>L176*M176</f>
        <v>0</v>
      </c>
      <c r="O176" s="21">
        <f t="shared" si="19"/>
        <v>0</v>
      </c>
      <c r="P176" s="113"/>
    </row>
    <row r="177" spans="1:16" ht="34.5" thickBot="1" x14ac:dyDescent="0.3">
      <c r="A177" s="9" t="s">
        <v>2072</v>
      </c>
      <c r="B177" s="8" t="s">
        <v>2071</v>
      </c>
      <c r="C177" s="8">
        <v>4</v>
      </c>
      <c r="D177" s="8">
        <v>9.5</v>
      </c>
      <c r="E177" s="8">
        <v>79</v>
      </c>
      <c r="F177" s="7">
        <v>1</v>
      </c>
      <c r="G177" s="6">
        <v>0</v>
      </c>
      <c r="I177" s="98"/>
      <c r="J177" s="93"/>
      <c r="K177" s="24" t="s">
        <v>3364</v>
      </c>
      <c r="L177" s="23" t="s">
        <v>3583</v>
      </c>
      <c r="M177" s="65">
        <f t="shared" si="20"/>
        <v>5.0697749455513433E-2</v>
      </c>
      <c r="N177" s="22">
        <f>L177*M177</f>
        <v>0</v>
      </c>
      <c r="O177" s="21">
        <f t="shared" si="19"/>
        <v>0</v>
      </c>
      <c r="P177" s="113"/>
    </row>
    <row r="178" spans="1:16" ht="34.5" thickBot="1" x14ac:dyDescent="0.2">
      <c r="A178" s="9" t="s">
        <v>2070</v>
      </c>
      <c r="B178" s="8" t="s">
        <v>2069</v>
      </c>
      <c r="C178" s="8">
        <v>4</v>
      </c>
      <c r="D178" s="8">
        <v>23.25</v>
      </c>
      <c r="E178" s="8">
        <v>77.75</v>
      </c>
      <c r="F178" s="7">
        <v>0.75</v>
      </c>
      <c r="G178" s="6">
        <v>0.25</v>
      </c>
      <c r="I178" s="98"/>
      <c r="J178" s="94"/>
      <c r="K178" s="20" t="s">
        <v>0</v>
      </c>
      <c r="L178" s="19">
        <v>1</v>
      </c>
      <c r="M178" s="70">
        <f t="shared" si="20"/>
        <v>5.0697749455513433E-2</v>
      </c>
      <c r="N178" s="18">
        <f>L178*M178</f>
        <v>5.0697749455513433E-2</v>
      </c>
      <c r="O178" s="17">
        <f t="shared" si="19"/>
        <v>5.0697749455513433E-2</v>
      </c>
      <c r="P178" s="113"/>
    </row>
    <row r="179" spans="1:16" ht="34.5" thickBot="1" x14ac:dyDescent="0.3">
      <c r="A179" s="9" t="s">
        <v>2068</v>
      </c>
      <c r="B179" s="8" t="s">
        <v>2067</v>
      </c>
      <c r="C179" s="8">
        <v>3</v>
      </c>
      <c r="D179" s="8">
        <v>15.67</v>
      </c>
      <c r="E179" s="8">
        <v>84.67</v>
      </c>
      <c r="F179" s="7">
        <v>1</v>
      </c>
      <c r="G179" s="6">
        <v>0</v>
      </c>
      <c r="I179" s="98"/>
      <c r="J179" s="29"/>
      <c r="K179" s="28"/>
      <c r="L179" s="27">
        <v>422</v>
      </c>
      <c r="M179" s="73"/>
      <c r="N179" s="26">
        <f>SUMIF($K100:$K178,"total",N100:N178)</f>
        <v>24.305683019569454</v>
      </c>
      <c r="O179" s="25">
        <f>SUMIF($K100:$K178,"total",O100:O178)</f>
        <v>132.56576198379531</v>
      </c>
      <c r="P179" s="114"/>
    </row>
    <row r="180" spans="1:16" ht="45" x14ac:dyDescent="0.25">
      <c r="A180" s="9" t="s">
        <v>2066</v>
      </c>
      <c r="B180" s="8" t="s">
        <v>2065</v>
      </c>
      <c r="C180" s="8">
        <v>6</v>
      </c>
      <c r="D180" s="8">
        <v>4.5</v>
      </c>
      <c r="E180" s="8">
        <v>83.17</v>
      </c>
      <c r="F180" s="7">
        <v>0.66700000000000004</v>
      </c>
      <c r="G180" s="6">
        <v>0</v>
      </c>
      <c r="I180" s="98"/>
      <c r="J180" s="92"/>
      <c r="K180" s="24" t="s">
        <v>1989</v>
      </c>
      <c r="L180" s="23">
        <v>126</v>
      </c>
      <c r="M180" s="65">
        <f t="shared" ref="M180:M187" si="21">19936/4337772</f>
        <v>4.595907760942714E-3</v>
      </c>
      <c r="N180" s="22">
        <f t="shared" ref="N180:N214" si="22">L180*M180</f>
        <v>0.57908437787878198</v>
      </c>
      <c r="O180" s="21">
        <f t="shared" ref="O180:O214" si="23">N180*1</f>
        <v>0.57908437787878198</v>
      </c>
      <c r="P180" s="115" t="s">
        <v>3589</v>
      </c>
    </row>
    <row r="181" spans="1:16" ht="45" x14ac:dyDescent="0.25">
      <c r="A181" s="9" t="s">
        <v>2064</v>
      </c>
      <c r="B181" s="8" t="s">
        <v>2063</v>
      </c>
      <c r="C181" s="8">
        <v>5</v>
      </c>
      <c r="D181" s="8">
        <v>8.6</v>
      </c>
      <c r="E181" s="8">
        <v>81</v>
      </c>
      <c r="F181" s="7">
        <v>0.2</v>
      </c>
      <c r="G181" s="6">
        <v>0.2</v>
      </c>
      <c r="I181" s="98"/>
      <c r="J181" s="93"/>
      <c r="K181" s="24" t="s">
        <v>216</v>
      </c>
      <c r="L181" s="23" t="s">
        <v>3583</v>
      </c>
      <c r="M181" s="65">
        <f t="shared" si="21"/>
        <v>4.595907760942714E-3</v>
      </c>
      <c r="N181" s="22">
        <f t="shared" si="22"/>
        <v>0</v>
      </c>
      <c r="O181" s="21">
        <f t="shared" si="23"/>
        <v>0</v>
      </c>
      <c r="P181" s="116"/>
    </row>
    <row r="182" spans="1:16" ht="45" x14ac:dyDescent="0.25">
      <c r="A182" s="9" t="s">
        <v>2062</v>
      </c>
      <c r="B182" s="8" t="s">
        <v>2061</v>
      </c>
      <c r="C182" s="8">
        <v>6</v>
      </c>
      <c r="D182" s="8">
        <v>9.5</v>
      </c>
      <c r="E182" s="8">
        <v>87.17</v>
      </c>
      <c r="F182" s="7">
        <v>0.33300000000000002</v>
      </c>
      <c r="G182" s="6">
        <v>0.16700000000000001</v>
      </c>
      <c r="I182" s="98"/>
      <c r="J182" s="93"/>
      <c r="K182" s="24" t="s">
        <v>979</v>
      </c>
      <c r="L182" s="23" t="s">
        <v>3583</v>
      </c>
      <c r="M182" s="65">
        <f t="shared" si="21"/>
        <v>4.595907760942714E-3</v>
      </c>
      <c r="N182" s="22">
        <f t="shared" si="22"/>
        <v>0</v>
      </c>
      <c r="O182" s="21">
        <f t="shared" si="23"/>
        <v>0</v>
      </c>
      <c r="P182" s="116"/>
    </row>
    <row r="183" spans="1:16" ht="56.25" x14ac:dyDescent="0.25">
      <c r="A183" s="9" t="s">
        <v>2058</v>
      </c>
      <c r="B183" s="8" t="s">
        <v>2057</v>
      </c>
      <c r="C183" s="8">
        <v>1</v>
      </c>
      <c r="D183" s="8">
        <v>1</v>
      </c>
      <c r="E183" s="8">
        <v>82</v>
      </c>
      <c r="F183" s="7">
        <v>0</v>
      </c>
      <c r="G183" s="6">
        <v>0</v>
      </c>
      <c r="I183" s="98"/>
      <c r="J183" s="93"/>
      <c r="K183" s="24" t="s">
        <v>977</v>
      </c>
      <c r="L183" s="23" t="s">
        <v>3583</v>
      </c>
      <c r="M183" s="65">
        <f t="shared" si="21"/>
        <v>4.595907760942714E-3</v>
      </c>
      <c r="N183" s="22">
        <f t="shared" si="22"/>
        <v>0</v>
      </c>
      <c r="O183" s="21">
        <f t="shared" si="23"/>
        <v>0</v>
      </c>
      <c r="P183" s="116"/>
    </row>
    <row r="184" spans="1:16" ht="45" x14ac:dyDescent="0.25">
      <c r="A184" s="9" t="s">
        <v>2056</v>
      </c>
      <c r="B184" s="8" t="s">
        <v>2055</v>
      </c>
      <c r="C184" s="8">
        <v>94</v>
      </c>
      <c r="D184" s="8">
        <v>3.45</v>
      </c>
      <c r="E184" s="8">
        <v>78.87</v>
      </c>
      <c r="F184" s="7">
        <v>0.69099999999999995</v>
      </c>
      <c r="G184" s="6">
        <v>0</v>
      </c>
      <c r="I184" s="98"/>
      <c r="J184" s="93"/>
      <c r="K184" s="24" t="s">
        <v>2706</v>
      </c>
      <c r="L184" s="23" t="s">
        <v>3583</v>
      </c>
      <c r="M184" s="65">
        <f t="shared" si="21"/>
        <v>4.595907760942714E-3</v>
      </c>
      <c r="N184" s="22">
        <f t="shared" si="22"/>
        <v>0</v>
      </c>
      <c r="O184" s="21">
        <f t="shared" si="23"/>
        <v>0</v>
      </c>
      <c r="P184" s="116"/>
    </row>
    <row r="185" spans="1:16" ht="45" x14ac:dyDescent="0.25">
      <c r="A185" s="9" t="s">
        <v>2054</v>
      </c>
      <c r="B185" s="8" t="s">
        <v>2053</v>
      </c>
      <c r="C185" s="8">
        <v>16</v>
      </c>
      <c r="D185" s="8">
        <v>6</v>
      </c>
      <c r="E185" s="8">
        <v>84.19</v>
      </c>
      <c r="F185" s="7">
        <v>0.625</v>
      </c>
      <c r="G185" s="6">
        <v>6.3E-2</v>
      </c>
      <c r="I185" s="98"/>
      <c r="J185" s="93"/>
      <c r="K185" s="24" t="s">
        <v>975</v>
      </c>
      <c r="L185" s="23" t="s">
        <v>3583</v>
      </c>
      <c r="M185" s="65">
        <f t="shared" si="21"/>
        <v>4.595907760942714E-3</v>
      </c>
      <c r="N185" s="22">
        <f t="shared" si="22"/>
        <v>0</v>
      </c>
      <c r="O185" s="21">
        <f t="shared" si="23"/>
        <v>0</v>
      </c>
      <c r="P185" s="116"/>
    </row>
    <row r="186" spans="1:16" ht="45.75" thickBot="1" x14ac:dyDescent="0.3">
      <c r="A186" s="9" t="s">
        <v>2052</v>
      </c>
      <c r="B186" s="8" t="s">
        <v>2051</v>
      </c>
      <c r="C186" s="8">
        <v>4</v>
      </c>
      <c r="D186" s="8">
        <v>7</v>
      </c>
      <c r="E186" s="8">
        <v>86</v>
      </c>
      <c r="F186" s="7">
        <v>0.5</v>
      </c>
      <c r="G186" s="6">
        <v>0</v>
      </c>
      <c r="I186" s="98"/>
      <c r="J186" s="93"/>
      <c r="K186" s="24" t="s">
        <v>967</v>
      </c>
      <c r="L186" s="23" t="s">
        <v>3583</v>
      </c>
      <c r="M186" s="65">
        <f t="shared" si="21"/>
        <v>4.595907760942714E-3</v>
      </c>
      <c r="N186" s="22">
        <f t="shared" si="22"/>
        <v>0</v>
      </c>
      <c r="O186" s="21">
        <f t="shared" si="23"/>
        <v>0</v>
      </c>
      <c r="P186" s="116"/>
    </row>
    <row r="187" spans="1:16" ht="45.75" thickBot="1" x14ac:dyDescent="0.2">
      <c r="A187" s="9" t="s">
        <v>2868</v>
      </c>
      <c r="B187" s="8" t="s">
        <v>2867</v>
      </c>
      <c r="C187" s="8">
        <v>1</v>
      </c>
      <c r="D187" s="8">
        <v>10</v>
      </c>
      <c r="E187" s="8">
        <v>89</v>
      </c>
      <c r="F187" s="7">
        <v>0</v>
      </c>
      <c r="G187" s="6">
        <v>0</v>
      </c>
      <c r="I187" s="98"/>
      <c r="J187" s="94"/>
      <c r="K187" s="20" t="s">
        <v>0</v>
      </c>
      <c r="L187" s="19">
        <v>126</v>
      </c>
      <c r="M187" s="70">
        <f t="shared" si="21"/>
        <v>4.595907760942714E-3</v>
      </c>
      <c r="N187" s="18">
        <f t="shared" si="22"/>
        <v>0.57908437787878198</v>
      </c>
      <c r="O187" s="17">
        <f t="shared" si="23"/>
        <v>0.57908437787878198</v>
      </c>
      <c r="P187" s="116"/>
    </row>
    <row r="188" spans="1:16" ht="22.5" x14ac:dyDescent="0.25">
      <c r="A188" s="9" t="s">
        <v>2050</v>
      </c>
      <c r="B188" s="8" t="s">
        <v>2049</v>
      </c>
      <c r="C188" s="8">
        <v>366</v>
      </c>
      <c r="D188" s="8">
        <v>0</v>
      </c>
      <c r="E188" s="8">
        <v>53.54</v>
      </c>
      <c r="F188" s="7">
        <v>0.36099999999999999</v>
      </c>
      <c r="G188" s="6">
        <v>0</v>
      </c>
      <c r="I188" s="98"/>
      <c r="J188" s="92"/>
      <c r="K188" s="24" t="s">
        <v>2192</v>
      </c>
      <c r="L188" s="23">
        <v>1</v>
      </c>
      <c r="M188" s="65">
        <f>17008/2950021</f>
        <v>5.7653826871062949E-3</v>
      </c>
      <c r="N188" s="22">
        <f t="shared" si="22"/>
        <v>5.7653826871062949E-3</v>
      </c>
      <c r="O188" s="21">
        <f t="shared" si="23"/>
        <v>5.7653826871062949E-3</v>
      </c>
      <c r="P188" s="116"/>
    </row>
    <row r="189" spans="1:16" ht="15" x14ac:dyDescent="0.25">
      <c r="A189" s="9" t="s">
        <v>2048</v>
      </c>
      <c r="B189" s="8" t="s">
        <v>2047</v>
      </c>
      <c r="C189" s="8">
        <v>118</v>
      </c>
      <c r="D189" s="8">
        <v>1.93</v>
      </c>
      <c r="E189" s="8">
        <v>62.03</v>
      </c>
      <c r="F189" s="7">
        <v>0.38100000000000001</v>
      </c>
      <c r="G189" s="6">
        <v>0</v>
      </c>
      <c r="I189" s="98"/>
      <c r="J189" s="93"/>
      <c r="K189" s="24" t="s">
        <v>152</v>
      </c>
      <c r="L189" s="23" t="s">
        <v>3583</v>
      </c>
      <c r="M189" s="65">
        <f t="shared" ref="M189:M215" si="24">17008/2950021</f>
        <v>5.7653826871062949E-3</v>
      </c>
      <c r="N189" s="22">
        <f t="shared" si="22"/>
        <v>0</v>
      </c>
      <c r="O189" s="21">
        <f t="shared" si="23"/>
        <v>0</v>
      </c>
      <c r="P189" s="116"/>
    </row>
    <row r="190" spans="1:16" ht="15" x14ac:dyDescent="0.25">
      <c r="A190" s="9" t="s">
        <v>2046</v>
      </c>
      <c r="B190" s="8" t="s">
        <v>2045</v>
      </c>
      <c r="C190" s="8">
        <v>1</v>
      </c>
      <c r="D190" s="8">
        <v>3</v>
      </c>
      <c r="E190" s="8">
        <v>71</v>
      </c>
      <c r="F190" s="7">
        <v>0</v>
      </c>
      <c r="G190" s="6">
        <v>0</v>
      </c>
      <c r="I190" s="98"/>
      <c r="J190" s="93"/>
      <c r="K190" s="24" t="s">
        <v>2190</v>
      </c>
      <c r="L190" s="23">
        <v>1</v>
      </c>
      <c r="M190" s="65">
        <f t="shared" si="24"/>
        <v>5.7653826871062949E-3</v>
      </c>
      <c r="N190" s="22">
        <f t="shared" si="22"/>
        <v>5.7653826871062949E-3</v>
      </c>
      <c r="O190" s="21">
        <f t="shared" si="23"/>
        <v>5.7653826871062949E-3</v>
      </c>
      <c r="P190" s="116"/>
    </row>
    <row r="191" spans="1:16" ht="15" x14ac:dyDescent="0.25">
      <c r="A191" s="9" t="s">
        <v>2044</v>
      </c>
      <c r="B191" s="8" t="s">
        <v>2043</v>
      </c>
      <c r="C191" s="8">
        <v>3</v>
      </c>
      <c r="D191" s="8">
        <v>11.67</v>
      </c>
      <c r="E191" s="8">
        <v>72.33</v>
      </c>
      <c r="F191" s="7">
        <v>0.33300000000000002</v>
      </c>
      <c r="G191" s="6">
        <v>0</v>
      </c>
      <c r="I191" s="98"/>
      <c r="J191" s="93"/>
      <c r="K191" s="24" t="s">
        <v>1989</v>
      </c>
      <c r="L191" s="23">
        <v>126</v>
      </c>
      <c r="M191" s="65">
        <f t="shared" si="24"/>
        <v>5.7653826871062949E-3</v>
      </c>
      <c r="N191" s="22">
        <f t="shared" si="22"/>
        <v>0.72643821857539315</v>
      </c>
      <c r="O191" s="21">
        <f t="shared" si="23"/>
        <v>0.72643821857539315</v>
      </c>
      <c r="P191" s="116"/>
    </row>
    <row r="192" spans="1:16" ht="22.5" x14ac:dyDescent="0.25">
      <c r="A192" s="9" t="s">
        <v>3165</v>
      </c>
      <c r="B192" s="8" t="s">
        <v>3164</v>
      </c>
      <c r="C192" s="8">
        <v>1</v>
      </c>
      <c r="D192" s="8">
        <v>0</v>
      </c>
      <c r="E192" s="8">
        <v>71</v>
      </c>
      <c r="F192" s="7">
        <v>1</v>
      </c>
      <c r="G192" s="6">
        <v>0</v>
      </c>
      <c r="I192" s="98"/>
      <c r="J192" s="93"/>
      <c r="K192" s="24" t="s">
        <v>1889</v>
      </c>
      <c r="L192" s="23">
        <v>16</v>
      </c>
      <c r="M192" s="65">
        <f t="shared" si="24"/>
        <v>5.7653826871062949E-3</v>
      </c>
      <c r="N192" s="22">
        <f t="shared" si="22"/>
        <v>9.2246122993700719E-2</v>
      </c>
      <c r="O192" s="21">
        <f t="shared" si="23"/>
        <v>9.2246122993700719E-2</v>
      </c>
      <c r="P192" s="116"/>
    </row>
    <row r="193" spans="1:16" ht="22.5" x14ac:dyDescent="0.25">
      <c r="A193" s="9" t="s">
        <v>2042</v>
      </c>
      <c r="B193" s="8" t="s">
        <v>2041</v>
      </c>
      <c r="C193" s="8">
        <v>2</v>
      </c>
      <c r="D193" s="8">
        <v>2.5</v>
      </c>
      <c r="E193" s="8">
        <v>73</v>
      </c>
      <c r="F193" s="7">
        <v>1</v>
      </c>
      <c r="G193" s="6">
        <v>0</v>
      </c>
      <c r="I193" s="98"/>
      <c r="J193" s="93"/>
      <c r="K193" s="24" t="s">
        <v>1859</v>
      </c>
      <c r="L193" s="23">
        <v>35</v>
      </c>
      <c r="M193" s="65">
        <f t="shared" si="24"/>
        <v>5.7653826871062949E-3</v>
      </c>
      <c r="N193" s="22">
        <f t="shared" si="22"/>
        <v>0.20178839404872032</v>
      </c>
      <c r="O193" s="21">
        <f t="shared" si="23"/>
        <v>0.20178839404872032</v>
      </c>
      <c r="P193" s="116"/>
    </row>
    <row r="194" spans="1:16" ht="22.5" x14ac:dyDescent="0.25">
      <c r="A194" s="9" t="s">
        <v>2040</v>
      </c>
      <c r="B194" s="8" t="s">
        <v>2039</v>
      </c>
      <c r="C194" s="8">
        <v>2</v>
      </c>
      <c r="D194" s="8">
        <v>6</v>
      </c>
      <c r="E194" s="8">
        <v>58.5</v>
      </c>
      <c r="F194" s="7">
        <v>0.5</v>
      </c>
      <c r="G194" s="6">
        <v>0</v>
      </c>
      <c r="I194" s="98"/>
      <c r="J194" s="93"/>
      <c r="K194" s="24" t="s">
        <v>1857</v>
      </c>
      <c r="L194" s="23">
        <v>9</v>
      </c>
      <c r="M194" s="65">
        <f t="shared" si="24"/>
        <v>5.7653826871062949E-3</v>
      </c>
      <c r="N194" s="22">
        <f t="shared" si="22"/>
        <v>5.1888444183956654E-2</v>
      </c>
      <c r="O194" s="21">
        <f t="shared" si="23"/>
        <v>5.1888444183956654E-2</v>
      </c>
      <c r="P194" s="116"/>
    </row>
    <row r="195" spans="1:16" ht="45" x14ac:dyDescent="0.25">
      <c r="A195" s="9" t="s">
        <v>2028</v>
      </c>
      <c r="B195" s="8" t="s">
        <v>2027</v>
      </c>
      <c r="C195" s="8">
        <v>1</v>
      </c>
      <c r="D195" s="8">
        <v>3</v>
      </c>
      <c r="E195" s="8">
        <v>86</v>
      </c>
      <c r="F195" s="7">
        <v>1</v>
      </c>
      <c r="G195" s="6">
        <v>0</v>
      </c>
      <c r="I195" s="98"/>
      <c r="J195" s="93"/>
      <c r="K195" s="24" t="s">
        <v>1807</v>
      </c>
      <c r="L195" s="23">
        <v>3</v>
      </c>
      <c r="M195" s="65">
        <f t="shared" si="24"/>
        <v>5.7653826871062949E-3</v>
      </c>
      <c r="N195" s="22">
        <f t="shared" si="22"/>
        <v>1.7296148061318885E-2</v>
      </c>
      <c r="O195" s="21">
        <f t="shared" si="23"/>
        <v>1.7296148061318885E-2</v>
      </c>
      <c r="P195" s="116"/>
    </row>
    <row r="196" spans="1:16" ht="45" x14ac:dyDescent="0.25">
      <c r="A196" s="9" t="s">
        <v>2026</v>
      </c>
      <c r="B196" s="8" t="s">
        <v>2025</v>
      </c>
      <c r="C196" s="8">
        <v>2</v>
      </c>
      <c r="D196" s="8">
        <v>7</v>
      </c>
      <c r="E196" s="8">
        <v>79.5</v>
      </c>
      <c r="F196" s="7">
        <v>0.5</v>
      </c>
      <c r="G196" s="6">
        <v>1</v>
      </c>
      <c r="I196" s="98"/>
      <c r="J196" s="93"/>
      <c r="K196" s="24" t="s">
        <v>1711</v>
      </c>
      <c r="L196" s="23">
        <v>1</v>
      </c>
      <c r="M196" s="65">
        <f t="shared" si="24"/>
        <v>5.7653826871062949E-3</v>
      </c>
      <c r="N196" s="22">
        <f t="shared" si="22"/>
        <v>5.7653826871062949E-3</v>
      </c>
      <c r="O196" s="21">
        <f t="shared" si="23"/>
        <v>5.7653826871062949E-3</v>
      </c>
      <c r="P196" s="116"/>
    </row>
    <row r="197" spans="1:16" ht="33.75" x14ac:dyDescent="0.25">
      <c r="A197" s="9" t="s">
        <v>2024</v>
      </c>
      <c r="B197" s="8" t="s">
        <v>2023</v>
      </c>
      <c r="C197" s="8">
        <v>1</v>
      </c>
      <c r="D197" s="8">
        <v>3</v>
      </c>
      <c r="E197" s="8">
        <v>67</v>
      </c>
      <c r="F197" s="7">
        <v>1</v>
      </c>
      <c r="G197" s="6">
        <v>0</v>
      </c>
      <c r="I197" s="98"/>
      <c r="J197" s="93"/>
      <c r="K197" s="24" t="s">
        <v>1657</v>
      </c>
      <c r="L197" s="23" t="s">
        <v>3583</v>
      </c>
      <c r="M197" s="65">
        <f t="shared" si="24"/>
        <v>5.7653826871062949E-3</v>
      </c>
      <c r="N197" s="22">
        <f t="shared" si="22"/>
        <v>0</v>
      </c>
      <c r="O197" s="21">
        <f t="shared" si="23"/>
        <v>0</v>
      </c>
      <c r="P197" s="116"/>
    </row>
    <row r="198" spans="1:16" ht="22.5" x14ac:dyDescent="0.25">
      <c r="A198" s="9" t="s">
        <v>3161</v>
      </c>
      <c r="B198" s="8" t="s">
        <v>3160</v>
      </c>
      <c r="C198" s="8">
        <v>4</v>
      </c>
      <c r="D198" s="8">
        <v>0.75</v>
      </c>
      <c r="E198" s="8">
        <v>77.25</v>
      </c>
      <c r="F198" s="7">
        <v>1</v>
      </c>
      <c r="G198" s="6">
        <v>0</v>
      </c>
      <c r="I198" s="98"/>
      <c r="J198" s="93"/>
      <c r="K198" s="24" t="s">
        <v>1579</v>
      </c>
      <c r="L198" s="23">
        <v>5</v>
      </c>
      <c r="M198" s="65">
        <f t="shared" si="24"/>
        <v>5.7653826871062949E-3</v>
      </c>
      <c r="N198" s="22">
        <f t="shared" si="22"/>
        <v>2.8826913435531475E-2</v>
      </c>
      <c r="O198" s="21">
        <f t="shared" si="23"/>
        <v>2.8826913435531475E-2</v>
      </c>
      <c r="P198" s="116"/>
    </row>
    <row r="199" spans="1:16" ht="22.5" x14ac:dyDescent="0.25">
      <c r="A199" s="9" t="s">
        <v>2017</v>
      </c>
      <c r="B199" s="8" t="s">
        <v>2016</v>
      </c>
      <c r="C199" s="8">
        <v>43</v>
      </c>
      <c r="D199" s="8">
        <v>2.21</v>
      </c>
      <c r="E199" s="8">
        <v>81.349999999999994</v>
      </c>
      <c r="F199" s="7">
        <v>0.65100000000000002</v>
      </c>
      <c r="G199" s="6">
        <v>0</v>
      </c>
      <c r="I199" s="98"/>
      <c r="J199" s="93"/>
      <c r="K199" s="24" t="s">
        <v>1577</v>
      </c>
      <c r="L199" s="23">
        <v>1</v>
      </c>
      <c r="M199" s="65">
        <f t="shared" si="24"/>
        <v>5.7653826871062949E-3</v>
      </c>
      <c r="N199" s="22">
        <f t="shared" si="22"/>
        <v>5.7653826871062949E-3</v>
      </c>
      <c r="O199" s="21">
        <f t="shared" si="23"/>
        <v>5.7653826871062949E-3</v>
      </c>
      <c r="P199" s="116"/>
    </row>
    <row r="200" spans="1:16" ht="22.5" x14ac:dyDescent="0.25">
      <c r="A200" s="9" t="s">
        <v>2015</v>
      </c>
      <c r="B200" s="8" t="s">
        <v>2014</v>
      </c>
      <c r="C200" s="8">
        <v>1</v>
      </c>
      <c r="D200" s="8">
        <v>7</v>
      </c>
      <c r="E200" s="8">
        <v>75</v>
      </c>
      <c r="F200" s="7">
        <v>0</v>
      </c>
      <c r="G200" s="6">
        <v>0</v>
      </c>
      <c r="I200" s="98"/>
      <c r="J200" s="93"/>
      <c r="K200" s="24" t="s">
        <v>2764</v>
      </c>
      <c r="L200" s="23">
        <v>65</v>
      </c>
      <c r="M200" s="65">
        <f t="shared" si="24"/>
        <v>5.7653826871062949E-3</v>
      </c>
      <c r="N200" s="22">
        <f t="shared" si="22"/>
        <v>0.37474987466190918</v>
      </c>
      <c r="O200" s="21">
        <f t="shared" si="23"/>
        <v>0.37474987466190918</v>
      </c>
      <c r="P200" s="116"/>
    </row>
    <row r="201" spans="1:16" ht="22.5" x14ac:dyDescent="0.25">
      <c r="A201" s="9" t="s">
        <v>2013</v>
      </c>
      <c r="B201" s="8" t="s">
        <v>2012</v>
      </c>
      <c r="C201" s="8">
        <v>1</v>
      </c>
      <c r="D201" s="8">
        <v>39</v>
      </c>
      <c r="E201" s="8">
        <v>77</v>
      </c>
      <c r="F201" s="7">
        <v>1</v>
      </c>
      <c r="G201" s="6">
        <v>0</v>
      </c>
      <c r="I201" s="98"/>
      <c r="J201" s="93"/>
      <c r="K201" s="24" t="s">
        <v>1209</v>
      </c>
      <c r="L201" s="23">
        <v>5</v>
      </c>
      <c r="M201" s="65">
        <f t="shared" si="24"/>
        <v>5.7653826871062949E-3</v>
      </c>
      <c r="N201" s="22">
        <f t="shared" si="22"/>
        <v>2.8826913435531475E-2</v>
      </c>
      <c r="O201" s="21">
        <f t="shared" si="23"/>
        <v>2.8826913435531475E-2</v>
      </c>
      <c r="P201" s="116"/>
    </row>
    <row r="202" spans="1:16" ht="22.5" x14ac:dyDescent="0.25">
      <c r="A202" s="9" t="s">
        <v>2011</v>
      </c>
      <c r="B202" s="8" t="s">
        <v>2010</v>
      </c>
      <c r="C202" s="8">
        <v>4</v>
      </c>
      <c r="D202" s="8">
        <v>4.25</v>
      </c>
      <c r="E202" s="8">
        <v>57.5</v>
      </c>
      <c r="F202" s="7">
        <v>0.75</v>
      </c>
      <c r="G202" s="6">
        <v>0</v>
      </c>
      <c r="I202" s="98"/>
      <c r="J202" s="93"/>
      <c r="K202" s="24" t="s">
        <v>1213</v>
      </c>
      <c r="L202" s="23">
        <v>19</v>
      </c>
      <c r="M202" s="65">
        <f t="shared" si="24"/>
        <v>5.7653826871062949E-3</v>
      </c>
      <c r="N202" s="22">
        <f t="shared" si="22"/>
        <v>0.1095422710550196</v>
      </c>
      <c r="O202" s="21">
        <f t="shared" si="23"/>
        <v>0.1095422710550196</v>
      </c>
      <c r="P202" s="116"/>
    </row>
    <row r="203" spans="1:16" ht="22.5" x14ac:dyDescent="0.25">
      <c r="A203" s="9" t="s">
        <v>2009</v>
      </c>
      <c r="B203" s="8" t="s">
        <v>2008</v>
      </c>
      <c r="C203" s="8">
        <v>2</v>
      </c>
      <c r="D203" s="8">
        <v>7</v>
      </c>
      <c r="E203" s="8">
        <v>86</v>
      </c>
      <c r="F203" s="7">
        <v>0.5</v>
      </c>
      <c r="G203" s="6">
        <v>0</v>
      </c>
      <c r="I203" s="98"/>
      <c r="J203" s="93"/>
      <c r="K203" s="24" t="s">
        <v>2748</v>
      </c>
      <c r="L203" s="23">
        <v>4</v>
      </c>
      <c r="M203" s="65">
        <f t="shared" si="24"/>
        <v>5.7653826871062949E-3</v>
      </c>
      <c r="N203" s="22">
        <f t="shared" si="22"/>
        <v>2.306153074842518E-2</v>
      </c>
      <c r="O203" s="21">
        <f t="shared" si="23"/>
        <v>2.306153074842518E-2</v>
      </c>
      <c r="P203" s="116"/>
    </row>
    <row r="204" spans="1:16" ht="22.5" x14ac:dyDescent="0.25">
      <c r="A204" s="9" t="s">
        <v>2864</v>
      </c>
      <c r="B204" s="8" t="s">
        <v>2863</v>
      </c>
      <c r="C204" s="8">
        <v>1</v>
      </c>
      <c r="D204" s="8">
        <v>1</v>
      </c>
      <c r="E204" s="8">
        <v>47</v>
      </c>
      <c r="F204" s="7">
        <v>1</v>
      </c>
      <c r="G204" s="6">
        <v>0</v>
      </c>
      <c r="I204" s="98"/>
      <c r="J204" s="93"/>
      <c r="K204" s="24" t="s">
        <v>542</v>
      </c>
      <c r="L204" s="23">
        <v>2</v>
      </c>
      <c r="M204" s="65">
        <f t="shared" si="24"/>
        <v>5.7653826871062949E-3</v>
      </c>
      <c r="N204" s="22">
        <f t="shared" si="22"/>
        <v>1.153076537421259E-2</v>
      </c>
      <c r="O204" s="21">
        <f t="shared" si="23"/>
        <v>1.153076537421259E-2</v>
      </c>
      <c r="P204" s="116"/>
    </row>
    <row r="205" spans="1:16" ht="22.5" x14ac:dyDescent="0.25">
      <c r="A205" s="9" t="s">
        <v>2005</v>
      </c>
      <c r="B205" s="8" t="s">
        <v>2004</v>
      </c>
      <c r="C205" s="8">
        <v>146</v>
      </c>
      <c r="D205" s="8">
        <v>3.75</v>
      </c>
      <c r="E205" s="8">
        <v>67.319999999999993</v>
      </c>
      <c r="F205" s="7">
        <v>0.78800000000000003</v>
      </c>
      <c r="G205" s="6">
        <v>0</v>
      </c>
      <c r="I205" s="98"/>
      <c r="J205" s="93"/>
      <c r="K205" s="24" t="s">
        <v>536</v>
      </c>
      <c r="L205" s="23" t="s">
        <v>3583</v>
      </c>
      <c r="M205" s="65">
        <f t="shared" si="24"/>
        <v>5.7653826871062949E-3</v>
      </c>
      <c r="N205" s="22">
        <f t="shared" si="22"/>
        <v>0</v>
      </c>
      <c r="O205" s="21">
        <f t="shared" si="23"/>
        <v>0</v>
      </c>
      <c r="P205" s="116"/>
    </row>
    <row r="206" spans="1:16" ht="22.5" x14ac:dyDescent="0.25">
      <c r="A206" s="9" t="s">
        <v>2003</v>
      </c>
      <c r="B206" s="8" t="s">
        <v>2002</v>
      </c>
      <c r="C206" s="8">
        <v>39</v>
      </c>
      <c r="D206" s="8">
        <v>6.21</v>
      </c>
      <c r="E206" s="8">
        <v>74.41</v>
      </c>
      <c r="F206" s="7">
        <v>0.76900000000000002</v>
      </c>
      <c r="G206" s="6">
        <v>0</v>
      </c>
      <c r="I206" s="98"/>
      <c r="J206" s="93"/>
      <c r="K206" s="24" t="s">
        <v>534</v>
      </c>
      <c r="L206" s="23" t="s">
        <v>3583</v>
      </c>
      <c r="M206" s="65">
        <f t="shared" si="24"/>
        <v>5.7653826871062949E-3</v>
      </c>
      <c r="N206" s="22">
        <f t="shared" si="22"/>
        <v>0</v>
      </c>
      <c r="O206" s="21">
        <f t="shared" si="23"/>
        <v>0</v>
      </c>
      <c r="P206" s="116"/>
    </row>
    <row r="207" spans="1:16" ht="22.5" x14ac:dyDescent="0.25">
      <c r="A207" s="9" t="s">
        <v>2001</v>
      </c>
      <c r="B207" s="8" t="s">
        <v>2000</v>
      </c>
      <c r="C207" s="8">
        <v>15</v>
      </c>
      <c r="D207" s="8">
        <v>7.33</v>
      </c>
      <c r="E207" s="8">
        <v>79.53</v>
      </c>
      <c r="F207" s="7">
        <v>0.86699999999999999</v>
      </c>
      <c r="G207" s="6">
        <v>0</v>
      </c>
      <c r="I207" s="98"/>
      <c r="J207" s="93"/>
      <c r="K207" s="24" t="s">
        <v>532</v>
      </c>
      <c r="L207" s="23" t="s">
        <v>3583</v>
      </c>
      <c r="M207" s="65">
        <f t="shared" si="24"/>
        <v>5.7653826871062949E-3</v>
      </c>
      <c r="N207" s="22">
        <f t="shared" si="22"/>
        <v>0</v>
      </c>
      <c r="O207" s="21">
        <f t="shared" si="23"/>
        <v>0</v>
      </c>
      <c r="P207" s="116"/>
    </row>
    <row r="208" spans="1:16" ht="22.5" x14ac:dyDescent="0.25">
      <c r="A208" s="9" t="s">
        <v>1999</v>
      </c>
      <c r="B208" s="8" t="s">
        <v>1998</v>
      </c>
      <c r="C208" s="8">
        <v>3</v>
      </c>
      <c r="D208" s="8">
        <v>11.67</v>
      </c>
      <c r="E208" s="8">
        <v>83.33</v>
      </c>
      <c r="F208" s="7">
        <v>1</v>
      </c>
      <c r="G208" s="6">
        <v>0</v>
      </c>
      <c r="I208" s="98"/>
      <c r="J208" s="93"/>
      <c r="K208" s="24" t="s">
        <v>530</v>
      </c>
      <c r="L208" s="23" t="s">
        <v>3583</v>
      </c>
      <c r="M208" s="65">
        <f t="shared" si="24"/>
        <v>5.7653826871062949E-3</v>
      </c>
      <c r="N208" s="22">
        <f t="shared" si="22"/>
        <v>0</v>
      </c>
      <c r="O208" s="21">
        <f t="shared" si="23"/>
        <v>0</v>
      </c>
      <c r="P208" s="116"/>
    </row>
    <row r="209" spans="1:16" ht="22.5" x14ac:dyDescent="0.25">
      <c r="A209" s="9" t="s">
        <v>3159</v>
      </c>
      <c r="B209" s="8" t="s">
        <v>3158</v>
      </c>
      <c r="C209" s="8">
        <v>2</v>
      </c>
      <c r="D209" s="8">
        <v>0</v>
      </c>
      <c r="E209" s="8">
        <v>70.5</v>
      </c>
      <c r="F209" s="7">
        <v>0.5</v>
      </c>
      <c r="G209" s="6">
        <v>0</v>
      </c>
      <c r="I209" s="98"/>
      <c r="J209" s="93"/>
      <c r="K209" s="24" t="s">
        <v>2642</v>
      </c>
      <c r="L209" s="23" t="s">
        <v>3583</v>
      </c>
      <c r="M209" s="65">
        <f t="shared" si="24"/>
        <v>5.7653826871062949E-3</v>
      </c>
      <c r="N209" s="22">
        <f t="shared" si="22"/>
        <v>0</v>
      </c>
      <c r="O209" s="21">
        <f t="shared" si="23"/>
        <v>0</v>
      </c>
      <c r="P209" s="116"/>
    </row>
    <row r="210" spans="1:16" ht="22.5" x14ac:dyDescent="0.25">
      <c r="A210" s="9" t="s">
        <v>1997</v>
      </c>
      <c r="B210" s="8" t="s">
        <v>1996</v>
      </c>
      <c r="C210" s="8">
        <v>173</v>
      </c>
      <c r="D210" s="8">
        <v>2.5099999999999998</v>
      </c>
      <c r="E210" s="8">
        <v>68.569999999999993</v>
      </c>
      <c r="F210" s="7">
        <v>0.63600000000000001</v>
      </c>
      <c r="G210" s="6">
        <v>0</v>
      </c>
      <c r="I210" s="98"/>
      <c r="J210" s="93"/>
      <c r="K210" s="24" t="s">
        <v>516</v>
      </c>
      <c r="L210" s="23">
        <v>1</v>
      </c>
      <c r="M210" s="65">
        <f t="shared" si="24"/>
        <v>5.7653826871062949E-3</v>
      </c>
      <c r="N210" s="22">
        <f t="shared" si="22"/>
        <v>5.7653826871062949E-3</v>
      </c>
      <c r="O210" s="21">
        <f t="shared" si="23"/>
        <v>5.7653826871062949E-3</v>
      </c>
      <c r="P210" s="116"/>
    </row>
    <row r="211" spans="1:16" ht="22.5" x14ac:dyDescent="0.25">
      <c r="A211" s="9" t="s">
        <v>1995</v>
      </c>
      <c r="B211" s="8" t="s">
        <v>1994</v>
      </c>
      <c r="C211" s="8">
        <v>18</v>
      </c>
      <c r="D211" s="8">
        <v>8.06</v>
      </c>
      <c r="E211" s="8">
        <v>71.83</v>
      </c>
      <c r="F211" s="7">
        <v>0.83299999999999996</v>
      </c>
      <c r="G211" s="6">
        <v>5.6000000000000001E-2</v>
      </c>
      <c r="I211" s="98"/>
      <c r="J211" s="93"/>
      <c r="K211" s="24" t="s">
        <v>514</v>
      </c>
      <c r="L211" s="23" t="s">
        <v>3583</v>
      </c>
      <c r="M211" s="65">
        <f t="shared" si="24"/>
        <v>5.7653826871062949E-3</v>
      </c>
      <c r="N211" s="22">
        <f t="shared" si="22"/>
        <v>0</v>
      </c>
      <c r="O211" s="21">
        <f t="shared" si="23"/>
        <v>0</v>
      </c>
      <c r="P211" s="116"/>
    </row>
    <row r="212" spans="1:16" ht="22.5" x14ac:dyDescent="0.25">
      <c r="A212" s="9" t="s">
        <v>1993</v>
      </c>
      <c r="B212" s="8" t="s">
        <v>1992</v>
      </c>
      <c r="C212" s="8">
        <v>4</v>
      </c>
      <c r="D212" s="8">
        <v>6.75</v>
      </c>
      <c r="E212" s="8">
        <v>70.5</v>
      </c>
      <c r="F212" s="7">
        <v>0.5</v>
      </c>
      <c r="G212" s="6">
        <v>0</v>
      </c>
      <c r="I212" s="98"/>
      <c r="J212" s="93"/>
      <c r="K212" s="24" t="s">
        <v>468</v>
      </c>
      <c r="L212" s="23" t="s">
        <v>3583</v>
      </c>
      <c r="M212" s="65">
        <f t="shared" si="24"/>
        <v>5.7653826871062949E-3</v>
      </c>
      <c r="N212" s="22">
        <f t="shared" si="22"/>
        <v>0</v>
      </c>
      <c r="O212" s="21">
        <f t="shared" si="23"/>
        <v>0</v>
      </c>
      <c r="P212" s="116"/>
    </row>
    <row r="213" spans="1:16" ht="33.75" x14ac:dyDescent="0.25">
      <c r="A213" s="9" t="s">
        <v>1989</v>
      </c>
      <c r="B213" s="8" t="s">
        <v>1988</v>
      </c>
      <c r="C213" s="8">
        <v>126</v>
      </c>
      <c r="D213" s="8">
        <v>0.04</v>
      </c>
      <c r="E213" s="8">
        <v>64.44</v>
      </c>
      <c r="F213" s="7">
        <v>0.42899999999999999</v>
      </c>
      <c r="G213" s="6">
        <v>0</v>
      </c>
      <c r="I213" s="98"/>
      <c r="J213" s="93"/>
      <c r="K213" s="24" t="s">
        <v>2</v>
      </c>
      <c r="L213" s="23">
        <v>17</v>
      </c>
      <c r="M213" s="65">
        <f t="shared" si="24"/>
        <v>5.7653826871062949E-3</v>
      </c>
      <c r="N213" s="22">
        <f t="shared" si="22"/>
        <v>9.8011505680807021E-2</v>
      </c>
      <c r="O213" s="21">
        <f t="shared" si="23"/>
        <v>9.8011505680807021E-2</v>
      </c>
      <c r="P213" s="116"/>
    </row>
    <row r="214" spans="1:16" ht="34.5" thickBot="1" x14ac:dyDescent="0.3">
      <c r="A214" s="9" t="s">
        <v>1987</v>
      </c>
      <c r="B214" s="8" t="s">
        <v>1986</v>
      </c>
      <c r="C214" s="8">
        <v>37</v>
      </c>
      <c r="D214" s="8">
        <v>0</v>
      </c>
      <c r="E214" s="8">
        <v>66.14</v>
      </c>
      <c r="F214" s="7">
        <v>0.64900000000000002</v>
      </c>
      <c r="G214" s="6">
        <v>0</v>
      </c>
      <c r="I214" s="98"/>
      <c r="J214" s="93"/>
      <c r="K214" s="24" t="s">
        <v>214</v>
      </c>
      <c r="L214" s="23">
        <v>91</v>
      </c>
      <c r="M214" s="65">
        <f t="shared" si="24"/>
        <v>5.7653826871062949E-3</v>
      </c>
      <c r="N214" s="22">
        <f t="shared" si="22"/>
        <v>0.52464982452667286</v>
      </c>
      <c r="O214" s="21">
        <f t="shared" si="23"/>
        <v>0.52464982452667286</v>
      </c>
      <c r="P214" s="116"/>
    </row>
    <row r="215" spans="1:16" ht="23.25" thickBot="1" x14ac:dyDescent="0.2">
      <c r="A215" s="9" t="s">
        <v>3444</v>
      </c>
      <c r="B215" s="8" t="s">
        <v>3443</v>
      </c>
      <c r="C215" s="8">
        <v>19</v>
      </c>
      <c r="D215" s="8">
        <v>1</v>
      </c>
      <c r="E215" s="8">
        <v>69.739999999999995</v>
      </c>
      <c r="F215" s="7">
        <v>0.73699999999999999</v>
      </c>
      <c r="G215" s="6">
        <v>0</v>
      </c>
      <c r="I215" s="98"/>
      <c r="J215" s="94"/>
      <c r="K215" s="20" t="s">
        <v>0</v>
      </c>
      <c r="L215" s="19">
        <v>402</v>
      </c>
      <c r="M215" s="70">
        <f t="shared" si="24"/>
        <v>5.7653826871062949E-3</v>
      </c>
      <c r="N215" s="18">
        <f>L215*M215</f>
        <v>2.3176838402167306</v>
      </c>
      <c r="O215" s="17">
        <f>N215*1</f>
        <v>2.3176838402167306</v>
      </c>
      <c r="P215" s="116"/>
    </row>
    <row r="216" spans="1:16" ht="23.25" thickBot="1" x14ac:dyDescent="0.3">
      <c r="A216" s="9" t="s">
        <v>1985</v>
      </c>
      <c r="B216" s="8" t="s">
        <v>1984</v>
      </c>
      <c r="C216" s="8">
        <v>25</v>
      </c>
      <c r="D216" s="8">
        <v>2.92</v>
      </c>
      <c r="E216" s="8">
        <v>74.52</v>
      </c>
      <c r="F216" s="7">
        <v>0.8</v>
      </c>
      <c r="G216" s="6">
        <v>0</v>
      </c>
      <c r="I216" s="99"/>
      <c r="J216" s="16"/>
      <c r="K216" s="15"/>
      <c r="L216" s="14">
        <v>528</v>
      </c>
      <c r="M216" s="74"/>
      <c r="N216" s="13">
        <f>SUMIF($K180:$K215,"total",N180:N215)</f>
        <v>2.8967682180955125</v>
      </c>
      <c r="O216" s="12">
        <f>SUMIF($K180:$K215,"total",O180:O215)</f>
        <v>2.8967682180955125</v>
      </c>
      <c r="P216" s="117"/>
    </row>
    <row r="217" spans="1:16" ht="22.5" x14ac:dyDescent="0.15">
      <c r="A217" s="9" t="s">
        <v>1983</v>
      </c>
      <c r="B217" s="8" t="s">
        <v>1982</v>
      </c>
      <c r="C217" s="8">
        <v>1</v>
      </c>
      <c r="D217" s="8">
        <v>6</v>
      </c>
      <c r="E217" s="8">
        <v>67</v>
      </c>
      <c r="F217" s="7">
        <v>0</v>
      </c>
      <c r="G217" s="6">
        <v>0</v>
      </c>
    </row>
    <row r="218" spans="1:16" ht="22.5" x14ac:dyDescent="0.15">
      <c r="A218" s="9" t="s">
        <v>3510</v>
      </c>
      <c r="B218" s="8" t="s">
        <v>3509</v>
      </c>
      <c r="C218" s="8">
        <v>1</v>
      </c>
      <c r="D218" s="8">
        <v>5</v>
      </c>
      <c r="E218" s="8">
        <v>83</v>
      </c>
      <c r="F218" s="7">
        <v>1</v>
      </c>
      <c r="G218" s="6">
        <v>0</v>
      </c>
    </row>
    <row r="219" spans="1:16" ht="45" x14ac:dyDescent="0.15">
      <c r="A219" s="9" t="s">
        <v>1981</v>
      </c>
      <c r="B219" s="8" t="s">
        <v>1980</v>
      </c>
      <c r="C219" s="8">
        <v>1</v>
      </c>
      <c r="D219" s="8">
        <v>2</v>
      </c>
      <c r="E219" s="8">
        <v>76</v>
      </c>
      <c r="F219" s="7">
        <v>0</v>
      </c>
      <c r="G219" s="6">
        <v>0</v>
      </c>
    </row>
    <row r="220" spans="1:16" ht="33.75" x14ac:dyDescent="0.15">
      <c r="A220" s="9" t="s">
        <v>1977</v>
      </c>
      <c r="B220" s="8" t="s">
        <v>1976</v>
      </c>
      <c r="C220" s="8">
        <v>1</v>
      </c>
      <c r="D220" s="8">
        <v>2</v>
      </c>
      <c r="E220" s="8">
        <v>55</v>
      </c>
      <c r="F220" s="7">
        <v>1</v>
      </c>
      <c r="G220" s="6">
        <v>0</v>
      </c>
    </row>
    <row r="221" spans="1:16" ht="33.75" x14ac:dyDescent="0.15">
      <c r="A221" s="9" t="s">
        <v>1973</v>
      </c>
      <c r="B221" s="8" t="s">
        <v>1972</v>
      </c>
      <c r="C221" s="8">
        <v>12</v>
      </c>
      <c r="D221" s="8">
        <v>3.67</v>
      </c>
      <c r="E221" s="8">
        <v>62.17</v>
      </c>
      <c r="F221" s="7">
        <v>0.75</v>
      </c>
      <c r="G221" s="6">
        <v>0</v>
      </c>
    </row>
    <row r="222" spans="1:16" ht="33.75" x14ac:dyDescent="0.15">
      <c r="A222" s="9" t="s">
        <v>1971</v>
      </c>
      <c r="B222" s="8" t="s">
        <v>1970</v>
      </c>
      <c r="C222" s="8">
        <v>6</v>
      </c>
      <c r="D222" s="8">
        <v>4.83</v>
      </c>
      <c r="E222" s="8">
        <v>80.83</v>
      </c>
      <c r="F222" s="7">
        <v>0.83299999999999996</v>
      </c>
      <c r="G222" s="6">
        <v>0</v>
      </c>
    </row>
    <row r="223" spans="1:16" ht="33.75" x14ac:dyDescent="0.15">
      <c r="A223" s="9" t="s">
        <v>1969</v>
      </c>
      <c r="B223" s="8" t="s">
        <v>1968</v>
      </c>
      <c r="C223" s="8">
        <v>8</v>
      </c>
      <c r="D223" s="8">
        <v>6.13</v>
      </c>
      <c r="E223" s="8">
        <v>80.13</v>
      </c>
      <c r="F223" s="7">
        <v>0.75</v>
      </c>
      <c r="G223" s="6">
        <v>0</v>
      </c>
    </row>
    <row r="224" spans="1:16" ht="33.75" x14ac:dyDescent="0.15">
      <c r="A224" s="9" t="s">
        <v>1967</v>
      </c>
      <c r="B224" s="8" t="s">
        <v>1966</v>
      </c>
      <c r="C224" s="8">
        <v>1</v>
      </c>
      <c r="D224" s="8">
        <v>9</v>
      </c>
      <c r="E224" s="8">
        <v>87</v>
      </c>
      <c r="F224" s="7">
        <v>0</v>
      </c>
      <c r="G224" s="6">
        <v>0</v>
      </c>
    </row>
    <row r="225" spans="1:7" ht="45" x14ac:dyDescent="0.15">
      <c r="A225" s="9" t="s">
        <v>1965</v>
      </c>
      <c r="B225" s="8" t="s">
        <v>1964</v>
      </c>
      <c r="C225" s="8">
        <v>5</v>
      </c>
      <c r="D225" s="8">
        <v>0</v>
      </c>
      <c r="E225" s="8">
        <v>39</v>
      </c>
      <c r="F225" s="7">
        <v>0.2</v>
      </c>
      <c r="G225" s="6">
        <v>0</v>
      </c>
    </row>
    <row r="226" spans="1:7" ht="33.75" x14ac:dyDescent="0.15">
      <c r="A226" s="9" t="s">
        <v>2862</v>
      </c>
      <c r="B226" s="8" t="s">
        <v>2861</v>
      </c>
      <c r="C226" s="8">
        <v>2</v>
      </c>
      <c r="D226" s="8">
        <v>1.5</v>
      </c>
      <c r="E226" s="8">
        <v>69</v>
      </c>
      <c r="F226" s="7">
        <v>0.5</v>
      </c>
      <c r="G226" s="6">
        <v>0</v>
      </c>
    </row>
    <row r="227" spans="1:7" ht="22.5" x14ac:dyDescent="0.15">
      <c r="A227" s="9" t="s">
        <v>1963</v>
      </c>
      <c r="B227" s="8" t="s">
        <v>1962</v>
      </c>
      <c r="C227" s="8">
        <v>12</v>
      </c>
      <c r="D227" s="8">
        <v>0.33</v>
      </c>
      <c r="E227" s="8">
        <v>71.25</v>
      </c>
      <c r="F227" s="7">
        <v>0.58299999999999996</v>
      </c>
      <c r="G227" s="6">
        <v>0</v>
      </c>
    </row>
    <row r="228" spans="1:7" ht="11.25" x14ac:dyDescent="0.15">
      <c r="A228" s="9" t="s">
        <v>1961</v>
      </c>
      <c r="B228" s="8" t="s">
        <v>1960</v>
      </c>
      <c r="C228" s="8">
        <v>5</v>
      </c>
      <c r="D228" s="8">
        <v>3.6</v>
      </c>
      <c r="E228" s="8">
        <v>69</v>
      </c>
      <c r="F228" s="7">
        <v>0.8</v>
      </c>
      <c r="G228" s="6">
        <v>0</v>
      </c>
    </row>
    <row r="229" spans="1:7" ht="11.25" x14ac:dyDescent="0.15">
      <c r="A229" s="9" t="s">
        <v>1959</v>
      </c>
      <c r="B229" s="8" t="s">
        <v>1958</v>
      </c>
      <c r="C229" s="8">
        <v>5</v>
      </c>
      <c r="D229" s="8">
        <v>5.2</v>
      </c>
      <c r="E229" s="8">
        <v>81.8</v>
      </c>
      <c r="F229" s="7">
        <v>0.4</v>
      </c>
      <c r="G229" s="6">
        <v>0.2</v>
      </c>
    </row>
    <row r="230" spans="1:7" ht="11.25" x14ac:dyDescent="0.15">
      <c r="A230" s="9" t="s">
        <v>1957</v>
      </c>
      <c r="B230" s="8" t="s">
        <v>1956</v>
      </c>
      <c r="C230" s="8">
        <v>2</v>
      </c>
      <c r="D230" s="8">
        <v>9</v>
      </c>
      <c r="E230" s="8">
        <v>91</v>
      </c>
      <c r="F230" s="7">
        <v>0</v>
      </c>
      <c r="G230" s="6">
        <v>0.5</v>
      </c>
    </row>
    <row r="231" spans="1:7" ht="11.25" x14ac:dyDescent="0.15">
      <c r="A231" s="9" t="s">
        <v>1955</v>
      </c>
      <c r="B231" s="8" t="s">
        <v>1954</v>
      </c>
      <c r="C231" s="8">
        <v>1</v>
      </c>
      <c r="D231" s="8">
        <v>20</v>
      </c>
      <c r="E231" s="8">
        <v>94</v>
      </c>
      <c r="F231" s="7">
        <v>1</v>
      </c>
      <c r="G231" s="6">
        <v>0</v>
      </c>
    </row>
    <row r="232" spans="1:7" ht="11.25" x14ac:dyDescent="0.15">
      <c r="A232" s="9" t="s">
        <v>1953</v>
      </c>
      <c r="B232" s="8" t="s">
        <v>1952</v>
      </c>
      <c r="C232" s="8">
        <v>3</v>
      </c>
      <c r="D232" s="8">
        <v>1</v>
      </c>
      <c r="E232" s="8">
        <v>69.67</v>
      </c>
      <c r="F232" s="7">
        <v>0.66700000000000004</v>
      </c>
      <c r="G232" s="6">
        <v>0</v>
      </c>
    </row>
    <row r="233" spans="1:7" ht="11.25" x14ac:dyDescent="0.15">
      <c r="A233" s="9" t="s">
        <v>1951</v>
      </c>
      <c r="B233" s="8" t="s">
        <v>1950</v>
      </c>
      <c r="C233" s="8">
        <v>10</v>
      </c>
      <c r="D233" s="8">
        <v>2.9</v>
      </c>
      <c r="E233" s="8">
        <v>75.599999999999994</v>
      </c>
      <c r="F233" s="7">
        <v>0.6</v>
      </c>
      <c r="G233" s="6">
        <v>0</v>
      </c>
    </row>
    <row r="234" spans="1:7" ht="11.25" x14ac:dyDescent="0.15">
      <c r="A234" s="9" t="s">
        <v>1949</v>
      </c>
      <c r="B234" s="8" t="s">
        <v>1948</v>
      </c>
      <c r="C234" s="8">
        <v>5</v>
      </c>
      <c r="D234" s="8">
        <v>4.2</v>
      </c>
      <c r="E234" s="8">
        <v>87.4</v>
      </c>
      <c r="F234" s="7">
        <v>0.8</v>
      </c>
      <c r="G234" s="6">
        <v>0</v>
      </c>
    </row>
    <row r="235" spans="1:7" ht="11.25" x14ac:dyDescent="0.15">
      <c r="A235" s="9" t="s">
        <v>1947</v>
      </c>
      <c r="B235" s="8" t="s">
        <v>1946</v>
      </c>
      <c r="C235" s="8">
        <v>1</v>
      </c>
      <c r="D235" s="8">
        <v>4</v>
      </c>
      <c r="E235" s="8">
        <v>93</v>
      </c>
      <c r="F235" s="7">
        <v>0</v>
      </c>
      <c r="G235" s="6">
        <v>0</v>
      </c>
    </row>
    <row r="236" spans="1:7" ht="11.25" x14ac:dyDescent="0.15">
      <c r="A236" s="9" t="s">
        <v>1945</v>
      </c>
      <c r="B236" s="8" t="s">
        <v>1944</v>
      </c>
      <c r="C236" s="8">
        <v>3</v>
      </c>
      <c r="D236" s="8">
        <v>10.33</v>
      </c>
      <c r="E236" s="8">
        <v>88</v>
      </c>
      <c r="F236" s="7">
        <v>0.33300000000000002</v>
      </c>
      <c r="G236" s="6">
        <v>0</v>
      </c>
    </row>
    <row r="237" spans="1:7" ht="11.25" x14ac:dyDescent="0.15">
      <c r="A237" s="9" t="s">
        <v>1943</v>
      </c>
      <c r="B237" s="8" t="s">
        <v>1942</v>
      </c>
      <c r="C237" s="8">
        <v>7</v>
      </c>
      <c r="D237" s="8">
        <v>0</v>
      </c>
      <c r="E237" s="8">
        <v>78</v>
      </c>
      <c r="F237" s="7">
        <v>0.57099999999999995</v>
      </c>
      <c r="G237" s="6">
        <v>0</v>
      </c>
    </row>
    <row r="238" spans="1:7" ht="11.25" x14ac:dyDescent="0.15">
      <c r="A238" s="9" t="s">
        <v>142</v>
      </c>
      <c r="B238" s="8" t="s">
        <v>141</v>
      </c>
      <c r="C238" s="8">
        <v>16</v>
      </c>
      <c r="D238" s="8">
        <v>1.44</v>
      </c>
      <c r="E238" s="8">
        <v>71.56</v>
      </c>
      <c r="F238" s="7">
        <v>0.875</v>
      </c>
      <c r="G238" s="6">
        <v>0</v>
      </c>
    </row>
    <row r="239" spans="1:7" ht="11.25" x14ac:dyDescent="0.15">
      <c r="A239" s="9" t="s">
        <v>1941</v>
      </c>
      <c r="B239" s="8" t="s">
        <v>1940</v>
      </c>
      <c r="C239" s="8">
        <v>13</v>
      </c>
      <c r="D239" s="8">
        <v>4.38</v>
      </c>
      <c r="E239" s="8">
        <v>86.23</v>
      </c>
      <c r="F239" s="7">
        <v>0.46200000000000002</v>
      </c>
      <c r="G239" s="6">
        <v>0</v>
      </c>
    </row>
    <row r="240" spans="1:7" ht="11.25" x14ac:dyDescent="0.15">
      <c r="A240" s="9" t="s">
        <v>1939</v>
      </c>
      <c r="B240" s="8" t="s">
        <v>1938</v>
      </c>
      <c r="C240" s="8">
        <v>9</v>
      </c>
      <c r="D240" s="8">
        <v>6.44</v>
      </c>
      <c r="E240" s="8">
        <v>85.89</v>
      </c>
      <c r="F240" s="7">
        <v>0.111</v>
      </c>
      <c r="G240" s="6">
        <v>0</v>
      </c>
    </row>
    <row r="241" spans="1:7" ht="11.25" x14ac:dyDescent="0.15">
      <c r="A241" s="9" t="s">
        <v>1937</v>
      </c>
      <c r="B241" s="8" t="s">
        <v>1936</v>
      </c>
      <c r="C241" s="8">
        <v>5</v>
      </c>
      <c r="D241" s="8">
        <v>10.199999999999999</v>
      </c>
      <c r="E241" s="8">
        <v>88</v>
      </c>
      <c r="F241" s="7">
        <v>0</v>
      </c>
      <c r="G241" s="6">
        <v>0</v>
      </c>
    </row>
    <row r="242" spans="1:7" ht="22.5" x14ac:dyDescent="0.15">
      <c r="A242" s="9" t="s">
        <v>1933</v>
      </c>
      <c r="B242" s="8" t="s">
        <v>1932</v>
      </c>
      <c r="C242" s="8">
        <v>1</v>
      </c>
      <c r="D242" s="8">
        <v>4</v>
      </c>
      <c r="E242" s="8">
        <v>56</v>
      </c>
      <c r="F242" s="7">
        <v>1</v>
      </c>
      <c r="G242" s="6">
        <v>0</v>
      </c>
    </row>
    <row r="243" spans="1:7" ht="22.5" x14ac:dyDescent="0.15">
      <c r="A243" s="9" t="s">
        <v>140</v>
      </c>
      <c r="B243" s="8" t="s">
        <v>139</v>
      </c>
      <c r="C243" s="8">
        <v>5</v>
      </c>
      <c r="D243" s="8">
        <v>5.2</v>
      </c>
      <c r="E243" s="8">
        <v>73.2</v>
      </c>
      <c r="F243" s="7">
        <v>0.6</v>
      </c>
      <c r="G243" s="6">
        <v>0</v>
      </c>
    </row>
    <row r="244" spans="1:7" ht="22.5" x14ac:dyDescent="0.15">
      <c r="A244" s="9" t="s">
        <v>1931</v>
      </c>
      <c r="B244" s="8" t="s">
        <v>1930</v>
      </c>
      <c r="C244" s="8">
        <v>5</v>
      </c>
      <c r="D244" s="8">
        <v>8</v>
      </c>
      <c r="E244" s="8">
        <v>83.8</v>
      </c>
      <c r="F244" s="7">
        <v>0.2</v>
      </c>
      <c r="G244" s="6">
        <v>0</v>
      </c>
    </row>
    <row r="245" spans="1:7" ht="22.5" x14ac:dyDescent="0.15">
      <c r="A245" s="9" t="s">
        <v>1927</v>
      </c>
      <c r="B245" s="8" t="s">
        <v>1926</v>
      </c>
      <c r="C245" s="8">
        <v>39</v>
      </c>
      <c r="D245" s="8">
        <v>0.9</v>
      </c>
      <c r="E245" s="8">
        <v>67.819999999999993</v>
      </c>
      <c r="F245" s="7">
        <v>0.69199999999999995</v>
      </c>
      <c r="G245" s="6">
        <v>0</v>
      </c>
    </row>
    <row r="246" spans="1:7" ht="22.5" x14ac:dyDescent="0.15">
      <c r="A246" s="9" t="s">
        <v>1925</v>
      </c>
      <c r="B246" s="8" t="s">
        <v>1924</v>
      </c>
      <c r="C246" s="8">
        <v>113</v>
      </c>
      <c r="D246" s="8">
        <v>2.65</v>
      </c>
      <c r="E246" s="8">
        <v>67.45</v>
      </c>
      <c r="F246" s="7">
        <v>0.64600000000000002</v>
      </c>
      <c r="G246" s="6">
        <v>0</v>
      </c>
    </row>
    <row r="247" spans="1:7" ht="22.5" x14ac:dyDescent="0.15">
      <c r="A247" s="9" t="s">
        <v>138</v>
      </c>
      <c r="B247" s="8" t="s">
        <v>137</v>
      </c>
      <c r="C247" s="8">
        <v>49</v>
      </c>
      <c r="D247" s="8">
        <v>5.0599999999999996</v>
      </c>
      <c r="E247" s="8">
        <v>77.099999999999994</v>
      </c>
      <c r="F247" s="7">
        <v>0.38800000000000001</v>
      </c>
      <c r="G247" s="6">
        <v>0</v>
      </c>
    </row>
    <row r="248" spans="1:7" ht="22.5" x14ac:dyDescent="0.15">
      <c r="A248" s="9" t="s">
        <v>136</v>
      </c>
      <c r="B248" s="8" t="s">
        <v>135</v>
      </c>
      <c r="C248" s="8">
        <v>12</v>
      </c>
      <c r="D248" s="8">
        <v>7</v>
      </c>
      <c r="E248" s="8">
        <v>87.58</v>
      </c>
      <c r="F248" s="7">
        <v>0.33300000000000002</v>
      </c>
      <c r="G248" s="6">
        <v>0</v>
      </c>
    </row>
    <row r="249" spans="1:7" ht="22.5" x14ac:dyDescent="0.15">
      <c r="A249" s="9" t="s">
        <v>1923</v>
      </c>
      <c r="B249" s="8" t="s">
        <v>1922</v>
      </c>
      <c r="C249" s="8">
        <v>10</v>
      </c>
      <c r="D249" s="8">
        <v>8.6999999999999993</v>
      </c>
      <c r="E249" s="8">
        <v>88</v>
      </c>
      <c r="F249" s="7">
        <v>0.3</v>
      </c>
      <c r="G249" s="6">
        <v>0.2</v>
      </c>
    </row>
    <row r="250" spans="1:7" ht="22.5" x14ac:dyDescent="0.15">
      <c r="A250" s="9" t="s">
        <v>1921</v>
      </c>
      <c r="B250" s="8" t="s">
        <v>1920</v>
      </c>
      <c r="C250" s="8">
        <v>17</v>
      </c>
      <c r="D250" s="8">
        <v>1.59</v>
      </c>
      <c r="E250" s="8">
        <v>78.709999999999994</v>
      </c>
      <c r="F250" s="7">
        <v>0.64700000000000002</v>
      </c>
      <c r="G250" s="6">
        <v>0.17599999999999999</v>
      </c>
    </row>
    <row r="251" spans="1:7" ht="22.5" x14ac:dyDescent="0.15">
      <c r="A251" s="9" t="s">
        <v>134</v>
      </c>
      <c r="B251" s="8" t="s">
        <v>133</v>
      </c>
      <c r="C251" s="8">
        <v>51</v>
      </c>
      <c r="D251" s="8">
        <v>6.67</v>
      </c>
      <c r="E251" s="8">
        <v>83.51</v>
      </c>
      <c r="F251" s="7">
        <v>0.54900000000000004</v>
      </c>
      <c r="G251" s="6">
        <v>0</v>
      </c>
    </row>
    <row r="252" spans="1:7" ht="22.5" x14ac:dyDescent="0.15">
      <c r="A252" s="9" t="s">
        <v>132</v>
      </c>
      <c r="B252" s="8" t="s">
        <v>131</v>
      </c>
      <c r="C252" s="8">
        <v>88</v>
      </c>
      <c r="D252" s="8">
        <v>8</v>
      </c>
      <c r="E252" s="8">
        <v>82.49</v>
      </c>
      <c r="F252" s="7">
        <v>0.54500000000000004</v>
      </c>
      <c r="G252" s="6">
        <v>0.10199999999999999</v>
      </c>
    </row>
    <row r="253" spans="1:7" ht="22.5" x14ac:dyDescent="0.15">
      <c r="A253" s="9" t="s">
        <v>130</v>
      </c>
      <c r="B253" s="8" t="s">
        <v>129</v>
      </c>
      <c r="C253" s="8">
        <v>67</v>
      </c>
      <c r="D253" s="8">
        <v>10.88</v>
      </c>
      <c r="E253" s="8">
        <v>82.94</v>
      </c>
      <c r="F253" s="7">
        <v>0.53700000000000003</v>
      </c>
      <c r="G253" s="6">
        <v>0.03</v>
      </c>
    </row>
    <row r="254" spans="1:7" ht="22.5" x14ac:dyDescent="0.15">
      <c r="A254" s="9" t="s">
        <v>1919</v>
      </c>
      <c r="B254" s="8" t="s">
        <v>1918</v>
      </c>
      <c r="C254" s="8">
        <v>9</v>
      </c>
      <c r="D254" s="8">
        <v>19.440000000000001</v>
      </c>
      <c r="E254" s="8">
        <v>82.67</v>
      </c>
      <c r="F254" s="7">
        <v>0.88900000000000001</v>
      </c>
      <c r="G254" s="6">
        <v>0.44400000000000001</v>
      </c>
    </row>
    <row r="255" spans="1:7" ht="33.75" x14ac:dyDescent="0.15">
      <c r="A255" s="9" t="s">
        <v>1917</v>
      </c>
      <c r="B255" s="8" t="s">
        <v>1916</v>
      </c>
      <c r="C255" s="8">
        <v>2</v>
      </c>
      <c r="D255" s="8">
        <v>1</v>
      </c>
      <c r="E255" s="8">
        <v>70.5</v>
      </c>
      <c r="F255" s="7">
        <v>0.5</v>
      </c>
      <c r="G255" s="6">
        <v>0</v>
      </c>
    </row>
    <row r="256" spans="1:7" ht="33.75" x14ac:dyDescent="0.15">
      <c r="A256" s="9" t="s">
        <v>1913</v>
      </c>
      <c r="B256" s="8" t="s">
        <v>1912</v>
      </c>
      <c r="C256" s="8">
        <v>1</v>
      </c>
      <c r="D256" s="8">
        <v>3</v>
      </c>
      <c r="E256" s="8">
        <v>87</v>
      </c>
      <c r="F256" s="7">
        <v>1</v>
      </c>
      <c r="G256" s="6">
        <v>0</v>
      </c>
    </row>
    <row r="257" spans="1:7" ht="33.75" x14ac:dyDescent="0.15">
      <c r="A257" s="9" t="s">
        <v>128</v>
      </c>
      <c r="B257" s="8" t="s">
        <v>127</v>
      </c>
      <c r="C257" s="8">
        <v>1</v>
      </c>
      <c r="D257" s="8">
        <v>11</v>
      </c>
      <c r="E257" s="8">
        <v>81</v>
      </c>
      <c r="F257" s="7">
        <v>0</v>
      </c>
      <c r="G257" s="6">
        <v>0</v>
      </c>
    </row>
    <row r="258" spans="1:7" ht="22.5" x14ac:dyDescent="0.15">
      <c r="A258" s="9" t="s">
        <v>1911</v>
      </c>
      <c r="B258" s="8" t="s">
        <v>1910</v>
      </c>
      <c r="C258" s="8">
        <v>7</v>
      </c>
      <c r="D258" s="8">
        <v>0.71</v>
      </c>
      <c r="E258" s="8">
        <v>57</v>
      </c>
      <c r="F258" s="7">
        <v>0.42899999999999999</v>
      </c>
      <c r="G258" s="6">
        <v>0</v>
      </c>
    </row>
    <row r="259" spans="1:7" ht="22.5" x14ac:dyDescent="0.15">
      <c r="A259" s="9" t="s">
        <v>126</v>
      </c>
      <c r="B259" s="8" t="s">
        <v>125</v>
      </c>
      <c r="C259" s="8">
        <v>26</v>
      </c>
      <c r="D259" s="8">
        <v>2.73</v>
      </c>
      <c r="E259" s="8">
        <v>68.19</v>
      </c>
      <c r="F259" s="7">
        <v>0.69199999999999995</v>
      </c>
      <c r="G259" s="6">
        <v>3.7999999999999999E-2</v>
      </c>
    </row>
    <row r="260" spans="1:7" ht="22.5" x14ac:dyDescent="0.15">
      <c r="A260" s="9" t="s">
        <v>124</v>
      </c>
      <c r="B260" s="8" t="s">
        <v>123</v>
      </c>
      <c r="C260" s="8">
        <v>8</v>
      </c>
      <c r="D260" s="8">
        <v>4.38</v>
      </c>
      <c r="E260" s="8">
        <v>73.75</v>
      </c>
      <c r="F260" s="7">
        <v>0.5</v>
      </c>
      <c r="G260" s="6">
        <v>0</v>
      </c>
    </row>
    <row r="261" spans="1:7" ht="22.5" x14ac:dyDescent="0.15">
      <c r="A261" s="9" t="s">
        <v>122</v>
      </c>
      <c r="B261" s="8" t="s">
        <v>121</v>
      </c>
      <c r="C261" s="8">
        <v>5</v>
      </c>
      <c r="D261" s="8">
        <v>5.6</v>
      </c>
      <c r="E261" s="8">
        <v>79.2</v>
      </c>
      <c r="F261" s="7">
        <v>0.6</v>
      </c>
      <c r="G261" s="6">
        <v>0</v>
      </c>
    </row>
    <row r="262" spans="1:7" ht="22.5" x14ac:dyDescent="0.15">
      <c r="A262" s="9" t="s">
        <v>1909</v>
      </c>
      <c r="B262" s="8" t="s">
        <v>1908</v>
      </c>
      <c r="C262" s="8">
        <v>1</v>
      </c>
      <c r="D262" s="8">
        <v>14</v>
      </c>
      <c r="E262" s="8">
        <v>89</v>
      </c>
      <c r="F262" s="7">
        <v>1</v>
      </c>
      <c r="G262" s="6">
        <v>0</v>
      </c>
    </row>
    <row r="263" spans="1:7" ht="11.25" x14ac:dyDescent="0.15">
      <c r="A263" s="9" t="s">
        <v>1907</v>
      </c>
      <c r="B263" s="8" t="s">
        <v>1906</v>
      </c>
      <c r="C263" s="8">
        <v>15</v>
      </c>
      <c r="D263" s="8">
        <v>0.73</v>
      </c>
      <c r="E263" s="8">
        <v>60.2</v>
      </c>
      <c r="F263" s="7">
        <v>0.46700000000000003</v>
      </c>
      <c r="G263" s="6">
        <v>0</v>
      </c>
    </row>
    <row r="264" spans="1:7" ht="11.25" x14ac:dyDescent="0.15">
      <c r="A264" s="9" t="s">
        <v>1905</v>
      </c>
      <c r="B264" s="8" t="s">
        <v>1904</v>
      </c>
      <c r="C264" s="8">
        <v>14</v>
      </c>
      <c r="D264" s="8">
        <v>2.64</v>
      </c>
      <c r="E264" s="8">
        <v>65.86</v>
      </c>
      <c r="F264" s="7">
        <v>0.64300000000000002</v>
      </c>
      <c r="G264" s="6">
        <v>0</v>
      </c>
    </row>
    <row r="265" spans="1:7" ht="11.25" x14ac:dyDescent="0.15">
      <c r="A265" s="9" t="s">
        <v>1903</v>
      </c>
      <c r="B265" s="8" t="s">
        <v>1902</v>
      </c>
      <c r="C265" s="8">
        <v>10</v>
      </c>
      <c r="D265" s="8">
        <v>4.0999999999999996</v>
      </c>
      <c r="E265" s="8">
        <v>82.5</v>
      </c>
      <c r="F265" s="7">
        <v>0.5</v>
      </c>
      <c r="G265" s="6">
        <v>0</v>
      </c>
    </row>
    <row r="266" spans="1:7" ht="11.25" x14ac:dyDescent="0.15">
      <c r="A266" s="9" t="s">
        <v>1901</v>
      </c>
      <c r="B266" s="8" t="s">
        <v>1900</v>
      </c>
      <c r="C266" s="8">
        <v>5</v>
      </c>
      <c r="D266" s="8">
        <v>0.8</v>
      </c>
      <c r="E266" s="8">
        <v>54.6</v>
      </c>
      <c r="F266" s="7">
        <v>0</v>
      </c>
      <c r="G266" s="6">
        <v>0</v>
      </c>
    </row>
    <row r="267" spans="1:7" ht="11.25" x14ac:dyDescent="0.15">
      <c r="A267" s="9" t="s">
        <v>1899</v>
      </c>
      <c r="B267" s="8" t="s">
        <v>1898</v>
      </c>
      <c r="C267" s="8">
        <v>5</v>
      </c>
      <c r="D267" s="8">
        <v>2.4</v>
      </c>
      <c r="E267" s="8">
        <v>66.8</v>
      </c>
      <c r="F267" s="7">
        <v>0.6</v>
      </c>
      <c r="G267" s="6">
        <v>0</v>
      </c>
    </row>
    <row r="268" spans="1:7" ht="11.25" x14ac:dyDescent="0.15">
      <c r="A268" s="9" t="s">
        <v>120</v>
      </c>
      <c r="B268" s="8" t="s">
        <v>119</v>
      </c>
      <c r="C268" s="8">
        <v>5</v>
      </c>
      <c r="D268" s="8">
        <v>5.8</v>
      </c>
      <c r="E268" s="8">
        <v>88.4</v>
      </c>
      <c r="F268" s="7">
        <v>0</v>
      </c>
      <c r="G268" s="6">
        <v>0</v>
      </c>
    </row>
    <row r="269" spans="1:7" ht="11.25" x14ac:dyDescent="0.15">
      <c r="A269" s="9" t="s">
        <v>1897</v>
      </c>
      <c r="B269" s="8" t="s">
        <v>1896</v>
      </c>
      <c r="C269" s="8">
        <v>3</v>
      </c>
      <c r="D269" s="8">
        <v>6.67</v>
      </c>
      <c r="E269" s="8">
        <v>83.67</v>
      </c>
      <c r="F269" s="7">
        <v>0.33300000000000002</v>
      </c>
      <c r="G269" s="6">
        <v>0</v>
      </c>
    </row>
    <row r="270" spans="1:7" ht="11.25" x14ac:dyDescent="0.15">
      <c r="A270" s="9" t="s">
        <v>118</v>
      </c>
      <c r="B270" s="8" t="s">
        <v>117</v>
      </c>
      <c r="C270" s="8">
        <v>1</v>
      </c>
      <c r="D270" s="8">
        <v>8</v>
      </c>
      <c r="E270" s="8">
        <v>74</v>
      </c>
      <c r="F270" s="7">
        <v>0</v>
      </c>
      <c r="G270" s="6">
        <v>0</v>
      </c>
    </row>
    <row r="271" spans="1:7" ht="11.25" x14ac:dyDescent="0.15">
      <c r="A271" s="9" t="s">
        <v>1895</v>
      </c>
      <c r="B271" s="8" t="s">
        <v>1894</v>
      </c>
      <c r="C271" s="8">
        <v>1</v>
      </c>
      <c r="D271" s="8">
        <v>4</v>
      </c>
      <c r="E271" s="8">
        <v>72</v>
      </c>
      <c r="F271" s="7">
        <v>1</v>
      </c>
      <c r="G271" s="6">
        <v>0</v>
      </c>
    </row>
    <row r="272" spans="1:7" ht="11.25" x14ac:dyDescent="0.15">
      <c r="A272" s="9" t="s">
        <v>116</v>
      </c>
      <c r="B272" s="8" t="s">
        <v>115</v>
      </c>
      <c r="C272" s="8">
        <v>1</v>
      </c>
      <c r="D272" s="8">
        <v>6</v>
      </c>
      <c r="E272" s="8">
        <v>61</v>
      </c>
      <c r="F272" s="7">
        <v>1</v>
      </c>
      <c r="G272" s="6">
        <v>0</v>
      </c>
    </row>
    <row r="273" spans="1:7" ht="11.25" x14ac:dyDescent="0.15">
      <c r="A273" s="9" t="s">
        <v>1893</v>
      </c>
      <c r="B273" s="8" t="s">
        <v>1892</v>
      </c>
      <c r="C273" s="8">
        <v>1</v>
      </c>
      <c r="D273" s="8">
        <v>6</v>
      </c>
      <c r="E273" s="8">
        <v>82</v>
      </c>
      <c r="F273" s="7">
        <v>1</v>
      </c>
      <c r="G273" s="6">
        <v>0</v>
      </c>
    </row>
    <row r="274" spans="1:7" ht="22.5" x14ac:dyDescent="0.15">
      <c r="A274" s="9" t="s">
        <v>1891</v>
      </c>
      <c r="B274" s="8" t="s">
        <v>1890</v>
      </c>
      <c r="C274" s="8">
        <v>3</v>
      </c>
      <c r="D274" s="8">
        <v>0.33</v>
      </c>
      <c r="E274" s="8">
        <v>57.67</v>
      </c>
      <c r="F274" s="7">
        <v>0.33300000000000002</v>
      </c>
      <c r="G274" s="6">
        <v>0</v>
      </c>
    </row>
    <row r="275" spans="1:7" ht="22.5" x14ac:dyDescent="0.15">
      <c r="A275" s="9" t="s">
        <v>1889</v>
      </c>
      <c r="B275" s="8" t="s">
        <v>1888</v>
      </c>
      <c r="C275" s="8">
        <v>16</v>
      </c>
      <c r="D275" s="8">
        <v>2.81</v>
      </c>
      <c r="E275" s="8">
        <v>74.31</v>
      </c>
      <c r="F275" s="7">
        <v>0.68799999999999994</v>
      </c>
      <c r="G275" s="6">
        <v>0</v>
      </c>
    </row>
    <row r="276" spans="1:7" ht="22.5" x14ac:dyDescent="0.15">
      <c r="A276" s="9" t="s">
        <v>1887</v>
      </c>
      <c r="B276" s="8" t="s">
        <v>1886</v>
      </c>
      <c r="C276" s="8">
        <v>2</v>
      </c>
      <c r="D276" s="8">
        <v>5</v>
      </c>
      <c r="E276" s="8">
        <v>79</v>
      </c>
      <c r="F276" s="7">
        <v>0.5</v>
      </c>
      <c r="G276" s="6">
        <v>0</v>
      </c>
    </row>
    <row r="277" spans="1:7" ht="22.5" x14ac:dyDescent="0.15">
      <c r="A277" s="9" t="s">
        <v>1885</v>
      </c>
      <c r="B277" s="8" t="s">
        <v>1884</v>
      </c>
      <c r="C277" s="8">
        <v>2</v>
      </c>
      <c r="D277" s="8">
        <v>15</v>
      </c>
      <c r="E277" s="8">
        <v>71.5</v>
      </c>
      <c r="F277" s="7">
        <v>0</v>
      </c>
      <c r="G277" s="6">
        <v>0</v>
      </c>
    </row>
    <row r="278" spans="1:7" ht="11.25" x14ac:dyDescent="0.15">
      <c r="A278" s="9" t="s">
        <v>2858</v>
      </c>
      <c r="B278" s="8" t="s">
        <v>2857</v>
      </c>
      <c r="C278" s="8">
        <v>1</v>
      </c>
      <c r="D278" s="8">
        <v>10</v>
      </c>
      <c r="E278" s="8">
        <v>83</v>
      </c>
      <c r="F278" s="7">
        <v>1</v>
      </c>
      <c r="G278" s="6">
        <v>0</v>
      </c>
    </row>
    <row r="279" spans="1:7" ht="11.25" x14ac:dyDescent="0.15">
      <c r="A279" s="9" t="s">
        <v>1883</v>
      </c>
      <c r="B279" s="8" t="s">
        <v>1882</v>
      </c>
      <c r="C279" s="8">
        <v>1</v>
      </c>
      <c r="D279" s="8">
        <v>19</v>
      </c>
      <c r="E279" s="8">
        <v>83</v>
      </c>
      <c r="F279" s="7">
        <v>1</v>
      </c>
      <c r="G279" s="6">
        <v>1</v>
      </c>
    </row>
    <row r="280" spans="1:7" ht="22.5" x14ac:dyDescent="0.15">
      <c r="A280" s="9" t="s">
        <v>1879</v>
      </c>
      <c r="B280" s="8" t="s">
        <v>1878</v>
      </c>
      <c r="C280" s="8">
        <v>1</v>
      </c>
      <c r="D280" s="8">
        <v>1</v>
      </c>
      <c r="E280" s="8">
        <v>83</v>
      </c>
      <c r="F280" s="7">
        <v>1</v>
      </c>
      <c r="G280" s="6">
        <v>1</v>
      </c>
    </row>
    <row r="281" spans="1:7" ht="22.5" x14ac:dyDescent="0.15">
      <c r="A281" s="9" t="s">
        <v>1877</v>
      </c>
      <c r="B281" s="8" t="s">
        <v>1876</v>
      </c>
      <c r="C281" s="8">
        <v>2</v>
      </c>
      <c r="D281" s="8">
        <v>0.5</v>
      </c>
      <c r="E281" s="8">
        <v>88.5</v>
      </c>
      <c r="F281" s="7">
        <v>0</v>
      </c>
      <c r="G281" s="6">
        <v>1</v>
      </c>
    </row>
    <row r="282" spans="1:7" ht="22.5" x14ac:dyDescent="0.15">
      <c r="A282" s="9" t="s">
        <v>1873</v>
      </c>
      <c r="B282" s="8" t="s">
        <v>1872</v>
      </c>
      <c r="C282" s="8">
        <v>2</v>
      </c>
      <c r="D282" s="8">
        <v>2.5</v>
      </c>
      <c r="E282" s="8">
        <v>74.5</v>
      </c>
      <c r="F282" s="7">
        <v>0.5</v>
      </c>
      <c r="G282" s="6">
        <v>0</v>
      </c>
    </row>
    <row r="283" spans="1:7" ht="11.25" x14ac:dyDescent="0.15">
      <c r="A283" s="9" t="s">
        <v>1871</v>
      </c>
      <c r="B283" s="8" t="s">
        <v>1870</v>
      </c>
      <c r="C283" s="8">
        <v>11</v>
      </c>
      <c r="D283" s="8">
        <v>10.45</v>
      </c>
      <c r="E283" s="8">
        <v>61.45</v>
      </c>
      <c r="F283" s="7">
        <v>0.63600000000000001</v>
      </c>
      <c r="G283" s="6">
        <v>0</v>
      </c>
    </row>
    <row r="284" spans="1:7" ht="11.25" x14ac:dyDescent="0.15">
      <c r="A284" s="9" t="s">
        <v>1869</v>
      </c>
      <c r="B284" s="8" t="s">
        <v>1868</v>
      </c>
      <c r="C284" s="8">
        <v>12</v>
      </c>
      <c r="D284" s="8">
        <v>16.920000000000002</v>
      </c>
      <c r="E284" s="8">
        <v>76.92</v>
      </c>
      <c r="F284" s="7">
        <v>0.83299999999999996</v>
      </c>
      <c r="G284" s="6">
        <v>0</v>
      </c>
    </row>
    <row r="285" spans="1:7" ht="11.25" x14ac:dyDescent="0.15">
      <c r="A285" s="9" t="s">
        <v>1867</v>
      </c>
      <c r="B285" s="8" t="s">
        <v>1866</v>
      </c>
      <c r="C285" s="8">
        <v>9</v>
      </c>
      <c r="D285" s="8">
        <v>20.440000000000001</v>
      </c>
      <c r="E285" s="8">
        <v>70.44</v>
      </c>
      <c r="F285" s="7">
        <v>0.44400000000000001</v>
      </c>
      <c r="G285" s="6">
        <v>0</v>
      </c>
    </row>
    <row r="286" spans="1:7" ht="22.5" x14ac:dyDescent="0.15">
      <c r="A286" s="9" t="s">
        <v>1863</v>
      </c>
      <c r="B286" s="8" t="s">
        <v>1862</v>
      </c>
      <c r="C286" s="8">
        <v>46</v>
      </c>
      <c r="D286" s="8">
        <v>9.2799999999999994</v>
      </c>
      <c r="E286" s="8">
        <v>59.76</v>
      </c>
      <c r="F286" s="7">
        <v>0.54300000000000004</v>
      </c>
      <c r="G286" s="6">
        <v>0</v>
      </c>
    </row>
    <row r="287" spans="1:7" ht="22.5" x14ac:dyDescent="0.15">
      <c r="A287" s="9" t="s">
        <v>1861</v>
      </c>
      <c r="B287" s="8" t="s">
        <v>1860</v>
      </c>
      <c r="C287" s="8">
        <v>24</v>
      </c>
      <c r="D287" s="8">
        <v>12.42</v>
      </c>
      <c r="E287" s="8">
        <v>70.959999999999994</v>
      </c>
      <c r="F287" s="7">
        <v>0.5</v>
      </c>
      <c r="G287" s="6">
        <v>4.2000000000000003E-2</v>
      </c>
    </row>
    <row r="288" spans="1:7" ht="22.5" x14ac:dyDescent="0.15">
      <c r="A288" s="9" t="s">
        <v>1859</v>
      </c>
      <c r="B288" s="8" t="s">
        <v>1858</v>
      </c>
      <c r="C288" s="8">
        <v>35</v>
      </c>
      <c r="D288" s="8">
        <v>17.489999999999998</v>
      </c>
      <c r="E288" s="8">
        <v>72.23</v>
      </c>
      <c r="F288" s="7">
        <v>0.54300000000000004</v>
      </c>
      <c r="G288" s="6">
        <v>2.9000000000000001E-2</v>
      </c>
    </row>
    <row r="289" spans="1:7" ht="22.5" x14ac:dyDescent="0.15">
      <c r="A289" s="9" t="s">
        <v>1857</v>
      </c>
      <c r="B289" s="8" t="s">
        <v>1856</v>
      </c>
      <c r="C289" s="8">
        <v>9</v>
      </c>
      <c r="D289" s="8">
        <v>23.78</v>
      </c>
      <c r="E289" s="8">
        <v>72.78</v>
      </c>
      <c r="F289" s="7">
        <v>0.77800000000000002</v>
      </c>
      <c r="G289" s="6">
        <v>0</v>
      </c>
    </row>
    <row r="290" spans="1:7" ht="22.5" x14ac:dyDescent="0.15">
      <c r="A290" s="9" t="s">
        <v>1855</v>
      </c>
      <c r="B290" s="8" t="s">
        <v>1854</v>
      </c>
      <c r="C290" s="8">
        <v>8</v>
      </c>
      <c r="D290" s="8">
        <v>7.13</v>
      </c>
      <c r="E290" s="8">
        <v>71</v>
      </c>
      <c r="F290" s="7">
        <v>0.5</v>
      </c>
      <c r="G290" s="6">
        <v>0</v>
      </c>
    </row>
    <row r="291" spans="1:7" ht="22.5" x14ac:dyDescent="0.15">
      <c r="A291" s="9" t="s">
        <v>1853</v>
      </c>
      <c r="B291" s="8" t="s">
        <v>1852</v>
      </c>
      <c r="C291" s="8">
        <v>6</v>
      </c>
      <c r="D291" s="8">
        <v>9.67</v>
      </c>
      <c r="E291" s="8">
        <v>73.67</v>
      </c>
      <c r="F291" s="7">
        <v>0.83299999999999996</v>
      </c>
      <c r="G291" s="6">
        <v>0</v>
      </c>
    </row>
    <row r="292" spans="1:7" ht="22.5" x14ac:dyDescent="0.15">
      <c r="A292" s="9" t="s">
        <v>1851</v>
      </c>
      <c r="B292" s="8" t="s">
        <v>1850</v>
      </c>
      <c r="C292" s="8">
        <v>1</v>
      </c>
      <c r="D292" s="8">
        <v>11</v>
      </c>
      <c r="E292" s="8">
        <v>80</v>
      </c>
      <c r="F292" s="7">
        <v>1</v>
      </c>
      <c r="G292" s="6">
        <v>1</v>
      </c>
    </row>
    <row r="293" spans="1:7" ht="22.5" x14ac:dyDescent="0.15">
      <c r="A293" s="9" t="s">
        <v>1849</v>
      </c>
      <c r="B293" s="8" t="s">
        <v>1848</v>
      </c>
      <c r="C293" s="8">
        <v>2</v>
      </c>
      <c r="D293" s="8">
        <v>19</v>
      </c>
      <c r="E293" s="8">
        <v>76.5</v>
      </c>
      <c r="F293" s="7">
        <v>0.5</v>
      </c>
      <c r="G293" s="6">
        <v>0</v>
      </c>
    </row>
    <row r="294" spans="1:7" ht="11.25" x14ac:dyDescent="0.15">
      <c r="A294" s="9" t="s">
        <v>1847</v>
      </c>
      <c r="B294" s="8" t="s">
        <v>1846</v>
      </c>
      <c r="C294" s="8">
        <v>22</v>
      </c>
      <c r="D294" s="8">
        <v>5.5</v>
      </c>
      <c r="E294" s="8">
        <v>38.450000000000003</v>
      </c>
      <c r="F294" s="7">
        <v>0.54500000000000004</v>
      </c>
      <c r="G294" s="6">
        <v>0</v>
      </c>
    </row>
    <row r="295" spans="1:7" ht="11.25" x14ac:dyDescent="0.15">
      <c r="A295" s="9" t="s">
        <v>1845</v>
      </c>
      <c r="B295" s="8" t="s">
        <v>1844</v>
      </c>
      <c r="C295" s="8">
        <v>10</v>
      </c>
      <c r="D295" s="8">
        <v>9.1999999999999993</v>
      </c>
      <c r="E295" s="8">
        <v>45.2</v>
      </c>
      <c r="F295" s="7">
        <v>0.5</v>
      </c>
      <c r="G295" s="6">
        <v>0</v>
      </c>
    </row>
    <row r="296" spans="1:7" ht="11.25" x14ac:dyDescent="0.15">
      <c r="A296" s="9" t="s">
        <v>1843</v>
      </c>
      <c r="B296" s="8" t="s">
        <v>1842</v>
      </c>
      <c r="C296" s="8">
        <v>5</v>
      </c>
      <c r="D296" s="8">
        <v>13.8</v>
      </c>
      <c r="E296" s="8">
        <v>83.8</v>
      </c>
      <c r="F296" s="7">
        <v>0.2</v>
      </c>
      <c r="G296" s="6">
        <v>0</v>
      </c>
    </row>
    <row r="297" spans="1:7" ht="11.25" x14ac:dyDescent="0.15">
      <c r="A297" s="9" t="s">
        <v>1841</v>
      </c>
      <c r="B297" s="8" t="s">
        <v>1840</v>
      </c>
      <c r="C297" s="8">
        <v>1</v>
      </c>
      <c r="D297" s="8">
        <v>10</v>
      </c>
      <c r="E297" s="8">
        <v>13</v>
      </c>
      <c r="F297" s="7">
        <v>1</v>
      </c>
      <c r="G297" s="6">
        <v>0</v>
      </c>
    </row>
    <row r="298" spans="1:7" ht="22.5" x14ac:dyDescent="0.15">
      <c r="A298" s="9" t="s">
        <v>1839</v>
      </c>
      <c r="B298" s="8" t="s">
        <v>1838</v>
      </c>
      <c r="C298" s="8">
        <v>75</v>
      </c>
      <c r="D298" s="8">
        <v>3.12</v>
      </c>
      <c r="E298" s="8">
        <v>22.2</v>
      </c>
      <c r="F298" s="7">
        <v>0.44</v>
      </c>
      <c r="G298" s="6">
        <v>0</v>
      </c>
    </row>
    <row r="299" spans="1:7" ht="22.5" x14ac:dyDescent="0.15">
      <c r="A299" s="9" t="s">
        <v>1837</v>
      </c>
      <c r="B299" s="8" t="s">
        <v>1836</v>
      </c>
      <c r="C299" s="8">
        <v>7</v>
      </c>
      <c r="D299" s="8">
        <v>5.29</v>
      </c>
      <c r="E299" s="8">
        <v>43.14</v>
      </c>
      <c r="F299" s="7">
        <v>0.28599999999999998</v>
      </c>
      <c r="G299" s="6">
        <v>0</v>
      </c>
    </row>
    <row r="300" spans="1:7" ht="33.75" x14ac:dyDescent="0.15">
      <c r="A300" s="9" t="s">
        <v>1835</v>
      </c>
      <c r="B300" s="8" t="s">
        <v>1834</v>
      </c>
      <c r="C300" s="8">
        <v>5</v>
      </c>
      <c r="D300" s="8">
        <v>0</v>
      </c>
      <c r="E300" s="8">
        <v>7.6</v>
      </c>
      <c r="F300" s="7">
        <v>0.4</v>
      </c>
      <c r="G300" s="6">
        <v>0</v>
      </c>
    </row>
    <row r="301" spans="1:7" ht="33.75" x14ac:dyDescent="0.15">
      <c r="A301" s="9" t="s">
        <v>1831</v>
      </c>
      <c r="B301" s="8" t="s">
        <v>1830</v>
      </c>
      <c r="C301" s="8">
        <v>164</v>
      </c>
      <c r="D301" s="8">
        <v>0</v>
      </c>
      <c r="E301" s="8">
        <v>57.63</v>
      </c>
      <c r="F301" s="7">
        <v>0.91500000000000004</v>
      </c>
      <c r="G301" s="6">
        <v>0</v>
      </c>
    </row>
    <row r="302" spans="1:7" ht="33.75" x14ac:dyDescent="0.15">
      <c r="A302" s="9" t="s">
        <v>1829</v>
      </c>
      <c r="B302" s="8" t="s">
        <v>1828</v>
      </c>
      <c r="C302" s="8">
        <v>74</v>
      </c>
      <c r="D302" s="8">
        <v>1.73</v>
      </c>
      <c r="E302" s="8">
        <v>68.53</v>
      </c>
      <c r="F302" s="7">
        <v>0.878</v>
      </c>
      <c r="G302" s="6">
        <v>0</v>
      </c>
    </row>
    <row r="303" spans="1:7" ht="33.75" x14ac:dyDescent="0.15">
      <c r="A303" s="9" t="s">
        <v>1827</v>
      </c>
      <c r="B303" s="8" t="s">
        <v>1826</v>
      </c>
      <c r="C303" s="8">
        <v>13</v>
      </c>
      <c r="D303" s="8">
        <v>5.38</v>
      </c>
      <c r="E303" s="8">
        <v>82.46</v>
      </c>
      <c r="F303" s="7">
        <v>0.61499999999999999</v>
      </c>
      <c r="G303" s="6">
        <v>0</v>
      </c>
    </row>
    <row r="304" spans="1:7" ht="33.75" x14ac:dyDescent="0.15">
      <c r="A304" s="9" t="s">
        <v>1825</v>
      </c>
      <c r="B304" s="8" t="s">
        <v>1824</v>
      </c>
      <c r="C304" s="8">
        <v>3</v>
      </c>
      <c r="D304" s="8">
        <v>11.67</v>
      </c>
      <c r="E304" s="8">
        <v>86.33</v>
      </c>
      <c r="F304" s="7">
        <v>1</v>
      </c>
      <c r="G304" s="6">
        <v>0</v>
      </c>
    </row>
    <row r="305" spans="1:7" ht="22.5" x14ac:dyDescent="0.15">
      <c r="A305" s="9" t="s">
        <v>1819</v>
      </c>
      <c r="B305" s="8" t="s">
        <v>1818</v>
      </c>
      <c r="C305" s="8">
        <v>3</v>
      </c>
      <c r="D305" s="8">
        <v>6.67</v>
      </c>
      <c r="E305" s="8">
        <v>83</v>
      </c>
      <c r="F305" s="7">
        <v>0.33300000000000002</v>
      </c>
      <c r="G305" s="6">
        <v>0</v>
      </c>
    </row>
    <row r="306" spans="1:7" ht="22.5" x14ac:dyDescent="0.15">
      <c r="A306" s="9" t="s">
        <v>1817</v>
      </c>
      <c r="B306" s="8" t="s">
        <v>1816</v>
      </c>
      <c r="C306" s="8">
        <v>1</v>
      </c>
      <c r="D306" s="8">
        <v>14</v>
      </c>
      <c r="E306" s="8">
        <v>85</v>
      </c>
      <c r="F306" s="7">
        <v>0</v>
      </c>
      <c r="G306" s="6">
        <v>0</v>
      </c>
    </row>
    <row r="307" spans="1:7" ht="22.5" x14ac:dyDescent="0.15">
      <c r="A307" s="9" t="s">
        <v>1813</v>
      </c>
      <c r="B307" s="8" t="s">
        <v>1812</v>
      </c>
      <c r="C307" s="8">
        <v>23</v>
      </c>
      <c r="D307" s="8">
        <v>0</v>
      </c>
      <c r="E307" s="8">
        <v>46.22</v>
      </c>
      <c r="F307" s="7">
        <v>0.69599999999999995</v>
      </c>
      <c r="G307" s="6">
        <v>0</v>
      </c>
    </row>
    <row r="308" spans="1:7" ht="22.5" x14ac:dyDescent="0.15">
      <c r="A308" s="9" t="s">
        <v>1811</v>
      </c>
      <c r="B308" s="8" t="s">
        <v>1810</v>
      </c>
      <c r="C308" s="8">
        <v>31</v>
      </c>
      <c r="D308" s="8">
        <v>1.87</v>
      </c>
      <c r="E308" s="8">
        <v>49.26</v>
      </c>
      <c r="F308" s="7">
        <v>0.51600000000000001</v>
      </c>
      <c r="G308" s="6">
        <v>0</v>
      </c>
    </row>
    <row r="309" spans="1:7" ht="22.5" x14ac:dyDescent="0.15">
      <c r="A309" s="9" t="s">
        <v>1809</v>
      </c>
      <c r="B309" s="8" t="s">
        <v>1808</v>
      </c>
      <c r="C309" s="8">
        <v>8</v>
      </c>
      <c r="D309" s="8">
        <v>5.63</v>
      </c>
      <c r="E309" s="8">
        <v>74.13</v>
      </c>
      <c r="F309" s="7">
        <v>0.375</v>
      </c>
      <c r="G309" s="6">
        <v>0</v>
      </c>
    </row>
    <row r="310" spans="1:7" ht="22.5" x14ac:dyDescent="0.15">
      <c r="A310" s="9" t="s">
        <v>3149</v>
      </c>
      <c r="B310" s="8" t="s">
        <v>3148</v>
      </c>
      <c r="C310" s="8">
        <v>1</v>
      </c>
      <c r="D310" s="8">
        <v>8</v>
      </c>
      <c r="E310" s="8">
        <v>87</v>
      </c>
      <c r="F310" s="7">
        <v>1</v>
      </c>
      <c r="G310" s="6">
        <v>0</v>
      </c>
    </row>
    <row r="311" spans="1:7" ht="22.5" x14ac:dyDescent="0.15">
      <c r="A311" s="9" t="s">
        <v>2852</v>
      </c>
      <c r="B311" s="8" t="s">
        <v>2851</v>
      </c>
      <c r="C311" s="8">
        <v>1</v>
      </c>
      <c r="D311" s="8">
        <v>20</v>
      </c>
      <c r="E311" s="8">
        <v>90</v>
      </c>
      <c r="F311" s="7">
        <v>0</v>
      </c>
      <c r="G311" s="6">
        <v>0</v>
      </c>
    </row>
    <row r="312" spans="1:7" ht="22.5" x14ac:dyDescent="0.15">
      <c r="A312" s="9" t="s">
        <v>1807</v>
      </c>
      <c r="B312" s="8" t="s">
        <v>1806</v>
      </c>
      <c r="C312" s="8">
        <v>3</v>
      </c>
      <c r="D312" s="8">
        <v>1.33</v>
      </c>
      <c r="E312" s="8">
        <v>71</v>
      </c>
      <c r="F312" s="7">
        <v>0.33300000000000002</v>
      </c>
      <c r="G312" s="6">
        <v>0</v>
      </c>
    </row>
    <row r="313" spans="1:7" ht="22.5" x14ac:dyDescent="0.15">
      <c r="A313" s="9" t="s">
        <v>1805</v>
      </c>
      <c r="B313" s="8" t="s">
        <v>1804</v>
      </c>
      <c r="C313" s="8">
        <v>1</v>
      </c>
      <c r="D313" s="8">
        <v>4</v>
      </c>
      <c r="E313" s="8">
        <v>76</v>
      </c>
      <c r="F313" s="7">
        <v>0</v>
      </c>
      <c r="G313" s="6">
        <v>0</v>
      </c>
    </row>
    <row r="314" spans="1:7" ht="22.5" x14ac:dyDescent="0.15">
      <c r="A314" s="9" t="s">
        <v>1803</v>
      </c>
      <c r="B314" s="8" t="s">
        <v>1802</v>
      </c>
      <c r="C314" s="8">
        <v>1</v>
      </c>
      <c r="D314" s="8">
        <v>18</v>
      </c>
      <c r="E314" s="8">
        <v>81</v>
      </c>
      <c r="F314" s="7">
        <v>0</v>
      </c>
      <c r="G314" s="6">
        <v>0</v>
      </c>
    </row>
    <row r="315" spans="1:7" ht="33.75" x14ac:dyDescent="0.15">
      <c r="A315" s="9" t="s">
        <v>3147</v>
      </c>
      <c r="B315" s="8" t="s">
        <v>3146</v>
      </c>
      <c r="C315" s="8">
        <v>1</v>
      </c>
      <c r="D315" s="8">
        <v>11</v>
      </c>
      <c r="E315" s="8">
        <v>70</v>
      </c>
      <c r="F315" s="7">
        <v>1</v>
      </c>
      <c r="G315" s="6">
        <v>0</v>
      </c>
    </row>
    <row r="316" spans="1:7" ht="33.75" x14ac:dyDescent="0.15">
      <c r="A316" s="9" t="s">
        <v>1799</v>
      </c>
      <c r="B316" s="8" t="s">
        <v>1798</v>
      </c>
      <c r="C316" s="8">
        <v>1</v>
      </c>
      <c r="D316" s="8">
        <v>8</v>
      </c>
      <c r="E316" s="8">
        <v>80</v>
      </c>
      <c r="F316" s="7">
        <v>1</v>
      </c>
      <c r="G316" s="6">
        <v>1</v>
      </c>
    </row>
    <row r="317" spans="1:7" ht="11.25" x14ac:dyDescent="0.15">
      <c r="A317" s="9" t="s">
        <v>1795</v>
      </c>
      <c r="B317" s="8" t="s">
        <v>1794</v>
      </c>
      <c r="C317" s="8">
        <v>2</v>
      </c>
      <c r="D317" s="8">
        <v>0</v>
      </c>
      <c r="E317" s="8">
        <v>30.5</v>
      </c>
      <c r="F317" s="7">
        <v>0.5</v>
      </c>
      <c r="G317" s="6">
        <v>0</v>
      </c>
    </row>
    <row r="318" spans="1:7" ht="11.25" x14ac:dyDescent="0.15">
      <c r="A318" s="9" t="s">
        <v>1793</v>
      </c>
      <c r="B318" s="8" t="s">
        <v>1792</v>
      </c>
      <c r="C318" s="8">
        <v>66</v>
      </c>
      <c r="D318" s="8">
        <v>2.06</v>
      </c>
      <c r="E318" s="8">
        <v>51.32</v>
      </c>
      <c r="F318" s="7">
        <v>0.47</v>
      </c>
      <c r="G318" s="6">
        <v>0</v>
      </c>
    </row>
    <row r="319" spans="1:7" ht="11.25" x14ac:dyDescent="0.15">
      <c r="A319" s="9" t="s">
        <v>2850</v>
      </c>
      <c r="B319" s="8" t="s">
        <v>2849</v>
      </c>
      <c r="C319" s="8">
        <v>2</v>
      </c>
      <c r="D319" s="8">
        <v>5.5</v>
      </c>
      <c r="E319" s="8">
        <v>66</v>
      </c>
      <c r="F319" s="7">
        <v>0</v>
      </c>
      <c r="G319" s="6">
        <v>0</v>
      </c>
    </row>
    <row r="320" spans="1:7" ht="22.5" x14ac:dyDescent="0.15">
      <c r="A320" s="9" t="s">
        <v>1785</v>
      </c>
      <c r="B320" s="8" t="s">
        <v>1784</v>
      </c>
      <c r="C320" s="8">
        <v>2</v>
      </c>
      <c r="D320" s="8">
        <v>3</v>
      </c>
      <c r="E320" s="8">
        <v>63.5</v>
      </c>
      <c r="F320" s="7">
        <v>0.5</v>
      </c>
      <c r="G320" s="6">
        <v>0.5</v>
      </c>
    </row>
    <row r="321" spans="1:7" ht="22.5" x14ac:dyDescent="0.15">
      <c r="A321" s="9" t="s">
        <v>1783</v>
      </c>
      <c r="B321" s="8" t="s">
        <v>1782</v>
      </c>
      <c r="C321" s="8">
        <v>2</v>
      </c>
      <c r="D321" s="8">
        <v>13.5</v>
      </c>
      <c r="E321" s="8">
        <v>64.5</v>
      </c>
      <c r="F321" s="7">
        <v>1</v>
      </c>
      <c r="G321" s="6">
        <v>0</v>
      </c>
    </row>
    <row r="322" spans="1:7" ht="22.5" x14ac:dyDescent="0.15">
      <c r="A322" s="9" t="s">
        <v>1781</v>
      </c>
      <c r="B322" s="8" t="s">
        <v>1780</v>
      </c>
      <c r="C322" s="8">
        <v>3</v>
      </c>
      <c r="D322" s="8">
        <v>11.33</v>
      </c>
      <c r="E322" s="8">
        <v>59.33</v>
      </c>
      <c r="F322" s="7">
        <v>0</v>
      </c>
      <c r="G322" s="6">
        <v>0</v>
      </c>
    </row>
    <row r="323" spans="1:7" ht="45" x14ac:dyDescent="0.15">
      <c r="A323" s="9" t="s">
        <v>1777</v>
      </c>
      <c r="B323" s="8" t="s">
        <v>1776</v>
      </c>
      <c r="C323" s="8">
        <v>6</v>
      </c>
      <c r="D323" s="8">
        <v>6.33</v>
      </c>
      <c r="E323" s="8">
        <v>47.5</v>
      </c>
      <c r="F323" s="7">
        <v>0.16700000000000001</v>
      </c>
      <c r="G323" s="6">
        <v>0</v>
      </c>
    </row>
    <row r="324" spans="1:7" ht="45" x14ac:dyDescent="0.15">
      <c r="A324" s="9" t="s">
        <v>1775</v>
      </c>
      <c r="B324" s="8" t="s">
        <v>1774</v>
      </c>
      <c r="C324" s="8">
        <v>2</v>
      </c>
      <c r="D324" s="8">
        <v>7.5</v>
      </c>
      <c r="E324" s="8">
        <v>77</v>
      </c>
      <c r="F324" s="7">
        <v>0.5</v>
      </c>
      <c r="G324" s="6">
        <v>0</v>
      </c>
    </row>
    <row r="325" spans="1:7" ht="45" x14ac:dyDescent="0.15">
      <c r="A325" s="9" t="s">
        <v>1773</v>
      </c>
      <c r="B325" s="8" t="s">
        <v>1772</v>
      </c>
      <c r="C325" s="8">
        <v>1</v>
      </c>
      <c r="D325" s="8">
        <v>17</v>
      </c>
      <c r="E325" s="8">
        <v>77</v>
      </c>
      <c r="F325" s="7">
        <v>1</v>
      </c>
      <c r="G325" s="6">
        <v>0</v>
      </c>
    </row>
    <row r="326" spans="1:7" ht="22.5" x14ac:dyDescent="0.15">
      <c r="A326" s="9" t="s">
        <v>1769</v>
      </c>
      <c r="B326" s="8" t="s">
        <v>1768</v>
      </c>
      <c r="C326" s="8">
        <v>2</v>
      </c>
      <c r="D326" s="8">
        <v>5</v>
      </c>
      <c r="E326" s="8">
        <v>84.5</v>
      </c>
      <c r="F326" s="7">
        <v>0</v>
      </c>
      <c r="G326" s="6">
        <v>0</v>
      </c>
    </row>
    <row r="327" spans="1:7" ht="22.5" x14ac:dyDescent="0.15">
      <c r="A327" s="9" t="s">
        <v>3145</v>
      </c>
      <c r="B327" s="8" t="s">
        <v>3144</v>
      </c>
      <c r="C327" s="8">
        <v>2</v>
      </c>
      <c r="D327" s="8">
        <v>9.5</v>
      </c>
      <c r="E327" s="8">
        <v>87</v>
      </c>
      <c r="F327" s="7">
        <v>0</v>
      </c>
      <c r="G327" s="6">
        <v>0</v>
      </c>
    </row>
    <row r="328" spans="1:7" ht="22.5" x14ac:dyDescent="0.15">
      <c r="A328" s="9" t="s">
        <v>1767</v>
      </c>
      <c r="B328" s="8" t="s">
        <v>1766</v>
      </c>
      <c r="C328" s="8">
        <v>5</v>
      </c>
      <c r="D328" s="8">
        <v>0</v>
      </c>
      <c r="E328" s="8">
        <v>60.4</v>
      </c>
      <c r="F328" s="7">
        <v>0.4</v>
      </c>
      <c r="G328" s="6">
        <v>0</v>
      </c>
    </row>
    <row r="329" spans="1:7" ht="22.5" x14ac:dyDescent="0.15">
      <c r="A329" s="9" t="s">
        <v>1765</v>
      </c>
      <c r="B329" s="8" t="s">
        <v>1764</v>
      </c>
      <c r="C329" s="8">
        <v>22</v>
      </c>
      <c r="D329" s="8">
        <v>4.45</v>
      </c>
      <c r="E329" s="8">
        <v>61.36</v>
      </c>
      <c r="F329" s="7">
        <v>0.5</v>
      </c>
      <c r="G329" s="6">
        <v>0</v>
      </c>
    </row>
    <row r="330" spans="1:7" ht="22.5" x14ac:dyDescent="0.15">
      <c r="A330" s="9" t="s">
        <v>1763</v>
      </c>
      <c r="B330" s="8" t="s">
        <v>1762</v>
      </c>
      <c r="C330" s="8">
        <v>15</v>
      </c>
      <c r="D330" s="8">
        <v>6.47</v>
      </c>
      <c r="E330" s="8">
        <v>72.2</v>
      </c>
      <c r="F330" s="7">
        <v>0.26700000000000002</v>
      </c>
      <c r="G330" s="6">
        <v>0</v>
      </c>
    </row>
    <row r="331" spans="1:7" ht="45" x14ac:dyDescent="0.15">
      <c r="A331" s="9" t="s">
        <v>1757</v>
      </c>
      <c r="B331" s="8" t="s">
        <v>1756</v>
      </c>
      <c r="C331" s="8">
        <v>56</v>
      </c>
      <c r="D331" s="8">
        <v>0</v>
      </c>
      <c r="E331" s="8">
        <v>52.71</v>
      </c>
      <c r="F331" s="7">
        <v>0.75</v>
      </c>
      <c r="G331" s="6">
        <v>0</v>
      </c>
    </row>
    <row r="332" spans="1:7" ht="33.75" x14ac:dyDescent="0.15">
      <c r="A332" s="9" t="s">
        <v>1755</v>
      </c>
      <c r="B332" s="8" t="s">
        <v>1754</v>
      </c>
      <c r="C332" s="8">
        <v>64</v>
      </c>
      <c r="D332" s="8">
        <v>2.02</v>
      </c>
      <c r="E332" s="8">
        <v>58.78</v>
      </c>
      <c r="F332" s="7">
        <v>0.54700000000000004</v>
      </c>
      <c r="G332" s="6">
        <v>0</v>
      </c>
    </row>
    <row r="333" spans="1:7" ht="33.75" x14ac:dyDescent="0.15">
      <c r="A333" s="9" t="s">
        <v>1753</v>
      </c>
      <c r="B333" s="8" t="s">
        <v>1752</v>
      </c>
      <c r="C333" s="8">
        <v>5</v>
      </c>
      <c r="D333" s="8">
        <v>3.4</v>
      </c>
      <c r="E333" s="8">
        <v>77.2</v>
      </c>
      <c r="F333" s="7">
        <v>0.4</v>
      </c>
      <c r="G333" s="6">
        <v>0</v>
      </c>
    </row>
    <row r="334" spans="1:7" ht="33.75" x14ac:dyDescent="0.15">
      <c r="A334" s="9" t="s">
        <v>2846</v>
      </c>
      <c r="B334" s="8" t="s">
        <v>2845</v>
      </c>
      <c r="C334" s="8">
        <v>1</v>
      </c>
      <c r="D334" s="8">
        <v>11</v>
      </c>
      <c r="E334" s="8">
        <v>82</v>
      </c>
      <c r="F334" s="7">
        <v>0</v>
      </c>
      <c r="G334" s="6">
        <v>0</v>
      </c>
    </row>
    <row r="335" spans="1:7" ht="22.5" x14ac:dyDescent="0.15">
      <c r="A335" s="9" t="s">
        <v>1751</v>
      </c>
      <c r="B335" s="8" t="s">
        <v>1750</v>
      </c>
      <c r="C335" s="8">
        <v>1098</v>
      </c>
      <c r="D335" s="8">
        <v>0.04</v>
      </c>
      <c r="E335" s="8">
        <v>61.56</v>
      </c>
      <c r="F335" s="7">
        <v>0.63100000000000001</v>
      </c>
      <c r="G335" s="6">
        <v>0</v>
      </c>
    </row>
    <row r="336" spans="1:7" ht="33.75" x14ac:dyDescent="0.15">
      <c r="A336" s="9" t="s">
        <v>1749</v>
      </c>
      <c r="B336" s="8" t="s">
        <v>1748</v>
      </c>
      <c r="C336" s="8">
        <v>2</v>
      </c>
      <c r="D336" s="8">
        <v>0</v>
      </c>
      <c r="E336" s="8">
        <v>75</v>
      </c>
      <c r="F336" s="7">
        <v>1</v>
      </c>
      <c r="G336" s="6">
        <v>0</v>
      </c>
    </row>
    <row r="337" spans="1:7" ht="22.5" x14ac:dyDescent="0.15">
      <c r="A337" s="9" t="s">
        <v>1747</v>
      </c>
      <c r="B337" s="8" t="s">
        <v>1746</v>
      </c>
      <c r="C337" s="8">
        <v>1565</v>
      </c>
      <c r="D337" s="8">
        <v>0</v>
      </c>
      <c r="E337" s="8">
        <v>56.93</v>
      </c>
      <c r="F337" s="7">
        <v>0.41299999999999998</v>
      </c>
      <c r="G337" s="6">
        <v>0</v>
      </c>
    </row>
    <row r="338" spans="1:7" ht="33.75" x14ac:dyDescent="0.15">
      <c r="A338" s="9" t="s">
        <v>1745</v>
      </c>
      <c r="B338" s="8" t="s">
        <v>1744</v>
      </c>
      <c r="C338" s="8">
        <v>6</v>
      </c>
      <c r="D338" s="8">
        <v>0</v>
      </c>
      <c r="E338" s="8">
        <v>62</v>
      </c>
      <c r="F338" s="7">
        <v>0.66700000000000004</v>
      </c>
      <c r="G338" s="6">
        <v>0</v>
      </c>
    </row>
    <row r="339" spans="1:7" ht="33.75" x14ac:dyDescent="0.15">
      <c r="A339" s="9" t="s">
        <v>1743</v>
      </c>
      <c r="B339" s="8" t="s">
        <v>1742</v>
      </c>
      <c r="C339" s="8">
        <v>7</v>
      </c>
      <c r="D339" s="8">
        <v>0</v>
      </c>
      <c r="E339" s="8">
        <v>47</v>
      </c>
      <c r="F339" s="7">
        <v>0.42899999999999999</v>
      </c>
      <c r="G339" s="6">
        <v>0</v>
      </c>
    </row>
    <row r="340" spans="1:7" ht="33.75" x14ac:dyDescent="0.15">
      <c r="A340" s="9" t="s">
        <v>1739</v>
      </c>
      <c r="B340" s="8" t="s">
        <v>1738</v>
      </c>
      <c r="C340" s="8">
        <v>3</v>
      </c>
      <c r="D340" s="8">
        <v>2.33</v>
      </c>
      <c r="E340" s="8">
        <v>12</v>
      </c>
      <c r="F340" s="7">
        <v>0.33300000000000002</v>
      </c>
      <c r="G340" s="6">
        <v>0</v>
      </c>
    </row>
    <row r="341" spans="1:7" ht="33.75" x14ac:dyDescent="0.15">
      <c r="A341" s="9" t="s">
        <v>1735</v>
      </c>
      <c r="B341" s="8" t="s">
        <v>1734</v>
      </c>
      <c r="C341" s="8">
        <v>48</v>
      </c>
      <c r="D341" s="8">
        <v>0.94</v>
      </c>
      <c r="E341" s="8">
        <v>63.13</v>
      </c>
      <c r="F341" s="7">
        <v>0.375</v>
      </c>
      <c r="G341" s="6">
        <v>0</v>
      </c>
    </row>
    <row r="342" spans="1:7" ht="33.75" x14ac:dyDescent="0.15">
      <c r="A342" s="9" t="s">
        <v>1733</v>
      </c>
      <c r="B342" s="8" t="s">
        <v>1732</v>
      </c>
      <c r="C342" s="8">
        <v>71</v>
      </c>
      <c r="D342" s="8">
        <v>3.34</v>
      </c>
      <c r="E342" s="8">
        <v>58.06</v>
      </c>
      <c r="F342" s="7">
        <v>0.33800000000000002</v>
      </c>
      <c r="G342" s="6">
        <v>1.4E-2</v>
      </c>
    </row>
    <row r="343" spans="1:7" ht="33.75" x14ac:dyDescent="0.15">
      <c r="A343" s="9" t="s">
        <v>1731</v>
      </c>
      <c r="B343" s="8" t="s">
        <v>1730</v>
      </c>
      <c r="C343" s="8">
        <v>15</v>
      </c>
      <c r="D343" s="8">
        <v>4.87</v>
      </c>
      <c r="E343" s="8">
        <v>75.27</v>
      </c>
      <c r="F343" s="7">
        <v>0.4</v>
      </c>
      <c r="G343" s="6">
        <v>0</v>
      </c>
    </row>
    <row r="344" spans="1:7" ht="33.75" x14ac:dyDescent="0.15">
      <c r="A344" s="9" t="s">
        <v>1729</v>
      </c>
      <c r="B344" s="8" t="s">
        <v>1728</v>
      </c>
      <c r="C344" s="8">
        <v>5</v>
      </c>
      <c r="D344" s="8">
        <v>8</v>
      </c>
      <c r="E344" s="8">
        <v>77.8</v>
      </c>
      <c r="F344" s="7">
        <v>0.4</v>
      </c>
      <c r="G344" s="6">
        <v>0</v>
      </c>
    </row>
    <row r="345" spans="1:7" ht="22.5" x14ac:dyDescent="0.15">
      <c r="A345" s="9" t="s">
        <v>1725</v>
      </c>
      <c r="B345" s="8" t="s">
        <v>1724</v>
      </c>
      <c r="C345" s="8">
        <v>4</v>
      </c>
      <c r="D345" s="8">
        <v>1</v>
      </c>
      <c r="E345" s="8">
        <v>73.5</v>
      </c>
      <c r="F345" s="7">
        <v>0.75</v>
      </c>
      <c r="G345" s="6">
        <v>0</v>
      </c>
    </row>
    <row r="346" spans="1:7" ht="11.25" x14ac:dyDescent="0.15">
      <c r="A346" s="9" t="s">
        <v>114</v>
      </c>
      <c r="B346" s="8" t="s">
        <v>113</v>
      </c>
      <c r="C346" s="8">
        <v>14</v>
      </c>
      <c r="D346" s="8">
        <v>3.21</v>
      </c>
      <c r="E346" s="8">
        <v>77.430000000000007</v>
      </c>
      <c r="F346" s="7">
        <v>0.35699999999999998</v>
      </c>
      <c r="G346" s="6">
        <v>0</v>
      </c>
    </row>
    <row r="347" spans="1:7" ht="11.25" x14ac:dyDescent="0.15">
      <c r="A347" s="9" t="s">
        <v>1723</v>
      </c>
      <c r="B347" s="8" t="s">
        <v>1722</v>
      </c>
      <c r="C347" s="8">
        <v>7</v>
      </c>
      <c r="D347" s="8">
        <v>7.57</v>
      </c>
      <c r="E347" s="8">
        <v>81.709999999999994</v>
      </c>
      <c r="F347" s="7">
        <v>0.85699999999999998</v>
      </c>
      <c r="G347" s="6">
        <v>0</v>
      </c>
    </row>
    <row r="348" spans="1:7" ht="11.25" x14ac:dyDescent="0.15">
      <c r="A348" s="9" t="s">
        <v>1721</v>
      </c>
      <c r="B348" s="8" t="s">
        <v>1720</v>
      </c>
      <c r="C348" s="8">
        <v>2</v>
      </c>
      <c r="D348" s="8">
        <v>7</v>
      </c>
      <c r="E348" s="8">
        <v>89.5</v>
      </c>
      <c r="F348" s="7">
        <v>0</v>
      </c>
      <c r="G348" s="6">
        <v>0</v>
      </c>
    </row>
    <row r="349" spans="1:7" ht="22.5" x14ac:dyDescent="0.15">
      <c r="A349" s="9" t="s">
        <v>1717</v>
      </c>
      <c r="B349" s="8" t="s">
        <v>1716</v>
      </c>
      <c r="C349" s="8">
        <v>3</v>
      </c>
      <c r="D349" s="8">
        <v>1</v>
      </c>
      <c r="E349" s="8">
        <v>71.33</v>
      </c>
      <c r="F349" s="7">
        <v>0.33300000000000002</v>
      </c>
      <c r="G349" s="6">
        <v>0</v>
      </c>
    </row>
    <row r="350" spans="1:7" ht="22.5" x14ac:dyDescent="0.15">
      <c r="A350" s="9" t="s">
        <v>1715</v>
      </c>
      <c r="B350" s="8" t="s">
        <v>1714</v>
      </c>
      <c r="C350" s="8">
        <v>5</v>
      </c>
      <c r="D350" s="8">
        <v>2.6</v>
      </c>
      <c r="E350" s="8">
        <v>80</v>
      </c>
      <c r="F350" s="7">
        <v>0.4</v>
      </c>
      <c r="G350" s="6">
        <v>0</v>
      </c>
    </row>
    <row r="351" spans="1:7" ht="22.5" x14ac:dyDescent="0.15">
      <c r="A351" s="9" t="s">
        <v>1713</v>
      </c>
      <c r="B351" s="8" t="s">
        <v>1712</v>
      </c>
      <c r="C351" s="8">
        <v>7</v>
      </c>
      <c r="D351" s="8">
        <v>6</v>
      </c>
      <c r="E351" s="8">
        <v>80.430000000000007</v>
      </c>
      <c r="F351" s="7">
        <v>0.57099999999999995</v>
      </c>
      <c r="G351" s="6">
        <v>0.14299999999999999</v>
      </c>
    </row>
    <row r="352" spans="1:7" ht="22.5" x14ac:dyDescent="0.15">
      <c r="A352" s="9" t="s">
        <v>1711</v>
      </c>
      <c r="B352" s="8" t="s">
        <v>1710</v>
      </c>
      <c r="C352" s="8">
        <v>1</v>
      </c>
      <c r="D352" s="8">
        <v>18</v>
      </c>
      <c r="E352" s="8">
        <v>92</v>
      </c>
      <c r="F352" s="7">
        <v>1</v>
      </c>
      <c r="G352" s="6">
        <v>0</v>
      </c>
    </row>
    <row r="353" spans="1:7" ht="22.5" x14ac:dyDescent="0.15">
      <c r="A353" s="9" t="s">
        <v>1707</v>
      </c>
      <c r="B353" s="8" t="s">
        <v>1706</v>
      </c>
      <c r="C353" s="8">
        <v>3</v>
      </c>
      <c r="D353" s="8">
        <v>1</v>
      </c>
      <c r="E353" s="8">
        <v>55</v>
      </c>
      <c r="F353" s="7">
        <v>1</v>
      </c>
      <c r="G353" s="6">
        <v>0</v>
      </c>
    </row>
    <row r="354" spans="1:7" ht="22.5" x14ac:dyDescent="0.15">
      <c r="A354" s="9" t="s">
        <v>1705</v>
      </c>
      <c r="B354" s="8" t="s">
        <v>1704</v>
      </c>
      <c r="C354" s="8">
        <v>21</v>
      </c>
      <c r="D354" s="8">
        <v>3.81</v>
      </c>
      <c r="E354" s="8">
        <v>67.19</v>
      </c>
      <c r="F354" s="7">
        <v>0.57099999999999995</v>
      </c>
      <c r="G354" s="6">
        <v>0</v>
      </c>
    </row>
    <row r="355" spans="1:7" ht="22.5" x14ac:dyDescent="0.15">
      <c r="A355" s="9" t="s">
        <v>112</v>
      </c>
      <c r="B355" s="8" t="s">
        <v>111</v>
      </c>
      <c r="C355" s="8">
        <v>10</v>
      </c>
      <c r="D355" s="8">
        <v>5.4</v>
      </c>
      <c r="E355" s="8">
        <v>77.3</v>
      </c>
      <c r="F355" s="7">
        <v>0.4</v>
      </c>
      <c r="G355" s="6">
        <v>0</v>
      </c>
    </row>
    <row r="356" spans="1:7" ht="22.5" x14ac:dyDescent="0.15">
      <c r="A356" s="9" t="s">
        <v>1699</v>
      </c>
      <c r="B356" s="8" t="s">
        <v>1698</v>
      </c>
      <c r="C356" s="8">
        <v>7</v>
      </c>
      <c r="D356" s="8">
        <v>3</v>
      </c>
      <c r="E356" s="8">
        <v>38.71</v>
      </c>
      <c r="F356" s="7">
        <v>0.42899999999999999</v>
      </c>
      <c r="G356" s="6">
        <v>0</v>
      </c>
    </row>
    <row r="357" spans="1:7" ht="22.5" x14ac:dyDescent="0.15">
      <c r="A357" s="9" t="s">
        <v>2844</v>
      </c>
      <c r="B357" s="8" t="s">
        <v>2843</v>
      </c>
      <c r="C357" s="8">
        <v>1</v>
      </c>
      <c r="D357" s="8">
        <v>4</v>
      </c>
      <c r="E357" s="8">
        <v>48</v>
      </c>
      <c r="F357" s="7">
        <v>0</v>
      </c>
      <c r="G357" s="6">
        <v>0</v>
      </c>
    </row>
    <row r="358" spans="1:7" ht="22.5" x14ac:dyDescent="0.15">
      <c r="A358" s="9" t="s">
        <v>1695</v>
      </c>
      <c r="B358" s="8" t="s">
        <v>1694</v>
      </c>
      <c r="C358" s="8">
        <v>1</v>
      </c>
      <c r="D358" s="8">
        <v>1</v>
      </c>
      <c r="E358" s="8">
        <v>17</v>
      </c>
      <c r="F358" s="7">
        <v>1</v>
      </c>
      <c r="G358" s="6">
        <v>0</v>
      </c>
    </row>
    <row r="359" spans="1:7" ht="22.5" x14ac:dyDescent="0.15">
      <c r="A359" s="9" t="s">
        <v>1687</v>
      </c>
      <c r="B359" s="8" t="s">
        <v>1686</v>
      </c>
      <c r="C359" s="8">
        <v>9</v>
      </c>
      <c r="D359" s="8">
        <v>0.89</v>
      </c>
      <c r="E359" s="8">
        <v>65</v>
      </c>
      <c r="F359" s="7">
        <v>0.44400000000000001</v>
      </c>
      <c r="G359" s="6">
        <v>0.111</v>
      </c>
    </row>
    <row r="360" spans="1:7" ht="22.5" x14ac:dyDescent="0.15">
      <c r="A360" s="9" t="s">
        <v>1685</v>
      </c>
      <c r="B360" s="8" t="s">
        <v>1684</v>
      </c>
      <c r="C360" s="8">
        <v>10</v>
      </c>
      <c r="D360" s="8">
        <v>3.4</v>
      </c>
      <c r="E360" s="8">
        <v>62.2</v>
      </c>
      <c r="F360" s="7">
        <v>0.4</v>
      </c>
      <c r="G360" s="6">
        <v>0</v>
      </c>
    </row>
    <row r="361" spans="1:7" ht="22.5" x14ac:dyDescent="0.15">
      <c r="A361" s="9" t="s">
        <v>110</v>
      </c>
      <c r="B361" s="8" t="s">
        <v>109</v>
      </c>
      <c r="C361" s="8">
        <v>5</v>
      </c>
      <c r="D361" s="8">
        <v>7</v>
      </c>
      <c r="E361" s="8">
        <v>76.400000000000006</v>
      </c>
      <c r="F361" s="7">
        <v>0.4</v>
      </c>
      <c r="G361" s="6">
        <v>0</v>
      </c>
    </row>
    <row r="362" spans="1:7" ht="22.5" x14ac:dyDescent="0.15">
      <c r="A362" s="9" t="s">
        <v>1683</v>
      </c>
      <c r="B362" s="8" t="s">
        <v>1682</v>
      </c>
      <c r="C362" s="8">
        <v>1</v>
      </c>
      <c r="D362" s="8">
        <v>6</v>
      </c>
      <c r="E362" s="8">
        <v>75</v>
      </c>
      <c r="F362" s="7">
        <v>1</v>
      </c>
      <c r="G362" s="6">
        <v>0</v>
      </c>
    </row>
    <row r="363" spans="1:7" ht="22.5" x14ac:dyDescent="0.15">
      <c r="A363" s="9" t="s">
        <v>1679</v>
      </c>
      <c r="B363" s="8" t="s">
        <v>1678</v>
      </c>
      <c r="C363" s="8">
        <v>2</v>
      </c>
      <c r="D363" s="8">
        <v>1</v>
      </c>
      <c r="E363" s="8">
        <v>50</v>
      </c>
      <c r="F363" s="7">
        <v>0.5</v>
      </c>
      <c r="G363" s="6">
        <v>0</v>
      </c>
    </row>
    <row r="364" spans="1:7" ht="22.5" x14ac:dyDescent="0.15">
      <c r="A364" s="9" t="s">
        <v>1675</v>
      </c>
      <c r="B364" s="8" t="s">
        <v>1674</v>
      </c>
      <c r="C364" s="8">
        <v>1</v>
      </c>
      <c r="D364" s="8">
        <v>11</v>
      </c>
      <c r="E364" s="8">
        <v>90</v>
      </c>
      <c r="F364" s="7">
        <v>1</v>
      </c>
      <c r="G364" s="6">
        <v>0</v>
      </c>
    </row>
    <row r="365" spans="1:7" ht="11.25" x14ac:dyDescent="0.15">
      <c r="A365" s="9" t="s">
        <v>1671</v>
      </c>
      <c r="B365" s="8" t="s">
        <v>1670</v>
      </c>
      <c r="C365" s="8">
        <v>29</v>
      </c>
      <c r="D365" s="8">
        <v>0.83</v>
      </c>
      <c r="E365" s="8">
        <v>43.83</v>
      </c>
      <c r="F365" s="7">
        <v>0.41399999999999998</v>
      </c>
      <c r="G365" s="6">
        <v>0</v>
      </c>
    </row>
    <row r="366" spans="1:7" ht="11.25" x14ac:dyDescent="0.15">
      <c r="A366" s="9" t="s">
        <v>1669</v>
      </c>
      <c r="B366" s="8" t="s">
        <v>1668</v>
      </c>
      <c r="C366" s="8">
        <v>19</v>
      </c>
      <c r="D366" s="8">
        <v>2.79</v>
      </c>
      <c r="E366" s="8">
        <v>52.32</v>
      </c>
      <c r="F366" s="7">
        <v>0.42099999999999999</v>
      </c>
      <c r="G366" s="6">
        <v>0</v>
      </c>
    </row>
    <row r="367" spans="1:7" ht="11.25" x14ac:dyDescent="0.15">
      <c r="A367" s="9" t="s">
        <v>1667</v>
      </c>
      <c r="B367" s="8" t="s">
        <v>1666</v>
      </c>
      <c r="C367" s="8">
        <v>12</v>
      </c>
      <c r="D367" s="8">
        <v>4.67</v>
      </c>
      <c r="E367" s="8">
        <v>75</v>
      </c>
      <c r="F367" s="7">
        <v>0.33300000000000002</v>
      </c>
      <c r="G367" s="6">
        <v>0</v>
      </c>
    </row>
    <row r="368" spans="1:7" ht="11.25" x14ac:dyDescent="0.15">
      <c r="A368" s="9" t="s">
        <v>1665</v>
      </c>
      <c r="B368" s="8" t="s">
        <v>1664</v>
      </c>
      <c r="C368" s="8">
        <v>5</v>
      </c>
      <c r="D368" s="8">
        <v>5.4</v>
      </c>
      <c r="E368" s="8">
        <v>82</v>
      </c>
      <c r="F368" s="7">
        <v>0.2</v>
      </c>
      <c r="G368" s="6">
        <v>0</v>
      </c>
    </row>
    <row r="369" spans="1:7" ht="22.5" x14ac:dyDescent="0.15">
      <c r="A369" s="9" t="s">
        <v>1661</v>
      </c>
      <c r="B369" s="8" t="s">
        <v>1660</v>
      </c>
      <c r="C369" s="8">
        <v>1</v>
      </c>
      <c r="D369" s="8">
        <v>6</v>
      </c>
      <c r="E369" s="8">
        <v>79</v>
      </c>
      <c r="F369" s="7">
        <v>1</v>
      </c>
      <c r="G369" s="6">
        <v>0</v>
      </c>
    </row>
    <row r="370" spans="1:7" ht="22.5" x14ac:dyDescent="0.15">
      <c r="A370" s="9" t="s">
        <v>1659</v>
      </c>
      <c r="B370" s="8" t="s">
        <v>1658</v>
      </c>
      <c r="C370" s="8">
        <v>2</v>
      </c>
      <c r="D370" s="8">
        <v>4.5</v>
      </c>
      <c r="E370" s="8">
        <v>57</v>
      </c>
      <c r="F370" s="7">
        <v>1</v>
      </c>
      <c r="G370" s="6">
        <v>0</v>
      </c>
    </row>
    <row r="371" spans="1:7" ht="22.5" x14ac:dyDescent="0.15">
      <c r="A371" s="9" t="s">
        <v>1653</v>
      </c>
      <c r="B371" s="8" t="s">
        <v>1652</v>
      </c>
      <c r="C371" s="8">
        <v>28</v>
      </c>
      <c r="D371" s="8">
        <v>1.04</v>
      </c>
      <c r="E371" s="8">
        <v>66.39</v>
      </c>
      <c r="F371" s="7">
        <v>0.28599999999999998</v>
      </c>
      <c r="G371" s="6">
        <v>0</v>
      </c>
    </row>
    <row r="372" spans="1:7" ht="22.5" x14ac:dyDescent="0.15">
      <c r="A372" s="9" t="s">
        <v>1649</v>
      </c>
      <c r="B372" s="8" t="s">
        <v>1648</v>
      </c>
      <c r="C372" s="8">
        <v>14</v>
      </c>
      <c r="D372" s="8">
        <v>1</v>
      </c>
      <c r="E372" s="8">
        <v>57.86</v>
      </c>
      <c r="F372" s="7">
        <v>0.14299999999999999</v>
      </c>
      <c r="G372" s="6">
        <v>0</v>
      </c>
    </row>
    <row r="373" spans="1:7" ht="22.5" x14ac:dyDescent="0.15">
      <c r="A373" s="9" t="s">
        <v>108</v>
      </c>
      <c r="B373" s="8" t="s">
        <v>107</v>
      </c>
      <c r="C373" s="8">
        <v>14</v>
      </c>
      <c r="D373" s="8">
        <v>3.07</v>
      </c>
      <c r="E373" s="8">
        <v>67.5</v>
      </c>
      <c r="F373" s="7">
        <v>0.42899999999999999</v>
      </c>
      <c r="G373" s="6">
        <v>0</v>
      </c>
    </row>
    <row r="374" spans="1:7" ht="22.5" x14ac:dyDescent="0.15">
      <c r="A374" s="9" t="s">
        <v>1647</v>
      </c>
      <c r="B374" s="8" t="s">
        <v>1646</v>
      </c>
      <c r="C374" s="8">
        <v>17</v>
      </c>
      <c r="D374" s="8">
        <v>4.6500000000000004</v>
      </c>
      <c r="E374" s="8">
        <v>55.18</v>
      </c>
      <c r="F374" s="7">
        <v>0.58799999999999997</v>
      </c>
      <c r="G374" s="6">
        <v>0</v>
      </c>
    </row>
    <row r="375" spans="1:7" ht="22.5" x14ac:dyDescent="0.15">
      <c r="A375" s="9" t="s">
        <v>1643</v>
      </c>
      <c r="B375" s="8" t="s">
        <v>1642</v>
      </c>
      <c r="C375" s="8">
        <v>1</v>
      </c>
      <c r="D375" s="8">
        <v>6</v>
      </c>
      <c r="E375" s="8">
        <v>63</v>
      </c>
      <c r="F375" s="7">
        <v>1</v>
      </c>
      <c r="G375" s="6">
        <v>0</v>
      </c>
    </row>
    <row r="376" spans="1:7" ht="22.5" x14ac:dyDescent="0.15">
      <c r="A376" s="9" t="s">
        <v>1641</v>
      </c>
      <c r="B376" s="8" t="s">
        <v>1640</v>
      </c>
      <c r="C376" s="8">
        <v>1</v>
      </c>
      <c r="D376" s="8">
        <v>11</v>
      </c>
      <c r="E376" s="8">
        <v>83</v>
      </c>
      <c r="F376" s="7">
        <v>0</v>
      </c>
      <c r="G376" s="6">
        <v>0</v>
      </c>
    </row>
    <row r="377" spans="1:7" ht="22.5" x14ac:dyDescent="0.15">
      <c r="A377" s="9" t="s">
        <v>1637</v>
      </c>
      <c r="B377" s="8" t="s">
        <v>1636</v>
      </c>
      <c r="C377" s="8">
        <v>18</v>
      </c>
      <c r="D377" s="8">
        <v>2.39</v>
      </c>
      <c r="E377" s="8">
        <v>73.72</v>
      </c>
      <c r="F377" s="7">
        <v>0.61099999999999999</v>
      </c>
      <c r="G377" s="6">
        <v>0</v>
      </c>
    </row>
    <row r="378" spans="1:7" ht="22.5" x14ac:dyDescent="0.15">
      <c r="A378" s="9" t="s">
        <v>1635</v>
      </c>
      <c r="B378" s="8" t="s">
        <v>1634</v>
      </c>
      <c r="C378" s="8">
        <v>3</v>
      </c>
      <c r="D378" s="8">
        <v>5.33</v>
      </c>
      <c r="E378" s="8">
        <v>73.33</v>
      </c>
      <c r="F378" s="7">
        <v>0.33300000000000002</v>
      </c>
      <c r="G378" s="6">
        <v>0</v>
      </c>
    </row>
    <row r="379" spans="1:7" ht="22.5" x14ac:dyDescent="0.15">
      <c r="A379" s="9" t="s">
        <v>3410</v>
      </c>
      <c r="B379" s="8" t="s">
        <v>3409</v>
      </c>
      <c r="C379" s="8">
        <v>1</v>
      </c>
      <c r="D379" s="8">
        <v>20</v>
      </c>
      <c r="E379" s="8">
        <v>72</v>
      </c>
      <c r="F379" s="7">
        <v>1</v>
      </c>
      <c r="G379" s="6">
        <v>0</v>
      </c>
    </row>
    <row r="380" spans="1:7" ht="33.75" x14ac:dyDescent="0.15">
      <c r="A380" s="9" t="s">
        <v>1629</v>
      </c>
      <c r="B380" s="8" t="s">
        <v>1628</v>
      </c>
      <c r="C380" s="8">
        <v>1</v>
      </c>
      <c r="D380" s="8">
        <v>5</v>
      </c>
      <c r="E380" s="8">
        <v>50</v>
      </c>
      <c r="F380" s="7">
        <v>0</v>
      </c>
      <c r="G380" s="6">
        <v>0</v>
      </c>
    </row>
    <row r="381" spans="1:7" ht="11.25" x14ac:dyDescent="0.15">
      <c r="A381" s="9" t="s">
        <v>3442</v>
      </c>
      <c r="B381" s="8" t="s">
        <v>3441</v>
      </c>
      <c r="C381" s="8">
        <v>3</v>
      </c>
      <c r="D381" s="8">
        <v>14</v>
      </c>
      <c r="E381" s="8">
        <v>89.67</v>
      </c>
      <c r="F381" s="7">
        <v>0.66700000000000004</v>
      </c>
      <c r="G381" s="6">
        <v>0</v>
      </c>
    </row>
    <row r="382" spans="1:7" ht="11.25" x14ac:dyDescent="0.15">
      <c r="A382" s="9" t="s">
        <v>3134</v>
      </c>
      <c r="B382" s="8" t="s">
        <v>3133</v>
      </c>
      <c r="C382" s="8">
        <v>2</v>
      </c>
      <c r="D382" s="8">
        <v>20.5</v>
      </c>
      <c r="E382" s="8">
        <v>92.5</v>
      </c>
      <c r="F382" s="7">
        <v>0.5</v>
      </c>
      <c r="G382" s="6">
        <v>0</v>
      </c>
    </row>
    <row r="383" spans="1:7" ht="22.5" x14ac:dyDescent="0.15">
      <c r="A383" s="9" t="s">
        <v>3132</v>
      </c>
      <c r="B383" s="8" t="s">
        <v>3131</v>
      </c>
      <c r="C383" s="8">
        <v>4</v>
      </c>
      <c r="D383" s="8">
        <v>7.25</v>
      </c>
      <c r="E383" s="8">
        <v>59.25</v>
      </c>
      <c r="F383" s="7">
        <v>0.25</v>
      </c>
      <c r="G383" s="6">
        <v>0</v>
      </c>
    </row>
    <row r="384" spans="1:7" ht="22.5" x14ac:dyDescent="0.15">
      <c r="A384" s="9" t="s">
        <v>1623</v>
      </c>
      <c r="B384" s="8" t="s">
        <v>1622</v>
      </c>
      <c r="C384" s="8">
        <v>2</v>
      </c>
      <c r="D384" s="8">
        <v>8.5</v>
      </c>
      <c r="E384" s="8">
        <v>78</v>
      </c>
      <c r="F384" s="7">
        <v>0.5</v>
      </c>
      <c r="G384" s="6">
        <v>0</v>
      </c>
    </row>
    <row r="385" spans="1:7" ht="22.5" x14ac:dyDescent="0.15">
      <c r="A385" s="9" t="s">
        <v>3130</v>
      </c>
      <c r="B385" s="8" t="s">
        <v>3129</v>
      </c>
      <c r="C385" s="8">
        <v>2</v>
      </c>
      <c r="D385" s="8">
        <v>23.5</v>
      </c>
      <c r="E385" s="8">
        <v>82.5</v>
      </c>
      <c r="F385" s="7">
        <v>1</v>
      </c>
      <c r="G385" s="6">
        <v>0</v>
      </c>
    </row>
    <row r="386" spans="1:7" ht="33.75" x14ac:dyDescent="0.15">
      <c r="A386" s="9" t="s">
        <v>1621</v>
      </c>
      <c r="B386" s="8" t="s">
        <v>1620</v>
      </c>
      <c r="C386" s="8">
        <v>14</v>
      </c>
      <c r="D386" s="8">
        <v>5.36</v>
      </c>
      <c r="E386" s="8">
        <v>58.5</v>
      </c>
      <c r="F386" s="7">
        <v>0.5</v>
      </c>
      <c r="G386" s="6">
        <v>0</v>
      </c>
    </row>
    <row r="387" spans="1:7" ht="33.75" x14ac:dyDescent="0.15">
      <c r="A387" s="9" t="s">
        <v>1619</v>
      </c>
      <c r="B387" s="8" t="s">
        <v>1618</v>
      </c>
      <c r="C387" s="8">
        <v>3</v>
      </c>
      <c r="D387" s="8">
        <v>6.33</v>
      </c>
      <c r="E387" s="8">
        <v>62.67</v>
      </c>
      <c r="F387" s="7">
        <v>0.33300000000000002</v>
      </c>
      <c r="G387" s="6">
        <v>0</v>
      </c>
    </row>
    <row r="388" spans="1:7" ht="33.75" x14ac:dyDescent="0.15">
      <c r="A388" s="9" t="s">
        <v>1617</v>
      </c>
      <c r="B388" s="8" t="s">
        <v>1616</v>
      </c>
      <c r="C388" s="8">
        <v>5</v>
      </c>
      <c r="D388" s="8">
        <v>12</v>
      </c>
      <c r="E388" s="8">
        <v>81.599999999999994</v>
      </c>
      <c r="F388" s="7">
        <v>0.6</v>
      </c>
      <c r="G388" s="6">
        <v>0</v>
      </c>
    </row>
    <row r="389" spans="1:7" ht="33.75" x14ac:dyDescent="0.15">
      <c r="A389" s="9" t="s">
        <v>1615</v>
      </c>
      <c r="B389" s="8" t="s">
        <v>1614</v>
      </c>
      <c r="C389" s="8">
        <v>1</v>
      </c>
      <c r="D389" s="8">
        <v>7</v>
      </c>
      <c r="E389" s="8">
        <v>43</v>
      </c>
      <c r="F389" s="7">
        <v>1</v>
      </c>
      <c r="G389" s="6">
        <v>0</v>
      </c>
    </row>
    <row r="390" spans="1:7" ht="33.75" x14ac:dyDescent="0.15">
      <c r="A390" s="9" t="s">
        <v>1613</v>
      </c>
      <c r="B390" s="8" t="s">
        <v>1612</v>
      </c>
      <c r="C390" s="8">
        <v>35</v>
      </c>
      <c r="D390" s="8">
        <v>0</v>
      </c>
      <c r="E390" s="8">
        <v>48.2</v>
      </c>
      <c r="F390" s="7">
        <v>0.28599999999999998</v>
      </c>
      <c r="G390" s="6">
        <v>0</v>
      </c>
    </row>
    <row r="391" spans="1:7" ht="33.75" x14ac:dyDescent="0.15">
      <c r="A391" s="9" t="s">
        <v>1611</v>
      </c>
      <c r="B391" s="8" t="s">
        <v>1610</v>
      </c>
      <c r="C391" s="8">
        <v>84</v>
      </c>
      <c r="D391" s="8">
        <v>2.77</v>
      </c>
      <c r="E391" s="8">
        <v>54.36</v>
      </c>
      <c r="F391" s="7">
        <v>0.25</v>
      </c>
      <c r="G391" s="6">
        <v>0</v>
      </c>
    </row>
    <row r="392" spans="1:7" ht="33.75" x14ac:dyDescent="0.15">
      <c r="A392" s="9" t="s">
        <v>1609</v>
      </c>
      <c r="B392" s="8" t="s">
        <v>1608</v>
      </c>
      <c r="C392" s="8">
        <v>15</v>
      </c>
      <c r="D392" s="8">
        <v>6.6</v>
      </c>
      <c r="E392" s="8">
        <v>68.599999999999994</v>
      </c>
      <c r="F392" s="7">
        <v>0.26700000000000002</v>
      </c>
      <c r="G392" s="6">
        <v>0</v>
      </c>
    </row>
    <row r="393" spans="1:7" ht="33.75" x14ac:dyDescent="0.15">
      <c r="A393" s="9" t="s">
        <v>1607</v>
      </c>
      <c r="B393" s="8" t="s">
        <v>1606</v>
      </c>
      <c r="C393" s="8">
        <v>1</v>
      </c>
      <c r="D393" s="8">
        <v>12</v>
      </c>
      <c r="E393" s="8">
        <v>90</v>
      </c>
      <c r="F393" s="7">
        <v>1</v>
      </c>
      <c r="G393" s="6">
        <v>0</v>
      </c>
    </row>
    <row r="394" spans="1:7" ht="22.5" x14ac:dyDescent="0.15">
      <c r="A394" s="9" t="s">
        <v>1599</v>
      </c>
      <c r="B394" s="8" t="s">
        <v>1598</v>
      </c>
      <c r="C394" s="8">
        <v>6</v>
      </c>
      <c r="D394" s="8">
        <v>0.83</v>
      </c>
      <c r="E394" s="8">
        <v>68.67</v>
      </c>
      <c r="F394" s="7">
        <v>0.16700000000000001</v>
      </c>
      <c r="G394" s="6">
        <v>0</v>
      </c>
    </row>
    <row r="395" spans="1:7" ht="11.25" x14ac:dyDescent="0.15">
      <c r="A395" s="9" t="s">
        <v>106</v>
      </c>
      <c r="B395" s="8" t="s">
        <v>105</v>
      </c>
      <c r="C395" s="8">
        <v>19</v>
      </c>
      <c r="D395" s="8">
        <v>3.32</v>
      </c>
      <c r="E395" s="8">
        <v>63.16</v>
      </c>
      <c r="F395" s="7">
        <v>0.42099999999999999</v>
      </c>
      <c r="G395" s="6">
        <v>0</v>
      </c>
    </row>
    <row r="396" spans="1:7" ht="11.25" x14ac:dyDescent="0.15">
      <c r="A396" s="9" t="s">
        <v>1597</v>
      </c>
      <c r="B396" s="8" t="s">
        <v>1596</v>
      </c>
      <c r="C396" s="8">
        <v>6</v>
      </c>
      <c r="D396" s="8">
        <v>5</v>
      </c>
      <c r="E396" s="8">
        <v>71.83</v>
      </c>
      <c r="F396" s="7">
        <v>0.66700000000000004</v>
      </c>
      <c r="G396" s="6">
        <v>0</v>
      </c>
    </row>
    <row r="397" spans="1:7" ht="11.25" x14ac:dyDescent="0.15">
      <c r="A397" s="9" t="s">
        <v>1593</v>
      </c>
      <c r="B397" s="8" t="s">
        <v>1592</v>
      </c>
      <c r="C397" s="8">
        <v>1</v>
      </c>
      <c r="D397" s="8">
        <v>6</v>
      </c>
      <c r="E397" s="8">
        <v>73</v>
      </c>
      <c r="F397" s="7">
        <v>1</v>
      </c>
      <c r="G397" s="6">
        <v>0</v>
      </c>
    </row>
    <row r="398" spans="1:7" ht="11.25" x14ac:dyDescent="0.15">
      <c r="A398" s="9" t="s">
        <v>1589</v>
      </c>
      <c r="B398" s="8" t="s">
        <v>1588</v>
      </c>
      <c r="C398" s="8">
        <v>1</v>
      </c>
      <c r="D398" s="8">
        <v>1</v>
      </c>
      <c r="E398" s="8">
        <v>46</v>
      </c>
      <c r="F398" s="7">
        <v>0</v>
      </c>
      <c r="G398" s="6">
        <v>0</v>
      </c>
    </row>
    <row r="399" spans="1:7" ht="11.25" x14ac:dyDescent="0.15">
      <c r="A399" s="9" t="s">
        <v>1587</v>
      </c>
      <c r="B399" s="8" t="s">
        <v>1586</v>
      </c>
      <c r="C399" s="8">
        <v>1</v>
      </c>
      <c r="D399" s="8">
        <v>6</v>
      </c>
      <c r="E399" s="8">
        <v>81</v>
      </c>
      <c r="F399" s="7">
        <v>1</v>
      </c>
      <c r="G399" s="6">
        <v>0</v>
      </c>
    </row>
    <row r="400" spans="1:7" ht="22.5" x14ac:dyDescent="0.15">
      <c r="A400" s="9" t="s">
        <v>104</v>
      </c>
      <c r="B400" s="8" t="s">
        <v>103</v>
      </c>
      <c r="C400" s="8">
        <v>5</v>
      </c>
      <c r="D400" s="8">
        <v>8.4</v>
      </c>
      <c r="E400" s="8">
        <v>69.400000000000006</v>
      </c>
      <c r="F400" s="7">
        <v>0.6</v>
      </c>
      <c r="G400" s="6">
        <v>0</v>
      </c>
    </row>
    <row r="401" spans="1:7" ht="22.5" x14ac:dyDescent="0.15">
      <c r="A401" s="9" t="s">
        <v>1579</v>
      </c>
      <c r="B401" s="8" t="s">
        <v>1578</v>
      </c>
      <c r="C401" s="8">
        <v>5</v>
      </c>
      <c r="D401" s="8">
        <v>6</v>
      </c>
      <c r="E401" s="8">
        <v>81.599999999999994</v>
      </c>
      <c r="F401" s="7">
        <v>0.6</v>
      </c>
      <c r="G401" s="6">
        <v>0</v>
      </c>
    </row>
    <row r="402" spans="1:7" ht="22.5" x14ac:dyDescent="0.15">
      <c r="A402" s="9" t="s">
        <v>1577</v>
      </c>
      <c r="B402" s="8" t="s">
        <v>1576</v>
      </c>
      <c r="C402" s="8">
        <v>1</v>
      </c>
      <c r="D402" s="8">
        <v>6</v>
      </c>
      <c r="E402" s="8">
        <v>79</v>
      </c>
      <c r="F402" s="7">
        <v>1</v>
      </c>
      <c r="G402" s="6">
        <v>0</v>
      </c>
    </row>
    <row r="403" spans="1:7" ht="11.25" x14ac:dyDescent="0.15">
      <c r="A403" s="9" t="s">
        <v>1573</v>
      </c>
      <c r="B403" s="8" t="s">
        <v>1572</v>
      </c>
      <c r="C403" s="8">
        <v>2</v>
      </c>
      <c r="D403" s="8">
        <v>1</v>
      </c>
      <c r="E403" s="8">
        <v>56</v>
      </c>
      <c r="F403" s="7">
        <v>1</v>
      </c>
      <c r="G403" s="6">
        <v>0</v>
      </c>
    </row>
    <row r="404" spans="1:7" ht="11.25" x14ac:dyDescent="0.15">
      <c r="A404" s="9" t="s">
        <v>102</v>
      </c>
      <c r="B404" s="8" t="s">
        <v>101</v>
      </c>
      <c r="C404" s="8">
        <v>2</v>
      </c>
      <c r="D404" s="8">
        <v>2</v>
      </c>
      <c r="E404" s="8">
        <v>63.5</v>
      </c>
      <c r="F404" s="7">
        <v>1</v>
      </c>
      <c r="G404" s="6">
        <v>0</v>
      </c>
    </row>
    <row r="405" spans="1:7" ht="11.25" x14ac:dyDescent="0.15">
      <c r="A405" s="9" t="s">
        <v>1565</v>
      </c>
      <c r="B405" s="8" t="s">
        <v>1564</v>
      </c>
      <c r="C405" s="8">
        <v>5</v>
      </c>
      <c r="D405" s="8">
        <v>1.6</v>
      </c>
      <c r="E405" s="8">
        <v>62</v>
      </c>
      <c r="F405" s="7">
        <v>0.6</v>
      </c>
      <c r="G405" s="6">
        <v>0</v>
      </c>
    </row>
    <row r="406" spans="1:7" ht="11.25" x14ac:dyDescent="0.15">
      <c r="A406" s="9" t="s">
        <v>1563</v>
      </c>
      <c r="B406" s="8" t="s">
        <v>1562</v>
      </c>
      <c r="C406" s="8">
        <v>12</v>
      </c>
      <c r="D406" s="8">
        <v>5.92</v>
      </c>
      <c r="E406" s="8">
        <v>60.75</v>
      </c>
      <c r="F406" s="7">
        <v>0.41699999999999998</v>
      </c>
      <c r="G406" s="6">
        <v>0</v>
      </c>
    </row>
    <row r="407" spans="1:7" ht="11.25" x14ac:dyDescent="0.15">
      <c r="A407" s="9" t="s">
        <v>1561</v>
      </c>
      <c r="B407" s="8" t="s">
        <v>1560</v>
      </c>
      <c r="C407" s="8">
        <v>2</v>
      </c>
      <c r="D407" s="8">
        <v>13</v>
      </c>
      <c r="E407" s="8">
        <v>67</v>
      </c>
      <c r="F407" s="7">
        <v>0</v>
      </c>
      <c r="G407" s="6">
        <v>0</v>
      </c>
    </row>
    <row r="408" spans="1:7" ht="11.25" x14ac:dyDescent="0.15">
      <c r="A408" s="9" t="s">
        <v>1559</v>
      </c>
      <c r="B408" s="8" t="s">
        <v>1558</v>
      </c>
      <c r="C408" s="8">
        <v>1</v>
      </c>
      <c r="D408" s="8">
        <v>7</v>
      </c>
      <c r="E408" s="8">
        <v>89</v>
      </c>
      <c r="F408" s="7">
        <v>0</v>
      </c>
      <c r="G408" s="6">
        <v>0</v>
      </c>
    </row>
    <row r="409" spans="1:7" ht="22.5" x14ac:dyDescent="0.15">
      <c r="A409" s="9" t="s">
        <v>1555</v>
      </c>
      <c r="B409" s="8" t="s">
        <v>1554</v>
      </c>
      <c r="C409" s="8">
        <v>1</v>
      </c>
      <c r="D409" s="8">
        <v>1</v>
      </c>
      <c r="E409" s="8">
        <v>61</v>
      </c>
      <c r="F409" s="7">
        <v>1</v>
      </c>
      <c r="G409" s="6">
        <v>0</v>
      </c>
    </row>
    <row r="410" spans="1:7" ht="22.5" x14ac:dyDescent="0.15">
      <c r="A410" s="9" t="s">
        <v>1553</v>
      </c>
      <c r="B410" s="8" t="s">
        <v>1552</v>
      </c>
      <c r="C410" s="8">
        <v>2</v>
      </c>
      <c r="D410" s="8">
        <v>6.5</v>
      </c>
      <c r="E410" s="8">
        <v>60.5</v>
      </c>
      <c r="F410" s="7">
        <v>1</v>
      </c>
      <c r="G410" s="6">
        <v>0</v>
      </c>
    </row>
    <row r="411" spans="1:7" ht="22.5" x14ac:dyDescent="0.15">
      <c r="A411" s="9" t="s">
        <v>1551</v>
      </c>
      <c r="B411" s="8" t="s">
        <v>1550</v>
      </c>
      <c r="C411" s="8">
        <v>1</v>
      </c>
      <c r="D411" s="8">
        <v>5</v>
      </c>
      <c r="E411" s="8">
        <v>61</v>
      </c>
      <c r="F411" s="7">
        <v>1</v>
      </c>
      <c r="G411" s="6">
        <v>0</v>
      </c>
    </row>
    <row r="412" spans="1:7" ht="22.5" x14ac:dyDescent="0.15">
      <c r="A412" s="9" t="s">
        <v>1543</v>
      </c>
      <c r="B412" s="8" t="s">
        <v>1542</v>
      </c>
      <c r="C412" s="8">
        <v>6</v>
      </c>
      <c r="D412" s="8">
        <v>3</v>
      </c>
      <c r="E412" s="8">
        <v>72.17</v>
      </c>
      <c r="F412" s="7">
        <v>1</v>
      </c>
      <c r="G412" s="6">
        <v>0</v>
      </c>
    </row>
    <row r="413" spans="1:7" ht="22.5" x14ac:dyDescent="0.15">
      <c r="A413" s="9" t="s">
        <v>2824</v>
      </c>
      <c r="B413" s="8" t="s">
        <v>2823</v>
      </c>
      <c r="C413" s="8">
        <v>2</v>
      </c>
      <c r="D413" s="8">
        <v>13.5</v>
      </c>
      <c r="E413" s="8">
        <v>88.5</v>
      </c>
      <c r="F413" s="7">
        <v>0.5</v>
      </c>
      <c r="G413" s="6">
        <v>0</v>
      </c>
    </row>
    <row r="414" spans="1:7" ht="22.5" x14ac:dyDescent="0.15">
      <c r="A414" s="9" t="s">
        <v>3382</v>
      </c>
      <c r="B414" s="8" t="s">
        <v>3381</v>
      </c>
      <c r="C414" s="8">
        <v>1</v>
      </c>
      <c r="D414" s="8">
        <v>31</v>
      </c>
      <c r="E414" s="8">
        <v>83</v>
      </c>
      <c r="F414" s="7">
        <v>1</v>
      </c>
      <c r="G414" s="6">
        <v>0</v>
      </c>
    </row>
    <row r="415" spans="1:7" ht="22.5" x14ac:dyDescent="0.15">
      <c r="A415" s="9" t="s">
        <v>2822</v>
      </c>
      <c r="B415" s="8" t="s">
        <v>2821</v>
      </c>
      <c r="C415" s="8">
        <v>2</v>
      </c>
      <c r="D415" s="8">
        <v>2</v>
      </c>
      <c r="E415" s="8">
        <v>13.5</v>
      </c>
      <c r="F415" s="7">
        <v>0.5</v>
      </c>
      <c r="G415" s="6">
        <v>0</v>
      </c>
    </row>
    <row r="416" spans="1:7" ht="33.75" x14ac:dyDescent="0.15">
      <c r="A416" s="9" t="s">
        <v>2820</v>
      </c>
      <c r="B416" s="8" t="s">
        <v>2819</v>
      </c>
      <c r="C416" s="8">
        <v>1</v>
      </c>
      <c r="D416" s="8">
        <v>6</v>
      </c>
      <c r="E416" s="8">
        <v>87</v>
      </c>
      <c r="F416" s="7">
        <v>1</v>
      </c>
      <c r="G416" s="6">
        <v>0</v>
      </c>
    </row>
    <row r="417" spans="1:7" ht="45" x14ac:dyDescent="0.15">
      <c r="A417" s="9" t="s">
        <v>3222</v>
      </c>
      <c r="B417" s="8" t="s">
        <v>3221</v>
      </c>
      <c r="C417" s="8">
        <v>2</v>
      </c>
      <c r="D417" s="8">
        <v>0</v>
      </c>
      <c r="E417" s="8">
        <v>37.5</v>
      </c>
      <c r="F417" s="7">
        <v>1</v>
      </c>
      <c r="G417" s="6">
        <v>0</v>
      </c>
    </row>
    <row r="418" spans="1:7" ht="33.75" x14ac:dyDescent="0.15">
      <c r="A418" s="9" t="s">
        <v>1531</v>
      </c>
      <c r="B418" s="8" t="s">
        <v>1530</v>
      </c>
      <c r="C418" s="8">
        <v>3</v>
      </c>
      <c r="D418" s="8">
        <v>1.33</v>
      </c>
      <c r="E418" s="8">
        <v>25.67</v>
      </c>
      <c r="F418" s="7">
        <v>0.66700000000000004</v>
      </c>
      <c r="G418" s="6">
        <v>0</v>
      </c>
    </row>
    <row r="419" spans="1:7" ht="33.75" x14ac:dyDescent="0.15">
      <c r="A419" s="9" t="s">
        <v>3333</v>
      </c>
      <c r="B419" s="8" t="s">
        <v>3332</v>
      </c>
      <c r="C419" s="8">
        <v>2</v>
      </c>
      <c r="D419" s="8">
        <v>10</v>
      </c>
      <c r="E419" s="8">
        <v>89</v>
      </c>
      <c r="F419" s="7">
        <v>0</v>
      </c>
      <c r="G419" s="6">
        <v>0</v>
      </c>
    </row>
    <row r="420" spans="1:7" ht="45" x14ac:dyDescent="0.15">
      <c r="A420" s="9" t="s">
        <v>1529</v>
      </c>
      <c r="B420" s="8" t="s">
        <v>1528</v>
      </c>
      <c r="C420" s="8">
        <v>55</v>
      </c>
      <c r="D420" s="8">
        <v>0</v>
      </c>
      <c r="E420" s="8">
        <v>45.64</v>
      </c>
      <c r="F420" s="7">
        <v>0.436</v>
      </c>
      <c r="G420" s="6">
        <v>0</v>
      </c>
    </row>
    <row r="421" spans="1:7" ht="45" x14ac:dyDescent="0.15">
      <c r="A421" s="9" t="s">
        <v>1527</v>
      </c>
      <c r="B421" s="8" t="s">
        <v>1526</v>
      </c>
      <c r="C421" s="8">
        <v>21</v>
      </c>
      <c r="D421" s="8">
        <v>1.33</v>
      </c>
      <c r="E421" s="8">
        <v>60.38</v>
      </c>
      <c r="F421" s="7">
        <v>0.52400000000000002</v>
      </c>
      <c r="G421" s="6">
        <v>0</v>
      </c>
    </row>
    <row r="422" spans="1:7" ht="45" x14ac:dyDescent="0.15">
      <c r="A422" s="9" t="s">
        <v>2816</v>
      </c>
      <c r="B422" s="8" t="s">
        <v>2815</v>
      </c>
      <c r="C422" s="8">
        <v>1</v>
      </c>
      <c r="D422" s="8">
        <v>8</v>
      </c>
      <c r="E422" s="8">
        <v>77</v>
      </c>
      <c r="F422" s="7">
        <v>1</v>
      </c>
      <c r="G422" s="6">
        <v>0</v>
      </c>
    </row>
    <row r="423" spans="1:7" ht="33.75" x14ac:dyDescent="0.15">
      <c r="A423" s="9" t="s">
        <v>3110</v>
      </c>
      <c r="B423" s="8" t="s">
        <v>3109</v>
      </c>
      <c r="C423" s="8">
        <v>1</v>
      </c>
      <c r="D423" s="8">
        <v>0</v>
      </c>
      <c r="E423" s="8">
        <v>68</v>
      </c>
      <c r="F423" s="7">
        <v>0</v>
      </c>
      <c r="G423" s="6">
        <v>0</v>
      </c>
    </row>
    <row r="424" spans="1:7" ht="33.75" x14ac:dyDescent="0.15">
      <c r="A424" s="9" t="s">
        <v>3108</v>
      </c>
      <c r="B424" s="8" t="s">
        <v>3107</v>
      </c>
      <c r="C424" s="8">
        <v>1</v>
      </c>
      <c r="D424" s="8">
        <v>1</v>
      </c>
      <c r="E424" s="8">
        <v>58</v>
      </c>
      <c r="F424" s="7">
        <v>0</v>
      </c>
      <c r="G424" s="6">
        <v>0</v>
      </c>
    </row>
    <row r="425" spans="1:7" ht="33.75" x14ac:dyDescent="0.15">
      <c r="A425" s="9" t="s">
        <v>1525</v>
      </c>
      <c r="B425" s="8" t="s">
        <v>1524</v>
      </c>
      <c r="C425" s="8">
        <v>1</v>
      </c>
      <c r="D425" s="8">
        <v>2</v>
      </c>
      <c r="E425" s="8">
        <v>86</v>
      </c>
      <c r="F425" s="7">
        <v>0</v>
      </c>
      <c r="G425" s="6">
        <v>0</v>
      </c>
    </row>
    <row r="426" spans="1:7" ht="22.5" x14ac:dyDescent="0.15">
      <c r="A426" s="9" t="s">
        <v>1519</v>
      </c>
      <c r="B426" s="8" t="s">
        <v>1518</v>
      </c>
      <c r="C426" s="8">
        <v>14</v>
      </c>
      <c r="D426" s="8">
        <v>8.2899999999999991</v>
      </c>
      <c r="E426" s="8">
        <v>65.069999999999993</v>
      </c>
      <c r="F426" s="7">
        <v>0.57099999999999995</v>
      </c>
      <c r="G426" s="6">
        <v>0</v>
      </c>
    </row>
    <row r="427" spans="1:7" ht="22.5" x14ac:dyDescent="0.15">
      <c r="A427" s="9" t="s">
        <v>1517</v>
      </c>
      <c r="B427" s="8" t="s">
        <v>1516</v>
      </c>
      <c r="C427" s="8">
        <v>18</v>
      </c>
      <c r="D427" s="8">
        <v>10.61</v>
      </c>
      <c r="E427" s="8">
        <v>77.06</v>
      </c>
      <c r="F427" s="7">
        <v>0.61099999999999999</v>
      </c>
      <c r="G427" s="6">
        <v>0</v>
      </c>
    </row>
    <row r="428" spans="1:7" ht="22.5" x14ac:dyDescent="0.15">
      <c r="A428" s="9" t="s">
        <v>1515</v>
      </c>
      <c r="B428" s="8" t="s">
        <v>1514</v>
      </c>
      <c r="C428" s="8">
        <v>11</v>
      </c>
      <c r="D428" s="8">
        <v>15.36</v>
      </c>
      <c r="E428" s="8">
        <v>85</v>
      </c>
      <c r="F428" s="7">
        <v>0.36399999999999999</v>
      </c>
      <c r="G428" s="6">
        <v>0</v>
      </c>
    </row>
    <row r="429" spans="1:7" ht="22.5" x14ac:dyDescent="0.15">
      <c r="A429" s="9" t="s">
        <v>3106</v>
      </c>
      <c r="B429" s="8" t="s">
        <v>3105</v>
      </c>
      <c r="C429" s="8">
        <v>1</v>
      </c>
      <c r="D429" s="8">
        <v>16</v>
      </c>
      <c r="E429" s="8">
        <v>94</v>
      </c>
      <c r="F429" s="7">
        <v>0</v>
      </c>
      <c r="G429" s="6">
        <v>0</v>
      </c>
    </row>
    <row r="430" spans="1:7" ht="11.25" x14ac:dyDescent="0.15">
      <c r="A430" s="9" t="s">
        <v>1513</v>
      </c>
      <c r="B430" s="8" t="s">
        <v>1512</v>
      </c>
      <c r="C430" s="8">
        <v>109</v>
      </c>
      <c r="D430" s="8">
        <v>9.65</v>
      </c>
      <c r="E430" s="8">
        <v>67.989999999999995</v>
      </c>
      <c r="F430" s="7">
        <v>0.53200000000000003</v>
      </c>
      <c r="G430" s="6">
        <v>0</v>
      </c>
    </row>
    <row r="431" spans="1:7" ht="11.25" x14ac:dyDescent="0.15">
      <c r="A431" s="9" t="s">
        <v>1511</v>
      </c>
      <c r="B431" s="8" t="s">
        <v>1510</v>
      </c>
      <c r="C431" s="8">
        <v>78</v>
      </c>
      <c r="D431" s="8">
        <v>9.7799999999999994</v>
      </c>
      <c r="E431" s="8">
        <v>74.540000000000006</v>
      </c>
      <c r="F431" s="7">
        <v>0.39700000000000002</v>
      </c>
      <c r="G431" s="6">
        <v>0</v>
      </c>
    </row>
    <row r="432" spans="1:7" ht="11.25" x14ac:dyDescent="0.15">
      <c r="A432" s="9" t="s">
        <v>1509</v>
      </c>
      <c r="B432" s="8" t="s">
        <v>1508</v>
      </c>
      <c r="C432" s="8">
        <v>22</v>
      </c>
      <c r="D432" s="8">
        <v>10.09</v>
      </c>
      <c r="E432" s="8">
        <v>73.319999999999993</v>
      </c>
      <c r="F432" s="7">
        <v>0.318</v>
      </c>
      <c r="G432" s="6">
        <v>0</v>
      </c>
    </row>
    <row r="433" spans="1:7" ht="11.25" x14ac:dyDescent="0.15">
      <c r="A433" s="9" t="s">
        <v>1505</v>
      </c>
      <c r="B433" s="8" t="s">
        <v>1504</v>
      </c>
      <c r="C433" s="8">
        <v>16</v>
      </c>
      <c r="D433" s="8">
        <v>6.5</v>
      </c>
      <c r="E433" s="8">
        <v>69.38</v>
      </c>
      <c r="F433" s="7">
        <v>0.313</v>
      </c>
      <c r="G433" s="6">
        <v>0</v>
      </c>
    </row>
    <row r="434" spans="1:7" ht="11.25" x14ac:dyDescent="0.15">
      <c r="A434" s="9" t="s">
        <v>1503</v>
      </c>
      <c r="B434" s="8" t="s">
        <v>1502</v>
      </c>
      <c r="C434" s="8">
        <v>5</v>
      </c>
      <c r="D434" s="8">
        <v>9.6</v>
      </c>
      <c r="E434" s="8">
        <v>79.400000000000006</v>
      </c>
      <c r="F434" s="7">
        <v>0</v>
      </c>
      <c r="G434" s="6">
        <v>0</v>
      </c>
    </row>
    <row r="435" spans="1:7" ht="11.25" x14ac:dyDescent="0.15">
      <c r="A435" s="9" t="s">
        <v>1501</v>
      </c>
      <c r="B435" s="8" t="s">
        <v>1500</v>
      </c>
      <c r="C435" s="8">
        <v>2</v>
      </c>
      <c r="D435" s="8">
        <v>11.5</v>
      </c>
      <c r="E435" s="8">
        <v>83.5</v>
      </c>
      <c r="F435" s="7">
        <v>0</v>
      </c>
      <c r="G435" s="6">
        <v>0</v>
      </c>
    </row>
    <row r="436" spans="1:7" ht="22.5" x14ac:dyDescent="0.15">
      <c r="A436" s="9" t="s">
        <v>3280</v>
      </c>
      <c r="B436" s="8" t="s">
        <v>3279</v>
      </c>
      <c r="C436" s="8">
        <v>2</v>
      </c>
      <c r="D436" s="8">
        <v>2.5</v>
      </c>
      <c r="E436" s="8">
        <v>84.5</v>
      </c>
      <c r="F436" s="7">
        <v>0</v>
      </c>
      <c r="G436" s="6">
        <v>0</v>
      </c>
    </row>
    <row r="437" spans="1:7" ht="22.5" x14ac:dyDescent="0.15">
      <c r="A437" s="9" t="s">
        <v>1499</v>
      </c>
      <c r="B437" s="8" t="s">
        <v>1498</v>
      </c>
      <c r="C437" s="8">
        <v>6</v>
      </c>
      <c r="D437" s="8">
        <v>2.67</v>
      </c>
      <c r="E437" s="8">
        <v>15</v>
      </c>
      <c r="F437" s="7">
        <v>0.16700000000000001</v>
      </c>
      <c r="G437" s="6">
        <v>0</v>
      </c>
    </row>
    <row r="438" spans="1:7" ht="22.5" x14ac:dyDescent="0.15">
      <c r="A438" s="9" t="s">
        <v>1497</v>
      </c>
      <c r="B438" s="8" t="s">
        <v>1496</v>
      </c>
      <c r="C438" s="8">
        <v>32</v>
      </c>
      <c r="D438" s="8">
        <v>3.28</v>
      </c>
      <c r="E438" s="8">
        <v>54.66</v>
      </c>
      <c r="F438" s="7">
        <v>0.375</v>
      </c>
      <c r="G438" s="6">
        <v>0</v>
      </c>
    </row>
    <row r="439" spans="1:7" ht="22.5" x14ac:dyDescent="0.15">
      <c r="A439" s="9" t="s">
        <v>1495</v>
      </c>
      <c r="B439" s="8" t="s">
        <v>1494</v>
      </c>
      <c r="C439" s="8">
        <v>7</v>
      </c>
      <c r="D439" s="8">
        <v>9.14</v>
      </c>
      <c r="E439" s="8">
        <v>74.86</v>
      </c>
      <c r="F439" s="7">
        <v>0.14299999999999999</v>
      </c>
      <c r="G439" s="6">
        <v>0</v>
      </c>
    </row>
    <row r="440" spans="1:7" ht="22.5" x14ac:dyDescent="0.15">
      <c r="A440" s="9" t="s">
        <v>3319</v>
      </c>
      <c r="B440" s="8" t="s">
        <v>3318</v>
      </c>
      <c r="C440" s="8">
        <v>1</v>
      </c>
      <c r="D440" s="8">
        <v>9</v>
      </c>
      <c r="E440" s="8">
        <v>94</v>
      </c>
      <c r="F440" s="7">
        <v>0</v>
      </c>
      <c r="G440" s="6">
        <v>0</v>
      </c>
    </row>
    <row r="441" spans="1:7" ht="22.5" x14ac:dyDescent="0.15">
      <c r="A441" s="9" t="s">
        <v>2812</v>
      </c>
      <c r="B441" s="8" t="s">
        <v>2811</v>
      </c>
      <c r="C441" s="8">
        <v>8</v>
      </c>
      <c r="D441" s="8">
        <v>0.88</v>
      </c>
      <c r="E441" s="8">
        <v>53.13</v>
      </c>
      <c r="F441" s="7">
        <v>0.25</v>
      </c>
      <c r="G441" s="6">
        <v>0</v>
      </c>
    </row>
    <row r="442" spans="1:7" ht="22.5" x14ac:dyDescent="0.15">
      <c r="A442" s="9" t="s">
        <v>2808</v>
      </c>
      <c r="B442" s="8" t="s">
        <v>2807</v>
      </c>
      <c r="C442" s="8">
        <v>33</v>
      </c>
      <c r="D442" s="8">
        <v>3.48</v>
      </c>
      <c r="E442" s="8">
        <v>27.61</v>
      </c>
      <c r="F442" s="7">
        <v>0.69699999999999995</v>
      </c>
      <c r="G442" s="6">
        <v>0</v>
      </c>
    </row>
    <row r="443" spans="1:7" ht="22.5" x14ac:dyDescent="0.15">
      <c r="A443" s="9" t="s">
        <v>3104</v>
      </c>
      <c r="B443" s="8" t="s">
        <v>3103</v>
      </c>
      <c r="C443" s="8">
        <v>8</v>
      </c>
      <c r="D443" s="8">
        <v>0</v>
      </c>
      <c r="E443" s="8">
        <v>54.25</v>
      </c>
      <c r="F443" s="7">
        <v>0.625</v>
      </c>
      <c r="G443" s="6">
        <v>0</v>
      </c>
    </row>
    <row r="444" spans="1:7" ht="22.5" x14ac:dyDescent="0.15">
      <c r="A444" s="9" t="s">
        <v>1491</v>
      </c>
      <c r="B444" s="8" t="s">
        <v>1490</v>
      </c>
      <c r="C444" s="8">
        <v>40</v>
      </c>
      <c r="D444" s="8">
        <v>1.95</v>
      </c>
      <c r="E444" s="8">
        <v>49</v>
      </c>
      <c r="F444" s="7">
        <v>0.47499999999999998</v>
      </c>
      <c r="G444" s="6">
        <v>0</v>
      </c>
    </row>
    <row r="445" spans="1:7" ht="22.5" x14ac:dyDescent="0.15">
      <c r="A445" s="9" t="s">
        <v>1489</v>
      </c>
      <c r="B445" s="8" t="s">
        <v>1488</v>
      </c>
      <c r="C445" s="8">
        <v>9</v>
      </c>
      <c r="D445" s="8">
        <v>4.78</v>
      </c>
      <c r="E445" s="8">
        <v>74</v>
      </c>
      <c r="F445" s="7">
        <v>0.44400000000000001</v>
      </c>
      <c r="G445" s="6">
        <v>0</v>
      </c>
    </row>
    <row r="446" spans="1:7" ht="22.5" x14ac:dyDescent="0.15">
      <c r="A446" s="9" t="s">
        <v>1487</v>
      </c>
      <c r="B446" s="8" t="s">
        <v>1486</v>
      </c>
      <c r="C446" s="8">
        <v>6</v>
      </c>
      <c r="D446" s="8">
        <v>8.5</v>
      </c>
      <c r="E446" s="8">
        <v>79.33</v>
      </c>
      <c r="F446" s="7">
        <v>0</v>
      </c>
      <c r="G446" s="6">
        <v>0</v>
      </c>
    </row>
    <row r="447" spans="1:7" ht="22.5" x14ac:dyDescent="0.15">
      <c r="A447" s="9" t="s">
        <v>2806</v>
      </c>
      <c r="B447" s="8" t="s">
        <v>2805</v>
      </c>
      <c r="C447" s="8">
        <v>2</v>
      </c>
      <c r="D447" s="8">
        <v>0</v>
      </c>
      <c r="E447" s="8">
        <v>15.5</v>
      </c>
      <c r="F447" s="7">
        <v>0.5</v>
      </c>
      <c r="G447" s="6">
        <v>0</v>
      </c>
    </row>
    <row r="448" spans="1:7" ht="22.5" x14ac:dyDescent="0.15">
      <c r="A448" s="9" t="s">
        <v>1481</v>
      </c>
      <c r="B448" s="8" t="s">
        <v>1480</v>
      </c>
      <c r="C448" s="8">
        <v>22</v>
      </c>
      <c r="D448" s="8">
        <v>0</v>
      </c>
      <c r="E448" s="8">
        <v>47.82</v>
      </c>
      <c r="F448" s="7">
        <v>0.36399999999999999</v>
      </c>
      <c r="G448" s="6">
        <v>0</v>
      </c>
    </row>
    <row r="449" spans="1:7" ht="22.5" x14ac:dyDescent="0.15">
      <c r="A449" s="9" t="s">
        <v>1479</v>
      </c>
      <c r="B449" s="8" t="s">
        <v>1478</v>
      </c>
      <c r="C449" s="8">
        <v>70</v>
      </c>
      <c r="D449" s="8">
        <v>2.2400000000000002</v>
      </c>
      <c r="E449" s="8">
        <v>60.94</v>
      </c>
      <c r="F449" s="7">
        <v>8.5999999999999993E-2</v>
      </c>
      <c r="G449" s="6">
        <v>0</v>
      </c>
    </row>
    <row r="450" spans="1:7" ht="22.5" x14ac:dyDescent="0.15">
      <c r="A450" s="9" t="s">
        <v>1477</v>
      </c>
      <c r="B450" s="8" t="s">
        <v>1476</v>
      </c>
      <c r="C450" s="8">
        <v>8</v>
      </c>
      <c r="D450" s="8">
        <v>4.63</v>
      </c>
      <c r="E450" s="8">
        <v>75.88</v>
      </c>
      <c r="F450" s="7">
        <v>0.25</v>
      </c>
      <c r="G450" s="6">
        <v>0</v>
      </c>
    </row>
    <row r="451" spans="1:7" ht="22.5" x14ac:dyDescent="0.15">
      <c r="A451" s="9" t="s">
        <v>3100</v>
      </c>
      <c r="B451" s="8" t="s">
        <v>3099</v>
      </c>
      <c r="C451" s="8">
        <v>426</v>
      </c>
      <c r="D451" s="8">
        <v>0</v>
      </c>
      <c r="E451" s="8">
        <v>52.86</v>
      </c>
      <c r="F451" s="7">
        <v>0.63400000000000001</v>
      </c>
      <c r="G451" s="6">
        <v>0</v>
      </c>
    </row>
    <row r="452" spans="1:7" ht="11.25" x14ac:dyDescent="0.15">
      <c r="A452" s="9" t="s">
        <v>3098</v>
      </c>
      <c r="B452" s="8" t="s">
        <v>3097</v>
      </c>
      <c r="C452" s="8">
        <v>27</v>
      </c>
      <c r="D452" s="8">
        <v>1.26</v>
      </c>
      <c r="E452" s="8">
        <v>55.33</v>
      </c>
      <c r="F452" s="7">
        <v>0.29599999999999999</v>
      </c>
      <c r="G452" s="6">
        <v>0</v>
      </c>
    </row>
    <row r="453" spans="1:7" ht="22.5" x14ac:dyDescent="0.15">
      <c r="A453" s="9" t="s">
        <v>1473</v>
      </c>
      <c r="B453" s="8" t="s">
        <v>1472</v>
      </c>
      <c r="C453" s="8">
        <v>20</v>
      </c>
      <c r="D453" s="8">
        <v>0</v>
      </c>
      <c r="E453" s="8">
        <v>51.6</v>
      </c>
      <c r="F453" s="7">
        <v>0.45</v>
      </c>
      <c r="G453" s="6">
        <v>0</v>
      </c>
    </row>
    <row r="454" spans="1:7" ht="11.25" x14ac:dyDescent="0.15">
      <c r="A454" s="9" t="s">
        <v>1471</v>
      </c>
      <c r="B454" s="8" t="s">
        <v>1470</v>
      </c>
      <c r="C454" s="8">
        <v>42</v>
      </c>
      <c r="D454" s="8">
        <v>1.69</v>
      </c>
      <c r="E454" s="8">
        <v>60.5</v>
      </c>
      <c r="F454" s="7">
        <v>0.214</v>
      </c>
      <c r="G454" s="6">
        <v>0</v>
      </c>
    </row>
    <row r="455" spans="1:7" ht="11.25" x14ac:dyDescent="0.15">
      <c r="A455" s="9" t="s">
        <v>1469</v>
      </c>
      <c r="B455" s="8" t="s">
        <v>1468</v>
      </c>
      <c r="C455" s="8">
        <v>6</v>
      </c>
      <c r="D455" s="8">
        <v>6.83</v>
      </c>
      <c r="E455" s="8">
        <v>83.67</v>
      </c>
      <c r="F455" s="7">
        <v>0.16700000000000001</v>
      </c>
      <c r="G455" s="6">
        <v>0</v>
      </c>
    </row>
    <row r="456" spans="1:7" ht="11.25" x14ac:dyDescent="0.15">
      <c r="A456" s="9" t="s">
        <v>1467</v>
      </c>
      <c r="B456" s="8" t="s">
        <v>1466</v>
      </c>
      <c r="C456" s="8">
        <v>2</v>
      </c>
      <c r="D456" s="8">
        <v>4.5</v>
      </c>
      <c r="E456" s="8">
        <v>85</v>
      </c>
      <c r="F456" s="7">
        <v>0</v>
      </c>
      <c r="G456" s="6">
        <v>0</v>
      </c>
    </row>
    <row r="457" spans="1:7" ht="22.5" x14ac:dyDescent="0.15">
      <c r="A457" s="9" t="s">
        <v>3096</v>
      </c>
      <c r="B457" s="8" t="s">
        <v>3095</v>
      </c>
      <c r="C457" s="8">
        <v>2</v>
      </c>
      <c r="D457" s="8">
        <v>0</v>
      </c>
      <c r="E457" s="8">
        <v>52.5</v>
      </c>
      <c r="F457" s="7">
        <v>0.5</v>
      </c>
      <c r="G457" s="6">
        <v>0</v>
      </c>
    </row>
    <row r="458" spans="1:7" ht="22.5" x14ac:dyDescent="0.15">
      <c r="A458" s="9" t="s">
        <v>1465</v>
      </c>
      <c r="B458" s="8" t="s">
        <v>1464</v>
      </c>
      <c r="C458" s="8">
        <v>6</v>
      </c>
      <c r="D458" s="8">
        <v>1.33</v>
      </c>
      <c r="E458" s="8">
        <v>46.67</v>
      </c>
      <c r="F458" s="7">
        <v>0.83299999999999996</v>
      </c>
      <c r="G458" s="6">
        <v>0</v>
      </c>
    </row>
    <row r="459" spans="1:7" ht="22.5" x14ac:dyDescent="0.15">
      <c r="A459" s="9" t="s">
        <v>2804</v>
      </c>
      <c r="B459" s="8" t="s">
        <v>2803</v>
      </c>
      <c r="C459" s="8">
        <v>11</v>
      </c>
      <c r="D459" s="8">
        <v>0</v>
      </c>
      <c r="E459" s="8">
        <v>48.64</v>
      </c>
      <c r="F459" s="7">
        <v>0.45500000000000002</v>
      </c>
      <c r="G459" s="6">
        <v>0</v>
      </c>
    </row>
    <row r="460" spans="1:7" ht="22.5" x14ac:dyDescent="0.15">
      <c r="A460" s="9" t="s">
        <v>1463</v>
      </c>
      <c r="B460" s="8" t="s">
        <v>1462</v>
      </c>
      <c r="C460" s="8">
        <v>11</v>
      </c>
      <c r="D460" s="8">
        <v>1.55</v>
      </c>
      <c r="E460" s="8">
        <v>55.73</v>
      </c>
      <c r="F460" s="7">
        <v>0.72699999999999998</v>
      </c>
      <c r="G460" s="6">
        <v>0</v>
      </c>
    </row>
    <row r="461" spans="1:7" ht="22.5" x14ac:dyDescent="0.15">
      <c r="A461" s="9" t="s">
        <v>1461</v>
      </c>
      <c r="B461" s="8" t="s">
        <v>1460</v>
      </c>
      <c r="C461" s="8">
        <v>2</v>
      </c>
      <c r="D461" s="8">
        <v>4</v>
      </c>
      <c r="E461" s="8">
        <v>72</v>
      </c>
      <c r="F461" s="7">
        <v>0.5</v>
      </c>
      <c r="G461" s="6">
        <v>0</v>
      </c>
    </row>
    <row r="462" spans="1:7" ht="22.5" x14ac:dyDescent="0.15">
      <c r="A462" s="9" t="s">
        <v>1459</v>
      </c>
      <c r="B462" s="8" t="s">
        <v>1458</v>
      </c>
      <c r="C462" s="8">
        <v>1</v>
      </c>
      <c r="D462" s="8">
        <v>4</v>
      </c>
      <c r="E462" s="8">
        <v>58</v>
      </c>
      <c r="F462" s="7">
        <v>1</v>
      </c>
      <c r="G462" s="6">
        <v>0</v>
      </c>
    </row>
    <row r="463" spans="1:7" ht="22.5" x14ac:dyDescent="0.15">
      <c r="A463" s="9" t="s">
        <v>1457</v>
      </c>
      <c r="B463" s="8" t="s">
        <v>1456</v>
      </c>
      <c r="C463" s="8">
        <v>5</v>
      </c>
      <c r="D463" s="8">
        <v>0</v>
      </c>
      <c r="E463" s="8">
        <v>62.2</v>
      </c>
      <c r="F463" s="7">
        <v>1</v>
      </c>
      <c r="G463" s="6">
        <v>0</v>
      </c>
    </row>
    <row r="464" spans="1:7" ht="22.5" x14ac:dyDescent="0.15">
      <c r="A464" s="9" t="s">
        <v>1455</v>
      </c>
      <c r="B464" s="8" t="s">
        <v>1454</v>
      </c>
      <c r="C464" s="8">
        <v>5</v>
      </c>
      <c r="D464" s="8">
        <v>1.4</v>
      </c>
      <c r="E464" s="8">
        <v>51.4</v>
      </c>
      <c r="F464" s="7">
        <v>0.6</v>
      </c>
      <c r="G464" s="6">
        <v>0</v>
      </c>
    </row>
    <row r="465" spans="1:7" ht="22.5" x14ac:dyDescent="0.15">
      <c r="A465" s="9" t="s">
        <v>1453</v>
      </c>
      <c r="B465" s="8" t="s">
        <v>1452</v>
      </c>
      <c r="C465" s="8">
        <v>93</v>
      </c>
      <c r="D465" s="8">
        <v>0</v>
      </c>
      <c r="E465" s="8">
        <v>53.54</v>
      </c>
      <c r="F465" s="7">
        <v>0.495</v>
      </c>
      <c r="G465" s="6">
        <v>0</v>
      </c>
    </row>
    <row r="466" spans="1:7" ht="11.25" x14ac:dyDescent="0.15">
      <c r="A466" s="9" t="s">
        <v>1451</v>
      </c>
      <c r="B466" s="8" t="s">
        <v>1450</v>
      </c>
      <c r="C466" s="8">
        <v>25</v>
      </c>
      <c r="D466" s="8">
        <v>1.08</v>
      </c>
      <c r="E466" s="8">
        <v>62.2</v>
      </c>
      <c r="F466" s="7">
        <v>0.8</v>
      </c>
      <c r="G466" s="6">
        <v>0</v>
      </c>
    </row>
    <row r="467" spans="1:7" ht="22.5" x14ac:dyDescent="0.15">
      <c r="A467" s="9" t="s">
        <v>1449</v>
      </c>
      <c r="B467" s="8" t="s">
        <v>1448</v>
      </c>
      <c r="C467" s="8">
        <v>103</v>
      </c>
      <c r="D467" s="8">
        <v>0</v>
      </c>
      <c r="E467" s="8">
        <v>50.66</v>
      </c>
      <c r="F467" s="7">
        <v>0.63100000000000001</v>
      </c>
      <c r="G467" s="6">
        <v>0</v>
      </c>
    </row>
    <row r="468" spans="1:7" ht="11.25" x14ac:dyDescent="0.15">
      <c r="A468" s="9" t="s">
        <v>1447</v>
      </c>
      <c r="B468" s="8" t="s">
        <v>1446</v>
      </c>
      <c r="C468" s="8">
        <v>8</v>
      </c>
      <c r="D468" s="8">
        <v>2</v>
      </c>
      <c r="E468" s="8">
        <v>59.75</v>
      </c>
      <c r="F468" s="7">
        <v>0.625</v>
      </c>
      <c r="G468" s="6">
        <v>0</v>
      </c>
    </row>
    <row r="469" spans="1:7" ht="22.5" x14ac:dyDescent="0.15">
      <c r="A469" s="9" t="s">
        <v>1445</v>
      </c>
      <c r="B469" s="8" t="s">
        <v>1444</v>
      </c>
      <c r="C469" s="8">
        <v>30</v>
      </c>
      <c r="D469" s="8">
        <v>0</v>
      </c>
      <c r="E469" s="8">
        <v>49.5</v>
      </c>
      <c r="F469" s="7">
        <v>0.33300000000000002</v>
      </c>
      <c r="G469" s="6">
        <v>0</v>
      </c>
    </row>
    <row r="470" spans="1:7" ht="22.5" x14ac:dyDescent="0.15">
      <c r="A470" s="9" t="s">
        <v>1443</v>
      </c>
      <c r="B470" s="8" t="s">
        <v>1442</v>
      </c>
      <c r="C470" s="8">
        <v>11</v>
      </c>
      <c r="D470" s="8">
        <v>1.27</v>
      </c>
      <c r="E470" s="8">
        <v>48.64</v>
      </c>
      <c r="F470" s="7">
        <v>0.81799999999999995</v>
      </c>
      <c r="G470" s="6">
        <v>0</v>
      </c>
    </row>
    <row r="471" spans="1:7" ht="22.5" x14ac:dyDescent="0.15">
      <c r="A471" s="9" t="s">
        <v>1437</v>
      </c>
      <c r="B471" s="8" t="s">
        <v>1436</v>
      </c>
      <c r="C471" s="8">
        <v>10</v>
      </c>
      <c r="D471" s="8">
        <v>9</v>
      </c>
      <c r="E471" s="8">
        <v>77.5</v>
      </c>
      <c r="F471" s="7">
        <v>0.2</v>
      </c>
      <c r="G471" s="6">
        <v>0</v>
      </c>
    </row>
    <row r="472" spans="1:7" ht="22.5" x14ac:dyDescent="0.15">
      <c r="A472" s="9" t="s">
        <v>1435</v>
      </c>
      <c r="B472" s="8" t="s">
        <v>1434</v>
      </c>
      <c r="C472" s="8">
        <v>24</v>
      </c>
      <c r="D472" s="8">
        <v>11.46</v>
      </c>
      <c r="E472" s="8">
        <v>82.96</v>
      </c>
      <c r="F472" s="7">
        <v>0.41699999999999998</v>
      </c>
      <c r="G472" s="6">
        <v>8.3000000000000004E-2</v>
      </c>
    </row>
    <row r="473" spans="1:7" ht="22.5" x14ac:dyDescent="0.15">
      <c r="A473" s="9" t="s">
        <v>1433</v>
      </c>
      <c r="B473" s="8" t="s">
        <v>1432</v>
      </c>
      <c r="C473" s="8">
        <v>22</v>
      </c>
      <c r="D473" s="8">
        <v>14.27</v>
      </c>
      <c r="E473" s="8">
        <v>87.45</v>
      </c>
      <c r="F473" s="7">
        <v>0.13600000000000001</v>
      </c>
      <c r="G473" s="6">
        <v>4.4999999999999998E-2</v>
      </c>
    </row>
    <row r="474" spans="1:7" ht="22.5" x14ac:dyDescent="0.15">
      <c r="A474" s="9" t="s">
        <v>1431</v>
      </c>
      <c r="B474" s="8" t="s">
        <v>1430</v>
      </c>
      <c r="C474" s="8">
        <v>5</v>
      </c>
      <c r="D474" s="8">
        <v>14.6</v>
      </c>
      <c r="E474" s="8">
        <v>82.8</v>
      </c>
      <c r="F474" s="7">
        <v>0.2</v>
      </c>
      <c r="G474" s="6">
        <v>0</v>
      </c>
    </row>
    <row r="475" spans="1:7" ht="33.75" x14ac:dyDescent="0.15">
      <c r="A475" s="9" t="s">
        <v>1429</v>
      </c>
      <c r="B475" s="8" t="s">
        <v>1428</v>
      </c>
      <c r="C475" s="8">
        <v>143</v>
      </c>
      <c r="D475" s="8">
        <v>7.7</v>
      </c>
      <c r="E475" s="8">
        <v>65.41</v>
      </c>
      <c r="F475" s="7">
        <v>0.503</v>
      </c>
      <c r="G475" s="6">
        <v>7.0000000000000001E-3</v>
      </c>
    </row>
    <row r="476" spans="1:7" ht="33.75" x14ac:dyDescent="0.15">
      <c r="A476" s="9" t="s">
        <v>1427</v>
      </c>
      <c r="B476" s="8" t="s">
        <v>1426</v>
      </c>
      <c r="C476" s="8">
        <v>63</v>
      </c>
      <c r="D476" s="8">
        <v>9</v>
      </c>
      <c r="E476" s="8">
        <v>74.290000000000006</v>
      </c>
      <c r="F476" s="7">
        <v>0.38100000000000001</v>
      </c>
      <c r="G476" s="6">
        <v>0</v>
      </c>
    </row>
    <row r="477" spans="1:7" ht="33.75" x14ac:dyDescent="0.15">
      <c r="A477" s="9" t="s">
        <v>1425</v>
      </c>
      <c r="B477" s="8" t="s">
        <v>1424</v>
      </c>
      <c r="C477" s="8">
        <v>43</v>
      </c>
      <c r="D477" s="8">
        <v>10.72</v>
      </c>
      <c r="E477" s="8">
        <v>80.05</v>
      </c>
      <c r="F477" s="7">
        <v>0.41899999999999998</v>
      </c>
      <c r="G477" s="6">
        <v>0</v>
      </c>
    </row>
    <row r="478" spans="1:7" ht="33.75" x14ac:dyDescent="0.15">
      <c r="A478" s="9" t="s">
        <v>2794</v>
      </c>
      <c r="B478" s="8" t="s">
        <v>2793</v>
      </c>
      <c r="C478" s="8">
        <v>1</v>
      </c>
      <c r="D478" s="8">
        <v>10</v>
      </c>
      <c r="E478" s="8">
        <v>81</v>
      </c>
      <c r="F478" s="7">
        <v>0</v>
      </c>
      <c r="G478" s="6">
        <v>0</v>
      </c>
    </row>
    <row r="479" spans="1:7" ht="33.75" x14ac:dyDescent="0.15">
      <c r="A479" s="9" t="s">
        <v>1423</v>
      </c>
      <c r="B479" s="8" t="s">
        <v>1422</v>
      </c>
      <c r="C479" s="8">
        <v>11</v>
      </c>
      <c r="D479" s="8">
        <v>8.5500000000000007</v>
      </c>
      <c r="E479" s="8">
        <v>74.819999999999993</v>
      </c>
      <c r="F479" s="7">
        <v>0.27300000000000002</v>
      </c>
      <c r="G479" s="6">
        <v>0</v>
      </c>
    </row>
    <row r="480" spans="1:7" ht="33.75" x14ac:dyDescent="0.15">
      <c r="A480" s="9" t="s">
        <v>1421</v>
      </c>
      <c r="B480" s="8" t="s">
        <v>1420</v>
      </c>
      <c r="C480" s="8">
        <v>7</v>
      </c>
      <c r="D480" s="8">
        <v>12</v>
      </c>
      <c r="E480" s="8">
        <v>87.86</v>
      </c>
      <c r="F480" s="7">
        <v>0</v>
      </c>
      <c r="G480" s="6">
        <v>0</v>
      </c>
    </row>
    <row r="481" spans="1:7" ht="33.75" x14ac:dyDescent="0.15">
      <c r="A481" s="9" t="s">
        <v>1419</v>
      </c>
      <c r="B481" s="8" t="s">
        <v>1418</v>
      </c>
      <c r="C481" s="8">
        <v>8</v>
      </c>
      <c r="D481" s="8">
        <v>19</v>
      </c>
      <c r="E481" s="8">
        <v>79.88</v>
      </c>
      <c r="F481" s="7">
        <v>0.25</v>
      </c>
      <c r="G481" s="6">
        <v>0</v>
      </c>
    </row>
    <row r="482" spans="1:7" ht="33.75" x14ac:dyDescent="0.15">
      <c r="A482" s="9" t="s">
        <v>1417</v>
      </c>
      <c r="B482" s="8" t="s">
        <v>1416</v>
      </c>
      <c r="C482" s="8">
        <v>2</v>
      </c>
      <c r="D482" s="8">
        <v>27</v>
      </c>
      <c r="E482" s="8">
        <v>88</v>
      </c>
      <c r="F482" s="7">
        <v>0.5</v>
      </c>
      <c r="G482" s="6">
        <v>0</v>
      </c>
    </row>
    <row r="483" spans="1:7" ht="33.75" x14ac:dyDescent="0.15">
      <c r="A483" s="9" t="s">
        <v>2792</v>
      </c>
      <c r="B483" s="8" t="s">
        <v>2791</v>
      </c>
      <c r="C483" s="8">
        <v>8</v>
      </c>
      <c r="D483" s="8">
        <v>1.88</v>
      </c>
      <c r="E483" s="8">
        <v>57.38</v>
      </c>
      <c r="F483" s="7">
        <v>0.75</v>
      </c>
      <c r="G483" s="6">
        <v>0</v>
      </c>
    </row>
    <row r="484" spans="1:7" ht="33.75" x14ac:dyDescent="0.15">
      <c r="A484" s="9" t="s">
        <v>1415</v>
      </c>
      <c r="B484" s="8" t="s">
        <v>1414</v>
      </c>
      <c r="C484" s="8">
        <v>2</v>
      </c>
      <c r="D484" s="8">
        <v>5</v>
      </c>
      <c r="E484" s="8">
        <v>74</v>
      </c>
      <c r="F484" s="7">
        <v>0</v>
      </c>
      <c r="G484" s="6">
        <v>0</v>
      </c>
    </row>
    <row r="485" spans="1:7" ht="33.75" x14ac:dyDescent="0.15">
      <c r="A485" s="9" t="s">
        <v>1413</v>
      </c>
      <c r="B485" s="8" t="s">
        <v>1412</v>
      </c>
      <c r="C485" s="8">
        <v>1</v>
      </c>
      <c r="D485" s="8">
        <v>4</v>
      </c>
      <c r="E485" s="8">
        <v>85</v>
      </c>
      <c r="F485" s="7">
        <v>1</v>
      </c>
      <c r="G485" s="6">
        <v>0</v>
      </c>
    </row>
    <row r="486" spans="1:7" ht="22.5" x14ac:dyDescent="0.15">
      <c r="A486" s="9" t="s">
        <v>1411</v>
      </c>
      <c r="B486" s="8" t="s">
        <v>1410</v>
      </c>
      <c r="C486" s="8">
        <v>6</v>
      </c>
      <c r="D486" s="8">
        <v>2.17</v>
      </c>
      <c r="E486" s="8">
        <v>42.17</v>
      </c>
      <c r="F486" s="7">
        <v>0.66700000000000004</v>
      </c>
      <c r="G486" s="6">
        <v>0</v>
      </c>
    </row>
    <row r="487" spans="1:7" ht="22.5" x14ac:dyDescent="0.15">
      <c r="A487" s="9" t="s">
        <v>1409</v>
      </c>
      <c r="B487" s="8" t="s">
        <v>1408</v>
      </c>
      <c r="C487" s="8">
        <v>6</v>
      </c>
      <c r="D487" s="8">
        <v>7.17</v>
      </c>
      <c r="E487" s="8">
        <v>79</v>
      </c>
      <c r="F487" s="7">
        <v>0.16700000000000001</v>
      </c>
      <c r="G487" s="6">
        <v>0</v>
      </c>
    </row>
    <row r="488" spans="1:7" ht="22.5" x14ac:dyDescent="0.15">
      <c r="A488" s="9" t="s">
        <v>1407</v>
      </c>
      <c r="B488" s="8" t="s">
        <v>1406</v>
      </c>
      <c r="C488" s="8">
        <v>1</v>
      </c>
      <c r="D488" s="8">
        <v>9</v>
      </c>
      <c r="E488" s="8">
        <v>85</v>
      </c>
      <c r="F488" s="7">
        <v>0</v>
      </c>
      <c r="G488" s="6">
        <v>0</v>
      </c>
    </row>
    <row r="489" spans="1:7" ht="33.75" x14ac:dyDescent="0.15">
      <c r="A489" s="9" t="s">
        <v>3092</v>
      </c>
      <c r="B489" s="8" t="s">
        <v>3091</v>
      </c>
      <c r="C489" s="8">
        <v>4</v>
      </c>
      <c r="D489" s="8">
        <v>0</v>
      </c>
      <c r="E489" s="8">
        <v>43.5</v>
      </c>
      <c r="F489" s="7">
        <v>0.5</v>
      </c>
      <c r="G489" s="6">
        <v>0</v>
      </c>
    </row>
    <row r="490" spans="1:7" ht="33.75" x14ac:dyDescent="0.15">
      <c r="A490" s="9" t="s">
        <v>1405</v>
      </c>
      <c r="B490" s="8" t="s">
        <v>1404</v>
      </c>
      <c r="C490" s="8">
        <v>6</v>
      </c>
      <c r="D490" s="8">
        <v>1.33</v>
      </c>
      <c r="E490" s="8">
        <v>70</v>
      </c>
      <c r="F490" s="7">
        <v>0.66700000000000004</v>
      </c>
      <c r="G490" s="6">
        <v>0</v>
      </c>
    </row>
    <row r="491" spans="1:7" ht="33.75" x14ac:dyDescent="0.15">
      <c r="A491" s="9" t="s">
        <v>3220</v>
      </c>
      <c r="B491" s="8" t="s">
        <v>3219</v>
      </c>
      <c r="C491" s="8">
        <v>1</v>
      </c>
      <c r="D491" s="8">
        <v>9</v>
      </c>
      <c r="E491" s="8">
        <v>85</v>
      </c>
      <c r="F491" s="7">
        <v>0</v>
      </c>
      <c r="G491" s="6">
        <v>0</v>
      </c>
    </row>
    <row r="492" spans="1:7" ht="22.5" x14ac:dyDescent="0.15">
      <c r="A492" s="9" t="s">
        <v>2790</v>
      </c>
      <c r="B492" s="8" t="s">
        <v>2789</v>
      </c>
      <c r="C492" s="8">
        <v>2</v>
      </c>
      <c r="D492" s="8">
        <v>8</v>
      </c>
      <c r="E492" s="8">
        <v>73</v>
      </c>
      <c r="F492" s="7">
        <v>0.5</v>
      </c>
      <c r="G492" s="6">
        <v>0</v>
      </c>
    </row>
    <row r="493" spans="1:7" ht="33.75" x14ac:dyDescent="0.15">
      <c r="A493" s="9" t="s">
        <v>3090</v>
      </c>
      <c r="B493" s="8" t="s">
        <v>3089</v>
      </c>
      <c r="C493" s="8">
        <v>4</v>
      </c>
      <c r="D493" s="8">
        <v>1.25</v>
      </c>
      <c r="E493" s="8">
        <v>39.5</v>
      </c>
      <c r="F493" s="7">
        <v>0.5</v>
      </c>
      <c r="G493" s="6">
        <v>0</v>
      </c>
    </row>
    <row r="494" spans="1:7" ht="11.25" x14ac:dyDescent="0.15">
      <c r="A494" s="9" t="s">
        <v>1403</v>
      </c>
      <c r="B494" s="8" t="s">
        <v>1402</v>
      </c>
      <c r="C494" s="8">
        <v>109</v>
      </c>
      <c r="D494" s="8">
        <v>1.96</v>
      </c>
      <c r="E494" s="8">
        <v>54.3</v>
      </c>
      <c r="F494" s="7">
        <v>0.53200000000000003</v>
      </c>
      <c r="G494" s="6">
        <v>0</v>
      </c>
    </row>
    <row r="495" spans="1:7" ht="11.25" x14ac:dyDescent="0.15">
      <c r="A495" s="9" t="s">
        <v>1401</v>
      </c>
      <c r="B495" s="8" t="s">
        <v>1400</v>
      </c>
      <c r="C495" s="8">
        <v>4</v>
      </c>
      <c r="D495" s="8">
        <v>3</v>
      </c>
      <c r="E495" s="8">
        <v>75.75</v>
      </c>
      <c r="F495" s="7">
        <v>0</v>
      </c>
      <c r="G495" s="6">
        <v>0</v>
      </c>
    </row>
    <row r="496" spans="1:7" ht="22.5" x14ac:dyDescent="0.15">
      <c r="A496" s="9" t="s">
        <v>2786</v>
      </c>
      <c r="B496" s="8" t="s">
        <v>2785</v>
      </c>
      <c r="C496" s="8">
        <v>52</v>
      </c>
      <c r="D496" s="8">
        <v>0</v>
      </c>
      <c r="E496" s="8">
        <v>54.13</v>
      </c>
      <c r="F496" s="7">
        <v>0.442</v>
      </c>
      <c r="G496" s="6">
        <v>0</v>
      </c>
    </row>
    <row r="497" spans="1:7" ht="11.25" x14ac:dyDescent="0.15">
      <c r="A497" s="9" t="s">
        <v>2784</v>
      </c>
      <c r="B497" s="8" t="s">
        <v>2783</v>
      </c>
      <c r="C497" s="8">
        <v>3</v>
      </c>
      <c r="D497" s="8">
        <v>2.33</v>
      </c>
      <c r="E497" s="8">
        <v>62</v>
      </c>
      <c r="F497" s="7">
        <v>0.33300000000000002</v>
      </c>
      <c r="G497" s="6">
        <v>0</v>
      </c>
    </row>
    <row r="498" spans="1:7" ht="22.5" x14ac:dyDescent="0.15">
      <c r="A498" s="9" t="s">
        <v>1399</v>
      </c>
      <c r="B498" s="8" t="s">
        <v>1398</v>
      </c>
      <c r="C498" s="8">
        <v>39</v>
      </c>
      <c r="D498" s="8">
        <v>0</v>
      </c>
      <c r="E498" s="8">
        <v>52.31</v>
      </c>
      <c r="F498" s="7">
        <v>0.33300000000000002</v>
      </c>
      <c r="G498" s="6">
        <v>0</v>
      </c>
    </row>
    <row r="499" spans="1:7" ht="22.5" x14ac:dyDescent="0.15">
      <c r="A499" s="9" t="s">
        <v>1397</v>
      </c>
      <c r="B499" s="8" t="s">
        <v>1396</v>
      </c>
      <c r="C499" s="8">
        <v>9</v>
      </c>
      <c r="D499" s="8">
        <v>1.22</v>
      </c>
      <c r="E499" s="8">
        <v>64.22</v>
      </c>
      <c r="F499" s="7">
        <v>0.222</v>
      </c>
      <c r="G499" s="6">
        <v>0</v>
      </c>
    </row>
    <row r="500" spans="1:7" ht="22.5" x14ac:dyDescent="0.15">
      <c r="A500" s="9" t="s">
        <v>1395</v>
      </c>
      <c r="B500" s="8" t="s">
        <v>1394</v>
      </c>
      <c r="C500" s="8">
        <v>3</v>
      </c>
      <c r="D500" s="8">
        <v>11.33</v>
      </c>
      <c r="E500" s="8">
        <v>41.67</v>
      </c>
      <c r="F500" s="7">
        <v>0.33300000000000002</v>
      </c>
      <c r="G500" s="6">
        <v>0</v>
      </c>
    </row>
    <row r="501" spans="1:7" ht="22.5" x14ac:dyDescent="0.15">
      <c r="A501" s="9" t="s">
        <v>1391</v>
      </c>
      <c r="B501" s="8" t="s">
        <v>1390</v>
      </c>
      <c r="C501" s="8">
        <v>5</v>
      </c>
      <c r="D501" s="8">
        <v>21.4</v>
      </c>
      <c r="E501" s="8">
        <v>71.400000000000006</v>
      </c>
      <c r="F501" s="7">
        <v>0.4</v>
      </c>
      <c r="G501" s="6">
        <v>0</v>
      </c>
    </row>
    <row r="502" spans="1:7" ht="22.5" x14ac:dyDescent="0.15">
      <c r="A502" s="9" t="s">
        <v>1389</v>
      </c>
      <c r="B502" s="8" t="s">
        <v>1388</v>
      </c>
      <c r="C502" s="8">
        <v>3</v>
      </c>
      <c r="D502" s="8">
        <v>25.67</v>
      </c>
      <c r="E502" s="8">
        <v>68</v>
      </c>
      <c r="F502" s="7">
        <v>0.66700000000000004</v>
      </c>
      <c r="G502" s="6">
        <v>0</v>
      </c>
    </row>
    <row r="503" spans="1:7" ht="22.5" x14ac:dyDescent="0.15">
      <c r="A503" s="9" t="s">
        <v>3088</v>
      </c>
      <c r="B503" s="8" t="s">
        <v>3087</v>
      </c>
      <c r="C503" s="8">
        <v>1</v>
      </c>
      <c r="D503" s="8">
        <v>0</v>
      </c>
      <c r="E503" s="8">
        <v>14</v>
      </c>
      <c r="F503" s="7">
        <v>0</v>
      </c>
      <c r="G503" s="6">
        <v>0</v>
      </c>
    </row>
    <row r="504" spans="1:7" ht="22.5" x14ac:dyDescent="0.15">
      <c r="A504" s="9" t="s">
        <v>1387</v>
      </c>
      <c r="B504" s="8" t="s">
        <v>1386</v>
      </c>
      <c r="C504" s="8">
        <v>1</v>
      </c>
      <c r="D504" s="8">
        <v>3</v>
      </c>
      <c r="E504" s="8">
        <v>55</v>
      </c>
      <c r="F504" s="7">
        <v>1</v>
      </c>
      <c r="G504" s="6">
        <v>0</v>
      </c>
    </row>
    <row r="505" spans="1:7" ht="22.5" x14ac:dyDescent="0.15">
      <c r="A505" s="9" t="s">
        <v>1385</v>
      </c>
      <c r="B505" s="8" t="s">
        <v>1384</v>
      </c>
      <c r="C505" s="8">
        <v>2</v>
      </c>
      <c r="D505" s="8">
        <v>7.5</v>
      </c>
      <c r="E505" s="8">
        <v>87.5</v>
      </c>
      <c r="F505" s="7">
        <v>0.5</v>
      </c>
      <c r="G505" s="6">
        <v>0</v>
      </c>
    </row>
    <row r="506" spans="1:7" ht="22.5" x14ac:dyDescent="0.15">
      <c r="A506" s="9" t="s">
        <v>1383</v>
      </c>
      <c r="B506" s="8" t="s">
        <v>1382</v>
      </c>
      <c r="C506" s="8">
        <v>1</v>
      </c>
      <c r="D506" s="8">
        <v>11</v>
      </c>
      <c r="E506" s="8">
        <v>72</v>
      </c>
      <c r="F506" s="7">
        <v>1</v>
      </c>
      <c r="G506" s="6">
        <v>0</v>
      </c>
    </row>
    <row r="507" spans="1:7" ht="45" x14ac:dyDescent="0.15">
      <c r="A507" s="9" t="s">
        <v>1381</v>
      </c>
      <c r="B507" s="8" t="s">
        <v>1380</v>
      </c>
      <c r="C507" s="8">
        <v>12</v>
      </c>
      <c r="D507" s="8">
        <v>0</v>
      </c>
      <c r="E507" s="8">
        <v>42.17</v>
      </c>
      <c r="F507" s="7">
        <v>0.5</v>
      </c>
      <c r="G507" s="6">
        <v>0</v>
      </c>
    </row>
    <row r="508" spans="1:7" ht="22.5" x14ac:dyDescent="0.15">
      <c r="A508" s="9" t="s">
        <v>2780</v>
      </c>
      <c r="B508" s="8" t="s">
        <v>2779</v>
      </c>
      <c r="C508" s="8">
        <v>2</v>
      </c>
      <c r="D508" s="8">
        <v>24</v>
      </c>
      <c r="E508" s="8">
        <v>83.5</v>
      </c>
      <c r="F508" s="7">
        <v>0.5</v>
      </c>
      <c r="G508" s="6">
        <v>0.5</v>
      </c>
    </row>
    <row r="509" spans="1:7" ht="22.5" x14ac:dyDescent="0.15">
      <c r="A509" s="9" t="s">
        <v>2778</v>
      </c>
      <c r="B509" s="8" t="s">
        <v>2777</v>
      </c>
      <c r="C509" s="8">
        <v>1</v>
      </c>
      <c r="D509" s="8">
        <v>1</v>
      </c>
      <c r="E509" s="8">
        <v>95</v>
      </c>
      <c r="F509" s="7">
        <v>0</v>
      </c>
      <c r="G509" s="6">
        <v>0</v>
      </c>
    </row>
    <row r="510" spans="1:7" ht="22.5" x14ac:dyDescent="0.15">
      <c r="A510" s="9" t="s">
        <v>98</v>
      </c>
      <c r="B510" s="8" t="s">
        <v>97</v>
      </c>
      <c r="C510" s="8">
        <v>10</v>
      </c>
      <c r="D510" s="8">
        <v>7.4</v>
      </c>
      <c r="E510" s="8">
        <v>83.7</v>
      </c>
      <c r="F510" s="7">
        <v>0.3</v>
      </c>
      <c r="G510" s="6">
        <v>0</v>
      </c>
    </row>
    <row r="511" spans="1:7" ht="22.5" x14ac:dyDescent="0.15">
      <c r="A511" s="9" t="s">
        <v>96</v>
      </c>
      <c r="B511" s="8" t="s">
        <v>95</v>
      </c>
      <c r="C511" s="8">
        <v>6</v>
      </c>
      <c r="D511" s="8">
        <v>10.83</v>
      </c>
      <c r="E511" s="8">
        <v>81.83</v>
      </c>
      <c r="F511" s="7">
        <v>0.16700000000000001</v>
      </c>
      <c r="G511" s="6">
        <v>0</v>
      </c>
    </row>
    <row r="512" spans="1:7" ht="22.5" x14ac:dyDescent="0.15">
      <c r="A512" s="9" t="s">
        <v>94</v>
      </c>
      <c r="B512" s="8" t="s">
        <v>93</v>
      </c>
      <c r="C512" s="8">
        <v>3</v>
      </c>
      <c r="D512" s="8">
        <v>12.67</v>
      </c>
      <c r="E512" s="8">
        <v>84.67</v>
      </c>
      <c r="F512" s="7">
        <v>0</v>
      </c>
      <c r="G512" s="6">
        <v>0</v>
      </c>
    </row>
    <row r="513" spans="1:7" ht="33.75" x14ac:dyDescent="0.15">
      <c r="A513" s="9" t="s">
        <v>1371</v>
      </c>
      <c r="B513" s="8" t="s">
        <v>1370</v>
      </c>
      <c r="C513" s="8">
        <v>1</v>
      </c>
      <c r="D513" s="8">
        <v>3</v>
      </c>
      <c r="E513" s="8">
        <v>91</v>
      </c>
      <c r="F513" s="7">
        <v>1</v>
      </c>
      <c r="G513" s="6">
        <v>0</v>
      </c>
    </row>
    <row r="514" spans="1:7" ht="45" x14ac:dyDescent="0.15">
      <c r="A514" s="9" t="s">
        <v>1361</v>
      </c>
      <c r="B514" s="8" t="s">
        <v>1360</v>
      </c>
      <c r="C514" s="8">
        <v>2</v>
      </c>
      <c r="D514" s="8">
        <v>1</v>
      </c>
      <c r="E514" s="8">
        <v>64.5</v>
      </c>
      <c r="F514" s="7">
        <v>0</v>
      </c>
      <c r="G514" s="6">
        <v>0</v>
      </c>
    </row>
    <row r="515" spans="1:7" ht="33.75" x14ac:dyDescent="0.15">
      <c r="A515" s="9" t="s">
        <v>1357</v>
      </c>
      <c r="B515" s="8" t="s">
        <v>1356</v>
      </c>
      <c r="C515" s="8">
        <v>1</v>
      </c>
      <c r="D515" s="8">
        <v>11</v>
      </c>
      <c r="E515" s="8">
        <v>86</v>
      </c>
      <c r="F515" s="7">
        <v>0</v>
      </c>
      <c r="G515" s="6">
        <v>0</v>
      </c>
    </row>
    <row r="516" spans="1:7" ht="22.5" x14ac:dyDescent="0.15">
      <c r="A516" s="9" t="s">
        <v>90</v>
      </c>
      <c r="B516" s="8" t="s">
        <v>89</v>
      </c>
      <c r="C516" s="8">
        <v>1</v>
      </c>
      <c r="D516" s="8">
        <v>1</v>
      </c>
      <c r="E516" s="8">
        <v>76</v>
      </c>
      <c r="F516" s="7">
        <v>1</v>
      </c>
      <c r="G516" s="6">
        <v>0</v>
      </c>
    </row>
    <row r="517" spans="1:7" ht="22.5" x14ac:dyDescent="0.15">
      <c r="A517" s="9" t="s">
        <v>88</v>
      </c>
      <c r="B517" s="8" t="s">
        <v>87</v>
      </c>
      <c r="C517" s="8">
        <v>2</v>
      </c>
      <c r="D517" s="8">
        <v>5.5</v>
      </c>
      <c r="E517" s="8">
        <v>88.5</v>
      </c>
      <c r="F517" s="7">
        <v>0.5</v>
      </c>
      <c r="G517" s="6">
        <v>0</v>
      </c>
    </row>
    <row r="518" spans="1:7" ht="11.25" x14ac:dyDescent="0.15">
      <c r="A518" s="9" t="s">
        <v>1333</v>
      </c>
      <c r="B518" s="8" t="s">
        <v>1332</v>
      </c>
      <c r="C518" s="8">
        <v>4</v>
      </c>
      <c r="D518" s="8">
        <v>3.5</v>
      </c>
      <c r="E518" s="8">
        <v>56.5</v>
      </c>
      <c r="F518" s="7">
        <v>0.5</v>
      </c>
      <c r="G518" s="6">
        <v>0</v>
      </c>
    </row>
    <row r="519" spans="1:7" ht="11.25" x14ac:dyDescent="0.15">
      <c r="A519" s="9" t="s">
        <v>1331</v>
      </c>
      <c r="B519" s="8" t="s">
        <v>1330</v>
      </c>
      <c r="C519" s="8">
        <v>1</v>
      </c>
      <c r="D519" s="8">
        <v>6</v>
      </c>
      <c r="E519" s="8">
        <v>78</v>
      </c>
      <c r="F519" s="7">
        <v>0</v>
      </c>
      <c r="G519" s="6">
        <v>0</v>
      </c>
    </row>
    <row r="520" spans="1:7" ht="11.25" x14ac:dyDescent="0.15">
      <c r="A520" s="9" t="s">
        <v>1329</v>
      </c>
      <c r="B520" s="8" t="s">
        <v>1328</v>
      </c>
      <c r="C520" s="8">
        <v>2</v>
      </c>
      <c r="D520" s="8">
        <v>12</v>
      </c>
      <c r="E520" s="8">
        <v>78.5</v>
      </c>
      <c r="F520" s="7">
        <v>0</v>
      </c>
      <c r="G520" s="6">
        <v>0</v>
      </c>
    </row>
    <row r="521" spans="1:7" ht="33.75" x14ac:dyDescent="0.15">
      <c r="A521" s="9" t="s">
        <v>1327</v>
      </c>
      <c r="B521" s="8" t="s">
        <v>1326</v>
      </c>
      <c r="C521" s="8">
        <v>15</v>
      </c>
      <c r="D521" s="8">
        <v>1</v>
      </c>
      <c r="E521" s="8">
        <v>80.27</v>
      </c>
      <c r="F521" s="7">
        <v>0.13300000000000001</v>
      </c>
      <c r="G521" s="6">
        <v>0</v>
      </c>
    </row>
    <row r="522" spans="1:7" ht="33.75" x14ac:dyDescent="0.15">
      <c r="A522" s="9" t="s">
        <v>1325</v>
      </c>
      <c r="B522" s="8" t="s">
        <v>1324</v>
      </c>
      <c r="C522" s="8">
        <v>11</v>
      </c>
      <c r="D522" s="8">
        <v>2.5499999999999998</v>
      </c>
      <c r="E522" s="8">
        <v>67.64</v>
      </c>
      <c r="F522" s="7">
        <v>0.63600000000000001</v>
      </c>
      <c r="G522" s="6">
        <v>0</v>
      </c>
    </row>
    <row r="523" spans="1:7" ht="33.75" x14ac:dyDescent="0.15">
      <c r="A523" s="9" t="s">
        <v>1323</v>
      </c>
      <c r="B523" s="8" t="s">
        <v>1322</v>
      </c>
      <c r="C523" s="8">
        <v>5</v>
      </c>
      <c r="D523" s="8">
        <v>5.2</v>
      </c>
      <c r="E523" s="8">
        <v>92</v>
      </c>
      <c r="F523" s="7">
        <v>0.4</v>
      </c>
      <c r="G523" s="6">
        <v>0</v>
      </c>
    </row>
    <row r="524" spans="1:7" ht="33.75" x14ac:dyDescent="0.15">
      <c r="A524" s="9" t="s">
        <v>1321</v>
      </c>
      <c r="B524" s="8" t="s">
        <v>1320</v>
      </c>
      <c r="C524" s="8">
        <v>1</v>
      </c>
      <c r="D524" s="8">
        <v>1</v>
      </c>
      <c r="E524" s="8">
        <v>82</v>
      </c>
      <c r="F524" s="7">
        <v>1</v>
      </c>
      <c r="G524" s="6">
        <v>0</v>
      </c>
    </row>
    <row r="525" spans="1:7" ht="33.75" x14ac:dyDescent="0.15">
      <c r="A525" s="9" t="s">
        <v>1319</v>
      </c>
      <c r="B525" s="8" t="s">
        <v>1318</v>
      </c>
      <c r="C525" s="8">
        <v>1</v>
      </c>
      <c r="D525" s="8">
        <v>2</v>
      </c>
      <c r="E525" s="8">
        <v>74</v>
      </c>
      <c r="F525" s="7">
        <v>0</v>
      </c>
      <c r="G525" s="6">
        <v>0</v>
      </c>
    </row>
    <row r="526" spans="1:7" ht="33.75" x14ac:dyDescent="0.15">
      <c r="A526" s="9" t="s">
        <v>1315</v>
      </c>
      <c r="B526" s="8" t="s">
        <v>1314</v>
      </c>
      <c r="C526" s="8">
        <v>1</v>
      </c>
      <c r="D526" s="8">
        <v>7</v>
      </c>
      <c r="E526" s="8">
        <v>66</v>
      </c>
      <c r="F526" s="7">
        <v>1</v>
      </c>
      <c r="G526" s="6">
        <v>0</v>
      </c>
    </row>
    <row r="527" spans="1:7" ht="33.75" x14ac:dyDescent="0.15">
      <c r="A527" s="9" t="s">
        <v>1311</v>
      </c>
      <c r="B527" s="8" t="s">
        <v>1310</v>
      </c>
      <c r="C527" s="8">
        <v>5</v>
      </c>
      <c r="D527" s="8">
        <v>1</v>
      </c>
      <c r="E527" s="8">
        <v>8.4</v>
      </c>
      <c r="F527" s="7">
        <v>1</v>
      </c>
      <c r="G527" s="6">
        <v>0</v>
      </c>
    </row>
    <row r="528" spans="1:7" ht="33.75" x14ac:dyDescent="0.15">
      <c r="A528" s="9" t="s">
        <v>1309</v>
      </c>
      <c r="B528" s="8" t="s">
        <v>1308</v>
      </c>
      <c r="C528" s="8">
        <v>1</v>
      </c>
      <c r="D528" s="8">
        <v>1</v>
      </c>
      <c r="E528" s="8">
        <v>46</v>
      </c>
      <c r="F528" s="7">
        <v>0</v>
      </c>
      <c r="G528" s="6">
        <v>0</v>
      </c>
    </row>
    <row r="529" spans="1:7" ht="33.75" x14ac:dyDescent="0.15">
      <c r="A529" s="9" t="s">
        <v>82</v>
      </c>
      <c r="B529" s="8" t="s">
        <v>81</v>
      </c>
      <c r="C529" s="8">
        <v>2</v>
      </c>
      <c r="D529" s="8">
        <v>4</v>
      </c>
      <c r="E529" s="8">
        <v>92</v>
      </c>
      <c r="F529" s="7">
        <v>0.5</v>
      </c>
      <c r="G529" s="6">
        <v>0</v>
      </c>
    </row>
    <row r="530" spans="1:7" ht="33.75" x14ac:dyDescent="0.15">
      <c r="A530" s="9" t="s">
        <v>1293</v>
      </c>
      <c r="B530" s="8" t="s">
        <v>1292</v>
      </c>
      <c r="C530" s="8">
        <v>1</v>
      </c>
      <c r="D530" s="8">
        <v>3</v>
      </c>
      <c r="E530" s="8">
        <v>81</v>
      </c>
      <c r="F530" s="7">
        <v>0</v>
      </c>
      <c r="G530" s="6">
        <v>0</v>
      </c>
    </row>
    <row r="531" spans="1:7" ht="11.25" x14ac:dyDescent="0.15">
      <c r="A531" s="9" t="s">
        <v>1291</v>
      </c>
      <c r="B531" s="8" t="s">
        <v>1290</v>
      </c>
      <c r="C531" s="8">
        <v>3</v>
      </c>
      <c r="D531" s="8">
        <v>2.67</v>
      </c>
      <c r="E531" s="8">
        <v>56.33</v>
      </c>
      <c r="F531" s="7">
        <v>0.66700000000000004</v>
      </c>
      <c r="G531" s="6">
        <v>0</v>
      </c>
    </row>
    <row r="532" spans="1:7" ht="11.25" x14ac:dyDescent="0.15">
      <c r="A532" s="9" t="s">
        <v>1289</v>
      </c>
      <c r="B532" s="8" t="s">
        <v>1288</v>
      </c>
      <c r="C532" s="8">
        <v>3</v>
      </c>
      <c r="D532" s="8">
        <v>10</v>
      </c>
      <c r="E532" s="8">
        <v>77.33</v>
      </c>
      <c r="F532" s="7">
        <v>0</v>
      </c>
      <c r="G532" s="6">
        <v>0</v>
      </c>
    </row>
    <row r="533" spans="1:7" ht="11.25" x14ac:dyDescent="0.15">
      <c r="A533" s="9" t="s">
        <v>78</v>
      </c>
      <c r="B533" s="8" t="s">
        <v>77</v>
      </c>
      <c r="C533" s="8">
        <v>7</v>
      </c>
      <c r="D533" s="8">
        <v>6.57</v>
      </c>
      <c r="E533" s="8">
        <v>83.29</v>
      </c>
      <c r="F533" s="7">
        <v>0.42899999999999999</v>
      </c>
      <c r="G533" s="6">
        <v>0</v>
      </c>
    </row>
    <row r="534" spans="1:7" ht="22.5" x14ac:dyDescent="0.15">
      <c r="A534" s="9" t="s">
        <v>1285</v>
      </c>
      <c r="B534" s="8" t="s">
        <v>1284</v>
      </c>
      <c r="C534" s="8">
        <v>3</v>
      </c>
      <c r="D534" s="8">
        <v>1</v>
      </c>
      <c r="E534" s="8">
        <v>48.33</v>
      </c>
      <c r="F534" s="7">
        <v>1</v>
      </c>
      <c r="G534" s="6">
        <v>0</v>
      </c>
    </row>
    <row r="535" spans="1:7" ht="22.5" x14ac:dyDescent="0.15">
      <c r="A535" s="9" t="s">
        <v>1283</v>
      </c>
      <c r="B535" s="8" t="s">
        <v>1282</v>
      </c>
      <c r="C535" s="8">
        <v>12</v>
      </c>
      <c r="D535" s="8">
        <v>4.17</v>
      </c>
      <c r="E535" s="8">
        <v>51.92</v>
      </c>
      <c r="F535" s="7">
        <v>0.41699999999999998</v>
      </c>
      <c r="G535" s="6">
        <v>0</v>
      </c>
    </row>
    <row r="536" spans="1:7" ht="22.5" x14ac:dyDescent="0.15">
      <c r="A536" s="9" t="s">
        <v>1281</v>
      </c>
      <c r="B536" s="8" t="s">
        <v>1280</v>
      </c>
      <c r="C536" s="8">
        <v>3</v>
      </c>
      <c r="D536" s="8">
        <v>7</v>
      </c>
      <c r="E536" s="8">
        <v>69.67</v>
      </c>
      <c r="F536" s="7">
        <v>0.66700000000000004</v>
      </c>
      <c r="G536" s="6">
        <v>0</v>
      </c>
    </row>
    <row r="537" spans="1:7" ht="11.25" x14ac:dyDescent="0.15">
      <c r="A537" s="9" t="s">
        <v>1277</v>
      </c>
      <c r="B537" s="8" t="s">
        <v>1276</v>
      </c>
      <c r="C537" s="8">
        <v>3</v>
      </c>
      <c r="D537" s="8">
        <v>0.67</v>
      </c>
      <c r="E537" s="8">
        <v>51.33</v>
      </c>
      <c r="F537" s="7">
        <v>0.66700000000000004</v>
      </c>
      <c r="G537" s="6">
        <v>0</v>
      </c>
    </row>
    <row r="538" spans="1:7" ht="11.25" x14ac:dyDescent="0.15">
      <c r="A538" s="9" t="s">
        <v>1275</v>
      </c>
      <c r="B538" s="8" t="s">
        <v>1274</v>
      </c>
      <c r="C538" s="8">
        <v>1</v>
      </c>
      <c r="D538" s="8">
        <v>3</v>
      </c>
      <c r="E538" s="8">
        <v>54</v>
      </c>
      <c r="F538" s="7">
        <v>1</v>
      </c>
      <c r="G538" s="6">
        <v>0</v>
      </c>
    </row>
    <row r="539" spans="1:7" ht="11.25" x14ac:dyDescent="0.15">
      <c r="A539" s="9" t="s">
        <v>1273</v>
      </c>
      <c r="B539" s="8" t="s">
        <v>1272</v>
      </c>
      <c r="C539" s="8">
        <v>3</v>
      </c>
      <c r="D539" s="8">
        <v>6.33</v>
      </c>
      <c r="E539" s="8">
        <v>80.67</v>
      </c>
      <c r="F539" s="7">
        <v>0</v>
      </c>
      <c r="G539" s="6">
        <v>0</v>
      </c>
    </row>
    <row r="540" spans="1:7" ht="22.5" x14ac:dyDescent="0.15">
      <c r="A540" s="9" t="s">
        <v>1271</v>
      </c>
      <c r="B540" s="8" t="s">
        <v>1270</v>
      </c>
      <c r="C540" s="8">
        <v>3</v>
      </c>
      <c r="D540" s="8">
        <v>1</v>
      </c>
      <c r="E540" s="8">
        <v>60.67</v>
      </c>
      <c r="F540" s="7">
        <v>0.33300000000000002</v>
      </c>
      <c r="G540" s="6">
        <v>0</v>
      </c>
    </row>
    <row r="541" spans="1:7" ht="22.5" x14ac:dyDescent="0.15">
      <c r="A541" s="9" t="s">
        <v>1269</v>
      </c>
      <c r="B541" s="8" t="s">
        <v>1268</v>
      </c>
      <c r="C541" s="8">
        <v>5</v>
      </c>
      <c r="D541" s="8">
        <v>2.2000000000000002</v>
      </c>
      <c r="E541" s="8">
        <v>68.2</v>
      </c>
      <c r="F541" s="7">
        <v>0.4</v>
      </c>
      <c r="G541" s="6">
        <v>0</v>
      </c>
    </row>
    <row r="542" spans="1:7" ht="22.5" x14ac:dyDescent="0.15">
      <c r="A542" s="9" t="s">
        <v>74</v>
      </c>
      <c r="B542" s="8" t="s">
        <v>73</v>
      </c>
      <c r="C542" s="8">
        <v>5</v>
      </c>
      <c r="D542" s="8">
        <v>5.2</v>
      </c>
      <c r="E542" s="8">
        <v>81.2</v>
      </c>
      <c r="F542" s="7">
        <v>0.6</v>
      </c>
      <c r="G542" s="6">
        <v>0</v>
      </c>
    </row>
    <row r="543" spans="1:7" ht="22.5" x14ac:dyDescent="0.15">
      <c r="A543" s="9" t="s">
        <v>1267</v>
      </c>
      <c r="B543" s="8" t="s">
        <v>1266</v>
      </c>
      <c r="C543" s="8">
        <v>4</v>
      </c>
      <c r="D543" s="8">
        <v>10</v>
      </c>
      <c r="E543" s="8">
        <v>86.75</v>
      </c>
      <c r="F543" s="7">
        <v>0</v>
      </c>
      <c r="G543" s="6">
        <v>0</v>
      </c>
    </row>
    <row r="544" spans="1:7" ht="22.5" x14ac:dyDescent="0.15">
      <c r="A544" s="9" t="s">
        <v>2772</v>
      </c>
      <c r="B544" s="8" t="s">
        <v>2771</v>
      </c>
      <c r="C544" s="8">
        <v>5</v>
      </c>
      <c r="D544" s="8">
        <v>1</v>
      </c>
      <c r="E544" s="8">
        <v>64.400000000000006</v>
      </c>
      <c r="F544" s="7">
        <v>0.8</v>
      </c>
      <c r="G544" s="6">
        <v>0</v>
      </c>
    </row>
    <row r="545" spans="1:7" ht="22.5" x14ac:dyDescent="0.15">
      <c r="A545" s="9" t="s">
        <v>1263</v>
      </c>
      <c r="B545" s="8" t="s">
        <v>1262</v>
      </c>
      <c r="C545" s="8">
        <v>9</v>
      </c>
      <c r="D545" s="8">
        <v>2.89</v>
      </c>
      <c r="E545" s="8">
        <v>66.89</v>
      </c>
      <c r="F545" s="7">
        <v>0.55600000000000005</v>
      </c>
      <c r="G545" s="6">
        <v>0</v>
      </c>
    </row>
    <row r="546" spans="1:7" ht="22.5" x14ac:dyDescent="0.15">
      <c r="A546" s="9" t="s">
        <v>1253</v>
      </c>
      <c r="B546" s="8" t="s">
        <v>1252</v>
      </c>
      <c r="C546" s="8">
        <v>1</v>
      </c>
      <c r="D546" s="8">
        <v>10</v>
      </c>
      <c r="E546" s="8">
        <v>75</v>
      </c>
      <c r="F546" s="7">
        <v>0</v>
      </c>
      <c r="G546" s="6">
        <v>0</v>
      </c>
    </row>
    <row r="547" spans="1:7" ht="22.5" x14ac:dyDescent="0.15">
      <c r="A547" s="9" t="s">
        <v>1233</v>
      </c>
      <c r="B547" s="8" t="s">
        <v>1232</v>
      </c>
      <c r="C547" s="8">
        <v>14</v>
      </c>
      <c r="D547" s="8">
        <v>2.71</v>
      </c>
      <c r="E547" s="8">
        <v>66.709999999999994</v>
      </c>
      <c r="F547" s="7">
        <v>0.57099999999999995</v>
      </c>
      <c r="G547" s="6">
        <v>0</v>
      </c>
    </row>
    <row r="548" spans="1:7" ht="22.5" x14ac:dyDescent="0.15">
      <c r="A548" s="9" t="s">
        <v>1231</v>
      </c>
      <c r="B548" s="8" t="s">
        <v>1230</v>
      </c>
      <c r="C548" s="8">
        <v>2</v>
      </c>
      <c r="D548" s="8">
        <v>0.5</v>
      </c>
      <c r="E548" s="8">
        <v>42.5</v>
      </c>
      <c r="F548" s="7">
        <v>1</v>
      </c>
      <c r="G548" s="6">
        <v>0</v>
      </c>
    </row>
    <row r="549" spans="1:7" ht="22.5" x14ac:dyDescent="0.15">
      <c r="A549" s="9" t="s">
        <v>72</v>
      </c>
      <c r="B549" s="8" t="s">
        <v>71</v>
      </c>
      <c r="C549" s="8">
        <v>1</v>
      </c>
      <c r="D549" s="8">
        <v>12</v>
      </c>
      <c r="E549" s="8">
        <v>81</v>
      </c>
      <c r="F549" s="7">
        <v>0</v>
      </c>
      <c r="G549" s="6">
        <v>0</v>
      </c>
    </row>
    <row r="550" spans="1:7" ht="22.5" x14ac:dyDescent="0.15">
      <c r="A550" s="9" t="s">
        <v>70</v>
      </c>
      <c r="B550" s="8" t="s">
        <v>69</v>
      </c>
      <c r="C550" s="8">
        <v>1</v>
      </c>
      <c r="D550" s="8">
        <v>9</v>
      </c>
      <c r="E550" s="8">
        <v>87</v>
      </c>
      <c r="F550" s="7">
        <v>0</v>
      </c>
      <c r="G550" s="6">
        <v>0</v>
      </c>
    </row>
    <row r="551" spans="1:7" ht="22.5" x14ac:dyDescent="0.15">
      <c r="A551" s="9" t="s">
        <v>68</v>
      </c>
      <c r="B551" s="8" t="s">
        <v>67</v>
      </c>
      <c r="C551" s="8">
        <v>1</v>
      </c>
      <c r="D551" s="8">
        <v>10</v>
      </c>
      <c r="E551" s="8">
        <v>92</v>
      </c>
      <c r="F551" s="7">
        <v>0</v>
      </c>
      <c r="G551" s="6">
        <v>0</v>
      </c>
    </row>
    <row r="552" spans="1:7" ht="11.25" x14ac:dyDescent="0.15">
      <c r="A552" s="9" t="s">
        <v>2770</v>
      </c>
      <c r="B552" s="8" t="s">
        <v>2769</v>
      </c>
      <c r="C552" s="8">
        <v>1</v>
      </c>
      <c r="D552" s="8">
        <v>3</v>
      </c>
      <c r="E552" s="8">
        <v>77</v>
      </c>
      <c r="F552" s="7">
        <v>1</v>
      </c>
      <c r="G552" s="6">
        <v>0</v>
      </c>
    </row>
    <row r="553" spans="1:7" ht="33.75" x14ac:dyDescent="0.15">
      <c r="A553" s="9" t="s">
        <v>1221</v>
      </c>
      <c r="B553" s="8" t="s">
        <v>1220</v>
      </c>
      <c r="C553" s="8">
        <v>113</v>
      </c>
      <c r="D553" s="8">
        <v>0</v>
      </c>
      <c r="E553" s="8">
        <v>65.22</v>
      </c>
      <c r="F553" s="7">
        <v>0.54900000000000004</v>
      </c>
      <c r="G553" s="6">
        <v>0</v>
      </c>
    </row>
    <row r="554" spans="1:7" ht="33.75" x14ac:dyDescent="0.15">
      <c r="A554" s="9" t="s">
        <v>1219</v>
      </c>
      <c r="B554" s="8" t="s">
        <v>1218</v>
      </c>
      <c r="C554" s="8">
        <v>30</v>
      </c>
      <c r="D554" s="8">
        <v>1.47</v>
      </c>
      <c r="E554" s="8">
        <v>68.73</v>
      </c>
      <c r="F554" s="7">
        <v>0.36699999999999999</v>
      </c>
      <c r="G554" s="6">
        <v>0</v>
      </c>
    </row>
    <row r="555" spans="1:7" ht="33.75" x14ac:dyDescent="0.15">
      <c r="A555" s="9" t="s">
        <v>1217</v>
      </c>
      <c r="B555" s="8" t="s">
        <v>1216</v>
      </c>
      <c r="C555" s="8">
        <v>1</v>
      </c>
      <c r="D555" s="8">
        <v>4</v>
      </c>
      <c r="E555" s="8">
        <v>85</v>
      </c>
      <c r="F555" s="7">
        <v>1</v>
      </c>
      <c r="G555" s="6">
        <v>0</v>
      </c>
    </row>
    <row r="556" spans="1:7" ht="33.75" x14ac:dyDescent="0.15">
      <c r="A556" s="9" t="s">
        <v>1215</v>
      </c>
      <c r="B556" s="8" t="s">
        <v>1214</v>
      </c>
      <c r="C556" s="8">
        <v>3</v>
      </c>
      <c r="D556" s="8">
        <v>17</v>
      </c>
      <c r="E556" s="8">
        <v>79.67</v>
      </c>
      <c r="F556" s="7">
        <v>0.33300000000000002</v>
      </c>
      <c r="G556" s="6">
        <v>0</v>
      </c>
    </row>
    <row r="557" spans="1:7" ht="22.5" x14ac:dyDescent="0.15">
      <c r="A557" s="9" t="s">
        <v>1213</v>
      </c>
      <c r="B557" s="8" t="s">
        <v>1212</v>
      </c>
      <c r="C557" s="8">
        <v>19</v>
      </c>
      <c r="D557" s="8">
        <v>6.26</v>
      </c>
      <c r="E557" s="8">
        <v>65.53</v>
      </c>
      <c r="F557" s="7">
        <v>0</v>
      </c>
      <c r="G557" s="6">
        <v>0</v>
      </c>
    </row>
    <row r="558" spans="1:7" ht="22.5" x14ac:dyDescent="0.15">
      <c r="A558" s="9" t="s">
        <v>1211</v>
      </c>
      <c r="B558" s="8" t="s">
        <v>1210</v>
      </c>
      <c r="C558" s="8">
        <v>10</v>
      </c>
      <c r="D558" s="8">
        <v>8.8000000000000007</v>
      </c>
      <c r="E558" s="8">
        <v>76.3</v>
      </c>
      <c r="F558" s="7">
        <v>0</v>
      </c>
      <c r="G558" s="6">
        <v>0</v>
      </c>
    </row>
    <row r="559" spans="1:7" ht="22.5" x14ac:dyDescent="0.15">
      <c r="A559" s="9" t="s">
        <v>1209</v>
      </c>
      <c r="B559" s="8" t="s">
        <v>1208</v>
      </c>
      <c r="C559" s="8">
        <v>5</v>
      </c>
      <c r="D559" s="8">
        <v>0</v>
      </c>
      <c r="E559" s="8">
        <v>65.8</v>
      </c>
      <c r="F559" s="7">
        <v>0</v>
      </c>
      <c r="G559" s="6">
        <v>0</v>
      </c>
    </row>
    <row r="560" spans="1:7" ht="22.5" x14ac:dyDescent="0.15">
      <c r="A560" s="9" t="s">
        <v>2764</v>
      </c>
      <c r="B560" s="8" t="s">
        <v>2763</v>
      </c>
      <c r="C560" s="8">
        <v>65</v>
      </c>
      <c r="D560" s="8">
        <v>2.78</v>
      </c>
      <c r="E560" s="8">
        <v>60.32</v>
      </c>
      <c r="F560" s="7">
        <v>0</v>
      </c>
      <c r="G560" s="6">
        <v>0</v>
      </c>
    </row>
    <row r="561" spans="1:7" ht="22.5" x14ac:dyDescent="0.15">
      <c r="A561" s="9" t="s">
        <v>2762</v>
      </c>
      <c r="B561" s="8" t="s">
        <v>2761</v>
      </c>
      <c r="C561" s="8">
        <v>5</v>
      </c>
      <c r="D561" s="8">
        <v>5.8</v>
      </c>
      <c r="E561" s="8">
        <v>76.599999999999994</v>
      </c>
      <c r="F561" s="7">
        <v>0</v>
      </c>
      <c r="G561" s="6">
        <v>0</v>
      </c>
    </row>
    <row r="562" spans="1:7" ht="45" x14ac:dyDescent="0.15">
      <c r="A562" s="9" t="s">
        <v>2758</v>
      </c>
      <c r="B562" s="8" t="s">
        <v>2757</v>
      </c>
      <c r="C562" s="8">
        <v>24</v>
      </c>
      <c r="D562" s="8">
        <v>0.71</v>
      </c>
      <c r="E562" s="8">
        <v>50.96</v>
      </c>
      <c r="F562" s="7">
        <v>0</v>
      </c>
      <c r="G562" s="6">
        <v>0</v>
      </c>
    </row>
    <row r="563" spans="1:7" ht="45" x14ac:dyDescent="0.15">
      <c r="A563" s="9" t="s">
        <v>2756</v>
      </c>
      <c r="B563" s="8" t="s">
        <v>2755</v>
      </c>
      <c r="C563" s="8">
        <v>54</v>
      </c>
      <c r="D563" s="8">
        <v>2.67</v>
      </c>
      <c r="E563" s="8">
        <v>45.44</v>
      </c>
      <c r="F563" s="7">
        <v>1.9E-2</v>
      </c>
      <c r="G563" s="6">
        <v>0</v>
      </c>
    </row>
    <row r="564" spans="1:7" ht="33.75" x14ac:dyDescent="0.15">
      <c r="A564" s="9" t="s">
        <v>2754</v>
      </c>
      <c r="B564" s="8" t="s">
        <v>2753</v>
      </c>
      <c r="C564" s="8">
        <v>7</v>
      </c>
      <c r="D564" s="8">
        <v>0</v>
      </c>
      <c r="E564" s="8">
        <v>34.14</v>
      </c>
      <c r="F564" s="7">
        <v>0</v>
      </c>
      <c r="G564" s="6">
        <v>0</v>
      </c>
    </row>
    <row r="565" spans="1:7" ht="22.5" x14ac:dyDescent="0.15">
      <c r="A565" s="9" t="s">
        <v>2752</v>
      </c>
      <c r="B565" s="8" t="s">
        <v>2751</v>
      </c>
      <c r="C565" s="8">
        <v>5</v>
      </c>
      <c r="D565" s="8">
        <v>2.6</v>
      </c>
      <c r="E565" s="8">
        <v>48</v>
      </c>
      <c r="F565" s="7">
        <v>0</v>
      </c>
      <c r="G565" s="6">
        <v>0</v>
      </c>
    </row>
    <row r="566" spans="1:7" ht="22.5" x14ac:dyDescent="0.15">
      <c r="A566" s="9" t="s">
        <v>1207</v>
      </c>
      <c r="B566" s="8" t="s">
        <v>1206</v>
      </c>
      <c r="C566" s="8">
        <v>34</v>
      </c>
      <c r="D566" s="8">
        <v>0</v>
      </c>
      <c r="E566" s="8">
        <v>23.15</v>
      </c>
      <c r="F566" s="7">
        <v>0.58799999999999997</v>
      </c>
      <c r="G566" s="6">
        <v>0</v>
      </c>
    </row>
    <row r="567" spans="1:7" ht="22.5" x14ac:dyDescent="0.15">
      <c r="A567" s="9" t="s">
        <v>1205</v>
      </c>
      <c r="B567" s="8" t="s">
        <v>1204</v>
      </c>
      <c r="C567" s="8">
        <v>58</v>
      </c>
      <c r="D567" s="8">
        <v>1.69</v>
      </c>
      <c r="E567" s="8">
        <v>26.64</v>
      </c>
      <c r="F567" s="7">
        <v>0.65500000000000003</v>
      </c>
      <c r="G567" s="6">
        <v>0</v>
      </c>
    </row>
    <row r="568" spans="1:7" ht="22.5" x14ac:dyDescent="0.15">
      <c r="A568" s="9" t="s">
        <v>2750</v>
      </c>
      <c r="B568" s="8" t="s">
        <v>2749</v>
      </c>
      <c r="C568" s="8">
        <v>52</v>
      </c>
      <c r="D568" s="8">
        <v>0</v>
      </c>
      <c r="E568" s="8">
        <v>74.62</v>
      </c>
      <c r="F568" s="7">
        <v>0.59599999999999997</v>
      </c>
      <c r="G568" s="6">
        <v>0</v>
      </c>
    </row>
    <row r="569" spans="1:7" ht="22.5" x14ac:dyDescent="0.15">
      <c r="A569" s="9" t="s">
        <v>1203</v>
      </c>
      <c r="B569" s="8" t="s">
        <v>1202</v>
      </c>
      <c r="C569" s="8">
        <v>11</v>
      </c>
      <c r="D569" s="8">
        <v>1.45</v>
      </c>
      <c r="E569" s="8">
        <v>75.55</v>
      </c>
      <c r="F569" s="7">
        <v>0.54500000000000004</v>
      </c>
      <c r="G569" s="6">
        <v>0</v>
      </c>
    </row>
    <row r="570" spans="1:7" ht="22.5" x14ac:dyDescent="0.15">
      <c r="A570" s="9" t="s">
        <v>3078</v>
      </c>
      <c r="B570" s="8" t="s">
        <v>3077</v>
      </c>
      <c r="C570" s="8">
        <v>1</v>
      </c>
      <c r="D570" s="8">
        <v>3</v>
      </c>
      <c r="E570" s="8">
        <v>74</v>
      </c>
      <c r="F570" s="7">
        <v>1</v>
      </c>
      <c r="G570" s="6">
        <v>0</v>
      </c>
    </row>
    <row r="571" spans="1:7" ht="22.5" x14ac:dyDescent="0.15">
      <c r="A571" s="9" t="s">
        <v>1201</v>
      </c>
      <c r="B571" s="8" t="s">
        <v>1200</v>
      </c>
      <c r="C571" s="8">
        <v>65</v>
      </c>
      <c r="D571" s="8">
        <v>0</v>
      </c>
      <c r="E571" s="8">
        <v>53.85</v>
      </c>
      <c r="F571" s="7">
        <v>0.47699999999999998</v>
      </c>
      <c r="G571" s="6">
        <v>0</v>
      </c>
    </row>
    <row r="572" spans="1:7" ht="22.5" x14ac:dyDescent="0.15">
      <c r="A572" s="9" t="s">
        <v>1199</v>
      </c>
      <c r="B572" s="8" t="s">
        <v>1198</v>
      </c>
      <c r="C572" s="8">
        <v>19</v>
      </c>
      <c r="D572" s="8">
        <v>2.11</v>
      </c>
      <c r="E572" s="8">
        <v>56.63</v>
      </c>
      <c r="F572" s="7">
        <v>0.52600000000000002</v>
      </c>
      <c r="G572" s="6">
        <v>0</v>
      </c>
    </row>
    <row r="573" spans="1:7" ht="22.5" x14ac:dyDescent="0.15">
      <c r="A573" s="9" t="s">
        <v>1197</v>
      </c>
      <c r="B573" s="8" t="s">
        <v>1196</v>
      </c>
      <c r="C573" s="8">
        <v>1</v>
      </c>
      <c r="D573" s="8">
        <v>4</v>
      </c>
      <c r="E573" s="8">
        <v>85</v>
      </c>
      <c r="F573" s="7">
        <v>1</v>
      </c>
      <c r="G573" s="6">
        <v>0</v>
      </c>
    </row>
    <row r="574" spans="1:7" ht="22.5" x14ac:dyDescent="0.15">
      <c r="A574" s="9" t="s">
        <v>1193</v>
      </c>
      <c r="B574" s="8" t="s">
        <v>1192</v>
      </c>
      <c r="C574" s="8">
        <v>2</v>
      </c>
      <c r="D574" s="8">
        <v>13.5</v>
      </c>
      <c r="E574" s="8">
        <v>73.5</v>
      </c>
      <c r="F574" s="7">
        <v>1</v>
      </c>
      <c r="G574" s="6">
        <v>0</v>
      </c>
    </row>
    <row r="575" spans="1:7" ht="33.75" x14ac:dyDescent="0.15">
      <c r="A575" s="9" t="s">
        <v>1191</v>
      </c>
      <c r="B575" s="8" t="s">
        <v>1190</v>
      </c>
      <c r="C575" s="8">
        <v>24</v>
      </c>
      <c r="D575" s="8">
        <v>0</v>
      </c>
      <c r="E575" s="8">
        <v>47.17</v>
      </c>
      <c r="F575" s="7">
        <v>0.54200000000000004</v>
      </c>
      <c r="G575" s="6">
        <v>0</v>
      </c>
    </row>
    <row r="576" spans="1:7" ht="22.5" x14ac:dyDescent="0.15">
      <c r="A576" s="9" t="s">
        <v>1189</v>
      </c>
      <c r="B576" s="8" t="s">
        <v>1188</v>
      </c>
      <c r="C576" s="8">
        <v>3</v>
      </c>
      <c r="D576" s="8">
        <v>1</v>
      </c>
      <c r="E576" s="8">
        <v>51</v>
      </c>
      <c r="F576" s="7">
        <v>0.66700000000000004</v>
      </c>
      <c r="G576" s="6">
        <v>0</v>
      </c>
    </row>
    <row r="577" spans="1:7" ht="22.5" x14ac:dyDescent="0.15">
      <c r="A577" s="9" t="s">
        <v>1187</v>
      </c>
      <c r="B577" s="8" t="s">
        <v>1186</v>
      </c>
      <c r="C577" s="8">
        <v>4</v>
      </c>
      <c r="D577" s="8">
        <v>0</v>
      </c>
      <c r="E577" s="8">
        <v>34.25</v>
      </c>
      <c r="F577" s="7">
        <v>1</v>
      </c>
      <c r="G577" s="6">
        <v>0</v>
      </c>
    </row>
    <row r="578" spans="1:7" ht="22.5" x14ac:dyDescent="0.15">
      <c r="A578" s="9" t="s">
        <v>3076</v>
      </c>
      <c r="B578" s="8" t="s">
        <v>3075</v>
      </c>
      <c r="C578" s="8">
        <v>1</v>
      </c>
      <c r="D578" s="8">
        <v>1</v>
      </c>
      <c r="E578" s="8">
        <v>49</v>
      </c>
      <c r="F578" s="7">
        <v>0</v>
      </c>
      <c r="G578" s="6">
        <v>0</v>
      </c>
    </row>
    <row r="579" spans="1:7" ht="33.75" x14ac:dyDescent="0.15">
      <c r="A579" s="9" t="s">
        <v>2748</v>
      </c>
      <c r="B579" s="8" t="s">
        <v>2747</v>
      </c>
      <c r="C579" s="8">
        <v>4</v>
      </c>
      <c r="D579" s="8">
        <v>5</v>
      </c>
      <c r="E579" s="8">
        <v>62.5</v>
      </c>
      <c r="F579" s="7">
        <v>0</v>
      </c>
      <c r="G579" s="6">
        <v>0</v>
      </c>
    </row>
    <row r="580" spans="1:7" ht="33.75" x14ac:dyDescent="0.15">
      <c r="A580" s="9" t="s">
        <v>3264</v>
      </c>
      <c r="B580" s="8" t="s">
        <v>3263</v>
      </c>
      <c r="C580" s="8">
        <v>1</v>
      </c>
      <c r="D580" s="8">
        <v>4</v>
      </c>
      <c r="E580" s="8">
        <v>91</v>
      </c>
      <c r="F580" s="7">
        <v>1</v>
      </c>
      <c r="G580" s="6">
        <v>0</v>
      </c>
    </row>
    <row r="581" spans="1:7" ht="33.75" x14ac:dyDescent="0.15">
      <c r="A581" s="9" t="s">
        <v>2744</v>
      </c>
      <c r="B581" s="8" t="s">
        <v>2743</v>
      </c>
      <c r="C581" s="8">
        <v>1</v>
      </c>
      <c r="D581" s="8">
        <v>3</v>
      </c>
      <c r="E581" s="8">
        <v>67</v>
      </c>
      <c r="F581" s="7">
        <v>1</v>
      </c>
      <c r="G581" s="6">
        <v>0</v>
      </c>
    </row>
    <row r="582" spans="1:7" ht="33.75" x14ac:dyDescent="0.15">
      <c r="A582" s="9" t="s">
        <v>1185</v>
      </c>
      <c r="B582" s="8" t="s">
        <v>1184</v>
      </c>
      <c r="C582" s="8">
        <v>4</v>
      </c>
      <c r="D582" s="8">
        <v>6.5</v>
      </c>
      <c r="E582" s="8">
        <v>69.5</v>
      </c>
      <c r="F582" s="7">
        <v>0.5</v>
      </c>
      <c r="G582" s="6">
        <v>0</v>
      </c>
    </row>
    <row r="583" spans="1:7" ht="33.75" x14ac:dyDescent="0.15">
      <c r="A583" s="9" t="s">
        <v>1183</v>
      </c>
      <c r="B583" s="8" t="s">
        <v>1182</v>
      </c>
      <c r="C583" s="8">
        <v>2</v>
      </c>
      <c r="D583" s="8">
        <v>9.5</v>
      </c>
      <c r="E583" s="8">
        <v>64.5</v>
      </c>
      <c r="F583" s="7">
        <v>1</v>
      </c>
      <c r="G583" s="6">
        <v>0</v>
      </c>
    </row>
    <row r="584" spans="1:7" ht="45" x14ac:dyDescent="0.15">
      <c r="A584" s="9" t="s">
        <v>1179</v>
      </c>
      <c r="B584" s="8" t="s">
        <v>1178</v>
      </c>
      <c r="C584" s="8">
        <v>8</v>
      </c>
      <c r="D584" s="8">
        <v>0</v>
      </c>
      <c r="E584" s="8">
        <v>45.38</v>
      </c>
      <c r="F584" s="7">
        <v>0.5</v>
      </c>
      <c r="G584" s="6">
        <v>0</v>
      </c>
    </row>
    <row r="585" spans="1:7" ht="33.75" x14ac:dyDescent="0.15">
      <c r="A585" s="9" t="s">
        <v>1171</v>
      </c>
      <c r="B585" s="8" t="s">
        <v>1170</v>
      </c>
      <c r="C585" s="8">
        <v>1</v>
      </c>
      <c r="D585" s="8">
        <v>0</v>
      </c>
      <c r="E585" s="8">
        <v>25</v>
      </c>
      <c r="F585" s="7">
        <v>1</v>
      </c>
      <c r="G585" s="6">
        <v>0</v>
      </c>
    </row>
    <row r="586" spans="1:7" ht="33.75" x14ac:dyDescent="0.15">
      <c r="A586" s="9" t="s">
        <v>1169</v>
      </c>
      <c r="B586" s="8" t="s">
        <v>1168</v>
      </c>
      <c r="C586" s="8">
        <v>19</v>
      </c>
      <c r="D586" s="8">
        <v>3.53</v>
      </c>
      <c r="E586" s="8">
        <v>76.209999999999994</v>
      </c>
      <c r="F586" s="7">
        <v>0.26300000000000001</v>
      </c>
      <c r="G586" s="6">
        <v>0</v>
      </c>
    </row>
    <row r="587" spans="1:7" ht="33.75" x14ac:dyDescent="0.15">
      <c r="A587" s="9" t="s">
        <v>66</v>
      </c>
      <c r="B587" s="8" t="s">
        <v>65</v>
      </c>
      <c r="C587" s="8">
        <v>10</v>
      </c>
      <c r="D587" s="8">
        <v>7.2</v>
      </c>
      <c r="E587" s="8">
        <v>85.9</v>
      </c>
      <c r="F587" s="7">
        <v>0.4</v>
      </c>
      <c r="G587" s="6">
        <v>0</v>
      </c>
    </row>
    <row r="588" spans="1:7" ht="33.75" x14ac:dyDescent="0.15">
      <c r="A588" s="9" t="s">
        <v>1167</v>
      </c>
      <c r="B588" s="8" t="s">
        <v>1166</v>
      </c>
      <c r="C588" s="8">
        <v>5</v>
      </c>
      <c r="D588" s="8">
        <v>10.8</v>
      </c>
      <c r="E588" s="8">
        <v>73</v>
      </c>
      <c r="F588" s="7">
        <v>0.2</v>
      </c>
      <c r="G588" s="6">
        <v>0</v>
      </c>
    </row>
    <row r="589" spans="1:7" ht="33.75" x14ac:dyDescent="0.15">
      <c r="A589" s="9" t="s">
        <v>1163</v>
      </c>
      <c r="B589" s="8" t="s">
        <v>1162</v>
      </c>
      <c r="C589" s="8">
        <v>1</v>
      </c>
      <c r="D589" s="8">
        <v>1</v>
      </c>
      <c r="E589" s="8">
        <v>17</v>
      </c>
      <c r="F589" s="7">
        <v>1</v>
      </c>
      <c r="G589" s="6">
        <v>0</v>
      </c>
    </row>
    <row r="590" spans="1:7" ht="33.75" x14ac:dyDescent="0.15">
      <c r="A590" s="9" t="s">
        <v>1153</v>
      </c>
      <c r="B590" s="8" t="s">
        <v>1152</v>
      </c>
      <c r="C590" s="8">
        <v>3</v>
      </c>
      <c r="D590" s="8">
        <v>1</v>
      </c>
      <c r="E590" s="8">
        <v>32.33</v>
      </c>
      <c r="F590" s="7">
        <v>0.66700000000000004</v>
      </c>
      <c r="G590" s="6">
        <v>0</v>
      </c>
    </row>
    <row r="591" spans="1:7" ht="33.75" x14ac:dyDescent="0.15">
      <c r="A591" s="9" t="s">
        <v>1151</v>
      </c>
      <c r="B591" s="8" t="s">
        <v>1150</v>
      </c>
      <c r="C591" s="8">
        <v>4</v>
      </c>
      <c r="D591" s="8">
        <v>3</v>
      </c>
      <c r="E591" s="8">
        <v>44</v>
      </c>
      <c r="F591" s="7">
        <v>0.75</v>
      </c>
      <c r="G591" s="6">
        <v>0</v>
      </c>
    </row>
    <row r="592" spans="1:7" ht="33.75" x14ac:dyDescent="0.15">
      <c r="A592" s="9" t="s">
        <v>64</v>
      </c>
      <c r="B592" s="8" t="s">
        <v>63</v>
      </c>
      <c r="C592" s="8">
        <v>5</v>
      </c>
      <c r="D592" s="8">
        <v>5</v>
      </c>
      <c r="E592" s="8">
        <v>65.599999999999994</v>
      </c>
      <c r="F592" s="7">
        <v>0.4</v>
      </c>
      <c r="G592" s="6">
        <v>0</v>
      </c>
    </row>
    <row r="593" spans="1:7" ht="33.75" x14ac:dyDescent="0.15">
      <c r="A593" s="9" t="s">
        <v>62</v>
      </c>
      <c r="B593" s="8" t="s">
        <v>61</v>
      </c>
      <c r="C593" s="8">
        <v>10</v>
      </c>
      <c r="D593" s="8">
        <v>9.1999999999999993</v>
      </c>
      <c r="E593" s="8">
        <v>86.9</v>
      </c>
      <c r="F593" s="7">
        <v>0.5</v>
      </c>
      <c r="G593" s="6">
        <v>0</v>
      </c>
    </row>
    <row r="594" spans="1:7" ht="33.75" x14ac:dyDescent="0.15">
      <c r="A594" s="9" t="s">
        <v>1149</v>
      </c>
      <c r="B594" s="8" t="s">
        <v>1148</v>
      </c>
      <c r="C594" s="8">
        <v>3</v>
      </c>
      <c r="D594" s="8">
        <v>9.33</v>
      </c>
      <c r="E594" s="8">
        <v>81.67</v>
      </c>
      <c r="F594" s="7">
        <v>0.33300000000000002</v>
      </c>
      <c r="G594" s="6">
        <v>0.66700000000000004</v>
      </c>
    </row>
    <row r="595" spans="1:7" ht="11.25" x14ac:dyDescent="0.15">
      <c r="A595" s="9" t="s">
        <v>60</v>
      </c>
      <c r="B595" s="8" t="s">
        <v>59</v>
      </c>
      <c r="C595" s="8">
        <v>5</v>
      </c>
      <c r="D595" s="8">
        <v>2.4</v>
      </c>
      <c r="E595" s="8">
        <v>79.2</v>
      </c>
      <c r="F595" s="7">
        <v>0</v>
      </c>
      <c r="G595" s="6">
        <v>0</v>
      </c>
    </row>
    <row r="596" spans="1:7" ht="11.25" x14ac:dyDescent="0.15">
      <c r="A596" s="9" t="s">
        <v>58</v>
      </c>
      <c r="B596" s="8" t="s">
        <v>57</v>
      </c>
      <c r="C596" s="8">
        <v>5</v>
      </c>
      <c r="D596" s="8">
        <v>7.6</v>
      </c>
      <c r="E596" s="8">
        <v>79.599999999999994</v>
      </c>
      <c r="F596" s="7">
        <v>0.4</v>
      </c>
      <c r="G596" s="6">
        <v>0</v>
      </c>
    </row>
    <row r="597" spans="1:7" ht="11.25" x14ac:dyDescent="0.15">
      <c r="A597" s="9" t="s">
        <v>56</v>
      </c>
      <c r="B597" s="8" t="s">
        <v>55</v>
      </c>
      <c r="C597" s="8">
        <v>4</v>
      </c>
      <c r="D597" s="8">
        <v>8.5</v>
      </c>
      <c r="E597" s="8">
        <v>64.75</v>
      </c>
      <c r="F597" s="7">
        <v>0.75</v>
      </c>
      <c r="G597" s="6">
        <v>0</v>
      </c>
    </row>
    <row r="598" spans="1:7" ht="11.25" x14ac:dyDescent="0.15">
      <c r="A598" s="9" t="s">
        <v>1147</v>
      </c>
      <c r="B598" s="8" t="s">
        <v>1146</v>
      </c>
      <c r="C598" s="8">
        <v>3</v>
      </c>
      <c r="D598" s="8">
        <v>14.67</v>
      </c>
      <c r="E598" s="8">
        <v>62.33</v>
      </c>
      <c r="F598" s="7">
        <v>0.33300000000000002</v>
      </c>
      <c r="G598" s="6">
        <v>0</v>
      </c>
    </row>
    <row r="599" spans="1:7" ht="22.5" x14ac:dyDescent="0.15">
      <c r="A599" s="9" t="s">
        <v>1145</v>
      </c>
      <c r="B599" s="8" t="s">
        <v>1144</v>
      </c>
      <c r="C599" s="8">
        <v>2</v>
      </c>
      <c r="D599" s="8">
        <v>0</v>
      </c>
      <c r="E599" s="8">
        <v>24</v>
      </c>
      <c r="F599" s="7">
        <v>1</v>
      </c>
      <c r="G599" s="6">
        <v>0</v>
      </c>
    </row>
    <row r="600" spans="1:7" ht="22.5" x14ac:dyDescent="0.15">
      <c r="A600" s="9" t="s">
        <v>1143</v>
      </c>
      <c r="B600" s="8" t="s">
        <v>1142</v>
      </c>
      <c r="C600" s="8">
        <v>1</v>
      </c>
      <c r="D600" s="8">
        <v>1</v>
      </c>
      <c r="E600" s="8">
        <v>26</v>
      </c>
      <c r="F600" s="7">
        <v>1</v>
      </c>
      <c r="G600" s="6">
        <v>0</v>
      </c>
    </row>
    <row r="601" spans="1:7" ht="22.5" x14ac:dyDescent="0.15">
      <c r="A601" s="9" t="s">
        <v>1141</v>
      </c>
      <c r="B601" s="8" t="s">
        <v>1140</v>
      </c>
      <c r="C601" s="8">
        <v>2</v>
      </c>
      <c r="D601" s="8">
        <v>5</v>
      </c>
      <c r="E601" s="8">
        <v>82.5</v>
      </c>
      <c r="F601" s="7">
        <v>0.5</v>
      </c>
      <c r="G601" s="6">
        <v>0</v>
      </c>
    </row>
    <row r="602" spans="1:7" ht="22.5" x14ac:dyDescent="0.15">
      <c r="A602" s="9" t="s">
        <v>1133</v>
      </c>
      <c r="B602" s="8" t="s">
        <v>1132</v>
      </c>
      <c r="C602" s="8">
        <v>1</v>
      </c>
      <c r="D602" s="8">
        <v>7</v>
      </c>
      <c r="E602" s="8">
        <v>76</v>
      </c>
      <c r="F602" s="7">
        <v>0</v>
      </c>
      <c r="G602" s="6">
        <v>0</v>
      </c>
    </row>
    <row r="603" spans="1:7" ht="22.5" x14ac:dyDescent="0.15">
      <c r="A603" s="9" t="s">
        <v>3313</v>
      </c>
      <c r="B603" s="8" t="s">
        <v>3312</v>
      </c>
      <c r="C603" s="8">
        <v>1</v>
      </c>
      <c r="D603" s="8">
        <v>7</v>
      </c>
      <c r="E603" s="8">
        <v>21</v>
      </c>
      <c r="F603" s="7">
        <v>0</v>
      </c>
      <c r="G603" s="6">
        <v>0</v>
      </c>
    </row>
    <row r="604" spans="1:7" ht="11.25" x14ac:dyDescent="0.15">
      <c r="A604" s="9" t="s">
        <v>1125</v>
      </c>
      <c r="B604" s="8" t="s">
        <v>1124</v>
      </c>
      <c r="C604" s="8">
        <v>2</v>
      </c>
      <c r="D604" s="8">
        <v>2</v>
      </c>
      <c r="E604" s="8">
        <v>71.5</v>
      </c>
      <c r="F604" s="7">
        <v>0</v>
      </c>
      <c r="G604" s="6">
        <v>0</v>
      </c>
    </row>
    <row r="605" spans="1:7" ht="11.25" x14ac:dyDescent="0.15">
      <c r="A605" s="9" t="s">
        <v>52</v>
      </c>
      <c r="B605" s="8" t="s">
        <v>51</v>
      </c>
      <c r="C605" s="8">
        <v>1</v>
      </c>
      <c r="D605" s="8">
        <v>10</v>
      </c>
      <c r="E605" s="8">
        <v>82</v>
      </c>
      <c r="F605" s="7">
        <v>0</v>
      </c>
      <c r="G605" s="6">
        <v>0</v>
      </c>
    </row>
    <row r="606" spans="1:7" ht="11.25" x14ac:dyDescent="0.15">
      <c r="A606" s="9" t="s">
        <v>3072</v>
      </c>
      <c r="B606" s="8" t="s">
        <v>3071</v>
      </c>
      <c r="C606" s="8">
        <v>1</v>
      </c>
      <c r="D606" s="8">
        <v>26</v>
      </c>
      <c r="E606" s="8">
        <v>83</v>
      </c>
      <c r="F606" s="7">
        <v>0</v>
      </c>
      <c r="G606" s="6">
        <v>1</v>
      </c>
    </row>
    <row r="607" spans="1:7" ht="22.5" x14ac:dyDescent="0.15">
      <c r="A607" s="9" t="s">
        <v>1119</v>
      </c>
      <c r="B607" s="8" t="s">
        <v>1118</v>
      </c>
      <c r="C607" s="8">
        <v>1</v>
      </c>
      <c r="D607" s="8">
        <v>9</v>
      </c>
      <c r="E607" s="8">
        <v>83</v>
      </c>
      <c r="F607" s="7">
        <v>0</v>
      </c>
      <c r="G607" s="6">
        <v>0</v>
      </c>
    </row>
    <row r="608" spans="1:7" ht="22.5" x14ac:dyDescent="0.15">
      <c r="A608" s="9" t="s">
        <v>3216</v>
      </c>
      <c r="B608" s="8" t="s">
        <v>3215</v>
      </c>
      <c r="C608" s="8">
        <v>88</v>
      </c>
      <c r="D608" s="8">
        <v>0.91</v>
      </c>
      <c r="E608" s="8">
        <v>43.95</v>
      </c>
      <c r="F608" s="7">
        <v>4.4999999999999998E-2</v>
      </c>
      <c r="G608" s="6">
        <v>0</v>
      </c>
    </row>
    <row r="609" spans="1:7" ht="22.5" x14ac:dyDescent="0.15">
      <c r="A609" s="9" t="s">
        <v>3214</v>
      </c>
      <c r="B609" s="8" t="s">
        <v>3213</v>
      </c>
      <c r="C609" s="8">
        <v>1</v>
      </c>
      <c r="D609" s="8">
        <v>2</v>
      </c>
      <c r="E609" s="8">
        <v>62</v>
      </c>
      <c r="F609" s="7">
        <v>0</v>
      </c>
      <c r="G609" s="6">
        <v>0</v>
      </c>
    </row>
    <row r="610" spans="1:7" ht="11.25" x14ac:dyDescent="0.15">
      <c r="A610" s="9" t="s">
        <v>1113</v>
      </c>
      <c r="B610" s="8" t="s">
        <v>1112</v>
      </c>
      <c r="C610" s="8">
        <v>27</v>
      </c>
      <c r="D610" s="8">
        <v>3.07</v>
      </c>
      <c r="E610" s="8">
        <v>43.3</v>
      </c>
      <c r="F610" s="7">
        <v>7.3999999999999996E-2</v>
      </c>
      <c r="G610" s="6">
        <v>0</v>
      </c>
    </row>
    <row r="611" spans="1:7" ht="11.25" x14ac:dyDescent="0.15">
      <c r="A611" s="9" t="s">
        <v>2728</v>
      </c>
      <c r="B611" s="8" t="s">
        <v>2727</v>
      </c>
      <c r="C611" s="8">
        <v>1</v>
      </c>
      <c r="D611" s="8">
        <v>3</v>
      </c>
      <c r="E611" s="8">
        <v>66</v>
      </c>
      <c r="F611" s="7">
        <v>0</v>
      </c>
      <c r="G611" s="6">
        <v>0</v>
      </c>
    </row>
    <row r="612" spans="1:7" ht="22.5" x14ac:dyDescent="0.15">
      <c r="A612" s="9" t="s">
        <v>1111</v>
      </c>
      <c r="B612" s="8" t="s">
        <v>1110</v>
      </c>
      <c r="C612" s="8">
        <v>3</v>
      </c>
      <c r="D612" s="8">
        <v>5.67</v>
      </c>
      <c r="E612" s="8">
        <v>61</v>
      </c>
      <c r="F612" s="7">
        <v>0.33300000000000002</v>
      </c>
      <c r="G612" s="6">
        <v>0</v>
      </c>
    </row>
    <row r="613" spans="1:7" ht="22.5" x14ac:dyDescent="0.15">
      <c r="A613" s="9" t="s">
        <v>1109</v>
      </c>
      <c r="B613" s="8" t="s">
        <v>1108</v>
      </c>
      <c r="C613" s="8">
        <v>15</v>
      </c>
      <c r="D613" s="8">
        <v>4.2699999999999996</v>
      </c>
      <c r="E613" s="8">
        <v>48.67</v>
      </c>
      <c r="F613" s="7">
        <v>0.26700000000000002</v>
      </c>
      <c r="G613" s="6">
        <v>0</v>
      </c>
    </row>
    <row r="614" spans="1:7" ht="22.5" x14ac:dyDescent="0.15">
      <c r="A614" s="9" t="s">
        <v>1107</v>
      </c>
      <c r="B614" s="8" t="s">
        <v>1106</v>
      </c>
      <c r="C614" s="8">
        <v>1</v>
      </c>
      <c r="D614" s="8">
        <v>8</v>
      </c>
      <c r="E614" s="8">
        <v>58</v>
      </c>
      <c r="F614" s="7">
        <v>1</v>
      </c>
      <c r="G614" s="6">
        <v>0</v>
      </c>
    </row>
    <row r="615" spans="1:7" ht="22.5" x14ac:dyDescent="0.15">
      <c r="A615" s="9" t="s">
        <v>2724</v>
      </c>
      <c r="B615" s="8" t="s">
        <v>2723</v>
      </c>
      <c r="C615" s="8">
        <v>1</v>
      </c>
      <c r="D615" s="8">
        <v>1</v>
      </c>
      <c r="E615" s="8">
        <v>43</v>
      </c>
      <c r="F615" s="7">
        <v>1</v>
      </c>
      <c r="G615" s="6">
        <v>0</v>
      </c>
    </row>
    <row r="616" spans="1:7" ht="11.25" x14ac:dyDescent="0.15">
      <c r="A616" s="9" t="s">
        <v>1101</v>
      </c>
      <c r="B616" s="8" t="s">
        <v>1100</v>
      </c>
      <c r="C616" s="8">
        <v>1</v>
      </c>
      <c r="D616" s="8">
        <v>7</v>
      </c>
      <c r="E616" s="8">
        <v>89</v>
      </c>
      <c r="F616" s="7">
        <v>1</v>
      </c>
      <c r="G616" s="6">
        <v>0</v>
      </c>
    </row>
    <row r="617" spans="1:7" ht="11.25" x14ac:dyDescent="0.15">
      <c r="A617" s="9" t="s">
        <v>50</v>
      </c>
      <c r="B617" s="8" t="s">
        <v>49</v>
      </c>
      <c r="C617" s="8">
        <v>1</v>
      </c>
      <c r="D617" s="8">
        <v>5</v>
      </c>
      <c r="E617" s="8">
        <v>82</v>
      </c>
      <c r="F617" s="7">
        <v>0</v>
      </c>
      <c r="G617" s="6">
        <v>0</v>
      </c>
    </row>
    <row r="618" spans="1:7" ht="11.25" x14ac:dyDescent="0.15">
      <c r="A618" s="9" t="s">
        <v>1087</v>
      </c>
      <c r="B618" s="8" t="s">
        <v>1086</v>
      </c>
      <c r="C618" s="8">
        <v>1</v>
      </c>
      <c r="D618" s="8">
        <v>2</v>
      </c>
      <c r="E618" s="8">
        <v>47</v>
      </c>
      <c r="F618" s="7">
        <v>0</v>
      </c>
      <c r="G618" s="6">
        <v>0</v>
      </c>
    </row>
    <row r="619" spans="1:7" ht="11.25" x14ac:dyDescent="0.15">
      <c r="A619" s="9" t="s">
        <v>1083</v>
      </c>
      <c r="B619" s="8" t="s">
        <v>1082</v>
      </c>
      <c r="C619" s="8">
        <v>1</v>
      </c>
      <c r="D619" s="8">
        <v>10</v>
      </c>
      <c r="E619" s="8">
        <v>56</v>
      </c>
      <c r="F619" s="7">
        <v>0</v>
      </c>
      <c r="G619" s="6">
        <v>0</v>
      </c>
    </row>
    <row r="620" spans="1:7" ht="11.25" x14ac:dyDescent="0.15">
      <c r="A620" s="9" t="s">
        <v>1075</v>
      </c>
      <c r="B620" s="8" t="s">
        <v>1074</v>
      </c>
      <c r="C620" s="8">
        <v>2</v>
      </c>
      <c r="D620" s="8">
        <v>11</v>
      </c>
      <c r="E620" s="8">
        <v>84.5</v>
      </c>
      <c r="F620" s="7">
        <v>0</v>
      </c>
      <c r="G620" s="6">
        <v>0</v>
      </c>
    </row>
    <row r="621" spans="1:7" ht="22.5" x14ac:dyDescent="0.15">
      <c r="A621" s="9" t="s">
        <v>1057</v>
      </c>
      <c r="B621" s="8" t="s">
        <v>1056</v>
      </c>
      <c r="C621" s="8">
        <v>1</v>
      </c>
      <c r="D621" s="8">
        <v>1</v>
      </c>
      <c r="E621" s="8">
        <v>56</v>
      </c>
      <c r="F621" s="7">
        <v>0</v>
      </c>
      <c r="G621" s="6">
        <v>0</v>
      </c>
    </row>
    <row r="622" spans="1:7" ht="22.5" x14ac:dyDescent="0.15">
      <c r="A622" s="9" t="s">
        <v>1049</v>
      </c>
      <c r="B622" s="8" t="s">
        <v>1048</v>
      </c>
      <c r="C622" s="8">
        <v>1</v>
      </c>
      <c r="D622" s="8">
        <v>0</v>
      </c>
      <c r="E622" s="8">
        <v>73</v>
      </c>
      <c r="F622" s="7">
        <v>0</v>
      </c>
      <c r="G622" s="6">
        <v>0</v>
      </c>
    </row>
    <row r="623" spans="1:7" ht="22.5" x14ac:dyDescent="0.15">
      <c r="A623" s="9" t="s">
        <v>1047</v>
      </c>
      <c r="B623" s="8" t="s">
        <v>1046</v>
      </c>
      <c r="C623" s="8">
        <v>1</v>
      </c>
      <c r="D623" s="8">
        <v>2</v>
      </c>
      <c r="E623" s="8">
        <v>87</v>
      </c>
      <c r="F623" s="7">
        <v>1</v>
      </c>
      <c r="G623" s="6">
        <v>0</v>
      </c>
    </row>
    <row r="624" spans="1:7" ht="22.5" x14ac:dyDescent="0.15">
      <c r="A624" s="9" t="s">
        <v>1045</v>
      </c>
      <c r="B624" s="8" t="s">
        <v>1044</v>
      </c>
      <c r="C624" s="8">
        <v>2</v>
      </c>
      <c r="D624" s="8">
        <v>5</v>
      </c>
      <c r="E624" s="8">
        <v>81.5</v>
      </c>
      <c r="F624" s="7">
        <v>0.5</v>
      </c>
      <c r="G624" s="6">
        <v>0</v>
      </c>
    </row>
    <row r="625" spans="1:7" ht="22.5" x14ac:dyDescent="0.15">
      <c r="A625" s="9" t="s">
        <v>1043</v>
      </c>
      <c r="B625" s="8" t="s">
        <v>1042</v>
      </c>
      <c r="C625" s="8">
        <v>4</v>
      </c>
      <c r="D625" s="8">
        <v>10.25</v>
      </c>
      <c r="E625" s="8">
        <v>88</v>
      </c>
      <c r="F625" s="7">
        <v>0.5</v>
      </c>
      <c r="G625" s="6">
        <v>0</v>
      </c>
    </row>
    <row r="626" spans="1:7" ht="22.5" x14ac:dyDescent="0.15">
      <c r="A626" s="9" t="s">
        <v>1033</v>
      </c>
      <c r="B626" s="8" t="s">
        <v>1032</v>
      </c>
      <c r="C626" s="8">
        <v>3</v>
      </c>
      <c r="D626" s="8">
        <v>0</v>
      </c>
      <c r="E626" s="8">
        <v>47.33</v>
      </c>
      <c r="F626" s="7">
        <v>0.33300000000000002</v>
      </c>
      <c r="G626" s="6">
        <v>0</v>
      </c>
    </row>
    <row r="627" spans="1:7" ht="22.5" x14ac:dyDescent="0.15">
      <c r="A627" s="9" t="s">
        <v>1031</v>
      </c>
      <c r="B627" s="8" t="s">
        <v>1030</v>
      </c>
      <c r="C627" s="8">
        <v>2</v>
      </c>
      <c r="D627" s="8">
        <v>4</v>
      </c>
      <c r="E627" s="8">
        <v>50</v>
      </c>
      <c r="F627" s="7">
        <v>0</v>
      </c>
      <c r="G627" s="6">
        <v>0</v>
      </c>
    </row>
    <row r="628" spans="1:7" ht="33.75" x14ac:dyDescent="0.15">
      <c r="A628" s="9" t="s">
        <v>1021</v>
      </c>
      <c r="B628" s="8" t="s">
        <v>1020</v>
      </c>
      <c r="C628" s="8">
        <v>4</v>
      </c>
      <c r="D628" s="8">
        <v>8.5</v>
      </c>
      <c r="E628" s="8">
        <v>69.5</v>
      </c>
      <c r="F628" s="7">
        <v>0.75</v>
      </c>
      <c r="G628" s="6">
        <v>0</v>
      </c>
    </row>
    <row r="629" spans="1:7" ht="33.75" x14ac:dyDescent="0.15">
      <c r="A629" s="9" t="s">
        <v>1019</v>
      </c>
      <c r="B629" s="8" t="s">
        <v>1018</v>
      </c>
      <c r="C629" s="8">
        <v>15</v>
      </c>
      <c r="D629" s="8">
        <v>16.93</v>
      </c>
      <c r="E629" s="8">
        <v>70.8</v>
      </c>
      <c r="F629" s="7">
        <v>0.73299999999999998</v>
      </c>
      <c r="G629" s="6">
        <v>0</v>
      </c>
    </row>
    <row r="630" spans="1:7" ht="33.75" x14ac:dyDescent="0.15">
      <c r="A630" s="9" t="s">
        <v>1017</v>
      </c>
      <c r="B630" s="8" t="s">
        <v>1016</v>
      </c>
      <c r="C630" s="8">
        <v>7</v>
      </c>
      <c r="D630" s="8">
        <v>16.29</v>
      </c>
      <c r="E630" s="8">
        <v>71.290000000000006</v>
      </c>
      <c r="F630" s="7">
        <v>0.57099999999999995</v>
      </c>
      <c r="G630" s="6">
        <v>0</v>
      </c>
    </row>
    <row r="631" spans="1:7" ht="33.75" x14ac:dyDescent="0.15">
      <c r="A631" s="9" t="s">
        <v>1015</v>
      </c>
      <c r="B631" s="8" t="s">
        <v>1014</v>
      </c>
      <c r="C631" s="8">
        <v>4</v>
      </c>
      <c r="D631" s="8">
        <v>24.75</v>
      </c>
      <c r="E631" s="8">
        <v>83</v>
      </c>
      <c r="F631" s="7">
        <v>1</v>
      </c>
      <c r="G631" s="6">
        <v>0.5</v>
      </c>
    </row>
    <row r="632" spans="1:7" ht="33.75" x14ac:dyDescent="0.15">
      <c r="A632" s="9" t="s">
        <v>1013</v>
      </c>
      <c r="B632" s="8" t="s">
        <v>1012</v>
      </c>
      <c r="C632" s="8">
        <v>5</v>
      </c>
      <c r="D632" s="8">
        <v>6</v>
      </c>
      <c r="E632" s="8">
        <v>50</v>
      </c>
      <c r="F632" s="7">
        <v>0.2</v>
      </c>
      <c r="G632" s="6">
        <v>0</v>
      </c>
    </row>
    <row r="633" spans="1:7" ht="33.75" x14ac:dyDescent="0.15">
      <c r="A633" s="9" t="s">
        <v>1011</v>
      </c>
      <c r="B633" s="8" t="s">
        <v>1010</v>
      </c>
      <c r="C633" s="8">
        <v>1</v>
      </c>
      <c r="D633" s="8">
        <v>8</v>
      </c>
      <c r="E633" s="8">
        <v>79</v>
      </c>
      <c r="F633" s="7">
        <v>0</v>
      </c>
      <c r="G633" s="6">
        <v>0</v>
      </c>
    </row>
    <row r="634" spans="1:7" ht="33.75" x14ac:dyDescent="0.15">
      <c r="A634" s="9" t="s">
        <v>3058</v>
      </c>
      <c r="B634" s="8" t="s">
        <v>3057</v>
      </c>
      <c r="C634" s="8">
        <v>2</v>
      </c>
      <c r="D634" s="8">
        <v>6.5</v>
      </c>
      <c r="E634" s="8">
        <v>57</v>
      </c>
      <c r="F634" s="7">
        <v>0.5</v>
      </c>
      <c r="G634" s="6">
        <v>0</v>
      </c>
    </row>
    <row r="635" spans="1:7" ht="33.75" x14ac:dyDescent="0.15">
      <c r="A635" s="9" t="s">
        <v>3056</v>
      </c>
      <c r="B635" s="8" t="s">
        <v>3055</v>
      </c>
      <c r="C635" s="8">
        <v>1</v>
      </c>
      <c r="D635" s="8">
        <v>13</v>
      </c>
      <c r="E635" s="8">
        <v>77</v>
      </c>
      <c r="F635" s="7">
        <v>1</v>
      </c>
      <c r="G635" s="6">
        <v>0</v>
      </c>
    </row>
    <row r="636" spans="1:7" ht="22.5" x14ac:dyDescent="0.15">
      <c r="A636" s="9" t="s">
        <v>1007</v>
      </c>
      <c r="B636" s="8" t="s">
        <v>1006</v>
      </c>
      <c r="C636" s="8">
        <v>3</v>
      </c>
      <c r="D636" s="8">
        <v>1.33</v>
      </c>
      <c r="E636" s="8">
        <v>60.33</v>
      </c>
      <c r="F636" s="7">
        <v>0</v>
      </c>
      <c r="G636" s="6">
        <v>0</v>
      </c>
    </row>
    <row r="637" spans="1:7" ht="22.5" x14ac:dyDescent="0.15">
      <c r="A637" s="9" t="s">
        <v>2718</v>
      </c>
      <c r="B637" s="8" t="s">
        <v>2717</v>
      </c>
      <c r="C637" s="8">
        <v>1</v>
      </c>
      <c r="D637" s="8">
        <v>6</v>
      </c>
      <c r="E637" s="8">
        <v>86</v>
      </c>
      <c r="F637" s="7">
        <v>1</v>
      </c>
      <c r="G637" s="6">
        <v>0</v>
      </c>
    </row>
    <row r="638" spans="1:7" ht="22.5" x14ac:dyDescent="0.15">
      <c r="A638" s="9" t="s">
        <v>2716</v>
      </c>
      <c r="B638" s="8" t="s">
        <v>2715</v>
      </c>
      <c r="C638" s="8">
        <v>1</v>
      </c>
      <c r="D638" s="8">
        <v>0</v>
      </c>
      <c r="E638" s="8">
        <v>49</v>
      </c>
      <c r="F638" s="7">
        <v>0</v>
      </c>
      <c r="G638" s="6">
        <v>0</v>
      </c>
    </row>
    <row r="639" spans="1:7" ht="22.5" x14ac:dyDescent="0.15">
      <c r="A639" s="9" t="s">
        <v>2710</v>
      </c>
      <c r="B639" s="8" t="s">
        <v>2709</v>
      </c>
      <c r="C639" s="8">
        <v>1</v>
      </c>
      <c r="D639" s="8">
        <v>27</v>
      </c>
      <c r="E639" s="8">
        <v>61</v>
      </c>
      <c r="F639" s="7">
        <v>1</v>
      </c>
      <c r="G639" s="6">
        <v>0</v>
      </c>
    </row>
    <row r="640" spans="1:7" ht="33.75" x14ac:dyDescent="0.15">
      <c r="A640" s="9" t="s">
        <v>3363</v>
      </c>
      <c r="B640" s="8" t="s">
        <v>3362</v>
      </c>
      <c r="C640" s="8">
        <v>2</v>
      </c>
      <c r="D640" s="8">
        <v>0</v>
      </c>
      <c r="E640" s="8">
        <v>64.5</v>
      </c>
      <c r="F640" s="7">
        <v>0</v>
      </c>
      <c r="G640" s="6">
        <v>0</v>
      </c>
    </row>
    <row r="641" spans="1:7" ht="33.75" x14ac:dyDescent="0.15">
      <c r="A641" s="9" t="s">
        <v>2708</v>
      </c>
      <c r="B641" s="8" t="s">
        <v>2707</v>
      </c>
      <c r="C641" s="8">
        <v>2</v>
      </c>
      <c r="D641" s="8">
        <v>2</v>
      </c>
      <c r="E641" s="8">
        <v>59</v>
      </c>
      <c r="F641" s="7">
        <v>0</v>
      </c>
      <c r="G641" s="6">
        <v>0</v>
      </c>
    </row>
    <row r="642" spans="1:7" ht="33.75" x14ac:dyDescent="0.15">
      <c r="A642" s="9" t="s">
        <v>999</v>
      </c>
      <c r="B642" s="8" t="s">
        <v>998</v>
      </c>
      <c r="C642" s="8">
        <v>32</v>
      </c>
      <c r="D642" s="8">
        <v>0</v>
      </c>
      <c r="E642" s="8">
        <v>51.47</v>
      </c>
      <c r="F642" s="7">
        <v>0.56299999999999994</v>
      </c>
      <c r="G642" s="6">
        <v>0</v>
      </c>
    </row>
    <row r="643" spans="1:7" ht="33.75" x14ac:dyDescent="0.15">
      <c r="A643" s="9" t="s">
        <v>997</v>
      </c>
      <c r="B643" s="8" t="s">
        <v>996</v>
      </c>
      <c r="C643" s="8">
        <v>141</v>
      </c>
      <c r="D643" s="8">
        <v>1.96</v>
      </c>
      <c r="E643" s="8">
        <v>54.73</v>
      </c>
      <c r="F643" s="7">
        <v>0.70199999999999996</v>
      </c>
      <c r="G643" s="6">
        <v>0</v>
      </c>
    </row>
    <row r="644" spans="1:7" ht="33.75" x14ac:dyDescent="0.15">
      <c r="A644" s="9" t="s">
        <v>995</v>
      </c>
      <c r="B644" s="8" t="s">
        <v>994</v>
      </c>
      <c r="C644" s="8">
        <v>10</v>
      </c>
      <c r="D644" s="8">
        <v>6</v>
      </c>
      <c r="E644" s="8">
        <v>70.3</v>
      </c>
      <c r="F644" s="7">
        <v>0.6</v>
      </c>
      <c r="G644" s="6">
        <v>0</v>
      </c>
    </row>
    <row r="645" spans="1:7" ht="33.75" x14ac:dyDescent="0.15">
      <c r="A645" s="9" t="s">
        <v>993</v>
      </c>
      <c r="B645" s="8" t="s">
        <v>992</v>
      </c>
      <c r="C645" s="8">
        <v>2</v>
      </c>
      <c r="D645" s="8">
        <v>7</v>
      </c>
      <c r="E645" s="8">
        <v>65.5</v>
      </c>
      <c r="F645" s="7">
        <v>1</v>
      </c>
      <c r="G645" s="6">
        <v>0</v>
      </c>
    </row>
    <row r="646" spans="1:7" ht="22.5" x14ac:dyDescent="0.15">
      <c r="A646" s="9" t="s">
        <v>3050</v>
      </c>
      <c r="B646" s="8" t="s">
        <v>3049</v>
      </c>
      <c r="C646" s="8">
        <v>1</v>
      </c>
      <c r="D646" s="8">
        <v>0</v>
      </c>
      <c r="E646" s="8">
        <v>48</v>
      </c>
      <c r="F646" s="7">
        <v>1</v>
      </c>
      <c r="G646" s="6">
        <v>0</v>
      </c>
    </row>
    <row r="647" spans="1:7" ht="22.5" x14ac:dyDescent="0.15">
      <c r="A647" s="9" t="s">
        <v>3048</v>
      </c>
      <c r="B647" s="8" t="s">
        <v>3047</v>
      </c>
      <c r="C647" s="8">
        <v>2</v>
      </c>
      <c r="D647" s="8">
        <v>2</v>
      </c>
      <c r="E647" s="8">
        <v>38</v>
      </c>
      <c r="F647" s="7">
        <v>0.5</v>
      </c>
      <c r="G647" s="6">
        <v>0</v>
      </c>
    </row>
    <row r="648" spans="1:7" ht="33.75" x14ac:dyDescent="0.15">
      <c r="A648" s="9" t="s">
        <v>989</v>
      </c>
      <c r="B648" s="8" t="s">
        <v>988</v>
      </c>
      <c r="C648" s="8">
        <v>5</v>
      </c>
      <c r="D648" s="8">
        <v>0</v>
      </c>
      <c r="E648" s="8">
        <v>56.8</v>
      </c>
      <c r="F648" s="7">
        <v>0.4</v>
      </c>
      <c r="G648" s="6">
        <v>0</v>
      </c>
    </row>
    <row r="649" spans="1:7" ht="33.75" x14ac:dyDescent="0.15">
      <c r="A649" s="9" t="s">
        <v>987</v>
      </c>
      <c r="B649" s="8" t="s">
        <v>986</v>
      </c>
      <c r="C649" s="8">
        <v>75</v>
      </c>
      <c r="D649" s="8">
        <v>2.65</v>
      </c>
      <c r="E649" s="8">
        <v>67.569999999999993</v>
      </c>
      <c r="F649" s="7">
        <v>0.77300000000000002</v>
      </c>
      <c r="G649" s="6">
        <v>0</v>
      </c>
    </row>
    <row r="650" spans="1:7" ht="33.75" x14ac:dyDescent="0.15">
      <c r="A650" s="9" t="s">
        <v>985</v>
      </c>
      <c r="B650" s="8" t="s">
        <v>984</v>
      </c>
      <c r="C650" s="8">
        <v>30</v>
      </c>
      <c r="D650" s="8">
        <v>5.57</v>
      </c>
      <c r="E650" s="8">
        <v>76.900000000000006</v>
      </c>
      <c r="F650" s="7">
        <v>0.8</v>
      </c>
      <c r="G650" s="6">
        <v>0</v>
      </c>
    </row>
    <row r="651" spans="1:7" ht="33.75" x14ac:dyDescent="0.15">
      <c r="A651" s="9" t="s">
        <v>983</v>
      </c>
      <c r="B651" s="8" t="s">
        <v>982</v>
      </c>
      <c r="C651" s="8">
        <v>14</v>
      </c>
      <c r="D651" s="8">
        <v>10.43</v>
      </c>
      <c r="E651" s="8">
        <v>84.93</v>
      </c>
      <c r="F651" s="7">
        <v>1</v>
      </c>
      <c r="G651" s="6">
        <v>7.0999999999999994E-2</v>
      </c>
    </row>
    <row r="652" spans="1:7" ht="33.75" x14ac:dyDescent="0.15">
      <c r="A652" s="9" t="s">
        <v>981</v>
      </c>
      <c r="B652" s="8" t="s">
        <v>980</v>
      </c>
      <c r="C652" s="8">
        <v>2</v>
      </c>
      <c r="D652" s="8">
        <v>18</v>
      </c>
      <c r="E652" s="8">
        <v>70.5</v>
      </c>
      <c r="F652" s="7">
        <v>0.5</v>
      </c>
      <c r="G652" s="6">
        <v>0</v>
      </c>
    </row>
    <row r="653" spans="1:7" ht="33.75" x14ac:dyDescent="0.15">
      <c r="A653" s="9" t="s">
        <v>973</v>
      </c>
      <c r="B653" s="8" t="s">
        <v>972</v>
      </c>
      <c r="C653" s="8">
        <v>7</v>
      </c>
      <c r="D653" s="8">
        <v>1</v>
      </c>
      <c r="E653" s="8">
        <v>51.29</v>
      </c>
      <c r="F653" s="7">
        <v>0.85699999999999998</v>
      </c>
      <c r="G653" s="6">
        <v>0</v>
      </c>
    </row>
    <row r="654" spans="1:7" ht="33.75" x14ac:dyDescent="0.15">
      <c r="A654" s="9" t="s">
        <v>3046</v>
      </c>
      <c r="B654" s="8" t="s">
        <v>3045</v>
      </c>
      <c r="C654" s="8">
        <v>12</v>
      </c>
      <c r="D654" s="8">
        <v>1</v>
      </c>
      <c r="E654" s="8">
        <v>53.75</v>
      </c>
      <c r="F654" s="7">
        <v>0.25</v>
      </c>
      <c r="G654" s="6">
        <v>0</v>
      </c>
    </row>
    <row r="655" spans="1:7" ht="45" x14ac:dyDescent="0.15">
      <c r="A655" s="9" t="s">
        <v>969</v>
      </c>
      <c r="B655" s="8" t="s">
        <v>968</v>
      </c>
      <c r="C655" s="8">
        <v>6</v>
      </c>
      <c r="D655" s="8">
        <v>0.67</v>
      </c>
      <c r="E655" s="8">
        <v>74</v>
      </c>
      <c r="F655" s="7">
        <v>0.5</v>
      </c>
      <c r="G655" s="6">
        <v>0</v>
      </c>
    </row>
    <row r="656" spans="1:7" ht="22.5" x14ac:dyDescent="0.15">
      <c r="A656" s="9" t="s">
        <v>965</v>
      </c>
      <c r="B656" s="8" t="s">
        <v>964</v>
      </c>
      <c r="C656" s="8">
        <v>20</v>
      </c>
      <c r="D656" s="8">
        <v>0</v>
      </c>
      <c r="E656" s="8">
        <v>54.9</v>
      </c>
      <c r="F656" s="7">
        <v>0.85</v>
      </c>
      <c r="G656" s="6">
        <v>0</v>
      </c>
    </row>
    <row r="657" spans="1:7" ht="11.25" x14ac:dyDescent="0.15">
      <c r="A657" s="9" t="s">
        <v>963</v>
      </c>
      <c r="B657" s="8" t="s">
        <v>962</v>
      </c>
      <c r="C657" s="8">
        <v>38</v>
      </c>
      <c r="D657" s="8">
        <v>0.92</v>
      </c>
      <c r="E657" s="8">
        <v>51.37</v>
      </c>
      <c r="F657" s="7">
        <v>0.60499999999999998</v>
      </c>
      <c r="G657" s="6">
        <v>0</v>
      </c>
    </row>
    <row r="658" spans="1:7" ht="11.25" x14ac:dyDescent="0.15">
      <c r="A658" s="9" t="s">
        <v>961</v>
      </c>
      <c r="B658" s="8" t="s">
        <v>960</v>
      </c>
      <c r="C658" s="8">
        <v>40</v>
      </c>
      <c r="D658" s="8">
        <v>2.25</v>
      </c>
      <c r="E658" s="8">
        <v>51.5</v>
      </c>
      <c r="F658" s="7">
        <v>0.72499999999999998</v>
      </c>
      <c r="G658" s="6">
        <v>0</v>
      </c>
    </row>
    <row r="659" spans="1:7" ht="11.25" x14ac:dyDescent="0.15">
      <c r="A659" s="9" t="s">
        <v>959</v>
      </c>
      <c r="B659" s="8" t="s">
        <v>958</v>
      </c>
      <c r="C659" s="8">
        <v>4</v>
      </c>
      <c r="D659" s="8">
        <v>3.25</v>
      </c>
      <c r="E659" s="8">
        <v>70.5</v>
      </c>
      <c r="F659" s="7">
        <v>0.5</v>
      </c>
      <c r="G659" s="6">
        <v>0</v>
      </c>
    </row>
    <row r="660" spans="1:7" ht="11.25" x14ac:dyDescent="0.15">
      <c r="A660" s="9" t="s">
        <v>957</v>
      </c>
      <c r="B660" s="8" t="s">
        <v>956</v>
      </c>
      <c r="C660" s="8">
        <v>2</v>
      </c>
      <c r="D660" s="8">
        <v>4.5</v>
      </c>
      <c r="E660" s="8">
        <v>80</v>
      </c>
      <c r="F660" s="7">
        <v>1</v>
      </c>
      <c r="G660" s="6">
        <v>0</v>
      </c>
    </row>
    <row r="661" spans="1:7" ht="22.5" x14ac:dyDescent="0.15">
      <c r="A661" s="9" t="s">
        <v>953</v>
      </c>
      <c r="B661" s="8" t="s">
        <v>952</v>
      </c>
      <c r="C661" s="8">
        <v>4</v>
      </c>
      <c r="D661" s="8">
        <v>2.25</v>
      </c>
      <c r="E661" s="8">
        <v>15.75</v>
      </c>
      <c r="F661" s="7">
        <v>0</v>
      </c>
      <c r="G661" s="6">
        <v>0</v>
      </c>
    </row>
    <row r="662" spans="1:7" ht="22.5" x14ac:dyDescent="0.15">
      <c r="A662" s="9" t="s">
        <v>948</v>
      </c>
      <c r="B662" s="8" t="s">
        <v>947</v>
      </c>
      <c r="C662" s="8">
        <v>1</v>
      </c>
      <c r="D662" s="8">
        <v>0</v>
      </c>
      <c r="E662" s="8">
        <v>53</v>
      </c>
      <c r="F662" s="7">
        <v>0</v>
      </c>
      <c r="G662" s="6">
        <v>0</v>
      </c>
    </row>
    <row r="663" spans="1:7" ht="22.5" x14ac:dyDescent="0.15">
      <c r="A663" s="9" t="s">
        <v>946</v>
      </c>
      <c r="B663" s="8" t="s">
        <v>945</v>
      </c>
      <c r="C663" s="8">
        <v>49</v>
      </c>
      <c r="D663" s="8">
        <v>2.96</v>
      </c>
      <c r="E663" s="8">
        <v>47.04</v>
      </c>
      <c r="F663" s="7">
        <v>4.1000000000000002E-2</v>
      </c>
      <c r="G663" s="6">
        <v>0</v>
      </c>
    </row>
    <row r="664" spans="1:7" ht="22.5" x14ac:dyDescent="0.15">
      <c r="A664" s="9" t="s">
        <v>42</v>
      </c>
      <c r="B664" s="8" t="s">
        <v>41</v>
      </c>
      <c r="C664" s="8">
        <v>14</v>
      </c>
      <c r="D664" s="8">
        <v>4.5</v>
      </c>
      <c r="E664" s="8">
        <v>68.5</v>
      </c>
      <c r="F664" s="7">
        <v>0.57099999999999995</v>
      </c>
      <c r="G664" s="6">
        <v>0</v>
      </c>
    </row>
    <row r="665" spans="1:7" ht="22.5" x14ac:dyDescent="0.15">
      <c r="A665" s="9" t="s">
        <v>944</v>
      </c>
      <c r="B665" s="8" t="s">
        <v>943</v>
      </c>
      <c r="C665" s="8">
        <v>7</v>
      </c>
      <c r="D665" s="8">
        <v>6.86</v>
      </c>
      <c r="E665" s="8">
        <v>76.86</v>
      </c>
      <c r="F665" s="7">
        <v>0.71399999999999997</v>
      </c>
      <c r="G665" s="6">
        <v>0</v>
      </c>
    </row>
    <row r="666" spans="1:7" ht="22.5" x14ac:dyDescent="0.15">
      <c r="A666" s="9" t="s">
        <v>942</v>
      </c>
      <c r="B666" s="8" t="s">
        <v>941</v>
      </c>
      <c r="C666" s="8">
        <v>5</v>
      </c>
      <c r="D666" s="8">
        <v>15</v>
      </c>
      <c r="E666" s="8">
        <v>84.8</v>
      </c>
      <c r="F666" s="7">
        <v>0.6</v>
      </c>
      <c r="G666" s="6">
        <v>0</v>
      </c>
    </row>
    <row r="667" spans="1:7" ht="22.5" x14ac:dyDescent="0.15">
      <c r="A667" s="9" t="s">
        <v>940</v>
      </c>
      <c r="B667" s="8" t="s">
        <v>939</v>
      </c>
      <c r="C667" s="8">
        <v>2</v>
      </c>
      <c r="D667" s="8">
        <v>1</v>
      </c>
      <c r="E667" s="8">
        <v>58.5</v>
      </c>
      <c r="F667" s="7">
        <v>0.5</v>
      </c>
      <c r="G667" s="6">
        <v>0</v>
      </c>
    </row>
    <row r="668" spans="1:7" ht="22.5" x14ac:dyDescent="0.15">
      <c r="A668" s="9" t="s">
        <v>2704</v>
      </c>
      <c r="B668" s="8" t="s">
        <v>2703</v>
      </c>
      <c r="C668" s="8">
        <v>1</v>
      </c>
      <c r="D668" s="8">
        <v>1</v>
      </c>
      <c r="E668" s="8">
        <v>63</v>
      </c>
      <c r="F668" s="7">
        <v>1</v>
      </c>
      <c r="G668" s="6">
        <v>0</v>
      </c>
    </row>
    <row r="669" spans="1:7" ht="22.5" x14ac:dyDescent="0.15">
      <c r="A669" s="9" t="s">
        <v>934</v>
      </c>
      <c r="B669" s="8" t="s">
        <v>933</v>
      </c>
      <c r="C669" s="8">
        <v>3</v>
      </c>
      <c r="D669" s="8">
        <v>2.33</v>
      </c>
      <c r="E669" s="8">
        <v>66.67</v>
      </c>
      <c r="F669" s="7">
        <v>0.66700000000000004</v>
      </c>
      <c r="G669" s="6">
        <v>0</v>
      </c>
    </row>
    <row r="670" spans="1:7" ht="22.5" x14ac:dyDescent="0.15">
      <c r="A670" s="9" t="s">
        <v>932</v>
      </c>
      <c r="B670" s="8" t="s">
        <v>931</v>
      </c>
      <c r="C670" s="8">
        <v>3</v>
      </c>
      <c r="D670" s="8">
        <v>6.33</v>
      </c>
      <c r="E670" s="8">
        <v>88</v>
      </c>
      <c r="F670" s="7">
        <v>0.66700000000000004</v>
      </c>
      <c r="G670" s="6">
        <v>0</v>
      </c>
    </row>
    <row r="671" spans="1:7" ht="22.5" x14ac:dyDescent="0.15">
      <c r="A671" s="9" t="s">
        <v>38</v>
      </c>
      <c r="B671" s="8" t="s">
        <v>37</v>
      </c>
      <c r="C671" s="8">
        <v>1</v>
      </c>
      <c r="D671" s="8">
        <v>7</v>
      </c>
      <c r="E671" s="8">
        <v>94</v>
      </c>
      <c r="F671" s="7">
        <v>0</v>
      </c>
      <c r="G671" s="6">
        <v>0</v>
      </c>
    </row>
    <row r="672" spans="1:7" ht="22.5" x14ac:dyDescent="0.15">
      <c r="A672" s="9" t="s">
        <v>928</v>
      </c>
      <c r="B672" s="8" t="s">
        <v>927</v>
      </c>
      <c r="C672" s="8">
        <v>1</v>
      </c>
      <c r="D672" s="8">
        <v>2</v>
      </c>
      <c r="E672" s="8">
        <v>17</v>
      </c>
      <c r="F672" s="7">
        <v>0</v>
      </c>
      <c r="G672" s="6">
        <v>0</v>
      </c>
    </row>
    <row r="673" spans="1:7" ht="11.25" x14ac:dyDescent="0.15">
      <c r="A673" s="9" t="s">
        <v>3043</v>
      </c>
      <c r="B673" s="8" t="s">
        <v>3042</v>
      </c>
      <c r="C673" s="8">
        <v>7</v>
      </c>
      <c r="D673" s="8">
        <v>2.57</v>
      </c>
      <c r="E673" s="8">
        <v>63.86</v>
      </c>
      <c r="F673" s="7">
        <v>1</v>
      </c>
      <c r="G673" s="6">
        <v>0</v>
      </c>
    </row>
    <row r="674" spans="1:7" ht="11.25" x14ac:dyDescent="0.15">
      <c r="A674" s="9" t="s">
        <v>926</v>
      </c>
      <c r="B674" s="8" t="s">
        <v>925</v>
      </c>
      <c r="C674" s="8">
        <v>2</v>
      </c>
      <c r="D674" s="8">
        <v>4</v>
      </c>
      <c r="E674" s="8">
        <v>90</v>
      </c>
      <c r="F674" s="7">
        <v>1</v>
      </c>
      <c r="G674" s="6">
        <v>0</v>
      </c>
    </row>
    <row r="675" spans="1:7" ht="33.75" x14ac:dyDescent="0.15">
      <c r="A675" s="9" t="s">
        <v>922</v>
      </c>
      <c r="B675" s="8" t="s">
        <v>921</v>
      </c>
      <c r="C675" s="8">
        <v>7</v>
      </c>
      <c r="D675" s="8">
        <v>1</v>
      </c>
      <c r="E675" s="8">
        <v>85.29</v>
      </c>
      <c r="F675" s="7">
        <v>0.85699999999999998</v>
      </c>
      <c r="G675" s="6">
        <v>0</v>
      </c>
    </row>
    <row r="676" spans="1:7" ht="33.75" x14ac:dyDescent="0.15">
      <c r="A676" s="9" t="s">
        <v>920</v>
      </c>
      <c r="B676" s="8" t="s">
        <v>919</v>
      </c>
      <c r="C676" s="8">
        <v>23</v>
      </c>
      <c r="D676" s="8">
        <v>2.48</v>
      </c>
      <c r="E676" s="8">
        <v>75.22</v>
      </c>
      <c r="F676" s="7">
        <v>1</v>
      </c>
      <c r="G676" s="6">
        <v>0</v>
      </c>
    </row>
    <row r="677" spans="1:7" ht="33.75" x14ac:dyDescent="0.15">
      <c r="A677" s="9" t="s">
        <v>918</v>
      </c>
      <c r="B677" s="8" t="s">
        <v>917</v>
      </c>
      <c r="C677" s="8">
        <v>16</v>
      </c>
      <c r="D677" s="8">
        <v>4.5</v>
      </c>
      <c r="E677" s="8">
        <v>76.44</v>
      </c>
      <c r="F677" s="7">
        <v>1</v>
      </c>
      <c r="G677" s="6">
        <v>0</v>
      </c>
    </row>
    <row r="678" spans="1:7" ht="33.75" x14ac:dyDescent="0.15">
      <c r="A678" s="9" t="s">
        <v>916</v>
      </c>
      <c r="B678" s="8" t="s">
        <v>915</v>
      </c>
      <c r="C678" s="8">
        <v>7</v>
      </c>
      <c r="D678" s="8">
        <v>8.7100000000000009</v>
      </c>
      <c r="E678" s="8">
        <v>83.29</v>
      </c>
      <c r="F678" s="7">
        <v>1</v>
      </c>
      <c r="G678" s="6">
        <v>0.14299999999999999</v>
      </c>
    </row>
    <row r="679" spans="1:7" ht="33.75" x14ac:dyDescent="0.15">
      <c r="A679" s="9" t="s">
        <v>914</v>
      </c>
      <c r="B679" s="8" t="s">
        <v>913</v>
      </c>
      <c r="C679" s="8">
        <v>2</v>
      </c>
      <c r="D679" s="8">
        <v>5</v>
      </c>
      <c r="E679" s="8">
        <v>70.5</v>
      </c>
      <c r="F679" s="7">
        <v>1</v>
      </c>
      <c r="G679" s="6">
        <v>0</v>
      </c>
    </row>
    <row r="680" spans="1:7" ht="33.75" x14ac:dyDescent="0.15">
      <c r="A680" s="9" t="s">
        <v>904</v>
      </c>
      <c r="B680" s="8" t="s">
        <v>903</v>
      </c>
      <c r="C680" s="8">
        <v>9</v>
      </c>
      <c r="D680" s="8">
        <v>2.2200000000000002</v>
      </c>
      <c r="E680" s="8">
        <v>62.11</v>
      </c>
      <c r="F680" s="7">
        <v>0.77800000000000002</v>
      </c>
      <c r="G680" s="6">
        <v>0</v>
      </c>
    </row>
    <row r="681" spans="1:7" ht="33.75" x14ac:dyDescent="0.15">
      <c r="A681" s="9" t="s">
        <v>36</v>
      </c>
      <c r="B681" s="8" t="s">
        <v>35</v>
      </c>
      <c r="C681" s="8">
        <v>2</v>
      </c>
      <c r="D681" s="8">
        <v>6.5</v>
      </c>
      <c r="E681" s="8">
        <v>59.5</v>
      </c>
      <c r="F681" s="7">
        <v>0.5</v>
      </c>
      <c r="G681" s="6">
        <v>0</v>
      </c>
    </row>
    <row r="682" spans="1:7" ht="33.75" x14ac:dyDescent="0.15">
      <c r="A682" s="9" t="s">
        <v>902</v>
      </c>
      <c r="B682" s="8" t="s">
        <v>901</v>
      </c>
      <c r="C682" s="8">
        <v>1</v>
      </c>
      <c r="D682" s="8">
        <v>13</v>
      </c>
      <c r="E682" s="8">
        <v>87</v>
      </c>
      <c r="F682" s="7">
        <v>1</v>
      </c>
      <c r="G682" s="6">
        <v>0</v>
      </c>
    </row>
    <row r="683" spans="1:7" ht="33.75" x14ac:dyDescent="0.15">
      <c r="A683" s="9" t="s">
        <v>900</v>
      </c>
      <c r="B683" s="8" t="s">
        <v>899</v>
      </c>
      <c r="C683" s="8">
        <v>1</v>
      </c>
      <c r="D683" s="8">
        <v>10</v>
      </c>
      <c r="E683" s="8">
        <v>84</v>
      </c>
      <c r="F683" s="7">
        <v>1</v>
      </c>
      <c r="G683" s="6">
        <v>1</v>
      </c>
    </row>
    <row r="684" spans="1:7" ht="22.5" x14ac:dyDescent="0.15">
      <c r="A684" s="9" t="s">
        <v>896</v>
      </c>
      <c r="B684" s="8" t="s">
        <v>895</v>
      </c>
      <c r="C684" s="8">
        <v>6</v>
      </c>
      <c r="D684" s="8">
        <v>0</v>
      </c>
      <c r="E684" s="8">
        <v>72.33</v>
      </c>
      <c r="F684" s="7">
        <v>1</v>
      </c>
      <c r="G684" s="6">
        <v>0</v>
      </c>
    </row>
    <row r="685" spans="1:7" ht="22.5" x14ac:dyDescent="0.15">
      <c r="A685" s="9" t="s">
        <v>894</v>
      </c>
      <c r="B685" s="8" t="s">
        <v>893</v>
      </c>
      <c r="C685" s="8">
        <v>39</v>
      </c>
      <c r="D685" s="8">
        <v>1.46</v>
      </c>
      <c r="E685" s="8">
        <v>74.900000000000006</v>
      </c>
      <c r="F685" s="7">
        <v>0.76900000000000002</v>
      </c>
      <c r="G685" s="6">
        <v>0</v>
      </c>
    </row>
    <row r="686" spans="1:7" ht="11.25" x14ac:dyDescent="0.15">
      <c r="A686" s="9" t="s">
        <v>2696</v>
      </c>
      <c r="B686" s="8" t="s">
        <v>2695</v>
      </c>
      <c r="C686" s="8">
        <v>2</v>
      </c>
      <c r="D686" s="8">
        <v>0</v>
      </c>
      <c r="E686" s="8">
        <v>34.5</v>
      </c>
      <c r="F686" s="7">
        <v>1</v>
      </c>
      <c r="G686" s="6">
        <v>0</v>
      </c>
    </row>
    <row r="687" spans="1:7" ht="11.25" x14ac:dyDescent="0.15">
      <c r="A687" s="9" t="s">
        <v>3208</v>
      </c>
      <c r="B687" s="8" t="s">
        <v>3207</v>
      </c>
      <c r="C687" s="8">
        <v>2</v>
      </c>
      <c r="D687" s="8">
        <v>2</v>
      </c>
      <c r="E687" s="8">
        <v>38</v>
      </c>
      <c r="F687" s="7">
        <v>1</v>
      </c>
      <c r="G687" s="6">
        <v>0</v>
      </c>
    </row>
    <row r="688" spans="1:7" ht="11.25" x14ac:dyDescent="0.15">
      <c r="A688" s="9" t="s">
        <v>892</v>
      </c>
      <c r="B688" s="8" t="s">
        <v>891</v>
      </c>
      <c r="C688" s="8">
        <v>85</v>
      </c>
      <c r="D688" s="8">
        <v>3.89</v>
      </c>
      <c r="E688" s="8">
        <v>67.08</v>
      </c>
      <c r="F688" s="7">
        <v>1</v>
      </c>
      <c r="G688" s="6">
        <v>0</v>
      </c>
    </row>
    <row r="689" spans="1:7" ht="11.25" x14ac:dyDescent="0.15">
      <c r="A689" s="9" t="s">
        <v>890</v>
      </c>
      <c r="B689" s="8" t="s">
        <v>889</v>
      </c>
      <c r="C689" s="8">
        <v>29</v>
      </c>
      <c r="D689" s="8">
        <v>6.24</v>
      </c>
      <c r="E689" s="8">
        <v>77.03</v>
      </c>
      <c r="F689" s="7">
        <v>1</v>
      </c>
      <c r="G689" s="6">
        <v>0</v>
      </c>
    </row>
    <row r="690" spans="1:7" ht="11.25" x14ac:dyDescent="0.15">
      <c r="A690" s="9" t="s">
        <v>888</v>
      </c>
      <c r="B690" s="8" t="s">
        <v>887</v>
      </c>
      <c r="C690" s="8">
        <v>16</v>
      </c>
      <c r="D690" s="8">
        <v>9.19</v>
      </c>
      <c r="E690" s="8">
        <v>83.56</v>
      </c>
      <c r="F690" s="7">
        <v>1</v>
      </c>
      <c r="G690" s="6">
        <v>0</v>
      </c>
    </row>
    <row r="691" spans="1:7" ht="11.25" x14ac:dyDescent="0.15">
      <c r="A691" s="9" t="s">
        <v>886</v>
      </c>
      <c r="B691" s="8" t="s">
        <v>885</v>
      </c>
      <c r="C691" s="8">
        <v>8</v>
      </c>
      <c r="D691" s="8">
        <v>12.5</v>
      </c>
      <c r="E691" s="8">
        <v>85.13</v>
      </c>
      <c r="F691" s="7">
        <v>1</v>
      </c>
      <c r="G691" s="6">
        <v>0</v>
      </c>
    </row>
    <row r="692" spans="1:7" ht="22.5" x14ac:dyDescent="0.15">
      <c r="A692" s="9" t="s">
        <v>884</v>
      </c>
      <c r="B692" s="8" t="s">
        <v>883</v>
      </c>
      <c r="C692" s="8">
        <v>7</v>
      </c>
      <c r="D692" s="8">
        <v>1</v>
      </c>
      <c r="E692" s="8">
        <v>47.29</v>
      </c>
      <c r="F692" s="7">
        <v>1</v>
      </c>
      <c r="G692" s="6">
        <v>0</v>
      </c>
    </row>
    <row r="693" spans="1:7" ht="22.5" x14ac:dyDescent="0.15">
      <c r="A693" s="9" t="s">
        <v>3357</v>
      </c>
      <c r="B693" s="8" t="s">
        <v>3356</v>
      </c>
      <c r="C693" s="8">
        <v>2</v>
      </c>
      <c r="D693" s="8">
        <v>5</v>
      </c>
      <c r="E693" s="8">
        <v>53</v>
      </c>
      <c r="F693" s="7">
        <v>1</v>
      </c>
      <c r="G693" s="6">
        <v>0</v>
      </c>
    </row>
    <row r="694" spans="1:7" ht="33.75" x14ac:dyDescent="0.15">
      <c r="A694" s="9" t="s">
        <v>882</v>
      </c>
      <c r="B694" s="8" t="s">
        <v>881</v>
      </c>
      <c r="C694" s="8">
        <v>16</v>
      </c>
      <c r="D694" s="8">
        <v>0</v>
      </c>
      <c r="E694" s="8">
        <v>7.75</v>
      </c>
      <c r="F694" s="7">
        <v>1</v>
      </c>
      <c r="G694" s="6">
        <v>0</v>
      </c>
    </row>
    <row r="695" spans="1:7" ht="33.75" x14ac:dyDescent="0.15">
      <c r="A695" s="9" t="s">
        <v>880</v>
      </c>
      <c r="B695" s="8" t="s">
        <v>879</v>
      </c>
      <c r="C695" s="8">
        <v>8</v>
      </c>
      <c r="D695" s="8">
        <v>1</v>
      </c>
      <c r="E695" s="8">
        <v>7.88</v>
      </c>
      <c r="F695" s="7">
        <v>1</v>
      </c>
      <c r="G695" s="6">
        <v>0</v>
      </c>
    </row>
    <row r="696" spans="1:7" ht="33.75" x14ac:dyDescent="0.15">
      <c r="A696" s="9" t="s">
        <v>878</v>
      </c>
      <c r="B696" s="8" t="s">
        <v>877</v>
      </c>
      <c r="C696" s="8">
        <v>28</v>
      </c>
      <c r="D696" s="8">
        <v>0</v>
      </c>
      <c r="E696" s="8">
        <v>50.04</v>
      </c>
      <c r="F696" s="7">
        <v>1</v>
      </c>
      <c r="G696" s="6">
        <v>0</v>
      </c>
    </row>
    <row r="697" spans="1:7" ht="33.75" x14ac:dyDescent="0.15">
      <c r="A697" s="9" t="s">
        <v>876</v>
      </c>
      <c r="B697" s="8" t="s">
        <v>875</v>
      </c>
      <c r="C697" s="8">
        <v>15</v>
      </c>
      <c r="D697" s="8">
        <v>1.93</v>
      </c>
      <c r="E697" s="8">
        <v>57.33</v>
      </c>
      <c r="F697" s="7">
        <v>1</v>
      </c>
      <c r="G697" s="6">
        <v>0</v>
      </c>
    </row>
    <row r="698" spans="1:7" ht="33.75" x14ac:dyDescent="0.15">
      <c r="A698" s="9" t="s">
        <v>874</v>
      </c>
      <c r="B698" s="8" t="s">
        <v>873</v>
      </c>
      <c r="C698" s="8">
        <v>4</v>
      </c>
      <c r="D698" s="8">
        <v>7</v>
      </c>
      <c r="E698" s="8">
        <v>72.25</v>
      </c>
      <c r="F698" s="7">
        <v>1</v>
      </c>
      <c r="G698" s="6">
        <v>0</v>
      </c>
    </row>
    <row r="699" spans="1:7" ht="11.25" x14ac:dyDescent="0.15">
      <c r="A699" s="9" t="s">
        <v>872</v>
      </c>
      <c r="B699" s="8" t="s">
        <v>871</v>
      </c>
      <c r="C699" s="8">
        <v>81</v>
      </c>
      <c r="D699" s="8">
        <v>0</v>
      </c>
      <c r="E699" s="8">
        <v>20.88</v>
      </c>
      <c r="F699" s="7">
        <v>1</v>
      </c>
      <c r="G699" s="6">
        <v>0</v>
      </c>
    </row>
    <row r="700" spans="1:7" ht="11.25" x14ac:dyDescent="0.15">
      <c r="A700" s="9" t="s">
        <v>870</v>
      </c>
      <c r="B700" s="8" t="s">
        <v>869</v>
      </c>
      <c r="C700" s="8">
        <v>6</v>
      </c>
      <c r="D700" s="8">
        <v>1.83</v>
      </c>
      <c r="E700" s="8">
        <v>52.5</v>
      </c>
      <c r="F700" s="7">
        <v>1</v>
      </c>
      <c r="G700" s="6">
        <v>0</v>
      </c>
    </row>
    <row r="701" spans="1:7" ht="11.25" x14ac:dyDescent="0.15">
      <c r="A701" s="9" t="s">
        <v>3536</v>
      </c>
      <c r="B701" s="8" t="s">
        <v>3535</v>
      </c>
      <c r="C701" s="8">
        <v>1</v>
      </c>
      <c r="D701" s="8">
        <v>3</v>
      </c>
      <c r="E701" s="8">
        <v>88</v>
      </c>
      <c r="F701" s="7">
        <v>1</v>
      </c>
      <c r="G701" s="6">
        <v>0</v>
      </c>
    </row>
    <row r="702" spans="1:7" ht="22.5" x14ac:dyDescent="0.15">
      <c r="A702" s="9" t="s">
        <v>866</v>
      </c>
      <c r="B702" s="8" t="s">
        <v>865</v>
      </c>
      <c r="C702" s="8">
        <v>14</v>
      </c>
      <c r="D702" s="8">
        <v>8.57</v>
      </c>
      <c r="E702" s="8">
        <v>63.14</v>
      </c>
      <c r="F702" s="7">
        <v>1</v>
      </c>
      <c r="G702" s="6">
        <v>0</v>
      </c>
    </row>
    <row r="703" spans="1:7" ht="22.5" x14ac:dyDescent="0.15">
      <c r="A703" s="9" t="s">
        <v>864</v>
      </c>
      <c r="B703" s="8" t="s">
        <v>863</v>
      </c>
      <c r="C703" s="8">
        <v>2</v>
      </c>
      <c r="D703" s="8">
        <v>10.5</v>
      </c>
      <c r="E703" s="8">
        <v>67.5</v>
      </c>
      <c r="F703" s="7">
        <v>1</v>
      </c>
      <c r="G703" s="6">
        <v>0</v>
      </c>
    </row>
    <row r="704" spans="1:7" ht="22.5" x14ac:dyDescent="0.15">
      <c r="A704" s="9" t="s">
        <v>862</v>
      </c>
      <c r="B704" s="8" t="s">
        <v>861</v>
      </c>
      <c r="C704" s="8">
        <v>3</v>
      </c>
      <c r="D704" s="8">
        <v>20.67</v>
      </c>
      <c r="E704" s="8">
        <v>68</v>
      </c>
      <c r="F704" s="7">
        <v>1</v>
      </c>
      <c r="G704" s="6">
        <v>0</v>
      </c>
    </row>
    <row r="705" spans="1:7" ht="22.5" x14ac:dyDescent="0.15">
      <c r="A705" s="9" t="s">
        <v>3240</v>
      </c>
      <c r="B705" s="8" t="s">
        <v>3239</v>
      </c>
      <c r="C705" s="8">
        <v>2</v>
      </c>
      <c r="D705" s="8">
        <v>16.5</v>
      </c>
      <c r="E705" s="8">
        <v>60.5</v>
      </c>
      <c r="F705" s="7">
        <v>1</v>
      </c>
      <c r="G705" s="6">
        <v>0</v>
      </c>
    </row>
    <row r="706" spans="1:7" ht="33.75" x14ac:dyDescent="0.15">
      <c r="A706" s="9" t="s">
        <v>3035</v>
      </c>
      <c r="B706" s="8" t="s">
        <v>3034</v>
      </c>
      <c r="C706" s="8">
        <v>6</v>
      </c>
      <c r="D706" s="8">
        <v>7.83</v>
      </c>
      <c r="E706" s="8">
        <v>65.33</v>
      </c>
      <c r="F706" s="7">
        <v>1</v>
      </c>
      <c r="G706" s="6">
        <v>0</v>
      </c>
    </row>
    <row r="707" spans="1:7" ht="33.75" x14ac:dyDescent="0.15">
      <c r="A707" s="9" t="s">
        <v>860</v>
      </c>
      <c r="B707" s="8" t="s">
        <v>859</v>
      </c>
      <c r="C707" s="8">
        <v>2</v>
      </c>
      <c r="D707" s="8">
        <v>9</v>
      </c>
      <c r="E707" s="8">
        <v>70.5</v>
      </c>
      <c r="F707" s="7">
        <v>1</v>
      </c>
      <c r="G707" s="6">
        <v>0</v>
      </c>
    </row>
    <row r="708" spans="1:7" ht="33.75" x14ac:dyDescent="0.15">
      <c r="A708" s="9" t="s">
        <v>3033</v>
      </c>
      <c r="B708" s="8" t="s">
        <v>3032</v>
      </c>
      <c r="C708" s="8">
        <v>1</v>
      </c>
      <c r="D708" s="8">
        <v>9</v>
      </c>
      <c r="E708" s="8">
        <v>82</v>
      </c>
      <c r="F708" s="7">
        <v>1</v>
      </c>
      <c r="G708" s="6">
        <v>0</v>
      </c>
    </row>
    <row r="709" spans="1:7" ht="33.75" x14ac:dyDescent="0.15">
      <c r="A709" s="9" t="s">
        <v>3031</v>
      </c>
      <c r="B709" s="8" t="s">
        <v>3030</v>
      </c>
      <c r="C709" s="8">
        <v>1</v>
      </c>
      <c r="D709" s="8">
        <v>9</v>
      </c>
      <c r="E709" s="8">
        <v>81</v>
      </c>
      <c r="F709" s="7">
        <v>1</v>
      </c>
      <c r="G709" s="6">
        <v>0</v>
      </c>
    </row>
    <row r="710" spans="1:7" ht="11.25" x14ac:dyDescent="0.15">
      <c r="A710" s="9" t="s">
        <v>3029</v>
      </c>
      <c r="B710" s="8" t="s">
        <v>3028</v>
      </c>
      <c r="C710" s="8">
        <v>3</v>
      </c>
      <c r="D710" s="8">
        <v>0</v>
      </c>
      <c r="E710" s="8">
        <v>42.33</v>
      </c>
      <c r="F710" s="7">
        <v>1</v>
      </c>
      <c r="G710" s="6">
        <v>0</v>
      </c>
    </row>
    <row r="711" spans="1:7" ht="22.5" x14ac:dyDescent="0.15">
      <c r="A711" s="9" t="s">
        <v>858</v>
      </c>
      <c r="B711" s="8" t="s">
        <v>857</v>
      </c>
      <c r="C711" s="8">
        <v>10</v>
      </c>
      <c r="D711" s="8">
        <v>0</v>
      </c>
      <c r="E711" s="8">
        <v>64.3</v>
      </c>
      <c r="F711" s="7">
        <v>1</v>
      </c>
      <c r="G711" s="6">
        <v>0</v>
      </c>
    </row>
    <row r="712" spans="1:7" ht="22.5" x14ac:dyDescent="0.15">
      <c r="A712" s="9" t="s">
        <v>856</v>
      </c>
      <c r="B712" s="8" t="s">
        <v>855</v>
      </c>
      <c r="C712" s="8">
        <v>2</v>
      </c>
      <c r="D712" s="8">
        <v>2.5</v>
      </c>
      <c r="E712" s="8">
        <v>73.5</v>
      </c>
      <c r="F712" s="7">
        <v>1</v>
      </c>
      <c r="G712" s="6">
        <v>0</v>
      </c>
    </row>
    <row r="713" spans="1:7" ht="22.5" x14ac:dyDescent="0.15">
      <c r="A713" s="9" t="s">
        <v>32</v>
      </c>
      <c r="B713" s="8" t="s">
        <v>31</v>
      </c>
      <c r="C713" s="8">
        <v>4</v>
      </c>
      <c r="D713" s="8">
        <v>5.75</v>
      </c>
      <c r="E713" s="8">
        <v>79.25</v>
      </c>
      <c r="F713" s="7">
        <v>1</v>
      </c>
      <c r="G713" s="6">
        <v>0</v>
      </c>
    </row>
    <row r="714" spans="1:7" ht="22.5" x14ac:dyDescent="0.15">
      <c r="A714" s="9" t="s">
        <v>3025</v>
      </c>
      <c r="B714" s="8" t="s">
        <v>3024</v>
      </c>
      <c r="C714" s="8">
        <v>1</v>
      </c>
      <c r="D714" s="8">
        <v>6</v>
      </c>
      <c r="E714" s="8">
        <v>65</v>
      </c>
      <c r="F714" s="7">
        <v>1</v>
      </c>
      <c r="G714" s="6">
        <v>0</v>
      </c>
    </row>
    <row r="715" spans="1:7" ht="11.25" x14ac:dyDescent="0.15">
      <c r="A715" s="9" t="s">
        <v>3023</v>
      </c>
      <c r="B715" s="8" t="s">
        <v>3022</v>
      </c>
      <c r="C715" s="8">
        <v>6</v>
      </c>
      <c r="D715" s="8">
        <v>2.33</v>
      </c>
      <c r="E715" s="8">
        <v>76.17</v>
      </c>
      <c r="F715" s="7">
        <v>1</v>
      </c>
      <c r="G715" s="6">
        <v>0</v>
      </c>
    </row>
    <row r="716" spans="1:7" ht="11.25" x14ac:dyDescent="0.15">
      <c r="A716" s="9" t="s">
        <v>3021</v>
      </c>
      <c r="B716" s="8" t="s">
        <v>3020</v>
      </c>
      <c r="C716" s="8">
        <v>8</v>
      </c>
      <c r="D716" s="8">
        <v>6.5</v>
      </c>
      <c r="E716" s="8">
        <v>79.38</v>
      </c>
      <c r="F716" s="7">
        <v>1</v>
      </c>
      <c r="G716" s="6">
        <v>0</v>
      </c>
    </row>
    <row r="717" spans="1:7" ht="11.25" x14ac:dyDescent="0.15">
      <c r="A717" s="9" t="s">
        <v>854</v>
      </c>
      <c r="B717" s="8" t="s">
        <v>853</v>
      </c>
      <c r="C717" s="8">
        <v>1</v>
      </c>
      <c r="D717" s="8">
        <v>8</v>
      </c>
      <c r="E717" s="8">
        <v>88</v>
      </c>
      <c r="F717" s="7">
        <v>1</v>
      </c>
      <c r="G717" s="6">
        <v>0</v>
      </c>
    </row>
    <row r="718" spans="1:7" ht="22.5" x14ac:dyDescent="0.15">
      <c r="A718" s="9" t="s">
        <v>852</v>
      </c>
      <c r="B718" s="8" t="s">
        <v>851</v>
      </c>
      <c r="C718" s="8">
        <v>6</v>
      </c>
      <c r="D718" s="8">
        <v>0</v>
      </c>
      <c r="E718" s="8">
        <v>33.67</v>
      </c>
      <c r="F718" s="7">
        <v>1</v>
      </c>
      <c r="G718" s="6">
        <v>0</v>
      </c>
    </row>
    <row r="719" spans="1:7" ht="22.5" x14ac:dyDescent="0.15">
      <c r="A719" s="9" t="s">
        <v>848</v>
      </c>
      <c r="B719" s="8" t="s">
        <v>847</v>
      </c>
      <c r="C719" s="8">
        <v>1</v>
      </c>
      <c r="D719" s="8">
        <v>7</v>
      </c>
      <c r="E719" s="8">
        <v>62</v>
      </c>
      <c r="F719" s="7">
        <v>1</v>
      </c>
      <c r="G719" s="6">
        <v>0</v>
      </c>
    </row>
    <row r="720" spans="1:7" ht="22.5" x14ac:dyDescent="0.15">
      <c r="A720" s="9" t="s">
        <v>846</v>
      </c>
      <c r="B720" s="8" t="s">
        <v>845</v>
      </c>
      <c r="C720" s="8">
        <v>1</v>
      </c>
      <c r="D720" s="8">
        <v>8</v>
      </c>
      <c r="E720" s="8">
        <v>82</v>
      </c>
      <c r="F720" s="7">
        <v>1</v>
      </c>
      <c r="G720" s="6">
        <v>0</v>
      </c>
    </row>
    <row r="721" spans="1:7" ht="22.5" x14ac:dyDescent="0.15">
      <c r="A721" s="9" t="s">
        <v>842</v>
      </c>
      <c r="B721" s="8" t="s">
        <v>841</v>
      </c>
      <c r="C721" s="8">
        <v>2</v>
      </c>
      <c r="D721" s="8">
        <v>1</v>
      </c>
      <c r="E721" s="8">
        <v>31.5</v>
      </c>
      <c r="F721" s="7">
        <v>1</v>
      </c>
      <c r="G721" s="6">
        <v>0</v>
      </c>
    </row>
    <row r="722" spans="1:7" ht="11.25" x14ac:dyDescent="0.15">
      <c r="A722" s="9" t="s">
        <v>840</v>
      </c>
      <c r="B722" s="8" t="s">
        <v>839</v>
      </c>
      <c r="C722" s="8">
        <v>15</v>
      </c>
      <c r="D722" s="8">
        <v>3.47</v>
      </c>
      <c r="E722" s="8">
        <v>53.13</v>
      </c>
      <c r="F722" s="7">
        <v>1</v>
      </c>
      <c r="G722" s="6">
        <v>0</v>
      </c>
    </row>
    <row r="723" spans="1:7" ht="11.25" x14ac:dyDescent="0.15">
      <c r="A723" s="9" t="s">
        <v>838</v>
      </c>
      <c r="B723" s="8" t="s">
        <v>837</v>
      </c>
      <c r="C723" s="8">
        <v>8</v>
      </c>
      <c r="D723" s="8">
        <v>3.75</v>
      </c>
      <c r="E723" s="8">
        <v>71</v>
      </c>
      <c r="F723" s="7">
        <v>1</v>
      </c>
      <c r="G723" s="6">
        <v>0</v>
      </c>
    </row>
    <row r="724" spans="1:7" ht="11.25" x14ac:dyDescent="0.15">
      <c r="A724" s="9" t="s">
        <v>836</v>
      </c>
      <c r="B724" s="8" t="s">
        <v>835</v>
      </c>
      <c r="C724" s="8">
        <v>2</v>
      </c>
      <c r="D724" s="8">
        <v>7</v>
      </c>
      <c r="E724" s="8">
        <v>65</v>
      </c>
      <c r="F724" s="7">
        <v>1</v>
      </c>
      <c r="G724" s="6">
        <v>0</v>
      </c>
    </row>
    <row r="725" spans="1:7" ht="22.5" x14ac:dyDescent="0.15">
      <c r="A725" s="9" t="s">
        <v>830</v>
      </c>
      <c r="B725" s="8" t="s">
        <v>829</v>
      </c>
      <c r="C725" s="8">
        <v>3</v>
      </c>
      <c r="D725" s="8">
        <v>3.67</v>
      </c>
      <c r="E725" s="8">
        <v>39.67</v>
      </c>
      <c r="F725" s="7">
        <v>1</v>
      </c>
      <c r="G725" s="6">
        <v>0</v>
      </c>
    </row>
    <row r="726" spans="1:7" ht="22.5" x14ac:dyDescent="0.15">
      <c r="A726" s="9" t="s">
        <v>3355</v>
      </c>
      <c r="B726" s="8" t="s">
        <v>3354</v>
      </c>
      <c r="C726" s="8">
        <v>1</v>
      </c>
      <c r="D726" s="8">
        <v>12</v>
      </c>
      <c r="E726" s="8">
        <v>80</v>
      </c>
      <c r="F726" s="7">
        <v>1</v>
      </c>
      <c r="G726" s="6">
        <v>0</v>
      </c>
    </row>
    <row r="727" spans="1:7" ht="22.5" x14ac:dyDescent="0.15">
      <c r="A727" s="9" t="s">
        <v>3416</v>
      </c>
      <c r="B727" s="8" t="s">
        <v>3415</v>
      </c>
      <c r="C727" s="8">
        <v>1</v>
      </c>
      <c r="D727" s="8">
        <v>2</v>
      </c>
      <c r="E727" s="8">
        <v>69</v>
      </c>
      <c r="F727" s="7">
        <v>1</v>
      </c>
      <c r="G727" s="6">
        <v>0</v>
      </c>
    </row>
    <row r="728" spans="1:7" ht="11.25" x14ac:dyDescent="0.15">
      <c r="A728" s="9" t="s">
        <v>828</v>
      </c>
      <c r="B728" s="8" t="s">
        <v>827</v>
      </c>
      <c r="C728" s="8">
        <v>57</v>
      </c>
      <c r="D728" s="8">
        <v>5</v>
      </c>
      <c r="E728" s="8">
        <v>51.6</v>
      </c>
      <c r="F728" s="7">
        <v>0</v>
      </c>
      <c r="G728" s="6">
        <v>0</v>
      </c>
    </row>
    <row r="729" spans="1:7" ht="11.25" x14ac:dyDescent="0.15">
      <c r="A729" s="9" t="s">
        <v>826</v>
      </c>
      <c r="B729" s="8" t="s">
        <v>825</v>
      </c>
      <c r="C729" s="8">
        <v>11</v>
      </c>
      <c r="D729" s="8">
        <v>8.4499999999999993</v>
      </c>
      <c r="E729" s="8">
        <v>68.09</v>
      </c>
      <c r="F729" s="7">
        <v>0</v>
      </c>
      <c r="G729" s="6">
        <v>0</v>
      </c>
    </row>
    <row r="730" spans="1:7" ht="11.25" x14ac:dyDescent="0.15">
      <c r="A730" s="9" t="s">
        <v>824</v>
      </c>
      <c r="B730" s="8" t="s">
        <v>823</v>
      </c>
      <c r="C730" s="8">
        <v>3</v>
      </c>
      <c r="D730" s="8">
        <v>8.67</v>
      </c>
      <c r="E730" s="8">
        <v>63.67</v>
      </c>
      <c r="F730" s="7">
        <v>0</v>
      </c>
      <c r="G730" s="6">
        <v>0</v>
      </c>
    </row>
    <row r="731" spans="1:7" ht="11.25" x14ac:dyDescent="0.15">
      <c r="A731" s="9" t="s">
        <v>3484</v>
      </c>
      <c r="B731" s="8" t="s">
        <v>3483</v>
      </c>
      <c r="C731" s="8">
        <v>1</v>
      </c>
      <c r="D731" s="8">
        <v>8</v>
      </c>
      <c r="E731" s="8">
        <v>44</v>
      </c>
      <c r="F731" s="7">
        <v>0</v>
      </c>
      <c r="G731" s="6">
        <v>0</v>
      </c>
    </row>
    <row r="732" spans="1:7" ht="22.5" x14ac:dyDescent="0.15">
      <c r="A732" s="9" t="s">
        <v>822</v>
      </c>
      <c r="B732" s="8" t="s">
        <v>821</v>
      </c>
      <c r="C732" s="8">
        <v>1</v>
      </c>
      <c r="D732" s="8">
        <v>0</v>
      </c>
      <c r="E732" s="8">
        <v>61</v>
      </c>
      <c r="F732" s="7">
        <v>0</v>
      </c>
      <c r="G732" s="6">
        <v>0</v>
      </c>
    </row>
    <row r="733" spans="1:7" ht="22.5" x14ac:dyDescent="0.15">
      <c r="A733" s="9" t="s">
        <v>820</v>
      </c>
      <c r="B733" s="8" t="s">
        <v>819</v>
      </c>
      <c r="C733" s="8">
        <v>24</v>
      </c>
      <c r="D733" s="8">
        <v>4.42</v>
      </c>
      <c r="E733" s="8">
        <v>62.46</v>
      </c>
      <c r="F733" s="7">
        <v>0</v>
      </c>
      <c r="G733" s="6">
        <v>0</v>
      </c>
    </row>
    <row r="734" spans="1:7" ht="22.5" x14ac:dyDescent="0.15">
      <c r="A734" s="9" t="s">
        <v>818</v>
      </c>
      <c r="B734" s="8" t="s">
        <v>817</v>
      </c>
      <c r="C734" s="8">
        <v>4</v>
      </c>
      <c r="D734" s="8">
        <v>5.25</v>
      </c>
      <c r="E734" s="8">
        <v>77</v>
      </c>
      <c r="F734" s="7">
        <v>0</v>
      </c>
      <c r="G734" s="6">
        <v>0</v>
      </c>
    </row>
    <row r="735" spans="1:7" ht="22.5" x14ac:dyDescent="0.15">
      <c r="A735" s="9" t="s">
        <v>2694</v>
      </c>
      <c r="B735" s="8" t="s">
        <v>2693</v>
      </c>
      <c r="C735" s="8">
        <v>2</v>
      </c>
      <c r="D735" s="8">
        <v>9.5</v>
      </c>
      <c r="E735" s="8">
        <v>66</v>
      </c>
      <c r="F735" s="7">
        <v>0</v>
      </c>
      <c r="G735" s="6">
        <v>0</v>
      </c>
    </row>
    <row r="736" spans="1:7" ht="22.5" x14ac:dyDescent="0.15">
      <c r="A736" s="9" t="s">
        <v>816</v>
      </c>
      <c r="B736" s="8" t="s">
        <v>815</v>
      </c>
      <c r="C736" s="8">
        <v>4</v>
      </c>
      <c r="D736" s="8">
        <v>3.25</v>
      </c>
      <c r="E736" s="8">
        <v>50.5</v>
      </c>
      <c r="F736" s="7">
        <v>0</v>
      </c>
      <c r="G736" s="6">
        <v>0</v>
      </c>
    </row>
    <row r="737" spans="1:7" ht="11.25" x14ac:dyDescent="0.15">
      <c r="A737" s="9" t="s">
        <v>3019</v>
      </c>
      <c r="B737" s="8" t="s">
        <v>3018</v>
      </c>
      <c r="C737" s="8">
        <v>9</v>
      </c>
      <c r="D737" s="8">
        <v>0</v>
      </c>
      <c r="E737" s="8">
        <v>39.67</v>
      </c>
      <c r="F737" s="7">
        <v>0</v>
      </c>
      <c r="G737" s="6">
        <v>0</v>
      </c>
    </row>
    <row r="738" spans="1:7" ht="11.25" x14ac:dyDescent="0.15">
      <c r="A738" s="9" t="s">
        <v>812</v>
      </c>
      <c r="B738" s="8" t="s">
        <v>811</v>
      </c>
      <c r="C738" s="8">
        <v>6</v>
      </c>
      <c r="D738" s="8">
        <v>2.33</v>
      </c>
      <c r="E738" s="8">
        <v>39.33</v>
      </c>
      <c r="F738" s="7">
        <v>0</v>
      </c>
      <c r="G738" s="6">
        <v>0</v>
      </c>
    </row>
    <row r="739" spans="1:7" ht="11.25" x14ac:dyDescent="0.15">
      <c r="A739" s="9" t="s">
        <v>810</v>
      </c>
      <c r="B739" s="8" t="s">
        <v>809</v>
      </c>
      <c r="C739" s="8">
        <v>1</v>
      </c>
      <c r="D739" s="8">
        <v>7</v>
      </c>
      <c r="E739" s="8">
        <v>43</v>
      </c>
      <c r="F739" s="7">
        <v>0</v>
      </c>
      <c r="G739" s="6">
        <v>0</v>
      </c>
    </row>
    <row r="740" spans="1:7" ht="45" x14ac:dyDescent="0.15">
      <c r="A740" s="9" t="s">
        <v>3017</v>
      </c>
      <c r="B740" s="8" t="s">
        <v>3016</v>
      </c>
      <c r="C740" s="8">
        <v>5</v>
      </c>
      <c r="D740" s="8">
        <v>0</v>
      </c>
      <c r="E740" s="8">
        <v>33.799999999999997</v>
      </c>
      <c r="F740" s="7">
        <v>0</v>
      </c>
      <c r="G740" s="6">
        <v>0</v>
      </c>
    </row>
    <row r="741" spans="1:7" ht="33.75" x14ac:dyDescent="0.15">
      <c r="A741" s="9" t="s">
        <v>808</v>
      </c>
      <c r="B741" s="8" t="s">
        <v>807</v>
      </c>
      <c r="C741" s="8">
        <v>40</v>
      </c>
      <c r="D741" s="8">
        <v>2.73</v>
      </c>
      <c r="E741" s="8">
        <v>37.549999999999997</v>
      </c>
      <c r="F741" s="7">
        <v>0</v>
      </c>
      <c r="G741" s="6">
        <v>0</v>
      </c>
    </row>
    <row r="742" spans="1:7" ht="33.75" x14ac:dyDescent="0.15">
      <c r="A742" s="9" t="s">
        <v>806</v>
      </c>
      <c r="B742" s="8" t="s">
        <v>805</v>
      </c>
      <c r="C742" s="8">
        <v>2</v>
      </c>
      <c r="D742" s="8">
        <v>5.5</v>
      </c>
      <c r="E742" s="8">
        <v>79</v>
      </c>
      <c r="F742" s="7">
        <v>0</v>
      </c>
      <c r="G742" s="6">
        <v>0</v>
      </c>
    </row>
    <row r="743" spans="1:7" ht="33.75" x14ac:dyDescent="0.15">
      <c r="A743" s="9" t="s">
        <v>2692</v>
      </c>
      <c r="B743" s="8" t="s">
        <v>2691</v>
      </c>
      <c r="C743" s="8">
        <v>1</v>
      </c>
      <c r="D743" s="8">
        <v>9</v>
      </c>
      <c r="E743" s="8">
        <v>83</v>
      </c>
      <c r="F743" s="7">
        <v>0</v>
      </c>
      <c r="G743" s="6">
        <v>0</v>
      </c>
    </row>
    <row r="744" spans="1:7" ht="22.5" x14ac:dyDescent="0.15">
      <c r="A744" s="9" t="s">
        <v>804</v>
      </c>
      <c r="B744" s="8" t="s">
        <v>803</v>
      </c>
      <c r="C744" s="8">
        <v>23</v>
      </c>
      <c r="D744" s="8">
        <v>0</v>
      </c>
      <c r="E744" s="8">
        <v>43.17</v>
      </c>
      <c r="F744" s="7">
        <v>0</v>
      </c>
      <c r="G744" s="6">
        <v>0</v>
      </c>
    </row>
    <row r="745" spans="1:7" ht="22.5" x14ac:dyDescent="0.15">
      <c r="A745" s="9" t="s">
        <v>802</v>
      </c>
      <c r="B745" s="8" t="s">
        <v>801</v>
      </c>
      <c r="C745" s="8">
        <v>16</v>
      </c>
      <c r="D745" s="8">
        <v>2</v>
      </c>
      <c r="E745" s="8">
        <v>44</v>
      </c>
      <c r="F745" s="7">
        <v>0</v>
      </c>
      <c r="G745" s="6">
        <v>0</v>
      </c>
    </row>
    <row r="746" spans="1:7" ht="22.5" x14ac:dyDescent="0.15">
      <c r="A746" s="9" t="s">
        <v>800</v>
      </c>
      <c r="B746" s="8" t="s">
        <v>799</v>
      </c>
      <c r="C746" s="8">
        <v>1</v>
      </c>
      <c r="D746" s="8">
        <v>3</v>
      </c>
      <c r="E746" s="8">
        <v>85</v>
      </c>
      <c r="F746" s="7">
        <v>0</v>
      </c>
      <c r="G746" s="6">
        <v>0</v>
      </c>
    </row>
    <row r="747" spans="1:7" ht="22.5" x14ac:dyDescent="0.15">
      <c r="A747" s="9" t="s">
        <v>2690</v>
      </c>
      <c r="B747" s="8" t="s">
        <v>2689</v>
      </c>
      <c r="C747" s="8">
        <v>1</v>
      </c>
      <c r="D747" s="8">
        <v>7</v>
      </c>
      <c r="E747" s="8">
        <v>85</v>
      </c>
      <c r="F747" s="7">
        <v>0</v>
      </c>
      <c r="G747" s="6">
        <v>0</v>
      </c>
    </row>
    <row r="748" spans="1:7" ht="22.5" x14ac:dyDescent="0.15">
      <c r="A748" s="9" t="s">
        <v>798</v>
      </c>
      <c r="B748" s="8" t="s">
        <v>797</v>
      </c>
      <c r="C748" s="8">
        <v>4</v>
      </c>
      <c r="D748" s="8">
        <v>0.25</v>
      </c>
      <c r="E748" s="8">
        <v>31.5</v>
      </c>
      <c r="F748" s="7">
        <v>0</v>
      </c>
      <c r="G748" s="6">
        <v>0</v>
      </c>
    </row>
    <row r="749" spans="1:7" ht="22.5" x14ac:dyDescent="0.15">
      <c r="A749" s="9" t="s">
        <v>2688</v>
      </c>
      <c r="B749" s="8" t="s">
        <v>2687</v>
      </c>
      <c r="C749" s="8">
        <v>2</v>
      </c>
      <c r="D749" s="8">
        <v>3</v>
      </c>
      <c r="E749" s="8">
        <v>28</v>
      </c>
      <c r="F749" s="7">
        <v>0</v>
      </c>
      <c r="G749" s="6">
        <v>0</v>
      </c>
    </row>
    <row r="750" spans="1:7" ht="22.5" x14ac:dyDescent="0.15">
      <c r="A750" s="9" t="s">
        <v>794</v>
      </c>
      <c r="B750" s="8" t="s">
        <v>793</v>
      </c>
      <c r="C750" s="8">
        <v>27</v>
      </c>
      <c r="D750" s="8">
        <v>0.19</v>
      </c>
      <c r="E750" s="8">
        <v>40.479999999999997</v>
      </c>
      <c r="F750" s="7">
        <v>0</v>
      </c>
      <c r="G750" s="6">
        <v>0</v>
      </c>
    </row>
    <row r="751" spans="1:7" ht="22.5" x14ac:dyDescent="0.15">
      <c r="A751" s="9" t="s">
        <v>792</v>
      </c>
      <c r="B751" s="8" t="s">
        <v>791</v>
      </c>
      <c r="C751" s="8">
        <v>4</v>
      </c>
      <c r="D751" s="8">
        <v>2</v>
      </c>
      <c r="E751" s="8">
        <v>41.75</v>
      </c>
      <c r="F751" s="7">
        <v>0</v>
      </c>
      <c r="G751" s="6">
        <v>0</v>
      </c>
    </row>
    <row r="752" spans="1:7" ht="22.5" x14ac:dyDescent="0.15">
      <c r="A752" s="9" t="s">
        <v>790</v>
      </c>
      <c r="B752" s="8" t="s">
        <v>789</v>
      </c>
      <c r="C752" s="8">
        <v>4</v>
      </c>
      <c r="D752" s="8">
        <v>0</v>
      </c>
      <c r="E752" s="8">
        <v>52.5</v>
      </c>
      <c r="F752" s="7">
        <v>0</v>
      </c>
      <c r="G752" s="6">
        <v>0</v>
      </c>
    </row>
    <row r="753" spans="1:7" ht="22.5" x14ac:dyDescent="0.15">
      <c r="A753" s="9" t="s">
        <v>788</v>
      </c>
      <c r="B753" s="8" t="s">
        <v>787</v>
      </c>
      <c r="C753" s="8">
        <v>1</v>
      </c>
      <c r="D753" s="8">
        <v>1</v>
      </c>
      <c r="E753" s="8">
        <v>45</v>
      </c>
      <c r="F753" s="7">
        <v>0</v>
      </c>
      <c r="G753" s="6">
        <v>0</v>
      </c>
    </row>
    <row r="754" spans="1:7" ht="22.5" x14ac:dyDescent="0.15">
      <c r="A754" s="9" t="s">
        <v>786</v>
      </c>
      <c r="B754" s="8" t="s">
        <v>785</v>
      </c>
      <c r="C754" s="8">
        <v>1</v>
      </c>
      <c r="D754" s="8">
        <v>9</v>
      </c>
      <c r="E754" s="8">
        <v>55</v>
      </c>
      <c r="F754" s="7">
        <v>0</v>
      </c>
      <c r="G754" s="6">
        <v>0</v>
      </c>
    </row>
    <row r="755" spans="1:7" ht="22.5" x14ac:dyDescent="0.15">
      <c r="A755" s="9" t="s">
        <v>784</v>
      </c>
      <c r="B755" s="8" t="s">
        <v>783</v>
      </c>
      <c r="C755" s="8">
        <v>44</v>
      </c>
      <c r="D755" s="8">
        <v>0</v>
      </c>
      <c r="E755" s="8">
        <v>42.82</v>
      </c>
      <c r="F755" s="7">
        <v>0</v>
      </c>
      <c r="G755" s="6">
        <v>0</v>
      </c>
    </row>
    <row r="756" spans="1:7" ht="22.5" x14ac:dyDescent="0.15">
      <c r="A756" s="9" t="s">
        <v>782</v>
      </c>
      <c r="B756" s="8" t="s">
        <v>781</v>
      </c>
      <c r="C756" s="8">
        <v>16</v>
      </c>
      <c r="D756" s="8">
        <v>1</v>
      </c>
      <c r="E756" s="8">
        <v>47.38</v>
      </c>
      <c r="F756" s="7">
        <v>0</v>
      </c>
      <c r="G756" s="6">
        <v>0</v>
      </c>
    </row>
    <row r="757" spans="1:7" ht="22.5" x14ac:dyDescent="0.15">
      <c r="A757" s="9" t="s">
        <v>780</v>
      </c>
      <c r="B757" s="8" t="s">
        <v>779</v>
      </c>
      <c r="C757" s="8">
        <v>2</v>
      </c>
      <c r="D757" s="8">
        <v>1</v>
      </c>
      <c r="E757" s="8">
        <v>23</v>
      </c>
      <c r="F757" s="7">
        <v>0</v>
      </c>
      <c r="G757" s="6">
        <v>0</v>
      </c>
    </row>
    <row r="758" spans="1:7" ht="22.5" x14ac:dyDescent="0.15">
      <c r="A758" s="9" t="s">
        <v>778</v>
      </c>
      <c r="B758" s="8" t="s">
        <v>777</v>
      </c>
      <c r="C758" s="8">
        <v>3</v>
      </c>
      <c r="D758" s="8">
        <v>3.67</v>
      </c>
      <c r="E758" s="8">
        <v>40</v>
      </c>
      <c r="F758" s="7">
        <v>0</v>
      </c>
      <c r="G758" s="6">
        <v>0</v>
      </c>
    </row>
    <row r="759" spans="1:7" ht="22.5" x14ac:dyDescent="0.15">
      <c r="A759" s="9" t="s">
        <v>3015</v>
      </c>
      <c r="B759" s="8" t="s">
        <v>3014</v>
      </c>
      <c r="C759" s="8">
        <v>1</v>
      </c>
      <c r="D759" s="8">
        <v>6</v>
      </c>
      <c r="E759" s="8">
        <v>65</v>
      </c>
      <c r="F759" s="7">
        <v>0</v>
      </c>
      <c r="G759" s="6">
        <v>0</v>
      </c>
    </row>
    <row r="760" spans="1:7" ht="33.75" x14ac:dyDescent="0.15">
      <c r="A760" s="9" t="s">
        <v>776</v>
      </c>
      <c r="B760" s="8" t="s">
        <v>775</v>
      </c>
      <c r="C760" s="8">
        <v>10</v>
      </c>
      <c r="D760" s="8">
        <v>9.5</v>
      </c>
      <c r="E760" s="8">
        <v>63.2</v>
      </c>
      <c r="F760" s="7">
        <v>0</v>
      </c>
      <c r="G760" s="6">
        <v>0</v>
      </c>
    </row>
    <row r="761" spans="1:7" ht="33.75" x14ac:dyDescent="0.15">
      <c r="A761" s="9" t="s">
        <v>774</v>
      </c>
      <c r="B761" s="8" t="s">
        <v>773</v>
      </c>
      <c r="C761" s="8">
        <v>3</v>
      </c>
      <c r="D761" s="8">
        <v>9.33</v>
      </c>
      <c r="E761" s="8">
        <v>64.67</v>
      </c>
      <c r="F761" s="7">
        <v>0</v>
      </c>
      <c r="G761" s="6">
        <v>0</v>
      </c>
    </row>
    <row r="762" spans="1:7" ht="33.75" x14ac:dyDescent="0.15">
      <c r="A762" s="9" t="s">
        <v>772</v>
      </c>
      <c r="B762" s="8" t="s">
        <v>771</v>
      </c>
      <c r="C762" s="8">
        <v>2</v>
      </c>
      <c r="D762" s="8">
        <v>7.5</v>
      </c>
      <c r="E762" s="8">
        <v>65</v>
      </c>
      <c r="F762" s="7">
        <v>0</v>
      </c>
      <c r="G762" s="6">
        <v>0</v>
      </c>
    </row>
    <row r="763" spans="1:7" ht="33.75" x14ac:dyDescent="0.15">
      <c r="A763" s="9" t="s">
        <v>770</v>
      </c>
      <c r="B763" s="8" t="s">
        <v>769</v>
      </c>
      <c r="C763" s="8">
        <v>16</v>
      </c>
      <c r="D763" s="8">
        <v>5.31</v>
      </c>
      <c r="E763" s="8">
        <v>48.81</v>
      </c>
      <c r="F763" s="7">
        <v>0</v>
      </c>
      <c r="G763" s="6">
        <v>0</v>
      </c>
    </row>
    <row r="764" spans="1:7" ht="33.75" x14ac:dyDescent="0.15">
      <c r="A764" s="9" t="s">
        <v>768</v>
      </c>
      <c r="B764" s="8" t="s">
        <v>767</v>
      </c>
      <c r="C764" s="8">
        <v>1</v>
      </c>
      <c r="D764" s="8">
        <v>8</v>
      </c>
      <c r="E764" s="8">
        <v>60</v>
      </c>
      <c r="F764" s="7">
        <v>0</v>
      </c>
      <c r="G764" s="6">
        <v>0</v>
      </c>
    </row>
    <row r="765" spans="1:7" ht="11.25" x14ac:dyDescent="0.15">
      <c r="A765" s="9" t="s">
        <v>766</v>
      </c>
      <c r="B765" s="8" t="s">
        <v>765</v>
      </c>
      <c r="C765" s="8">
        <v>64</v>
      </c>
      <c r="D765" s="8">
        <v>0.81</v>
      </c>
      <c r="E765" s="8">
        <v>55.17</v>
      </c>
      <c r="F765" s="7">
        <v>0</v>
      </c>
      <c r="G765" s="6">
        <v>0</v>
      </c>
    </row>
    <row r="766" spans="1:7" ht="11.25" x14ac:dyDescent="0.15">
      <c r="A766" s="9" t="s">
        <v>762</v>
      </c>
      <c r="B766" s="8" t="s">
        <v>761</v>
      </c>
      <c r="C766" s="8">
        <v>3</v>
      </c>
      <c r="D766" s="8">
        <v>4.67</v>
      </c>
      <c r="E766" s="8">
        <v>35.67</v>
      </c>
      <c r="F766" s="7">
        <v>0</v>
      </c>
      <c r="G766" s="6">
        <v>0</v>
      </c>
    </row>
    <row r="767" spans="1:7" ht="22.5" x14ac:dyDescent="0.15">
      <c r="A767" s="9" t="s">
        <v>760</v>
      </c>
      <c r="B767" s="8" t="s">
        <v>759</v>
      </c>
      <c r="C767" s="8">
        <v>3</v>
      </c>
      <c r="D767" s="8">
        <v>0</v>
      </c>
      <c r="E767" s="8">
        <v>56.33</v>
      </c>
      <c r="F767" s="7">
        <v>0</v>
      </c>
      <c r="G767" s="6">
        <v>0</v>
      </c>
    </row>
    <row r="768" spans="1:7" ht="22.5" x14ac:dyDescent="0.15">
      <c r="A768" s="9" t="s">
        <v>2682</v>
      </c>
      <c r="B768" s="8" t="s">
        <v>2681</v>
      </c>
      <c r="C768" s="8">
        <v>6</v>
      </c>
      <c r="D768" s="8">
        <v>1.5</v>
      </c>
      <c r="E768" s="8">
        <v>35.83</v>
      </c>
      <c r="F768" s="7">
        <v>0</v>
      </c>
      <c r="G768" s="6">
        <v>0</v>
      </c>
    </row>
    <row r="769" spans="1:7" ht="22.5" x14ac:dyDescent="0.15">
      <c r="A769" s="9" t="s">
        <v>758</v>
      </c>
      <c r="B769" s="8" t="s">
        <v>757</v>
      </c>
      <c r="C769" s="8">
        <v>2</v>
      </c>
      <c r="D769" s="8">
        <v>0</v>
      </c>
      <c r="E769" s="8">
        <v>47</v>
      </c>
      <c r="F769" s="7">
        <v>0</v>
      </c>
      <c r="G769" s="6">
        <v>0</v>
      </c>
    </row>
    <row r="770" spans="1:7" ht="33.75" x14ac:dyDescent="0.15">
      <c r="A770" s="9" t="s">
        <v>756</v>
      </c>
      <c r="B770" s="8" t="s">
        <v>755</v>
      </c>
      <c r="C770" s="8">
        <v>92</v>
      </c>
      <c r="D770" s="8">
        <v>0.16</v>
      </c>
      <c r="E770" s="8">
        <v>52.45</v>
      </c>
      <c r="F770" s="7">
        <v>0</v>
      </c>
      <c r="G770" s="6">
        <v>0</v>
      </c>
    </row>
    <row r="771" spans="1:7" ht="33.75" x14ac:dyDescent="0.15">
      <c r="A771" s="9" t="s">
        <v>754</v>
      </c>
      <c r="B771" s="8" t="s">
        <v>753</v>
      </c>
      <c r="C771" s="8">
        <v>38</v>
      </c>
      <c r="D771" s="8">
        <v>0.08</v>
      </c>
      <c r="E771" s="8">
        <v>59.97</v>
      </c>
      <c r="F771" s="7">
        <v>0</v>
      </c>
      <c r="G771" s="6">
        <v>0</v>
      </c>
    </row>
    <row r="772" spans="1:7" ht="33.75" x14ac:dyDescent="0.15">
      <c r="A772" s="9" t="s">
        <v>752</v>
      </c>
      <c r="B772" s="8" t="s">
        <v>751</v>
      </c>
      <c r="C772" s="8">
        <v>7</v>
      </c>
      <c r="D772" s="8">
        <v>0</v>
      </c>
      <c r="E772" s="8">
        <v>41.71</v>
      </c>
      <c r="F772" s="7">
        <v>0</v>
      </c>
      <c r="G772" s="6">
        <v>0</v>
      </c>
    </row>
    <row r="773" spans="1:7" ht="22.5" x14ac:dyDescent="0.15">
      <c r="A773" s="9" t="s">
        <v>2680</v>
      </c>
      <c r="B773" s="8" t="s">
        <v>2679</v>
      </c>
      <c r="C773" s="8">
        <v>1</v>
      </c>
      <c r="D773" s="8">
        <v>0</v>
      </c>
      <c r="E773" s="8">
        <v>65</v>
      </c>
      <c r="F773" s="7">
        <v>0</v>
      </c>
      <c r="G773" s="6">
        <v>0</v>
      </c>
    </row>
    <row r="774" spans="1:7" ht="22.5" x14ac:dyDescent="0.15">
      <c r="A774" s="9" t="s">
        <v>746</v>
      </c>
      <c r="B774" s="8" t="s">
        <v>745</v>
      </c>
      <c r="C774" s="8">
        <v>9</v>
      </c>
      <c r="D774" s="8">
        <v>0.78</v>
      </c>
      <c r="E774" s="8">
        <v>34.33</v>
      </c>
      <c r="F774" s="7">
        <v>0</v>
      </c>
      <c r="G774" s="6">
        <v>0</v>
      </c>
    </row>
    <row r="775" spans="1:7" ht="22.5" x14ac:dyDescent="0.15">
      <c r="A775" s="9" t="s">
        <v>744</v>
      </c>
      <c r="B775" s="8" t="s">
        <v>743</v>
      </c>
      <c r="C775" s="8">
        <v>3</v>
      </c>
      <c r="D775" s="8">
        <v>3.67</v>
      </c>
      <c r="E775" s="8">
        <v>47.33</v>
      </c>
      <c r="F775" s="7">
        <v>0</v>
      </c>
      <c r="G775" s="6">
        <v>0</v>
      </c>
    </row>
    <row r="776" spans="1:7" ht="22.5" x14ac:dyDescent="0.15">
      <c r="A776" s="9" t="s">
        <v>742</v>
      </c>
      <c r="B776" s="8" t="s">
        <v>741</v>
      </c>
      <c r="C776" s="8">
        <v>2</v>
      </c>
      <c r="D776" s="8">
        <v>9</v>
      </c>
      <c r="E776" s="8">
        <v>86</v>
      </c>
      <c r="F776" s="7">
        <v>0</v>
      </c>
      <c r="G776" s="6">
        <v>0</v>
      </c>
    </row>
    <row r="777" spans="1:7" ht="22.5" x14ac:dyDescent="0.15">
      <c r="A777" s="9" t="s">
        <v>3305</v>
      </c>
      <c r="B777" s="8" t="s">
        <v>3304</v>
      </c>
      <c r="C777" s="8">
        <v>1</v>
      </c>
      <c r="D777" s="8">
        <v>3</v>
      </c>
      <c r="E777" s="8">
        <v>85</v>
      </c>
      <c r="F777" s="7">
        <v>0</v>
      </c>
      <c r="G777" s="6">
        <v>0</v>
      </c>
    </row>
    <row r="778" spans="1:7" ht="22.5" x14ac:dyDescent="0.15">
      <c r="A778" s="9" t="s">
        <v>736</v>
      </c>
      <c r="B778" s="8" t="s">
        <v>735</v>
      </c>
      <c r="C778" s="8">
        <v>2</v>
      </c>
      <c r="D778" s="8">
        <v>0.5</v>
      </c>
      <c r="E778" s="8">
        <v>47</v>
      </c>
      <c r="F778" s="7">
        <v>0</v>
      </c>
      <c r="G778" s="6">
        <v>0</v>
      </c>
    </row>
    <row r="779" spans="1:7" ht="22.5" x14ac:dyDescent="0.15">
      <c r="A779" s="9" t="s">
        <v>730</v>
      </c>
      <c r="B779" s="8" t="s">
        <v>729</v>
      </c>
      <c r="C779" s="8">
        <v>4</v>
      </c>
      <c r="D779" s="8">
        <v>3.75</v>
      </c>
      <c r="E779" s="8">
        <v>40.75</v>
      </c>
      <c r="F779" s="7">
        <v>0</v>
      </c>
      <c r="G779" s="6">
        <v>0</v>
      </c>
    </row>
    <row r="780" spans="1:7" ht="33.75" x14ac:dyDescent="0.15">
      <c r="A780" s="9" t="s">
        <v>3013</v>
      </c>
      <c r="B780" s="8" t="s">
        <v>3012</v>
      </c>
      <c r="C780" s="8">
        <v>1</v>
      </c>
      <c r="D780" s="8">
        <v>4</v>
      </c>
      <c r="E780" s="8">
        <v>28</v>
      </c>
      <c r="F780" s="7">
        <v>0</v>
      </c>
      <c r="G780" s="6">
        <v>0</v>
      </c>
    </row>
    <row r="781" spans="1:7" ht="33.75" x14ac:dyDescent="0.15">
      <c r="A781" s="9" t="s">
        <v>726</v>
      </c>
      <c r="B781" s="8" t="s">
        <v>725</v>
      </c>
      <c r="C781" s="8">
        <v>1</v>
      </c>
      <c r="D781" s="8">
        <v>0</v>
      </c>
      <c r="E781" s="8">
        <v>29</v>
      </c>
      <c r="F781" s="7">
        <v>0</v>
      </c>
      <c r="G781" s="6">
        <v>0</v>
      </c>
    </row>
    <row r="782" spans="1:7" ht="22.5" x14ac:dyDescent="0.15">
      <c r="A782" s="9" t="s">
        <v>724</v>
      </c>
      <c r="B782" s="8" t="s">
        <v>723</v>
      </c>
      <c r="C782" s="8">
        <v>2</v>
      </c>
      <c r="D782" s="8">
        <v>3.5</v>
      </c>
      <c r="E782" s="8">
        <v>28.5</v>
      </c>
      <c r="F782" s="7">
        <v>0</v>
      </c>
      <c r="G782" s="6">
        <v>0</v>
      </c>
    </row>
    <row r="783" spans="1:7" ht="22.5" x14ac:dyDescent="0.15">
      <c r="A783" s="9" t="s">
        <v>722</v>
      </c>
      <c r="B783" s="8" t="s">
        <v>721</v>
      </c>
      <c r="C783" s="8">
        <v>21</v>
      </c>
      <c r="D783" s="8">
        <v>0</v>
      </c>
      <c r="E783" s="8">
        <v>30.62</v>
      </c>
      <c r="F783" s="7">
        <v>0</v>
      </c>
      <c r="G783" s="6">
        <v>0</v>
      </c>
    </row>
    <row r="784" spans="1:7" ht="22.5" x14ac:dyDescent="0.15">
      <c r="A784" s="9" t="s">
        <v>720</v>
      </c>
      <c r="B784" s="8" t="s">
        <v>719</v>
      </c>
      <c r="C784" s="8">
        <v>15</v>
      </c>
      <c r="D784" s="8">
        <v>1.6</v>
      </c>
      <c r="E784" s="8">
        <v>34.67</v>
      </c>
      <c r="F784" s="7">
        <v>0</v>
      </c>
      <c r="G784" s="6">
        <v>0</v>
      </c>
    </row>
    <row r="785" spans="1:7" ht="22.5" x14ac:dyDescent="0.15">
      <c r="A785" s="9" t="s">
        <v>718</v>
      </c>
      <c r="B785" s="8" t="s">
        <v>717</v>
      </c>
      <c r="C785" s="8">
        <v>3</v>
      </c>
      <c r="D785" s="8">
        <v>6</v>
      </c>
      <c r="E785" s="8">
        <v>30.33</v>
      </c>
      <c r="F785" s="7">
        <v>0</v>
      </c>
      <c r="G785" s="6">
        <v>0</v>
      </c>
    </row>
    <row r="786" spans="1:7" ht="22.5" x14ac:dyDescent="0.15">
      <c r="A786" s="9" t="s">
        <v>716</v>
      </c>
      <c r="B786" s="8" t="s">
        <v>715</v>
      </c>
      <c r="C786" s="8">
        <v>1</v>
      </c>
      <c r="D786" s="8">
        <v>7</v>
      </c>
      <c r="E786" s="8">
        <v>33</v>
      </c>
      <c r="F786" s="7">
        <v>0</v>
      </c>
      <c r="G786" s="6">
        <v>0</v>
      </c>
    </row>
    <row r="787" spans="1:7" ht="22.5" x14ac:dyDescent="0.15">
      <c r="A787" s="9" t="s">
        <v>712</v>
      </c>
      <c r="B787" s="8" t="s">
        <v>711</v>
      </c>
      <c r="C787" s="8">
        <v>88</v>
      </c>
      <c r="D787" s="8">
        <v>5.19</v>
      </c>
      <c r="E787" s="8">
        <v>31.13</v>
      </c>
      <c r="F787" s="7">
        <v>0</v>
      </c>
      <c r="G787" s="6">
        <v>0</v>
      </c>
    </row>
    <row r="788" spans="1:7" ht="22.5" x14ac:dyDescent="0.15">
      <c r="A788" s="9" t="s">
        <v>710</v>
      </c>
      <c r="B788" s="8" t="s">
        <v>709</v>
      </c>
      <c r="C788" s="8">
        <v>8</v>
      </c>
      <c r="D788" s="8">
        <v>5.13</v>
      </c>
      <c r="E788" s="8">
        <v>30.5</v>
      </c>
      <c r="F788" s="7">
        <v>0</v>
      </c>
      <c r="G788" s="6">
        <v>0</v>
      </c>
    </row>
    <row r="789" spans="1:7" ht="22.5" x14ac:dyDescent="0.15">
      <c r="A789" s="9" t="s">
        <v>706</v>
      </c>
      <c r="B789" s="8" t="s">
        <v>705</v>
      </c>
      <c r="C789" s="8">
        <v>4</v>
      </c>
      <c r="D789" s="8">
        <v>2.25</v>
      </c>
      <c r="E789" s="8">
        <v>33.5</v>
      </c>
      <c r="F789" s="7">
        <v>0</v>
      </c>
      <c r="G789" s="6">
        <v>0</v>
      </c>
    </row>
    <row r="790" spans="1:7" ht="22.5" x14ac:dyDescent="0.15">
      <c r="A790" s="9" t="s">
        <v>702</v>
      </c>
      <c r="B790" s="8" t="s">
        <v>701</v>
      </c>
      <c r="C790" s="8">
        <v>2</v>
      </c>
      <c r="D790" s="8">
        <v>0.5</v>
      </c>
      <c r="E790" s="8">
        <v>28</v>
      </c>
      <c r="F790" s="7">
        <v>0</v>
      </c>
      <c r="G790" s="6">
        <v>0</v>
      </c>
    </row>
    <row r="791" spans="1:7" ht="33.75" x14ac:dyDescent="0.15">
      <c r="A791" s="9" t="s">
        <v>700</v>
      </c>
      <c r="B791" s="8" t="s">
        <v>699</v>
      </c>
      <c r="C791" s="8">
        <v>1</v>
      </c>
      <c r="D791" s="8">
        <v>2</v>
      </c>
      <c r="E791" s="8">
        <v>30</v>
      </c>
      <c r="F791" s="7">
        <v>0</v>
      </c>
      <c r="G791" s="6">
        <v>0</v>
      </c>
    </row>
    <row r="792" spans="1:7" ht="22.5" x14ac:dyDescent="0.15">
      <c r="A792" s="9" t="s">
        <v>698</v>
      </c>
      <c r="B792" s="8" t="s">
        <v>697</v>
      </c>
      <c r="C792" s="8">
        <v>4</v>
      </c>
      <c r="D792" s="8">
        <v>0</v>
      </c>
      <c r="E792" s="8">
        <v>35.5</v>
      </c>
      <c r="F792" s="7">
        <v>0</v>
      </c>
      <c r="G792" s="6">
        <v>0</v>
      </c>
    </row>
    <row r="793" spans="1:7" ht="33.75" x14ac:dyDescent="0.15">
      <c r="A793" s="9" t="s">
        <v>696</v>
      </c>
      <c r="B793" s="8" t="s">
        <v>695</v>
      </c>
      <c r="C793" s="8">
        <v>28</v>
      </c>
      <c r="D793" s="8">
        <v>2.0699999999999998</v>
      </c>
      <c r="E793" s="8">
        <v>28.93</v>
      </c>
      <c r="F793" s="7">
        <v>0</v>
      </c>
      <c r="G793" s="6">
        <v>0</v>
      </c>
    </row>
    <row r="794" spans="1:7" ht="22.5" x14ac:dyDescent="0.15">
      <c r="A794" s="9" t="s">
        <v>690</v>
      </c>
      <c r="B794" s="8" t="s">
        <v>689</v>
      </c>
      <c r="C794" s="8">
        <v>13</v>
      </c>
      <c r="D794" s="8">
        <v>0.23</v>
      </c>
      <c r="E794" s="8">
        <v>37.69</v>
      </c>
      <c r="F794" s="7">
        <v>0</v>
      </c>
      <c r="G794" s="6">
        <v>0</v>
      </c>
    </row>
    <row r="795" spans="1:7" ht="22.5" x14ac:dyDescent="0.15">
      <c r="A795" s="9" t="s">
        <v>688</v>
      </c>
      <c r="B795" s="8" t="s">
        <v>687</v>
      </c>
      <c r="C795" s="8">
        <v>1</v>
      </c>
      <c r="D795" s="8">
        <v>2</v>
      </c>
      <c r="E795" s="8">
        <v>21</v>
      </c>
      <c r="F795" s="7">
        <v>0</v>
      </c>
      <c r="G795" s="6">
        <v>0</v>
      </c>
    </row>
    <row r="796" spans="1:7" ht="11.25" x14ac:dyDescent="0.15">
      <c r="A796" s="9" t="s">
        <v>686</v>
      </c>
      <c r="B796" s="8" t="s">
        <v>685</v>
      </c>
      <c r="C796" s="8">
        <v>4</v>
      </c>
      <c r="D796" s="8">
        <v>0.75</v>
      </c>
      <c r="E796" s="8">
        <v>27.5</v>
      </c>
      <c r="F796" s="7">
        <v>0</v>
      </c>
      <c r="G796" s="6">
        <v>0</v>
      </c>
    </row>
    <row r="797" spans="1:7" ht="11.25" x14ac:dyDescent="0.15">
      <c r="A797" s="9" t="s">
        <v>2668</v>
      </c>
      <c r="B797" s="8" t="s">
        <v>2667</v>
      </c>
      <c r="C797" s="8">
        <v>2</v>
      </c>
      <c r="D797" s="8">
        <v>4.5</v>
      </c>
      <c r="E797" s="8">
        <v>23</v>
      </c>
      <c r="F797" s="7">
        <v>0</v>
      </c>
      <c r="G797" s="6">
        <v>0</v>
      </c>
    </row>
    <row r="798" spans="1:7" ht="22.5" x14ac:dyDescent="0.15">
      <c r="A798" s="9" t="s">
        <v>684</v>
      </c>
      <c r="B798" s="8" t="s">
        <v>683</v>
      </c>
      <c r="C798" s="8">
        <v>86</v>
      </c>
      <c r="D798" s="8">
        <v>0.02</v>
      </c>
      <c r="E798" s="8">
        <v>31.44</v>
      </c>
      <c r="F798" s="7">
        <v>0</v>
      </c>
      <c r="G798" s="6">
        <v>0</v>
      </c>
    </row>
    <row r="799" spans="1:7" ht="33.75" x14ac:dyDescent="0.15">
      <c r="A799" s="9" t="s">
        <v>678</v>
      </c>
      <c r="B799" s="8" t="s">
        <v>677</v>
      </c>
      <c r="C799" s="8">
        <v>1</v>
      </c>
      <c r="D799" s="8">
        <v>2</v>
      </c>
      <c r="E799" s="8">
        <v>27</v>
      </c>
      <c r="F799" s="7">
        <v>0</v>
      </c>
      <c r="G799" s="6">
        <v>0</v>
      </c>
    </row>
    <row r="800" spans="1:7" ht="33.75" x14ac:dyDescent="0.15">
      <c r="A800" s="9" t="s">
        <v>674</v>
      </c>
      <c r="B800" s="8" t="s">
        <v>673</v>
      </c>
      <c r="C800" s="8">
        <v>1</v>
      </c>
      <c r="D800" s="8">
        <v>5</v>
      </c>
      <c r="E800" s="8">
        <v>33</v>
      </c>
      <c r="F800" s="7">
        <v>0</v>
      </c>
      <c r="G800" s="6">
        <v>0</v>
      </c>
    </row>
    <row r="801" spans="1:7" ht="22.5" x14ac:dyDescent="0.15">
      <c r="A801" s="9" t="s">
        <v>670</v>
      </c>
      <c r="B801" s="8" t="s">
        <v>669</v>
      </c>
      <c r="C801" s="8">
        <v>4</v>
      </c>
      <c r="D801" s="8">
        <v>0.5</v>
      </c>
      <c r="E801" s="8">
        <v>30.25</v>
      </c>
      <c r="F801" s="7">
        <v>0</v>
      </c>
      <c r="G801" s="6">
        <v>0</v>
      </c>
    </row>
    <row r="802" spans="1:7" ht="33.75" x14ac:dyDescent="0.15">
      <c r="A802" s="9" t="s">
        <v>668</v>
      </c>
      <c r="B802" s="8" t="s">
        <v>667</v>
      </c>
      <c r="C802" s="8">
        <v>200</v>
      </c>
      <c r="D802" s="8">
        <v>4.41</v>
      </c>
      <c r="E802" s="8">
        <v>28.26</v>
      </c>
      <c r="F802" s="7">
        <v>0</v>
      </c>
      <c r="G802" s="6">
        <v>0</v>
      </c>
    </row>
    <row r="803" spans="1:7" ht="33.75" x14ac:dyDescent="0.15">
      <c r="A803" s="9" t="s">
        <v>666</v>
      </c>
      <c r="B803" s="8" t="s">
        <v>665</v>
      </c>
      <c r="C803" s="8">
        <v>10</v>
      </c>
      <c r="D803" s="8">
        <v>4.5999999999999996</v>
      </c>
      <c r="E803" s="8">
        <v>28.7</v>
      </c>
      <c r="F803" s="7">
        <v>0</v>
      </c>
      <c r="G803" s="6">
        <v>0</v>
      </c>
    </row>
    <row r="804" spans="1:7" ht="33.75" x14ac:dyDescent="0.15">
      <c r="A804" s="9" t="s">
        <v>664</v>
      </c>
      <c r="B804" s="8" t="s">
        <v>663</v>
      </c>
      <c r="C804" s="8">
        <v>1</v>
      </c>
      <c r="D804" s="8">
        <v>5</v>
      </c>
      <c r="E804" s="8">
        <v>28</v>
      </c>
      <c r="F804" s="7">
        <v>0</v>
      </c>
      <c r="G804" s="6">
        <v>0</v>
      </c>
    </row>
    <row r="805" spans="1:7" ht="22.5" x14ac:dyDescent="0.15">
      <c r="A805" s="9" t="s">
        <v>662</v>
      </c>
      <c r="B805" s="8" t="s">
        <v>661</v>
      </c>
      <c r="C805" s="8">
        <v>6</v>
      </c>
      <c r="D805" s="8">
        <v>0.5</v>
      </c>
      <c r="E805" s="8">
        <v>29.5</v>
      </c>
      <c r="F805" s="7">
        <v>0</v>
      </c>
      <c r="G805" s="6">
        <v>0</v>
      </c>
    </row>
    <row r="806" spans="1:7" ht="33.75" x14ac:dyDescent="0.15">
      <c r="A806" s="9" t="s">
        <v>660</v>
      </c>
      <c r="B806" s="8" t="s">
        <v>659</v>
      </c>
      <c r="C806" s="8">
        <v>285</v>
      </c>
      <c r="D806" s="8">
        <v>3.69</v>
      </c>
      <c r="E806" s="8">
        <v>31.43</v>
      </c>
      <c r="F806" s="7">
        <v>0</v>
      </c>
      <c r="G806" s="6">
        <v>0</v>
      </c>
    </row>
    <row r="807" spans="1:7" ht="33.75" x14ac:dyDescent="0.15">
      <c r="A807" s="9" t="s">
        <v>658</v>
      </c>
      <c r="B807" s="8" t="s">
        <v>657</v>
      </c>
      <c r="C807" s="8">
        <v>9</v>
      </c>
      <c r="D807" s="8">
        <v>4.22</v>
      </c>
      <c r="E807" s="8">
        <v>29.67</v>
      </c>
      <c r="F807" s="7">
        <v>0</v>
      </c>
      <c r="G807" s="6">
        <v>0</v>
      </c>
    </row>
    <row r="808" spans="1:7" ht="33.75" x14ac:dyDescent="0.15">
      <c r="A808" s="9" t="s">
        <v>656</v>
      </c>
      <c r="B808" s="8" t="s">
        <v>655</v>
      </c>
      <c r="C808" s="8">
        <v>1</v>
      </c>
      <c r="D808" s="8">
        <v>8</v>
      </c>
      <c r="E808" s="8">
        <v>30</v>
      </c>
      <c r="F808" s="7">
        <v>0</v>
      </c>
      <c r="G808" s="6">
        <v>0</v>
      </c>
    </row>
    <row r="809" spans="1:7" ht="22.5" x14ac:dyDescent="0.15">
      <c r="A809" s="9" t="s">
        <v>652</v>
      </c>
      <c r="B809" s="8" t="s">
        <v>651</v>
      </c>
      <c r="C809" s="8">
        <v>1</v>
      </c>
      <c r="D809" s="8">
        <v>0</v>
      </c>
      <c r="E809" s="8">
        <v>18</v>
      </c>
      <c r="F809" s="7">
        <v>0</v>
      </c>
      <c r="G809" s="6">
        <v>0</v>
      </c>
    </row>
    <row r="810" spans="1:7" ht="22.5" x14ac:dyDescent="0.15">
      <c r="A810" s="9" t="s">
        <v>650</v>
      </c>
      <c r="B810" s="8" t="s">
        <v>649</v>
      </c>
      <c r="C810" s="8">
        <v>40</v>
      </c>
      <c r="D810" s="8">
        <v>0.53</v>
      </c>
      <c r="E810" s="8">
        <v>27.73</v>
      </c>
      <c r="F810" s="7">
        <v>0</v>
      </c>
      <c r="G810" s="6">
        <v>0</v>
      </c>
    </row>
    <row r="811" spans="1:7" ht="22.5" x14ac:dyDescent="0.15">
      <c r="A811" s="9" t="s">
        <v>648</v>
      </c>
      <c r="B811" s="8" t="s">
        <v>647</v>
      </c>
      <c r="C811" s="8">
        <v>21</v>
      </c>
      <c r="D811" s="8">
        <v>3.86</v>
      </c>
      <c r="E811" s="8">
        <v>28.19</v>
      </c>
      <c r="F811" s="7">
        <v>0</v>
      </c>
      <c r="G811" s="6">
        <v>0</v>
      </c>
    </row>
    <row r="812" spans="1:7" ht="22.5" x14ac:dyDescent="0.15">
      <c r="A812" s="9" t="s">
        <v>646</v>
      </c>
      <c r="B812" s="8" t="s">
        <v>645</v>
      </c>
      <c r="C812" s="8">
        <v>12</v>
      </c>
      <c r="D812" s="8">
        <v>1</v>
      </c>
      <c r="E812" s="8">
        <v>0</v>
      </c>
      <c r="F812" s="7">
        <v>0.5</v>
      </c>
      <c r="G812" s="6">
        <v>0</v>
      </c>
    </row>
    <row r="813" spans="1:7" ht="33.75" x14ac:dyDescent="0.15">
      <c r="A813" s="9" t="s">
        <v>644</v>
      </c>
      <c r="B813" s="8" t="s">
        <v>643</v>
      </c>
      <c r="C813" s="8">
        <v>481</v>
      </c>
      <c r="D813" s="8">
        <v>3.61</v>
      </c>
      <c r="E813" s="8">
        <v>0</v>
      </c>
      <c r="F813" s="7">
        <v>0.49099999999999999</v>
      </c>
      <c r="G813" s="6">
        <v>0</v>
      </c>
    </row>
    <row r="814" spans="1:7" ht="33.75" x14ac:dyDescent="0.15">
      <c r="A814" s="9" t="s">
        <v>642</v>
      </c>
      <c r="B814" s="8" t="s">
        <v>641</v>
      </c>
      <c r="C814" s="8">
        <v>91</v>
      </c>
      <c r="D814" s="8">
        <v>4.5599999999999996</v>
      </c>
      <c r="E814" s="8">
        <v>0</v>
      </c>
      <c r="F814" s="7">
        <v>0.67</v>
      </c>
      <c r="G814" s="6">
        <v>0</v>
      </c>
    </row>
    <row r="815" spans="1:7" ht="33.75" x14ac:dyDescent="0.15">
      <c r="A815" s="9" t="s">
        <v>640</v>
      </c>
      <c r="B815" s="8" t="s">
        <v>639</v>
      </c>
      <c r="C815" s="8">
        <v>1</v>
      </c>
      <c r="D815" s="8">
        <v>5</v>
      </c>
      <c r="E815" s="8">
        <v>0</v>
      </c>
      <c r="F815" s="7">
        <v>1</v>
      </c>
      <c r="G815" s="6">
        <v>0</v>
      </c>
    </row>
    <row r="816" spans="1:7" ht="33.75" x14ac:dyDescent="0.15">
      <c r="A816" s="9" t="s">
        <v>636</v>
      </c>
      <c r="B816" s="8" t="s">
        <v>635</v>
      </c>
      <c r="C816" s="8">
        <v>19</v>
      </c>
      <c r="D816" s="8">
        <v>4.37</v>
      </c>
      <c r="E816" s="8">
        <v>0</v>
      </c>
      <c r="F816" s="7">
        <v>0.316</v>
      </c>
      <c r="G816" s="6">
        <v>0</v>
      </c>
    </row>
    <row r="817" spans="1:7" ht="33.75" x14ac:dyDescent="0.15">
      <c r="A817" s="9" t="s">
        <v>634</v>
      </c>
      <c r="B817" s="8" t="s">
        <v>633</v>
      </c>
      <c r="C817" s="8">
        <v>7</v>
      </c>
      <c r="D817" s="8">
        <v>4.8600000000000003</v>
      </c>
      <c r="E817" s="8">
        <v>0</v>
      </c>
      <c r="F817" s="7">
        <v>0.71399999999999997</v>
      </c>
      <c r="G817" s="6">
        <v>0</v>
      </c>
    </row>
    <row r="818" spans="1:7" ht="33.75" x14ac:dyDescent="0.15">
      <c r="A818" s="9" t="s">
        <v>630</v>
      </c>
      <c r="B818" s="8" t="s">
        <v>629</v>
      </c>
      <c r="C818" s="8">
        <v>8</v>
      </c>
      <c r="D818" s="8">
        <v>5.38</v>
      </c>
      <c r="E818" s="8">
        <v>0</v>
      </c>
      <c r="F818" s="7">
        <v>0.375</v>
      </c>
      <c r="G818" s="6">
        <v>0</v>
      </c>
    </row>
    <row r="819" spans="1:7" ht="33.75" x14ac:dyDescent="0.15">
      <c r="A819" s="9" t="s">
        <v>626</v>
      </c>
      <c r="B819" s="8" t="s">
        <v>625</v>
      </c>
      <c r="C819" s="8">
        <v>3</v>
      </c>
      <c r="D819" s="8">
        <v>6</v>
      </c>
      <c r="E819" s="8">
        <v>0</v>
      </c>
      <c r="F819" s="7">
        <v>0</v>
      </c>
      <c r="G819" s="6">
        <v>0</v>
      </c>
    </row>
    <row r="820" spans="1:7" ht="11.25" x14ac:dyDescent="0.15">
      <c r="A820" s="9" t="s">
        <v>610</v>
      </c>
      <c r="B820" s="8" t="s">
        <v>609</v>
      </c>
      <c r="C820" s="8">
        <v>1</v>
      </c>
      <c r="D820" s="8">
        <v>0</v>
      </c>
      <c r="E820" s="8">
        <v>0</v>
      </c>
      <c r="F820" s="7">
        <v>1</v>
      </c>
      <c r="G820" s="6">
        <v>1</v>
      </c>
    </row>
    <row r="821" spans="1:7" ht="11.25" x14ac:dyDescent="0.15">
      <c r="A821" s="9" t="s">
        <v>608</v>
      </c>
      <c r="B821" s="8" t="s">
        <v>607</v>
      </c>
      <c r="C821" s="8">
        <v>1</v>
      </c>
      <c r="D821" s="8">
        <v>8</v>
      </c>
      <c r="E821" s="8">
        <v>64</v>
      </c>
      <c r="F821" s="7">
        <v>1</v>
      </c>
      <c r="G821" s="6">
        <v>0</v>
      </c>
    </row>
    <row r="822" spans="1:7" ht="33.75" x14ac:dyDescent="0.15">
      <c r="A822" s="9" t="s">
        <v>606</v>
      </c>
      <c r="B822" s="8" t="s">
        <v>605</v>
      </c>
      <c r="C822" s="8">
        <v>4</v>
      </c>
      <c r="D822" s="8">
        <v>0</v>
      </c>
      <c r="E822" s="8">
        <v>39.75</v>
      </c>
      <c r="F822" s="7">
        <v>1</v>
      </c>
      <c r="G822" s="6">
        <v>0</v>
      </c>
    </row>
    <row r="823" spans="1:7" ht="33.75" x14ac:dyDescent="0.15">
      <c r="A823" s="9" t="s">
        <v>604</v>
      </c>
      <c r="B823" s="8" t="s">
        <v>603</v>
      </c>
      <c r="C823" s="8">
        <v>5</v>
      </c>
      <c r="D823" s="8">
        <v>1.6</v>
      </c>
      <c r="E823" s="8">
        <v>58</v>
      </c>
      <c r="F823" s="7">
        <v>0.2</v>
      </c>
      <c r="G823" s="6">
        <v>0</v>
      </c>
    </row>
    <row r="824" spans="1:7" ht="33.75" x14ac:dyDescent="0.15">
      <c r="A824" s="9" t="s">
        <v>3238</v>
      </c>
      <c r="B824" s="8" t="s">
        <v>3237</v>
      </c>
      <c r="C824" s="8">
        <v>2</v>
      </c>
      <c r="D824" s="8">
        <v>5</v>
      </c>
      <c r="E824" s="8">
        <v>68</v>
      </c>
      <c r="F824" s="7">
        <v>1</v>
      </c>
      <c r="G824" s="6">
        <v>0</v>
      </c>
    </row>
    <row r="825" spans="1:7" ht="11.25" x14ac:dyDescent="0.15">
      <c r="A825" s="9" t="s">
        <v>28</v>
      </c>
      <c r="B825" s="8" t="s">
        <v>27</v>
      </c>
      <c r="C825" s="8">
        <v>2</v>
      </c>
      <c r="D825" s="8">
        <v>5</v>
      </c>
      <c r="E825" s="8">
        <v>47.5</v>
      </c>
      <c r="F825" s="7">
        <v>0</v>
      </c>
      <c r="G825" s="6">
        <v>0</v>
      </c>
    </row>
    <row r="826" spans="1:7" ht="33.75" x14ac:dyDescent="0.15">
      <c r="A826" s="9" t="s">
        <v>600</v>
      </c>
      <c r="B826" s="8" t="s">
        <v>599</v>
      </c>
      <c r="C826" s="8">
        <v>1</v>
      </c>
      <c r="D826" s="8">
        <v>0</v>
      </c>
      <c r="E826" s="8">
        <v>82</v>
      </c>
      <c r="F826" s="7">
        <v>0</v>
      </c>
      <c r="G826" s="6">
        <v>0</v>
      </c>
    </row>
    <row r="827" spans="1:7" ht="22.5" x14ac:dyDescent="0.15">
      <c r="A827" s="9" t="s">
        <v>596</v>
      </c>
      <c r="B827" s="8" t="s">
        <v>595</v>
      </c>
      <c r="C827" s="8">
        <v>2</v>
      </c>
      <c r="D827" s="8">
        <v>4</v>
      </c>
      <c r="E827" s="8">
        <v>62.5</v>
      </c>
      <c r="F827" s="7">
        <v>1</v>
      </c>
      <c r="G827" s="6">
        <v>0</v>
      </c>
    </row>
    <row r="828" spans="1:7" ht="22.5" x14ac:dyDescent="0.15">
      <c r="A828" s="9" t="s">
        <v>594</v>
      </c>
      <c r="B828" s="8" t="s">
        <v>593</v>
      </c>
      <c r="C828" s="8">
        <v>1</v>
      </c>
      <c r="D828" s="8">
        <v>9</v>
      </c>
      <c r="E828" s="8">
        <v>51</v>
      </c>
      <c r="F828" s="7">
        <v>1</v>
      </c>
      <c r="G828" s="6">
        <v>0</v>
      </c>
    </row>
    <row r="829" spans="1:7" ht="22.5" x14ac:dyDescent="0.15">
      <c r="A829" s="9" t="s">
        <v>592</v>
      </c>
      <c r="B829" s="8" t="s">
        <v>591</v>
      </c>
      <c r="C829" s="8">
        <v>1</v>
      </c>
      <c r="D829" s="8">
        <v>6</v>
      </c>
      <c r="E829" s="8">
        <v>83</v>
      </c>
      <c r="F829" s="7">
        <v>1</v>
      </c>
      <c r="G829" s="6">
        <v>0</v>
      </c>
    </row>
    <row r="830" spans="1:7" ht="22.5" x14ac:dyDescent="0.15">
      <c r="A830" s="9" t="s">
        <v>26</v>
      </c>
      <c r="B830" s="8" t="s">
        <v>25</v>
      </c>
      <c r="C830" s="8">
        <v>23</v>
      </c>
      <c r="D830" s="8">
        <v>0.3</v>
      </c>
      <c r="E830" s="8">
        <v>66.569999999999993</v>
      </c>
      <c r="F830" s="7">
        <v>0.30399999999999999</v>
      </c>
      <c r="G830" s="6">
        <v>4.2999999999999997E-2</v>
      </c>
    </row>
    <row r="831" spans="1:7" ht="22.5" x14ac:dyDescent="0.15">
      <c r="A831" s="9" t="s">
        <v>24</v>
      </c>
      <c r="B831" s="8" t="s">
        <v>23</v>
      </c>
      <c r="C831" s="8">
        <v>18</v>
      </c>
      <c r="D831" s="8">
        <v>2.5</v>
      </c>
      <c r="E831" s="8">
        <v>76.83</v>
      </c>
      <c r="F831" s="7">
        <v>0.38900000000000001</v>
      </c>
      <c r="G831" s="6">
        <v>0</v>
      </c>
    </row>
    <row r="832" spans="1:7" ht="22.5" x14ac:dyDescent="0.15">
      <c r="A832" s="9" t="s">
        <v>22</v>
      </c>
      <c r="B832" s="8" t="s">
        <v>21</v>
      </c>
      <c r="C832" s="8">
        <v>22</v>
      </c>
      <c r="D832" s="8">
        <v>6.41</v>
      </c>
      <c r="E832" s="8">
        <v>80.27</v>
      </c>
      <c r="F832" s="7">
        <v>0.54500000000000004</v>
      </c>
      <c r="G832" s="6">
        <v>0</v>
      </c>
    </row>
    <row r="833" spans="1:7" ht="22.5" x14ac:dyDescent="0.15">
      <c r="A833" s="9" t="s">
        <v>20</v>
      </c>
      <c r="B833" s="8" t="s">
        <v>19</v>
      </c>
      <c r="C833" s="8">
        <v>12</v>
      </c>
      <c r="D833" s="8">
        <v>9.33</v>
      </c>
      <c r="E833" s="8">
        <v>85.75</v>
      </c>
      <c r="F833" s="7">
        <v>0.41699999999999998</v>
      </c>
      <c r="G833" s="6">
        <v>0</v>
      </c>
    </row>
    <row r="834" spans="1:7" ht="22.5" x14ac:dyDescent="0.15">
      <c r="A834" s="9" t="s">
        <v>580</v>
      </c>
      <c r="B834" s="8" t="s">
        <v>579</v>
      </c>
      <c r="C834" s="8">
        <v>4</v>
      </c>
      <c r="D834" s="8">
        <v>17.75</v>
      </c>
      <c r="E834" s="8">
        <v>86.25</v>
      </c>
      <c r="F834" s="7">
        <v>0.5</v>
      </c>
      <c r="G834" s="6">
        <v>0</v>
      </c>
    </row>
    <row r="835" spans="1:7" ht="11.25" x14ac:dyDescent="0.15">
      <c r="A835" s="9" t="s">
        <v>578</v>
      </c>
      <c r="B835" s="8" t="s">
        <v>577</v>
      </c>
      <c r="C835" s="8">
        <v>1</v>
      </c>
      <c r="D835" s="8">
        <v>1</v>
      </c>
      <c r="E835" s="8">
        <v>79</v>
      </c>
      <c r="F835" s="7">
        <v>0</v>
      </c>
      <c r="G835" s="6">
        <v>0</v>
      </c>
    </row>
    <row r="836" spans="1:7" ht="11.25" x14ac:dyDescent="0.15">
      <c r="A836" s="9" t="s">
        <v>572</v>
      </c>
      <c r="B836" s="8" t="s">
        <v>571</v>
      </c>
      <c r="C836" s="8">
        <v>1</v>
      </c>
      <c r="D836" s="8">
        <v>5</v>
      </c>
      <c r="E836" s="8">
        <v>89</v>
      </c>
      <c r="F836" s="7">
        <v>1</v>
      </c>
      <c r="G836" s="6">
        <v>0</v>
      </c>
    </row>
    <row r="837" spans="1:7" ht="11.25" x14ac:dyDescent="0.15">
      <c r="A837" s="9" t="s">
        <v>566</v>
      </c>
      <c r="B837" s="8" t="s">
        <v>565</v>
      </c>
      <c r="C837" s="8">
        <v>2</v>
      </c>
      <c r="D837" s="8">
        <v>9</v>
      </c>
      <c r="E837" s="8">
        <v>85</v>
      </c>
      <c r="F837" s="7">
        <v>0.5</v>
      </c>
      <c r="G837" s="6">
        <v>0</v>
      </c>
    </row>
    <row r="838" spans="1:7" ht="22.5" x14ac:dyDescent="0.15">
      <c r="A838" s="9" t="s">
        <v>558</v>
      </c>
      <c r="B838" s="8" t="s">
        <v>557</v>
      </c>
      <c r="C838" s="8">
        <v>2</v>
      </c>
      <c r="D838" s="8">
        <v>2</v>
      </c>
      <c r="E838" s="8">
        <v>53</v>
      </c>
      <c r="F838" s="7">
        <v>0.5</v>
      </c>
      <c r="G838" s="6">
        <v>0</v>
      </c>
    </row>
    <row r="839" spans="1:7" ht="22.5" x14ac:dyDescent="0.15">
      <c r="A839" s="9" t="s">
        <v>552</v>
      </c>
      <c r="B839" s="8" t="s">
        <v>551</v>
      </c>
      <c r="C839" s="8">
        <v>1</v>
      </c>
      <c r="D839" s="8">
        <v>15</v>
      </c>
      <c r="E839" s="8">
        <v>85</v>
      </c>
      <c r="F839" s="7">
        <v>0</v>
      </c>
      <c r="G839" s="6">
        <v>0</v>
      </c>
    </row>
    <row r="840" spans="1:7" ht="22.5" x14ac:dyDescent="0.15">
      <c r="A840" s="9" t="s">
        <v>3200</v>
      </c>
      <c r="B840" s="8" t="s">
        <v>3199</v>
      </c>
      <c r="C840" s="8">
        <v>1</v>
      </c>
      <c r="D840" s="8">
        <v>20</v>
      </c>
      <c r="E840" s="8">
        <v>82</v>
      </c>
      <c r="F840" s="7">
        <v>0</v>
      </c>
      <c r="G840" s="6">
        <v>0</v>
      </c>
    </row>
    <row r="841" spans="1:7" ht="22.5" x14ac:dyDescent="0.15">
      <c r="A841" s="9" t="s">
        <v>2646</v>
      </c>
      <c r="B841" s="8" t="s">
        <v>2645</v>
      </c>
      <c r="C841" s="8">
        <v>1</v>
      </c>
      <c r="D841" s="8">
        <v>5</v>
      </c>
      <c r="E841" s="8">
        <v>87</v>
      </c>
      <c r="F841" s="7">
        <v>1</v>
      </c>
      <c r="G841" s="6">
        <v>1</v>
      </c>
    </row>
    <row r="842" spans="1:7" ht="22.5" x14ac:dyDescent="0.15">
      <c r="A842" s="9" t="s">
        <v>550</v>
      </c>
      <c r="B842" s="8" t="s">
        <v>549</v>
      </c>
      <c r="C842" s="8">
        <v>1</v>
      </c>
      <c r="D842" s="8">
        <v>7</v>
      </c>
      <c r="E842" s="8">
        <v>74</v>
      </c>
      <c r="F842" s="7">
        <v>1</v>
      </c>
      <c r="G842" s="6">
        <v>0</v>
      </c>
    </row>
    <row r="843" spans="1:7" ht="22.5" x14ac:dyDescent="0.15">
      <c r="A843" s="9" t="s">
        <v>548</v>
      </c>
      <c r="B843" s="8" t="s">
        <v>547</v>
      </c>
      <c r="C843" s="8">
        <v>2</v>
      </c>
      <c r="D843" s="8">
        <v>4</v>
      </c>
      <c r="E843" s="8">
        <v>82.5</v>
      </c>
      <c r="F843" s="7">
        <v>0.5</v>
      </c>
      <c r="G843" s="6">
        <v>0</v>
      </c>
    </row>
    <row r="844" spans="1:7" ht="22.5" x14ac:dyDescent="0.15">
      <c r="A844" s="9" t="s">
        <v>546</v>
      </c>
      <c r="B844" s="8" t="s">
        <v>545</v>
      </c>
      <c r="C844" s="8">
        <v>1</v>
      </c>
      <c r="D844" s="8">
        <v>14</v>
      </c>
      <c r="E844" s="8">
        <v>77</v>
      </c>
      <c r="F844" s="7">
        <v>1</v>
      </c>
      <c r="G844" s="6">
        <v>0</v>
      </c>
    </row>
    <row r="845" spans="1:7" ht="22.5" x14ac:dyDescent="0.15">
      <c r="A845" s="9" t="s">
        <v>544</v>
      </c>
      <c r="B845" s="8" t="s">
        <v>543</v>
      </c>
      <c r="C845" s="8">
        <v>2</v>
      </c>
      <c r="D845" s="8">
        <v>0</v>
      </c>
      <c r="E845" s="8">
        <v>63.5</v>
      </c>
      <c r="F845" s="7">
        <v>1</v>
      </c>
      <c r="G845" s="6">
        <v>0</v>
      </c>
    </row>
    <row r="846" spans="1:7" ht="22.5" x14ac:dyDescent="0.15">
      <c r="A846" s="9" t="s">
        <v>542</v>
      </c>
      <c r="B846" s="8" t="s">
        <v>541</v>
      </c>
      <c r="C846" s="8">
        <v>2</v>
      </c>
      <c r="D846" s="8">
        <v>4.5</v>
      </c>
      <c r="E846" s="8">
        <v>63</v>
      </c>
      <c r="F846" s="7">
        <v>1</v>
      </c>
      <c r="G846" s="6">
        <v>0</v>
      </c>
    </row>
    <row r="847" spans="1:7" ht="33.75" x14ac:dyDescent="0.15">
      <c r="A847" s="9" t="s">
        <v>538</v>
      </c>
      <c r="B847" s="8" t="s">
        <v>537</v>
      </c>
      <c r="C847" s="8">
        <v>2</v>
      </c>
      <c r="D847" s="8">
        <v>0</v>
      </c>
      <c r="E847" s="8">
        <v>46.5</v>
      </c>
      <c r="F847" s="7">
        <v>0</v>
      </c>
      <c r="G847" s="6">
        <v>0</v>
      </c>
    </row>
    <row r="848" spans="1:7" ht="22.5" x14ac:dyDescent="0.15">
      <c r="A848" s="9" t="s">
        <v>516</v>
      </c>
      <c r="B848" s="8" t="s">
        <v>515</v>
      </c>
      <c r="C848" s="8">
        <v>1</v>
      </c>
      <c r="D848" s="8">
        <v>12</v>
      </c>
      <c r="E848" s="8">
        <v>85</v>
      </c>
      <c r="F848" s="7">
        <v>1</v>
      </c>
      <c r="G848" s="6">
        <v>0</v>
      </c>
    </row>
    <row r="849" spans="1:7" ht="22.5" x14ac:dyDescent="0.15">
      <c r="A849" s="9" t="s">
        <v>498</v>
      </c>
      <c r="B849" s="8" t="s">
        <v>497</v>
      </c>
      <c r="C849" s="8">
        <v>1</v>
      </c>
      <c r="D849" s="8">
        <v>2</v>
      </c>
      <c r="E849" s="8">
        <v>25</v>
      </c>
      <c r="F849" s="7">
        <v>0</v>
      </c>
      <c r="G849" s="6">
        <v>0</v>
      </c>
    </row>
    <row r="850" spans="1:7" ht="22.5" x14ac:dyDescent="0.15">
      <c r="A850" s="9" t="s">
        <v>492</v>
      </c>
      <c r="B850" s="8" t="s">
        <v>491</v>
      </c>
      <c r="C850" s="8">
        <v>1</v>
      </c>
      <c r="D850" s="8">
        <v>2</v>
      </c>
      <c r="E850" s="8">
        <v>7</v>
      </c>
      <c r="F850" s="7">
        <v>1</v>
      </c>
      <c r="G850" s="6">
        <v>0</v>
      </c>
    </row>
    <row r="851" spans="1:7" ht="22.5" x14ac:dyDescent="0.15">
      <c r="A851" s="9" t="s">
        <v>482</v>
      </c>
      <c r="B851" s="8" t="s">
        <v>481</v>
      </c>
      <c r="C851" s="8">
        <v>1</v>
      </c>
      <c r="D851" s="8">
        <v>1</v>
      </c>
      <c r="E851" s="8">
        <v>65</v>
      </c>
      <c r="F851" s="7">
        <v>0</v>
      </c>
      <c r="G851" s="6">
        <v>0</v>
      </c>
    </row>
    <row r="852" spans="1:7" ht="22.5" x14ac:dyDescent="0.15">
      <c r="A852" s="9" t="s">
        <v>480</v>
      </c>
      <c r="B852" s="8" t="s">
        <v>479</v>
      </c>
      <c r="C852" s="8">
        <v>5</v>
      </c>
      <c r="D852" s="8">
        <v>3.2</v>
      </c>
      <c r="E852" s="8">
        <v>57.4</v>
      </c>
      <c r="F852" s="7">
        <v>0.4</v>
      </c>
      <c r="G852" s="6">
        <v>0</v>
      </c>
    </row>
    <row r="853" spans="1:7" ht="22.5" x14ac:dyDescent="0.15">
      <c r="A853" s="9" t="s">
        <v>478</v>
      </c>
      <c r="B853" s="8" t="s">
        <v>477</v>
      </c>
      <c r="C853" s="8">
        <v>3</v>
      </c>
      <c r="D853" s="8">
        <v>5.33</v>
      </c>
      <c r="E853" s="8">
        <v>67.67</v>
      </c>
      <c r="F853" s="7">
        <v>1</v>
      </c>
      <c r="G853" s="6">
        <v>0</v>
      </c>
    </row>
    <row r="854" spans="1:7" ht="22.5" x14ac:dyDescent="0.15">
      <c r="A854" s="9" t="s">
        <v>476</v>
      </c>
      <c r="B854" s="8" t="s">
        <v>475</v>
      </c>
      <c r="C854" s="8">
        <v>1</v>
      </c>
      <c r="D854" s="8">
        <v>10</v>
      </c>
      <c r="E854" s="8">
        <v>80</v>
      </c>
      <c r="F854" s="7">
        <v>1</v>
      </c>
      <c r="G854" s="6">
        <v>0</v>
      </c>
    </row>
    <row r="855" spans="1:7" ht="22.5" x14ac:dyDescent="0.15">
      <c r="A855" s="9" t="s">
        <v>474</v>
      </c>
      <c r="B855" s="8" t="s">
        <v>473</v>
      </c>
      <c r="C855" s="8">
        <v>1</v>
      </c>
      <c r="D855" s="8">
        <v>1</v>
      </c>
      <c r="E855" s="8">
        <v>72</v>
      </c>
      <c r="F855" s="7">
        <v>0</v>
      </c>
      <c r="G855" s="6">
        <v>0</v>
      </c>
    </row>
    <row r="856" spans="1:7" ht="22.5" x14ac:dyDescent="0.15">
      <c r="A856" s="9" t="s">
        <v>472</v>
      </c>
      <c r="B856" s="8" t="s">
        <v>471</v>
      </c>
      <c r="C856" s="8">
        <v>3</v>
      </c>
      <c r="D856" s="8">
        <v>3.67</v>
      </c>
      <c r="E856" s="8">
        <v>71.33</v>
      </c>
      <c r="F856" s="7">
        <v>0.33300000000000002</v>
      </c>
      <c r="G856" s="6">
        <v>0</v>
      </c>
    </row>
    <row r="857" spans="1:7" ht="33.75" x14ac:dyDescent="0.15">
      <c r="A857" s="9" t="s">
        <v>2989</v>
      </c>
      <c r="B857" s="8" t="s">
        <v>2988</v>
      </c>
      <c r="C857" s="8">
        <v>1</v>
      </c>
      <c r="D857" s="8">
        <v>2</v>
      </c>
      <c r="E857" s="8">
        <v>88</v>
      </c>
      <c r="F857" s="7">
        <v>1</v>
      </c>
      <c r="G857" s="6">
        <v>0</v>
      </c>
    </row>
    <row r="858" spans="1:7" ht="33.75" x14ac:dyDescent="0.15">
      <c r="A858" s="9" t="s">
        <v>448</v>
      </c>
      <c r="B858" s="8" t="s">
        <v>447</v>
      </c>
      <c r="C858" s="8">
        <v>2</v>
      </c>
      <c r="D858" s="8">
        <v>0.5</v>
      </c>
      <c r="E858" s="8">
        <v>50</v>
      </c>
      <c r="F858" s="7">
        <v>0</v>
      </c>
      <c r="G858" s="6">
        <v>0</v>
      </c>
    </row>
    <row r="859" spans="1:7" ht="22.5" x14ac:dyDescent="0.15">
      <c r="A859" s="9" t="s">
        <v>446</v>
      </c>
      <c r="B859" s="8" t="s">
        <v>445</v>
      </c>
      <c r="C859" s="8">
        <v>1</v>
      </c>
      <c r="D859" s="8">
        <v>4</v>
      </c>
      <c r="E859" s="8">
        <v>31</v>
      </c>
      <c r="F859" s="7">
        <v>1</v>
      </c>
      <c r="G859" s="6">
        <v>0</v>
      </c>
    </row>
    <row r="860" spans="1:7" ht="33.75" x14ac:dyDescent="0.15">
      <c r="A860" s="9" t="s">
        <v>14</v>
      </c>
      <c r="B860" s="8" t="s">
        <v>13</v>
      </c>
      <c r="C860" s="8">
        <v>2</v>
      </c>
      <c r="D860" s="8">
        <v>3</v>
      </c>
      <c r="E860" s="8">
        <v>87.5</v>
      </c>
      <c r="F860" s="7">
        <v>0.5</v>
      </c>
      <c r="G860" s="6">
        <v>0</v>
      </c>
    </row>
    <row r="861" spans="1:7" ht="33.75" x14ac:dyDescent="0.15">
      <c r="A861" s="9" t="s">
        <v>12</v>
      </c>
      <c r="B861" s="8" t="s">
        <v>11</v>
      </c>
      <c r="C861" s="8">
        <v>2</v>
      </c>
      <c r="D861" s="8">
        <v>7.5</v>
      </c>
      <c r="E861" s="8">
        <v>85</v>
      </c>
      <c r="F861" s="7">
        <v>1</v>
      </c>
      <c r="G861" s="6">
        <v>0</v>
      </c>
    </row>
    <row r="862" spans="1:7" ht="33.75" x14ac:dyDescent="0.15">
      <c r="A862" s="9" t="s">
        <v>438</v>
      </c>
      <c r="B862" s="8" t="s">
        <v>437</v>
      </c>
      <c r="C862" s="8">
        <v>1</v>
      </c>
      <c r="D862" s="8">
        <v>19</v>
      </c>
      <c r="E862" s="8">
        <v>93</v>
      </c>
      <c r="F862" s="7">
        <v>0</v>
      </c>
      <c r="G862" s="6">
        <v>0</v>
      </c>
    </row>
    <row r="863" spans="1:7" ht="11.25" x14ac:dyDescent="0.15">
      <c r="A863" s="9" t="s">
        <v>8</v>
      </c>
      <c r="B863" s="8" t="s">
        <v>7</v>
      </c>
      <c r="C863" s="8">
        <v>1</v>
      </c>
      <c r="D863" s="8">
        <v>10</v>
      </c>
      <c r="E863" s="8">
        <v>67</v>
      </c>
      <c r="F863" s="7">
        <v>0</v>
      </c>
      <c r="G863" s="6">
        <v>0</v>
      </c>
    </row>
    <row r="864" spans="1:7" ht="22.5" x14ac:dyDescent="0.15">
      <c r="A864" s="9" t="s">
        <v>388</v>
      </c>
      <c r="B864" s="8" t="s">
        <v>387</v>
      </c>
      <c r="C864" s="8">
        <v>1</v>
      </c>
      <c r="D864" s="8">
        <v>0</v>
      </c>
      <c r="E864" s="8">
        <v>32</v>
      </c>
      <c r="F864" s="7">
        <v>0</v>
      </c>
      <c r="G864" s="6">
        <v>0</v>
      </c>
    </row>
    <row r="865" spans="1:7" ht="22.5" x14ac:dyDescent="0.15">
      <c r="A865" s="9" t="s">
        <v>368</v>
      </c>
      <c r="B865" s="8" t="s">
        <v>367</v>
      </c>
      <c r="C865" s="8">
        <v>2</v>
      </c>
      <c r="D865" s="8">
        <v>0</v>
      </c>
      <c r="E865" s="8">
        <v>53.5</v>
      </c>
      <c r="F865" s="7">
        <v>1</v>
      </c>
      <c r="G865" s="6">
        <v>0</v>
      </c>
    </row>
    <row r="866" spans="1:7" ht="22.5" x14ac:dyDescent="0.15">
      <c r="A866" s="9" t="s">
        <v>2614</v>
      </c>
      <c r="B866" s="8" t="s">
        <v>2613</v>
      </c>
      <c r="C866" s="8">
        <v>1</v>
      </c>
      <c r="D866" s="8">
        <v>4</v>
      </c>
      <c r="E866" s="8">
        <v>24</v>
      </c>
      <c r="F866" s="7">
        <v>1</v>
      </c>
      <c r="G866" s="6">
        <v>0</v>
      </c>
    </row>
    <row r="867" spans="1:7" ht="22.5" x14ac:dyDescent="0.15">
      <c r="A867" s="9" t="s">
        <v>340</v>
      </c>
      <c r="B867" s="8" t="s">
        <v>339</v>
      </c>
      <c r="C867" s="8">
        <v>1</v>
      </c>
      <c r="D867" s="8">
        <v>0</v>
      </c>
      <c r="E867" s="8">
        <v>57</v>
      </c>
      <c r="F867" s="7">
        <v>0</v>
      </c>
      <c r="G867" s="6">
        <v>0</v>
      </c>
    </row>
    <row r="868" spans="1:7" ht="22.5" x14ac:dyDescent="0.15">
      <c r="A868" s="9" t="s">
        <v>338</v>
      </c>
      <c r="B868" s="8" t="s">
        <v>337</v>
      </c>
      <c r="C868" s="8">
        <v>3</v>
      </c>
      <c r="D868" s="8">
        <v>2.33</v>
      </c>
      <c r="E868" s="8">
        <v>68.67</v>
      </c>
      <c r="F868" s="7">
        <v>1</v>
      </c>
      <c r="G868" s="6">
        <v>0.33300000000000002</v>
      </c>
    </row>
    <row r="869" spans="1:7" ht="22.5" x14ac:dyDescent="0.15">
      <c r="A869" s="9" t="s">
        <v>334</v>
      </c>
      <c r="B869" s="8" t="s">
        <v>333</v>
      </c>
      <c r="C869" s="8">
        <v>4</v>
      </c>
      <c r="D869" s="8">
        <v>13</v>
      </c>
      <c r="E869" s="8">
        <v>70.5</v>
      </c>
      <c r="F869" s="7">
        <v>0.5</v>
      </c>
      <c r="G869" s="6">
        <v>0</v>
      </c>
    </row>
    <row r="870" spans="1:7" ht="22.5" x14ac:dyDescent="0.15">
      <c r="A870" s="9" t="s">
        <v>332</v>
      </c>
      <c r="B870" s="8" t="s">
        <v>331</v>
      </c>
      <c r="C870" s="8">
        <v>3</v>
      </c>
      <c r="D870" s="8">
        <v>13.33</v>
      </c>
      <c r="E870" s="8">
        <v>62.33</v>
      </c>
      <c r="F870" s="7">
        <v>1</v>
      </c>
      <c r="G870" s="6">
        <v>0.33300000000000002</v>
      </c>
    </row>
    <row r="871" spans="1:7" ht="22.5" x14ac:dyDescent="0.15">
      <c r="A871" s="9" t="s">
        <v>320</v>
      </c>
      <c r="B871" s="8" t="s">
        <v>319</v>
      </c>
      <c r="C871" s="8">
        <v>2</v>
      </c>
      <c r="D871" s="8">
        <v>1</v>
      </c>
      <c r="E871" s="8">
        <v>64.5</v>
      </c>
      <c r="F871" s="7">
        <v>0.5</v>
      </c>
      <c r="G871" s="6">
        <v>0</v>
      </c>
    </row>
    <row r="872" spans="1:7" ht="33.75" x14ac:dyDescent="0.15">
      <c r="A872" s="9" t="s">
        <v>312</v>
      </c>
      <c r="B872" s="8" t="s">
        <v>311</v>
      </c>
      <c r="C872" s="8">
        <v>3</v>
      </c>
      <c r="D872" s="8">
        <v>0.67</v>
      </c>
      <c r="E872" s="8">
        <v>64.67</v>
      </c>
      <c r="F872" s="7">
        <v>0</v>
      </c>
      <c r="G872" s="6">
        <v>0</v>
      </c>
    </row>
    <row r="873" spans="1:7" ht="33.75" x14ac:dyDescent="0.15">
      <c r="A873" s="9" t="s">
        <v>310</v>
      </c>
      <c r="B873" s="8" t="s">
        <v>309</v>
      </c>
      <c r="C873" s="8">
        <v>1</v>
      </c>
      <c r="D873" s="8">
        <v>2</v>
      </c>
      <c r="E873" s="8">
        <v>66</v>
      </c>
      <c r="F873" s="7">
        <v>1</v>
      </c>
      <c r="G873" s="6">
        <v>0</v>
      </c>
    </row>
    <row r="874" spans="1:7" ht="33.75" x14ac:dyDescent="0.15">
      <c r="A874" s="9" t="s">
        <v>306</v>
      </c>
      <c r="B874" s="8" t="s">
        <v>305</v>
      </c>
      <c r="C874" s="8">
        <v>7</v>
      </c>
      <c r="D874" s="8">
        <v>7.57</v>
      </c>
      <c r="E874" s="8">
        <v>81.14</v>
      </c>
      <c r="F874" s="7">
        <v>0.28599999999999998</v>
      </c>
      <c r="G874" s="6">
        <v>0</v>
      </c>
    </row>
    <row r="875" spans="1:7" ht="11.25" x14ac:dyDescent="0.15">
      <c r="A875" s="9" t="s">
        <v>300</v>
      </c>
      <c r="B875" s="8" t="s">
        <v>299</v>
      </c>
      <c r="C875" s="8">
        <v>2</v>
      </c>
      <c r="D875" s="8">
        <v>1</v>
      </c>
      <c r="E875" s="8">
        <v>65</v>
      </c>
      <c r="F875" s="7">
        <v>0.5</v>
      </c>
      <c r="G875" s="6">
        <v>0</v>
      </c>
    </row>
    <row r="876" spans="1:7" ht="22.5" x14ac:dyDescent="0.15">
      <c r="A876" s="9" t="s">
        <v>290</v>
      </c>
      <c r="B876" s="8" t="s">
        <v>289</v>
      </c>
      <c r="C876" s="8">
        <v>1</v>
      </c>
      <c r="D876" s="8">
        <v>7</v>
      </c>
      <c r="E876" s="8">
        <v>66</v>
      </c>
      <c r="F876" s="7">
        <v>1</v>
      </c>
      <c r="G876" s="6">
        <v>0</v>
      </c>
    </row>
    <row r="877" spans="1:7" ht="33.75" x14ac:dyDescent="0.15">
      <c r="A877" s="9" t="s">
        <v>2596</v>
      </c>
      <c r="B877" s="8" t="s">
        <v>2595</v>
      </c>
      <c r="C877" s="8">
        <v>6</v>
      </c>
      <c r="D877" s="8">
        <v>0</v>
      </c>
      <c r="E877" s="8">
        <v>27.33</v>
      </c>
      <c r="F877" s="7">
        <v>0.83299999999999996</v>
      </c>
      <c r="G877" s="6">
        <v>0</v>
      </c>
    </row>
    <row r="878" spans="1:7" ht="33.75" x14ac:dyDescent="0.15">
      <c r="A878" s="9" t="s">
        <v>280</v>
      </c>
      <c r="B878" s="8" t="s">
        <v>279</v>
      </c>
      <c r="C878" s="8">
        <v>2</v>
      </c>
      <c r="D878" s="8">
        <v>2</v>
      </c>
      <c r="E878" s="8">
        <v>32.5</v>
      </c>
      <c r="F878" s="7">
        <v>0</v>
      </c>
      <c r="G878" s="6">
        <v>0</v>
      </c>
    </row>
    <row r="879" spans="1:7" ht="22.5" x14ac:dyDescent="0.15">
      <c r="A879" s="9" t="s">
        <v>274</v>
      </c>
      <c r="B879" s="8" t="s">
        <v>273</v>
      </c>
      <c r="C879" s="8">
        <v>44</v>
      </c>
      <c r="D879" s="8">
        <v>0</v>
      </c>
      <c r="E879" s="8">
        <v>19.34</v>
      </c>
      <c r="F879" s="7">
        <v>0.52300000000000002</v>
      </c>
      <c r="G879" s="6">
        <v>0</v>
      </c>
    </row>
    <row r="880" spans="1:7" ht="22.5" x14ac:dyDescent="0.15">
      <c r="A880" s="9" t="s">
        <v>268</v>
      </c>
      <c r="B880" s="8" t="s">
        <v>267</v>
      </c>
      <c r="C880" s="8">
        <v>1</v>
      </c>
      <c r="D880" s="8">
        <v>10</v>
      </c>
      <c r="E880" s="8">
        <v>72</v>
      </c>
      <c r="F880" s="7">
        <v>1</v>
      </c>
      <c r="G880" s="6">
        <v>0</v>
      </c>
    </row>
    <row r="881" spans="1:7" ht="22.5" x14ac:dyDescent="0.15">
      <c r="A881" s="9" t="s">
        <v>260</v>
      </c>
      <c r="B881" s="8" t="s">
        <v>259</v>
      </c>
      <c r="C881" s="8">
        <v>2</v>
      </c>
      <c r="D881" s="8">
        <v>1</v>
      </c>
      <c r="E881" s="8">
        <v>57.5</v>
      </c>
      <c r="F881" s="7">
        <v>0</v>
      </c>
      <c r="G881" s="6">
        <v>0</v>
      </c>
    </row>
    <row r="882" spans="1:7" ht="11.25" x14ac:dyDescent="0.15">
      <c r="A882" s="9" t="s">
        <v>256</v>
      </c>
      <c r="B882" s="8" t="s">
        <v>255</v>
      </c>
      <c r="C882" s="8">
        <v>1</v>
      </c>
      <c r="D882" s="8">
        <v>10</v>
      </c>
      <c r="E882" s="8">
        <v>84</v>
      </c>
      <c r="F882" s="7">
        <v>1</v>
      </c>
      <c r="G882" s="6">
        <v>0</v>
      </c>
    </row>
    <row r="883" spans="1:7" ht="22.5" x14ac:dyDescent="0.15">
      <c r="A883" s="9" t="s">
        <v>244</v>
      </c>
      <c r="B883" s="8" t="s">
        <v>243</v>
      </c>
      <c r="C883" s="8">
        <v>3</v>
      </c>
      <c r="D883" s="8">
        <v>1</v>
      </c>
      <c r="E883" s="8">
        <v>60.33</v>
      </c>
      <c r="F883" s="7">
        <v>1</v>
      </c>
      <c r="G883" s="6">
        <v>0</v>
      </c>
    </row>
    <row r="884" spans="1:7" ht="22.5" x14ac:dyDescent="0.15">
      <c r="A884" s="9" t="s">
        <v>238</v>
      </c>
      <c r="B884" s="8" t="s">
        <v>237</v>
      </c>
      <c r="C884" s="8">
        <v>16</v>
      </c>
      <c r="D884" s="8">
        <v>0.88</v>
      </c>
      <c r="E884" s="8">
        <v>73.38</v>
      </c>
      <c r="F884" s="7">
        <v>0.56299999999999994</v>
      </c>
      <c r="G884" s="6">
        <v>0</v>
      </c>
    </row>
    <row r="885" spans="1:7" ht="22.5" x14ac:dyDescent="0.15">
      <c r="A885" s="9" t="s">
        <v>4</v>
      </c>
      <c r="B885" s="8" t="s">
        <v>3</v>
      </c>
      <c r="C885" s="8">
        <v>89</v>
      </c>
      <c r="D885" s="8">
        <v>3.21</v>
      </c>
      <c r="E885" s="8">
        <v>75.42</v>
      </c>
      <c r="F885" s="7">
        <v>0.57299999999999995</v>
      </c>
      <c r="G885" s="6">
        <v>0</v>
      </c>
    </row>
    <row r="886" spans="1:7" ht="11.25" x14ac:dyDescent="0.15">
      <c r="A886" s="9" t="s">
        <v>2</v>
      </c>
      <c r="B886" s="8" t="s">
        <v>1</v>
      </c>
      <c r="C886" s="8">
        <v>17</v>
      </c>
      <c r="D886" s="8">
        <v>13.29</v>
      </c>
      <c r="E886" s="8">
        <v>83.59</v>
      </c>
      <c r="F886" s="7">
        <v>0.70599999999999996</v>
      </c>
      <c r="G886" s="6">
        <v>0.64700000000000002</v>
      </c>
    </row>
    <row r="887" spans="1:7" ht="11.25" x14ac:dyDescent="0.15">
      <c r="A887" s="9" t="s">
        <v>220</v>
      </c>
      <c r="B887" s="8" t="s">
        <v>219</v>
      </c>
      <c r="C887" s="8">
        <v>1</v>
      </c>
      <c r="D887" s="8">
        <v>0</v>
      </c>
      <c r="E887" s="8">
        <v>71</v>
      </c>
      <c r="F887" s="7">
        <v>1</v>
      </c>
      <c r="G887" s="6">
        <v>0</v>
      </c>
    </row>
    <row r="888" spans="1:7" ht="11.25" x14ac:dyDescent="0.15">
      <c r="A888" s="9" t="s">
        <v>214</v>
      </c>
      <c r="B888" s="8" t="s">
        <v>213</v>
      </c>
      <c r="C888" s="8">
        <v>91</v>
      </c>
      <c r="D888" s="8">
        <v>0</v>
      </c>
      <c r="E888" s="8">
        <v>73.3</v>
      </c>
      <c r="F888" s="7">
        <v>0.879</v>
      </c>
      <c r="G888" s="6">
        <v>0</v>
      </c>
    </row>
    <row r="889" spans="1:7" ht="23.25" thickBot="1" x14ac:dyDescent="0.2">
      <c r="A889" s="9" t="s">
        <v>210</v>
      </c>
      <c r="B889" s="8" t="s">
        <v>209</v>
      </c>
      <c r="C889" s="8">
        <v>4</v>
      </c>
      <c r="D889" s="8">
        <v>0</v>
      </c>
      <c r="E889" s="8">
        <v>40.75</v>
      </c>
      <c r="F889" s="7">
        <v>0</v>
      </c>
      <c r="G889" s="6">
        <v>0</v>
      </c>
    </row>
    <row r="890" spans="1:7" ht="12" thickBot="1" x14ac:dyDescent="0.2">
      <c r="A890" s="5"/>
      <c r="B890" s="4" t="s">
        <v>0</v>
      </c>
      <c r="C890" s="4">
        <v>17751</v>
      </c>
      <c r="D890" s="4">
        <v>2.23</v>
      </c>
      <c r="E890" s="4">
        <v>58.07</v>
      </c>
      <c r="F890" s="3">
        <v>0.46400000000000002</v>
      </c>
      <c r="G890" s="2">
        <v>5.0000000000000001E-3</v>
      </c>
    </row>
    <row r="891" spans="1:7" ht="9.75" thickTop="1" x14ac:dyDescent="0.15"/>
  </sheetData>
  <mergeCells count="27">
    <mergeCell ref="I100:I216"/>
    <mergeCell ref="I60:I99"/>
    <mergeCell ref="J60:J65"/>
    <mergeCell ref="P60:P99"/>
    <mergeCell ref="J66:J74"/>
    <mergeCell ref="J75:J98"/>
    <mergeCell ref="P100:P179"/>
    <mergeCell ref="J116:J150"/>
    <mergeCell ref="J151:J156"/>
    <mergeCell ref="J168:J178"/>
    <mergeCell ref="J180:J187"/>
    <mergeCell ref="P180:P216"/>
    <mergeCell ref="J188:J215"/>
    <mergeCell ref="J100:J115"/>
    <mergeCell ref="J157:J167"/>
    <mergeCell ref="J5:J6"/>
    <mergeCell ref="I7:I59"/>
    <mergeCell ref="J7:J21"/>
    <mergeCell ref="P7:P59"/>
    <mergeCell ref="J22:J43"/>
    <mergeCell ref="J44:J58"/>
    <mergeCell ref="I5:I6"/>
    <mergeCell ref="A5:A6"/>
    <mergeCell ref="B5:B6"/>
    <mergeCell ref="C5:C6"/>
    <mergeCell ref="E5:E6"/>
    <mergeCell ref="G5:G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 DE NIORT</vt:lpstr>
      <vt:lpstr>HL DE SAINT MAIXENT</vt:lpstr>
      <vt:lpstr>HL DE MELLE</vt:lpstr>
      <vt:lpstr>CH NORD DEUX-SEVRES</vt:lpstr>
      <vt:lpstr>POLYCLINIQUE INKERMANN</vt:lpstr>
      <vt:lpstr>'CH DE NIORT'!IDX</vt:lpstr>
      <vt:lpstr>'CH NORD DEUX-SEVRES'!IDX</vt:lpstr>
      <vt:lpstr>'HL DE MELLE'!IDX</vt:lpstr>
      <vt:lpstr>'HL DE SAINT MAIXENT'!IDX</vt:lpstr>
      <vt:lpstr>'POLYCLINIQUE INKERMANN'!IDX</vt:lpstr>
    </vt:vector>
  </TitlesOfParts>
  <Company>Eumedica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Vantieghem</dc:creator>
  <cp:lastModifiedBy>Sebastien Van de Velde</cp:lastModifiedBy>
  <cp:lastPrinted>2016-12-05T15:26:59Z</cp:lastPrinted>
  <dcterms:created xsi:type="dcterms:W3CDTF">2016-11-25T12:49:12Z</dcterms:created>
  <dcterms:modified xsi:type="dcterms:W3CDTF">2017-01-13T15:45:27Z</dcterms:modified>
</cp:coreProperties>
</file>