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alentinBlondiaux\Documents\Perso\Salad Planet\"/>
    </mc:Choice>
  </mc:AlternateContent>
  <xr:revisionPtr revIDLastSave="0" documentId="13_ncr:1_{FA7DFE3B-75F3-46CA-A89D-02D932A888AA}" xr6:coauthVersionLast="46" xr6:coauthVersionMax="46" xr10:uidLastSave="{00000000-0000-0000-0000-000000000000}"/>
  <bookViews>
    <workbookView xWindow="-120" yWindow="-120" windowWidth="29040" windowHeight="15840" xr2:uid="{A87B5117-6A6E-4E76-AD91-9847C216BE89}"/>
  </bookViews>
  <sheets>
    <sheet name="Cash Flow" sheetId="1" r:id="rId1"/>
    <sheet name="Pivot table" sheetId="4" r:id="rId2"/>
    <sheet name="Relevés" sheetId="2" r:id="rId3"/>
  </sheets>
  <definedNames>
    <definedName name="_xlnm._FilterDatabase" localSheetId="2" hidden="1">Relevés!$A$1:$D$15</definedName>
  </definedNames>
  <calcPr calcId="191029"/>
  <pivotCaches>
    <pivotCache cacheId="2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7" i="1" l="1"/>
  <c r="B13" i="1"/>
  <c r="B27" i="1" s="1"/>
  <c r="C13" i="1"/>
  <c r="D13" i="1"/>
  <c r="C24" i="1"/>
  <c r="D24" i="1"/>
  <c r="B24" i="1"/>
  <c r="D21" i="1"/>
  <c r="C21" i="1"/>
  <c r="B21" i="1"/>
  <c r="C18" i="1"/>
  <c r="D18" i="1"/>
  <c r="D27" i="1" s="1"/>
  <c r="B18" i="1"/>
  <c r="C16" i="1"/>
  <c r="B16" i="1"/>
  <c r="C5" i="1"/>
  <c r="C11" i="1" s="1"/>
  <c r="B5" i="1"/>
  <c r="B11" i="1" s="1"/>
  <c r="D5" i="1" l="1"/>
  <c r="D11" i="1" s="1"/>
  <c r="B28" i="1"/>
  <c r="C28" i="1"/>
  <c r="D28" i="1" l="1"/>
  <c r="B29" i="1"/>
  <c r="C3" i="1" s="1"/>
  <c r="C29" i="1" s="1"/>
  <c r="D3" i="1" s="1"/>
  <c r="D29" i="1" s="1"/>
</calcChain>
</file>

<file path=xl/sharedStrings.xml><?xml version="1.0" encoding="utf-8"?>
<sst xmlns="http://schemas.openxmlformats.org/spreadsheetml/2006/main" count="97" uniqueCount="66">
  <si>
    <t>CASH FLOW</t>
  </si>
  <si>
    <t>OPENING BALANCE</t>
  </si>
  <si>
    <t>Cash incoming</t>
  </si>
  <si>
    <t xml:space="preserve">Sodexo </t>
  </si>
  <si>
    <t>UberEats</t>
  </si>
  <si>
    <t>Cash outgoing</t>
  </si>
  <si>
    <t>TOTAL OUTGOING</t>
  </si>
  <si>
    <t>Monthly cash balance</t>
  </si>
  <si>
    <t>CLOSING BALANCE</t>
  </si>
  <si>
    <t>02/02/2021</t>
  </si>
  <si>
    <t>01/02/2021</t>
  </si>
  <si>
    <t>29/01/2021</t>
  </si>
  <si>
    <t>27/01/2021</t>
  </si>
  <si>
    <t>25/01/2021</t>
  </si>
  <si>
    <t>14/01/2021</t>
  </si>
  <si>
    <t xml:space="preserve">VIREMENT SOCIETE EAU </t>
  </si>
  <si>
    <t>Eau</t>
  </si>
  <si>
    <t>VIREMENT ELECTRICITE</t>
  </si>
  <si>
    <t>Electricié</t>
  </si>
  <si>
    <t>1. VENTES</t>
  </si>
  <si>
    <t>1.a Magasin</t>
  </si>
  <si>
    <t>1.b En ligne</t>
  </si>
  <si>
    <t>TOTAL REVENUS</t>
  </si>
  <si>
    <t>TPV</t>
  </si>
  <si>
    <t>1. ACHATS</t>
  </si>
  <si>
    <t>3. PERSONNEL</t>
  </si>
  <si>
    <t>Employé</t>
  </si>
  <si>
    <t>5. SECURITÉ SOCIALE</t>
  </si>
  <si>
    <t>Commerce</t>
  </si>
  <si>
    <t>8. SERVICES BANCAIRES</t>
  </si>
  <si>
    <t>Commissions TPV</t>
  </si>
  <si>
    <t>PM Trans</t>
  </si>
  <si>
    <t>COMMISSIONS</t>
  </si>
  <si>
    <t>VIREMENT EMPLOYE JOSE</t>
  </si>
  <si>
    <t>UBER EATS PAYMENTS</t>
  </si>
  <si>
    <t>VIREMENT Trans Europe</t>
  </si>
  <si>
    <t xml:space="preserve">PAIEMENT Sodexo </t>
  </si>
  <si>
    <t>SECURITE SOCIALE COMMERCE</t>
  </si>
  <si>
    <t>SECURITE SOCIALE EMPLOYE</t>
  </si>
  <si>
    <t>VIREMENT TELEPHONE</t>
  </si>
  <si>
    <t>Remboursement Caisse Epargne</t>
  </si>
  <si>
    <t>6. FRAIS GÉNERAUX</t>
  </si>
  <si>
    <t>Frufar</t>
  </si>
  <si>
    <t>Montant</t>
  </si>
  <si>
    <t>Date Valeur</t>
  </si>
  <si>
    <t>Libelle</t>
  </si>
  <si>
    <t>Date opération</t>
  </si>
  <si>
    <t>JANVIER</t>
  </si>
  <si>
    <t>FÉVRIER</t>
  </si>
  <si>
    <t>MARS</t>
  </si>
  <si>
    <t>(Todas)</t>
  </si>
  <si>
    <t>Etiquetas de fila</t>
  </si>
  <si>
    <t>(en blanco)</t>
  </si>
  <si>
    <t>Total general</t>
  </si>
  <si>
    <t>Suma de Montant</t>
  </si>
  <si>
    <t>VIREMENT FRUFAR</t>
  </si>
  <si>
    <t>VIREMENT FRUFAR 55112</t>
  </si>
  <si>
    <t>TPV 2564</t>
  </si>
  <si>
    <t>COMMISSIONS BANQUE TPV</t>
  </si>
  <si>
    <t>PAIEMENT Sodexo 15786</t>
  </si>
  <si>
    <t>VIREMENT SOCIETE EAU FACTURE 55689</t>
  </si>
  <si>
    <t>VIREMENT ELECTRICITE FACTURE 558977</t>
  </si>
  <si>
    <t>VIREMENT TELEPHONE FACTURE 5587854</t>
  </si>
  <si>
    <t>SECURITE SOCIALE COMMERCE SS 4578</t>
  </si>
  <si>
    <t>SECURITE SOCIALE EMPLOYE SS 89789</t>
  </si>
  <si>
    <t>TPV 5668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</si>
</sst>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\ &quot;€&quot;"/>
    <numFmt numFmtId="165" formatCode="&quot;$&quot;#,##0"/>
    <numFmt numFmtId="166" formatCode="#,##0.00\ &quot;€&quot;"/>
  </numFmts>
  <fonts count="15" x14ac:knownFonts="1">
    <font>
      <sz val="11"/>
      <color theme="1"/>
      <name val="Calibri"/>
      <family val="2"/>
      <scheme val="minor"/>
    </font>
    <font>
      <b/>
      <sz val="11"/>
      <color theme="0"/>
      <name val="Verdana"/>
      <family val="2"/>
    </font>
    <font>
      <b/>
      <sz val="11"/>
      <color rgb="FFFFFFFF"/>
      <name val="Verdana"/>
      <family val="2"/>
    </font>
    <font>
      <b/>
      <sz val="10"/>
      <color rgb="FF000000"/>
      <name val="Verdana"/>
      <family val="2"/>
    </font>
    <font>
      <b/>
      <sz val="9"/>
      <color rgb="FF333333"/>
      <name val="Verdana"/>
      <family val="2"/>
    </font>
    <font>
      <sz val="10"/>
      <color rgb="FF333333"/>
      <name val="Verdana"/>
      <family val="2"/>
    </font>
    <font>
      <b/>
      <i/>
      <sz val="10"/>
      <color theme="1"/>
      <name val="Verdana"/>
      <family val="2"/>
    </font>
    <font>
      <b/>
      <i/>
      <sz val="9"/>
      <color rgb="FF333333"/>
      <name val="Verdana"/>
      <family val="2"/>
    </font>
    <font>
      <i/>
      <sz val="9"/>
      <color rgb="FF333333"/>
      <name val="Verdana"/>
      <family val="2"/>
    </font>
    <font>
      <b/>
      <sz val="9"/>
      <color rgb="FF000000"/>
      <name val="Verdana"/>
      <family val="2"/>
    </font>
    <font>
      <b/>
      <sz val="10"/>
      <color theme="1"/>
      <name val="Verdana"/>
      <family val="2"/>
    </font>
    <font>
      <b/>
      <i/>
      <sz val="10"/>
      <color rgb="FF333333"/>
      <name val="Verdana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solid">
        <fgColor rgb="FFF2F2F2"/>
        <bgColor rgb="FFF2F2F2"/>
      </patternFill>
    </fill>
    <fill>
      <patternFill patternType="solid">
        <fgColor rgb="FFD8D8D8"/>
        <bgColor rgb="FFD8D8D8"/>
      </patternFill>
    </fill>
    <fill>
      <patternFill patternType="solid">
        <fgColor rgb="FFBFBFBF"/>
        <bgColor rgb="FFBFBFBF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rgb="FF00B050"/>
      </patternFill>
    </fill>
  </fills>
  <borders count="3">
    <border>
      <left/>
      <right/>
      <top/>
      <bottom/>
      <diagonal/>
    </border>
    <border>
      <left style="medium">
        <color rgb="FFFFFFFF"/>
      </left>
      <right style="medium">
        <color rgb="FFFFFFFF"/>
      </right>
      <top/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</borders>
  <cellStyleXfs count="2">
    <xf numFmtId="0" fontId="0" fillId="0" borderId="0"/>
    <xf numFmtId="0" fontId="12" fillId="0" borderId="0"/>
  </cellStyleXfs>
  <cellXfs count="25">
    <xf numFmtId="0" fontId="0" fillId="0" borderId="0" xfId="0"/>
    <xf numFmtId="0" fontId="3" fillId="2" borderId="2" xfId="0" applyFont="1" applyFill="1" applyBorder="1" applyAlignment="1">
      <alignment horizontal="center" vertical="center" wrapText="1"/>
    </xf>
    <xf numFmtId="164" fontId="3" fillId="2" borderId="2" xfId="0" applyNumberFormat="1" applyFont="1" applyFill="1" applyBorder="1" applyAlignment="1">
      <alignment horizontal="center" vertical="center" wrapText="1"/>
    </xf>
    <xf numFmtId="165" fontId="4" fillId="3" borderId="2" xfId="0" applyNumberFormat="1" applyFont="1" applyFill="1" applyBorder="1" applyAlignment="1">
      <alignment horizontal="center" vertical="center"/>
    </xf>
    <xf numFmtId="164" fontId="5" fillId="3" borderId="2" xfId="0" applyNumberFormat="1" applyFont="1" applyFill="1" applyBorder="1" applyAlignment="1">
      <alignment horizontal="center" vertical="center" wrapText="1"/>
    </xf>
    <xf numFmtId="165" fontId="4" fillId="4" borderId="2" xfId="0" applyNumberFormat="1" applyFont="1" applyFill="1" applyBorder="1" applyAlignment="1">
      <alignment horizontal="center" vertical="center"/>
    </xf>
    <xf numFmtId="164" fontId="6" fillId="4" borderId="0" xfId="0" applyNumberFormat="1" applyFont="1" applyFill="1" applyAlignment="1">
      <alignment horizontal="center" vertical="center"/>
    </xf>
    <xf numFmtId="165" fontId="7" fillId="3" borderId="2" xfId="0" applyNumberFormat="1" applyFont="1" applyFill="1" applyBorder="1" applyAlignment="1">
      <alignment horizontal="center" vertical="center"/>
    </xf>
    <xf numFmtId="165" fontId="8" fillId="3" borderId="2" xfId="0" applyNumberFormat="1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center" vertical="center"/>
    </xf>
    <xf numFmtId="166" fontId="10" fillId="5" borderId="0" xfId="0" applyNumberFormat="1" applyFont="1" applyFill="1" applyAlignment="1">
      <alignment horizontal="center" vertical="center"/>
    </xf>
    <xf numFmtId="164" fontId="11" fillId="4" borderId="2" xfId="0" applyNumberFormat="1" applyFont="1" applyFill="1" applyBorder="1" applyAlignment="1">
      <alignment horizontal="center" vertical="center" wrapText="1"/>
    </xf>
    <xf numFmtId="166" fontId="3" fillId="2" borderId="2" xfId="0" applyNumberFormat="1" applyFont="1" applyFill="1" applyBorder="1" applyAlignment="1">
      <alignment horizontal="center" vertical="center" wrapText="1"/>
    </xf>
    <xf numFmtId="0" fontId="13" fillId="6" borderId="0" xfId="1" applyFont="1" applyFill="1" applyAlignment="1">
      <alignment horizontal="left" vertical="center" indent="2"/>
    </xf>
    <xf numFmtId="0" fontId="13" fillId="6" borderId="0" xfId="1" applyFont="1" applyFill="1" applyAlignment="1">
      <alignment horizontal="center" vertical="center"/>
    </xf>
    <xf numFmtId="49" fontId="13" fillId="6" borderId="0" xfId="1" applyNumberFormat="1" applyFont="1" applyFill="1" applyAlignment="1">
      <alignment horizontal="right" vertical="center"/>
    </xf>
    <xf numFmtId="14" fontId="14" fillId="0" borderId="0" xfId="0" applyNumberFormat="1" applyFont="1" applyAlignment="1">
      <alignment horizontal="left" vertical="center" indent="2"/>
    </xf>
    <xf numFmtId="0" fontId="14" fillId="0" borderId="0" xfId="0" applyFont="1" applyAlignment="1">
      <alignment horizontal="left" vertical="center"/>
    </xf>
    <xf numFmtId="14" fontId="14" fillId="0" borderId="0" xfId="0" applyNumberFormat="1" applyFont="1" applyAlignment="1">
      <alignment horizontal="center" vertical="center"/>
    </xf>
    <xf numFmtId="4" fontId="13" fillId="0" borderId="0" xfId="0" applyNumberFormat="1" applyFont="1" applyAlignment="1">
      <alignment horizontal="right" vertic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17" fontId="1" fillId="7" borderId="1" xfId="0" applyNumberFormat="1" applyFont="1" applyFill="1" applyBorder="1" applyAlignment="1">
      <alignment horizontal="center" vertical="center" wrapText="1"/>
    </xf>
    <xf numFmtId="17" fontId="2" fillId="7" borderId="1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BA3BF209-DC6B-48FF-8638-CC34E0AF1B01}"/>
  </cellStyles>
  <dxfs count="4">
    <dxf>
      <fill>
        <patternFill>
          <bgColor rgb="FFF4F4F5"/>
        </patternFill>
      </fill>
      <border>
        <left/>
        <right/>
        <top/>
        <bottom/>
      </border>
    </dxf>
    <dxf>
      <border>
        <left/>
        <right/>
        <top style="thin">
          <color rgb="FF777777"/>
        </top>
        <bottom/>
      </border>
    </dxf>
    <dxf>
      <font>
        <color rgb="FF239D45"/>
      </font>
      <border>
        <left/>
        <right/>
        <top/>
        <bottom/>
      </border>
    </dxf>
    <dxf>
      <font>
        <color rgb="FF239D45"/>
      </font>
      <border>
        <left/>
        <right/>
        <top style="thin">
          <color rgb="FF777777"/>
        </top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Valentin Blondiaux" refreshedDate="44296.724253009263" createdVersion="6" refreshedVersion="6" minRefreshableVersion="3" recordCount="15" xr:uid="{AE4D69EE-75FB-436F-9E18-CBF7A8DD2F4D}">
  <cacheSource type="worksheet">
    <worksheetSource ref="A1:D16" sheet="Relevés"/>
  </cacheSource>
  <cacheFields count="4">
    <cacheField name="Date opération" numFmtId="0">
      <sharedItems containsBlank="1" count="7">
        <s v="02/02/2021"/>
        <s v="01/02/2021"/>
        <s v="29/01/2021"/>
        <s v="27/01/2021"/>
        <s v="25/01/2021"/>
        <s v="14/01/2021"/>
        <m/>
      </sharedItems>
    </cacheField>
    <cacheField name="Libelle" numFmtId="0">
      <sharedItems containsBlank="1" count="13">
        <s v="COMMISSIONS"/>
        <s v="TPV"/>
        <s v="VIREMENT EMPLOYE JOSE"/>
        <s v="VIREMENT FRUFARO"/>
        <s v="UBER EATS PAYMENTS"/>
        <s v="VIREMENT Trans Europe"/>
        <s v="PAIEMENT Sodexo "/>
        <s v="SECURITE SOCIALE COMMERCE"/>
        <s v="SECURITE SOCIALE EMPLOYE"/>
        <s v="VIREMENT SOCIETE EAU "/>
        <s v="VIREMENT ELECTRICITE"/>
        <s v="VIREMENT TELEPHONE"/>
        <m/>
      </sharedItems>
    </cacheField>
    <cacheField name="Date Valeur" numFmtId="0">
      <sharedItems containsBlank="1"/>
    </cacheField>
    <cacheField name="Montant" numFmtId="0">
      <sharedItems containsString="0" containsBlank="1" containsNumber="1" minValue="-1220" maxValue="400.35" count="14">
        <n v="-2"/>
        <n v="332.6"/>
        <n v="-1220"/>
        <n v="-850"/>
        <n v="-18"/>
        <n v="150"/>
        <n v="-149.4"/>
        <n v="68.900000000000006"/>
        <n v="400.35"/>
        <n v="-422"/>
        <n v="-25"/>
        <n v="-48.93"/>
        <n v="-81.99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x v="0"/>
    <s v="02/02/2021"/>
    <x v="0"/>
  </r>
  <r>
    <x v="0"/>
    <x v="1"/>
    <s v="02/02/2021"/>
    <x v="1"/>
  </r>
  <r>
    <x v="1"/>
    <x v="2"/>
    <s v="02/02/2021"/>
    <x v="2"/>
  </r>
  <r>
    <x v="1"/>
    <x v="3"/>
    <s v="01/02/2021"/>
    <x v="3"/>
  </r>
  <r>
    <x v="1"/>
    <x v="0"/>
    <s v="01/02/2021"/>
    <x v="4"/>
  </r>
  <r>
    <x v="1"/>
    <x v="4"/>
    <s v="01/02/2021"/>
    <x v="5"/>
  </r>
  <r>
    <x v="1"/>
    <x v="5"/>
    <s v="01/02/2021"/>
    <x v="6"/>
  </r>
  <r>
    <x v="2"/>
    <x v="6"/>
    <s v="29/01/2021"/>
    <x v="7"/>
  </r>
  <r>
    <x v="2"/>
    <x v="1"/>
    <s v="29/01/2021"/>
    <x v="8"/>
  </r>
  <r>
    <x v="2"/>
    <x v="7"/>
    <s v="29/01/2021"/>
    <x v="5"/>
  </r>
  <r>
    <x v="2"/>
    <x v="8"/>
    <s v="29/01/2021"/>
    <x v="9"/>
  </r>
  <r>
    <x v="3"/>
    <x v="9"/>
    <s v="27/01/2021"/>
    <x v="10"/>
  </r>
  <r>
    <x v="4"/>
    <x v="10"/>
    <s v="25/01/2021"/>
    <x v="11"/>
  </r>
  <r>
    <x v="5"/>
    <x v="11"/>
    <s v="14/01/2021"/>
    <x v="12"/>
  </r>
  <r>
    <x v="6"/>
    <x v="12"/>
    <m/>
    <x v="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3824392-1B8F-41F1-9097-34A6DE895323}" name="TablaDinámica1" cacheId="21" applyNumberFormats="0" applyBorderFormats="0" applyFontFormats="0" applyPatternFormats="0" applyAlignmentFormats="0" applyWidthHeightFormats="1" dataCaption="Valores" updatedVersion="6" minRefreshableVersion="3" useAutoFormatting="1" itemPrintTitles="1" createdVersion="6" indent="0" outline="1" outlineData="1" multipleFieldFilters="0">
  <location ref="A4:B18" firstHeaderRow="1" firstDataRow="1" firstDataCol="1" rowPageCount="2" colPageCount="1"/>
  <pivotFields count="4">
    <pivotField axis="axisPage" showAll="0">
      <items count="8">
        <item x="1"/>
        <item x="0"/>
        <item x="5"/>
        <item x="4"/>
        <item x="3"/>
        <item x="2"/>
        <item x="6"/>
        <item t="default"/>
      </items>
    </pivotField>
    <pivotField axis="axisRow" showAll="0">
      <items count="14">
        <item x="0"/>
        <item x="6"/>
        <item x="7"/>
        <item x="8"/>
        <item x="1"/>
        <item x="4"/>
        <item x="10"/>
        <item x="2"/>
        <item n="VIREMENT FRUFAR" x="3"/>
        <item x="9"/>
        <item x="11"/>
        <item x="5"/>
        <item x="12"/>
        <item t="default"/>
      </items>
    </pivotField>
    <pivotField showAll="0"/>
    <pivotField axis="axisPage" dataField="1" showAll="0">
      <items count="15">
        <item x="2"/>
        <item x="3"/>
        <item x="9"/>
        <item x="6"/>
        <item x="12"/>
        <item x="11"/>
        <item x="10"/>
        <item x="4"/>
        <item x="0"/>
        <item x="7"/>
        <item x="5"/>
        <item x="1"/>
        <item x="8"/>
        <item x="13"/>
        <item t="default"/>
      </items>
    </pivotField>
  </pivotFields>
  <rowFields count="1">
    <field x="1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pageFields count="2">
    <pageField fld="0" hier="-1"/>
    <pageField fld="3" hier="-1"/>
  </pageFields>
  <dataFields count="1">
    <dataField name="Suma de Montan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E551A1-AE64-4409-85A6-946EBB72C6C0}">
  <dimension ref="A2:D29"/>
  <sheetViews>
    <sheetView tabSelected="1" workbookViewId="0">
      <selection activeCell="B4" sqref="B4"/>
    </sheetView>
  </sheetViews>
  <sheetFormatPr baseColWidth="10" defaultRowHeight="15" x14ac:dyDescent="0.25"/>
  <cols>
    <col min="1" max="1" width="35.7109375" bestFit="1" customWidth="1"/>
    <col min="3" max="4" width="13.42578125" bestFit="1" customWidth="1"/>
  </cols>
  <sheetData>
    <row r="2" spans="1:4" ht="29.25" thickBot="1" x14ac:dyDescent="0.3">
      <c r="A2" s="23" t="s">
        <v>0</v>
      </c>
      <c r="B2" s="24" t="s">
        <v>47</v>
      </c>
      <c r="C2" s="24" t="s">
        <v>48</v>
      </c>
      <c r="D2" s="24" t="s">
        <v>49</v>
      </c>
    </row>
    <row r="3" spans="1:4" ht="15.75" thickBot="1" x14ac:dyDescent="0.3">
      <c r="A3" s="1" t="s">
        <v>1</v>
      </c>
      <c r="B3" s="2">
        <v>0</v>
      </c>
      <c r="C3" s="2">
        <f>+B29</f>
        <v>0</v>
      </c>
      <c r="D3" s="2">
        <f>+C29</f>
        <v>0</v>
      </c>
    </row>
    <row r="4" spans="1:4" ht="15.75" thickBot="1" x14ac:dyDescent="0.3">
      <c r="A4" s="3" t="s">
        <v>2</v>
      </c>
      <c r="B4" s="4"/>
      <c r="C4" s="4"/>
      <c r="D4" s="4"/>
    </row>
    <row r="5" spans="1:4" ht="15.75" thickBot="1" x14ac:dyDescent="0.3">
      <c r="A5" s="5" t="s">
        <v>19</v>
      </c>
      <c r="B5" s="6">
        <f>+B6+B9</f>
        <v>0</v>
      </c>
      <c r="C5" s="6">
        <f>+C6+C9</f>
        <v>0</v>
      </c>
      <c r="D5" s="6">
        <f>+D6+D9</f>
        <v>0</v>
      </c>
    </row>
    <row r="6" spans="1:4" ht="15.75" thickBot="1" x14ac:dyDescent="0.3">
      <c r="A6" s="7" t="s">
        <v>20</v>
      </c>
      <c r="B6" s="4"/>
      <c r="C6" s="4"/>
      <c r="D6" s="4"/>
    </row>
    <row r="7" spans="1:4" ht="15.75" thickBot="1" x14ac:dyDescent="0.3">
      <c r="A7" s="8" t="s">
        <v>23</v>
      </c>
      <c r="B7" s="4"/>
      <c r="C7" s="4"/>
      <c r="D7" s="4"/>
    </row>
    <row r="8" spans="1:4" ht="15.75" thickBot="1" x14ac:dyDescent="0.3">
      <c r="A8" s="8" t="s">
        <v>3</v>
      </c>
      <c r="B8" s="4"/>
      <c r="C8" s="4"/>
      <c r="D8" s="4"/>
    </row>
    <row r="9" spans="1:4" ht="15.75" thickBot="1" x14ac:dyDescent="0.3">
      <c r="A9" s="7" t="s">
        <v>21</v>
      </c>
      <c r="B9" s="4"/>
      <c r="C9" s="4"/>
      <c r="D9" s="4"/>
    </row>
    <row r="10" spans="1:4" ht="15.75" thickBot="1" x14ac:dyDescent="0.3">
      <c r="A10" s="8" t="s">
        <v>4</v>
      </c>
      <c r="B10" s="4"/>
      <c r="C10" s="4"/>
      <c r="D10" s="4"/>
    </row>
    <row r="11" spans="1:4" ht="15.75" thickBot="1" x14ac:dyDescent="0.3">
      <c r="A11" s="9" t="s">
        <v>22</v>
      </c>
      <c r="B11" s="10">
        <f>+B5</f>
        <v>0</v>
      </c>
      <c r="C11" s="10">
        <f t="shared" ref="C11:D11" si="0">+C5</f>
        <v>0</v>
      </c>
      <c r="D11" s="10">
        <f t="shared" si="0"/>
        <v>0</v>
      </c>
    </row>
    <row r="12" spans="1:4" ht="15.75" thickBot="1" x14ac:dyDescent="0.3">
      <c r="A12" s="3" t="s">
        <v>5</v>
      </c>
      <c r="B12" s="4"/>
      <c r="C12" s="4"/>
      <c r="D12" s="4"/>
    </row>
    <row r="13" spans="1:4" ht="15.75" thickBot="1" x14ac:dyDescent="0.3">
      <c r="A13" s="5" t="s">
        <v>24</v>
      </c>
      <c r="B13" s="11">
        <f>+SUM(B15:B15)</f>
        <v>0</v>
      </c>
      <c r="C13" s="11">
        <f>+SUM(C15:C15)</f>
        <v>0</v>
      </c>
      <c r="D13" s="11">
        <f>+SUM(D15:D15)</f>
        <v>0</v>
      </c>
    </row>
    <row r="14" spans="1:4" ht="15.75" thickBot="1" x14ac:dyDescent="0.3">
      <c r="A14" s="8" t="s">
        <v>42</v>
      </c>
      <c r="B14" s="4"/>
      <c r="C14" s="4"/>
      <c r="D14" s="4"/>
    </row>
    <row r="15" spans="1:4" ht="15.75" thickBot="1" x14ac:dyDescent="0.3">
      <c r="A15" s="8" t="s">
        <v>31</v>
      </c>
      <c r="B15" s="4"/>
      <c r="C15" s="4"/>
      <c r="D15" s="4"/>
    </row>
    <row r="16" spans="1:4" ht="15.75" thickBot="1" x14ac:dyDescent="0.3">
      <c r="A16" s="5" t="s">
        <v>25</v>
      </c>
      <c r="B16" s="11">
        <f>+SUM(B17:B17)</f>
        <v>0</v>
      </c>
      <c r="C16" s="11">
        <f>+SUM(C17:C17)</f>
        <v>0</v>
      </c>
      <c r="D16" s="11"/>
    </row>
    <row r="17" spans="1:4" ht="15.75" thickBot="1" x14ac:dyDescent="0.3">
      <c r="A17" s="8" t="s">
        <v>26</v>
      </c>
      <c r="B17" s="4"/>
      <c r="C17" s="4"/>
      <c r="D17" s="4"/>
    </row>
    <row r="18" spans="1:4" ht="15.75" thickBot="1" x14ac:dyDescent="0.3">
      <c r="A18" s="5" t="s">
        <v>27</v>
      </c>
      <c r="B18" s="11">
        <f t="shared" ref="B18:D18" si="1">+SUM(B19:B20)</f>
        <v>0</v>
      </c>
      <c r="C18" s="11">
        <f t="shared" si="1"/>
        <v>0</v>
      </c>
      <c r="D18" s="11">
        <f t="shared" si="1"/>
        <v>0</v>
      </c>
    </row>
    <row r="19" spans="1:4" ht="15.75" thickBot="1" x14ac:dyDescent="0.3">
      <c r="A19" s="8" t="s">
        <v>26</v>
      </c>
      <c r="B19" s="4"/>
      <c r="C19" s="4"/>
      <c r="D19" s="4"/>
    </row>
    <row r="20" spans="1:4" ht="15.75" thickBot="1" x14ac:dyDescent="0.3">
      <c r="A20" s="8" t="s">
        <v>28</v>
      </c>
      <c r="B20" s="4"/>
      <c r="C20" s="4"/>
      <c r="D20" s="4"/>
    </row>
    <row r="21" spans="1:4" ht="15.75" thickBot="1" x14ac:dyDescent="0.3">
      <c r="A21" s="5" t="s">
        <v>41</v>
      </c>
      <c r="B21" s="11">
        <f>+SUM(B22:B23)</f>
        <v>0</v>
      </c>
      <c r="C21" s="11">
        <f>+SUM(C22:C23)</f>
        <v>0</v>
      </c>
      <c r="D21" s="11">
        <f>+SUM(D22:D23)</f>
        <v>0</v>
      </c>
    </row>
    <row r="22" spans="1:4" ht="15.75" thickBot="1" x14ac:dyDescent="0.3">
      <c r="A22" s="8" t="s">
        <v>18</v>
      </c>
      <c r="B22" s="4"/>
      <c r="C22" s="4"/>
      <c r="D22" s="4"/>
    </row>
    <row r="23" spans="1:4" ht="15.75" thickBot="1" x14ac:dyDescent="0.3">
      <c r="A23" s="8" t="s">
        <v>16</v>
      </c>
      <c r="B23" s="4"/>
      <c r="C23" s="4"/>
      <c r="D23" s="4"/>
    </row>
    <row r="24" spans="1:4" ht="15.75" thickBot="1" x14ac:dyDescent="0.3">
      <c r="A24" s="5" t="s">
        <v>29</v>
      </c>
      <c r="B24" s="11">
        <f>+SUM(B25:B26)</f>
        <v>0</v>
      </c>
      <c r="C24" s="11">
        <f>+SUM(C25:C26)</f>
        <v>0</v>
      </c>
      <c r="D24" s="11">
        <f>+SUM(D25:D26)</f>
        <v>0</v>
      </c>
    </row>
    <row r="25" spans="1:4" ht="15.75" thickBot="1" x14ac:dyDescent="0.3">
      <c r="A25" s="8" t="s">
        <v>30</v>
      </c>
      <c r="B25" s="4"/>
      <c r="C25" s="4"/>
      <c r="D25" s="4"/>
    </row>
    <row r="26" spans="1:4" ht="15.75" thickBot="1" x14ac:dyDescent="0.3">
      <c r="A26" s="8" t="s">
        <v>40</v>
      </c>
      <c r="B26" s="4"/>
      <c r="C26" s="4"/>
      <c r="D26" s="4"/>
    </row>
    <row r="27" spans="1:4" ht="15.75" thickBot="1" x14ac:dyDescent="0.3">
      <c r="A27" s="1" t="s">
        <v>6</v>
      </c>
      <c r="B27" s="2">
        <f>+B13++B16+B18+B21+B24</f>
        <v>0</v>
      </c>
      <c r="C27" s="2">
        <f t="shared" ref="C27:D27" si="2">+C13++C16+C18+C21+C24</f>
        <v>0</v>
      </c>
      <c r="D27" s="2">
        <f t="shared" si="2"/>
        <v>0</v>
      </c>
    </row>
    <row r="28" spans="1:4" ht="15.75" thickBot="1" x14ac:dyDescent="0.3">
      <c r="A28" s="1" t="s">
        <v>7</v>
      </c>
      <c r="B28" s="2">
        <f>+B11-B27</f>
        <v>0</v>
      </c>
      <c r="C28" s="2">
        <f>+C11-C27</f>
        <v>0</v>
      </c>
      <c r="D28" s="2">
        <f>+D11-D27</f>
        <v>0</v>
      </c>
    </row>
    <row r="29" spans="1:4" ht="15.75" thickBot="1" x14ac:dyDescent="0.3">
      <c r="A29" s="1" t="s">
        <v>8</v>
      </c>
      <c r="B29" s="2">
        <f>+B3+B11-B27</f>
        <v>0</v>
      </c>
      <c r="C29" s="12">
        <f>+C3+C11-C27</f>
        <v>0</v>
      </c>
      <c r="D29" s="12">
        <f>+D3+D11-D27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DE5D40-2944-448D-91DD-F56C83033202}">
  <dimension ref="A1:B18"/>
  <sheetViews>
    <sheetView workbookViewId="0">
      <selection activeCell="A14" sqref="A14"/>
    </sheetView>
  </sheetViews>
  <sheetFormatPr baseColWidth="10" defaultRowHeight="15" x14ac:dyDescent="0.25"/>
  <cols>
    <col min="1" max="1" width="28" bestFit="1" customWidth="1"/>
    <col min="2" max="2" width="16.85546875" bestFit="1" customWidth="1"/>
  </cols>
  <sheetData>
    <row r="1" spans="1:2" x14ac:dyDescent="0.25">
      <c r="A1" s="20" t="s">
        <v>46</v>
      </c>
      <c r="B1" t="s">
        <v>50</v>
      </c>
    </row>
    <row r="2" spans="1:2" x14ac:dyDescent="0.25">
      <c r="A2" s="20" t="s">
        <v>43</v>
      </c>
      <c r="B2" t="s">
        <v>50</v>
      </c>
    </row>
    <row r="4" spans="1:2" x14ac:dyDescent="0.25">
      <c r="A4" s="20" t="s">
        <v>51</v>
      </c>
      <c r="B4" t="s">
        <v>54</v>
      </c>
    </row>
    <row r="5" spans="1:2" x14ac:dyDescent="0.25">
      <c r="A5" s="22" t="s">
        <v>32</v>
      </c>
      <c r="B5" s="21">
        <v>-20</v>
      </c>
    </row>
    <row r="6" spans="1:2" x14ac:dyDescent="0.25">
      <c r="A6" s="22" t="s">
        <v>36</v>
      </c>
      <c r="B6" s="21">
        <v>68.900000000000006</v>
      </c>
    </row>
    <row r="7" spans="1:2" x14ac:dyDescent="0.25">
      <c r="A7" s="22" t="s">
        <v>37</v>
      </c>
      <c r="B7" s="21">
        <v>150</v>
      </c>
    </row>
    <row r="8" spans="1:2" x14ac:dyDescent="0.25">
      <c r="A8" s="22" t="s">
        <v>38</v>
      </c>
      <c r="B8" s="21">
        <v>-422</v>
      </c>
    </row>
    <row r="9" spans="1:2" x14ac:dyDescent="0.25">
      <c r="A9" s="22" t="s">
        <v>23</v>
      </c>
      <c r="B9" s="21">
        <v>732.95</v>
      </c>
    </row>
    <row r="10" spans="1:2" x14ac:dyDescent="0.25">
      <c r="A10" s="22" t="s">
        <v>34</v>
      </c>
      <c r="B10" s="21">
        <v>150</v>
      </c>
    </row>
    <row r="11" spans="1:2" x14ac:dyDescent="0.25">
      <c r="A11" s="22" t="s">
        <v>17</v>
      </c>
      <c r="B11" s="21">
        <v>-48.93</v>
      </c>
    </row>
    <row r="12" spans="1:2" x14ac:dyDescent="0.25">
      <c r="A12" s="22" t="s">
        <v>33</v>
      </c>
      <c r="B12" s="21">
        <v>-1220</v>
      </c>
    </row>
    <row r="13" spans="1:2" x14ac:dyDescent="0.25">
      <c r="A13" s="22" t="s">
        <v>55</v>
      </c>
      <c r="B13" s="21">
        <v>-850</v>
      </c>
    </row>
    <row r="14" spans="1:2" x14ac:dyDescent="0.25">
      <c r="A14" s="22" t="s">
        <v>15</v>
      </c>
      <c r="B14" s="21">
        <v>-25</v>
      </c>
    </row>
    <row r="15" spans="1:2" x14ac:dyDescent="0.25">
      <c r="A15" s="22" t="s">
        <v>39</v>
      </c>
      <c r="B15" s="21">
        <v>-81.99</v>
      </c>
    </row>
    <row r="16" spans="1:2" x14ac:dyDescent="0.25">
      <c r="A16" s="22" t="s">
        <v>35</v>
      </c>
      <c r="B16" s="21">
        <v>-149.4</v>
      </c>
    </row>
    <row r="17" spans="1:2" x14ac:dyDescent="0.25">
      <c r="A17" s="22" t="s">
        <v>52</v>
      </c>
      <c r="B17" s="21"/>
    </row>
    <row r="18" spans="1:2" x14ac:dyDescent="0.25">
      <c r="A18" s="22" t="s">
        <v>53</v>
      </c>
      <c r="B18" s="21">
        <v>-1715.47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D345F7-759E-4705-A40D-8B682574C4E0}">
  <dimension ref="A1:D15"/>
  <sheetViews>
    <sheetView workbookViewId="0">
      <selection activeCell="B11" sqref="B11"/>
    </sheetView>
  </sheetViews>
  <sheetFormatPr baseColWidth="10" defaultRowHeight="15" x14ac:dyDescent="0.25"/>
  <cols>
    <col min="1" max="1" width="14.7109375" bestFit="1" customWidth="1"/>
    <col min="2" max="2" width="72.42578125" bestFit="1" customWidth="1"/>
  </cols>
  <sheetData>
    <row r="1" spans="1:4" x14ac:dyDescent="0.25">
      <c r="A1" s="13" t="s">
        <v>46</v>
      </c>
      <c r="B1" s="14" t="s">
        <v>45</v>
      </c>
      <c r="C1" s="14" t="s">
        <v>44</v>
      </c>
      <c r="D1" s="15" t="s">
        <v>43</v>
      </c>
    </row>
    <row r="2" spans="1:4" x14ac:dyDescent="0.25">
      <c r="A2" s="16" t="s">
        <v>9</v>
      </c>
      <c r="B2" s="17" t="s">
        <v>58</v>
      </c>
      <c r="C2" s="18" t="s">
        <v>9</v>
      </c>
      <c r="D2" s="19">
        <v>-2</v>
      </c>
    </row>
    <row r="3" spans="1:4" x14ac:dyDescent="0.25">
      <c r="A3" s="16" t="s">
        <v>9</v>
      </c>
      <c r="B3" s="17" t="s">
        <v>57</v>
      </c>
      <c r="C3" s="18" t="s">
        <v>9</v>
      </c>
      <c r="D3" s="19">
        <v>332.6</v>
      </c>
    </row>
    <row r="4" spans="1:4" x14ac:dyDescent="0.25">
      <c r="A4" s="16" t="s">
        <v>10</v>
      </c>
      <c r="B4" s="17" t="s">
        <v>33</v>
      </c>
      <c r="C4" s="18" t="s">
        <v>9</v>
      </c>
      <c r="D4" s="19">
        <v>-1220</v>
      </c>
    </row>
    <row r="5" spans="1:4" x14ac:dyDescent="0.25">
      <c r="A5" s="16" t="s">
        <v>10</v>
      </c>
      <c r="B5" s="17" t="s">
        <v>56</v>
      </c>
      <c r="C5" s="18" t="s">
        <v>10</v>
      </c>
      <c r="D5" s="19">
        <v>-850</v>
      </c>
    </row>
    <row r="6" spans="1:4" x14ac:dyDescent="0.25">
      <c r="A6" s="16" t="s">
        <v>10</v>
      </c>
      <c r="B6" s="17" t="s">
        <v>32</v>
      </c>
      <c r="C6" s="18" t="s">
        <v>10</v>
      </c>
      <c r="D6" s="19">
        <v>-18</v>
      </c>
    </row>
    <row r="7" spans="1:4" x14ac:dyDescent="0.25">
      <c r="A7" s="16" t="s">
        <v>10</v>
      </c>
      <c r="B7" s="17" t="s">
        <v>34</v>
      </c>
      <c r="C7" s="18" t="s">
        <v>10</v>
      </c>
      <c r="D7" s="19">
        <v>150</v>
      </c>
    </row>
    <row r="8" spans="1:4" x14ac:dyDescent="0.25">
      <c r="A8" s="16" t="s">
        <v>10</v>
      </c>
      <c r="B8" s="17" t="s">
        <v>35</v>
      </c>
      <c r="C8" s="18" t="s">
        <v>10</v>
      </c>
      <c r="D8" s="19">
        <v>-149.4</v>
      </c>
    </row>
    <row r="9" spans="1:4" x14ac:dyDescent="0.25">
      <c r="A9" s="16" t="s">
        <v>11</v>
      </c>
      <c r="B9" s="17" t="s">
        <v>59</v>
      </c>
      <c r="C9" s="18" t="s">
        <v>11</v>
      </c>
      <c r="D9" s="19">
        <v>68.900000000000006</v>
      </c>
    </row>
    <row r="10" spans="1:4" x14ac:dyDescent="0.25">
      <c r="A10" s="16" t="s">
        <v>11</v>
      </c>
      <c r="B10" s="17" t="s">
        <v>65</v>
      </c>
      <c r="C10" s="18" t="s">
        <v>11</v>
      </c>
      <c r="D10" s="19">
        <v>400.35</v>
      </c>
    </row>
    <row r="11" spans="1:4" x14ac:dyDescent="0.25">
      <c r="A11" s="16" t="s">
        <v>11</v>
      </c>
      <c r="B11" s="17" t="s">
        <v>63</v>
      </c>
      <c r="C11" s="18" t="s">
        <v>11</v>
      </c>
      <c r="D11" s="19">
        <v>150</v>
      </c>
    </row>
    <row r="12" spans="1:4" x14ac:dyDescent="0.25">
      <c r="A12" s="16" t="s">
        <v>11</v>
      </c>
      <c r="B12" s="17" t="s">
        <v>64</v>
      </c>
      <c r="C12" s="18" t="s">
        <v>11</v>
      </c>
      <c r="D12" s="19">
        <v>-422</v>
      </c>
    </row>
    <row r="13" spans="1:4" x14ac:dyDescent="0.25">
      <c r="A13" s="16" t="s">
        <v>12</v>
      </c>
      <c r="B13" s="17" t="s">
        <v>60</v>
      </c>
      <c r="C13" s="18" t="s">
        <v>12</v>
      </c>
      <c r="D13" s="19">
        <v>-25</v>
      </c>
    </row>
    <row r="14" spans="1:4" x14ac:dyDescent="0.25">
      <c r="A14" s="16" t="s">
        <v>13</v>
      </c>
      <c r="B14" s="17" t="s">
        <v>61</v>
      </c>
      <c r="C14" s="18" t="s">
        <v>13</v>
      </c>
      <c r="D14" s="19">
        <v>-48.93</v>
      </c>
    </row>
    <row r="15" spans="1:4" x14ac:dyDescent="0.25">
      <c r="A15" s="16" t="s">
        <v>14</v>
      </c>
      <c r="B15" s="17" t="s">
        <v>62</v>
      </c>
      <c r="C15" s="18" t="s">
        <v>14</v>
      </c>
      <c r="D15" s="19">
        <v>-81.99</v>
      </c>
    </row>
  </sheetData>
  <conditionalFormatting sqref="D2">
    <cfRule type="cellIs" dxfId="3" priority="6" stopIfTrue="1" operator="greaterThan">
      <formula>0</formula>
    </cfRule>
  </conditionalFormatting>
  <conditionalFormatting sqref="D3:D15">
    <cfRule type="cellIs" dxfId="2" priority="4" operator="greaterThan">
      <formula>0</formula>
    </cfRule>
  </conditionalFormatting>
  <conditionalFormatting sqref="A2:D2 B6">
    <cfRule type="expression" dxfId="1" priority="9" stopIfTrue="1">
      <formula>#REF!&lt;&gt;""</formula>
    </cfRule>
  </conditionalFormatting>
  <conditionalFormatting sqref="A3:D5 A6 C6:D6 A7:D15">
    <cfRule type="expression" dxfId="0" priority="11" stopIfTrue="1">
      <formula>AND(#REF!&lt;&gt;"",MOD(ROW(),2)=1)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Cash Flow</vt:lpstr>
      <vt:lpstr>Pivot table</vt:lpstr>
      <vt:lpstr>Relevés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Blondiaux</dc:creator>
  <cp:lastModifiedBy>Valentin Blondiaux</cp:lastModifiedBy>
  <dcterms:created xsi:type="dcterms:W3CDTF">2021-04-10T14:58:08Z</dcterms:created>
  <dcterms:modified xsi:type="dcterms:W3CDTF">2021-04-10T15:35:59Z</dcterms:modified>
</cp:coreProperties>
</file>