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icci\Desktop\"/>
    </mc:Choice>
  </mc:AlternateContent>
  <xr:revisionPtr revIDLastSave="0" documentId="13_ncr:1_{E510DE12-7AF1-450C-854E-C385D5CEBA95}" xr6:coauthVersionLast="46" xr6:coauthVersionMax="46" xr10:uidLastSave="{00000000-0000-0000-0000-000000000000}"/>
  <bookViews>
    <workbookView xWindow="-120" yWindow="-120" windowWidth="29040" windowHeight="15840" activeTab="6" xr2:uid="{46060D84-BDAA-4C96-9466-BBFE5F09F82E}"/>
  </bookViews>
  <sheets>
    <sheet name="Home" sheetId="1" r:id="rId1"/>
    <sheet name="Entreprise" sheetId="3" r:id="rId2"/>
    <sheet name="Cfg" sheetId="4" r:id="rId3"/>
    <sheet name="Facture" sheetId="5" r:id="rId4"/>
    <sheet name="Clients" sheetId="7" r:id="rId5"/>
    <sheet name="Suivi_facture" sheetId="6" r:id="rId6"/>
    <sheet name="Modèle" sheetId="2" r:id="rId7"/>
  </sheets>
  <definedNames>
    <definedName name="Client">OFFSET(Clients!$B$8,,,COUNTA(Clients!$B:$B)-1)</definedName>
    <definedName name="Coordonéeclient">OFFSET(Clients!$B$8,,,COUNTA(Clients!$B:$B)-1,COUNTA(Clients!$8:$8))</definedName>
    <definedName name="Désignations">OFFSET(Cfg!$B$8,,,COUNTA(Cfg!$B:$B)-1)</definedName>
    <definedName name="Règlement">Cfg!$D$8:$D$10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5" l="1"/>
  <c r="F16" i="5"/>
  <c r="F18" i="5"/>
  <c r="F17" i="5"/>
  <c r="F15" i="5"/>
  <c r="B38" i="5"/>
  <c r="I6" i="5" l="1"/>
  <c r="J6" i="5"/>
  <c r="F40" i="5" l="1"/>
  <c r="G25" i="5"/>
  <c r="G26" i="5"/>
  <c r="G27" i="5"/>
  <c r="G28" i="5"/>
  <c r="G29" i="5"/>
  <c r="G30" i="5"/>
  <c r="G31" i="5"/>
  <c r="G32" i="5"/>
  <c r="G33" i="5"/>
  <c r="G34" i="5"/>
  <c r="G35" i="5"/>
  <c r="G36" i="5"/>
  <c r="G24" i="5"/>
  <c r="B48" i="5"/>
  <c r="B46" i="5"/>
  <c r="B17" i="5"/>
  <c r="G38" i="5" l="1"/>
  <c r="M6" i="5" s="1"/>
  <c r="B19" i="5"/>
  <c r="B18" i="5"/>
  <c r="B16" i="5"/>
  <c r="B15" i="5"/>
  <c r="B14" i="5"/>
  <c r="B13" i="5"/>
  <c r="N6" i="5" l="1"/>
  <c r="G40" i="5" s="1"/>
  <c r="G42" i="5" s="1"/>
</calcChain>
</file>

<file path=xl/sharedStrings.xml><?xml version="1.0" encoding="utf-8"?>
<sst xmlns="http://schemas.openxmlformats.org/spreadsheetml/2006/main" count="71" uniqueCount="66">
  <si>
    <t>Cordonnée d'entreprise</t>
  </si>
  <si>
    <t>Votre nom ou raison sociale :</t>
  </si>
  <si>
    <t>Complément raison sociale :</t>
  </si>
  <si>
    <t>Adresse de votre siège :</t>
  </si>
  <si>
    <t>Code postal :</t>
  </si>
  <si>
    <t>Ville :</t>
  </si>
  <si>
    <t>Téléphone :</t>
  </si>
  <si>
    <t>Numéro SIRET :</t>
  </si>
  <si>
    <t>Mail:</t>
  </si>
  <si>
    <t>RIB:</t>
  </si>
  <si>
    <t>Désignations</t>
  </si>
  <si>
    <t>TVA</t>
  </si>
  <si>
    <t>Paramètres</t>
  </si>
  <si>
    <t>Facture</t>
  </si>
  <si>
    <t>Dates</t>
  </si>
  <si>
    <t>Déstinataire</t>
  </si>
  <si>
    <t>Rue</t>
  </si>
  <si>
    <t>CP</t>
  </si>
  <si>
    <t>Ville</t>
  </si>
  <si>
    <t>Sous total</t>
  </si>
  <si>
    <t>Tva</t>
  </si>
  <si>
    <t>Total</t>
  </si>
  <si>
    <t>N° Fct</t>
  </si>
  <si>
    <t>Date</t>
  </si>
  <si>
    <t>Numéro</t>
  </si>
  <si>
    <t>Nom prénom ou raison sociale</t>
  </si>
  <si>
    <t>Adresse</t>
  </si>
  <si>
    <t>Téléphone</t>
  </si>
  <si>
    <t>Mail</t>
  </si>
  <si>
    <t>Informations</t>
  </si>
  <si>
    <t xml:space="preserve"> </t>
  </si>
  <si>
    <t>Quantités</t>
  </si>
  <si>
    <t>PU HT</t>
  </si>
  <si>
    <t>Montant HT</t>
  </si>
  <si>
    <t>Règlement:</t>
  </si>
  <si>
    <t>Total TTC</t>
  </si>
  <si>
    <t>Espèces</t>
  </si>
  <si>
    <t>Règlement</t>
  </si>
  <si>
    <t>Virement</t>
  </si>
  <si>
    <t>Chèque</t>
  </si>
  <si>
    <t>Formule de politesse</t>
  </si>
  <si>
    <t>Dans l'attente de votre aimable règlement par chèque, virement ou espèces, selon votre convenance, nous restons à votre disposition.</t>
  </si>
  <si>
    <t>TOTAL HT</t>
  </si>
  <si>
    <t>CP/Ville</t>
  </si>
  <si>
    <t>Base clients</t>
  </si>
  <si>
    <t>Suivi des factures</t>
  </si>
  <si>
    <t>test</t>
  </si>
  <si>
    <t>dupond</t>
  </si>
  <si>
    <t>58 jolie robe</t>
  </si>
  <si>
    <t>60 grande rue</t>
  </si>
  <si>
    <t>paris</t>
  </si>
  <si>
    <t>strasbourg</t>
  </si>
  <si>
    <t>06.45.23.78.65</t>
  </si>
  <si>
    <t>03.85.65.45.85</t>
  </si>
  <si>
    <t>test@test.fr</t>
  </si>
  <si>
    <t>test rib</t>
  </si>
  <si>
    <t>tartempion@test.fr</t>
  </si>
  <si>
    <t>06.54.96.24.85</t>
  </si>
  <si>
    <t>test entreprise</t>
  </si>
  <si>
    <t>dupond jean</t>
  </si>
  <si>
    <t>Paris</t>
  </si>
  <si>
    <t>police</t>
  </si>
  <si>
    <t>pierre</t>
  </si>
  <si>
    <t>sable</t>
  </si>
  <si>
    <t>28 rue du blé</t>
  </si>
  <si>
    <t>2685458514-5674145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</si>
</sst>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€&quot;#,##0.00_);\(&quot;€&quot;#,##0.00\)"/>
    <numFmt numFmtId="165" formatCode="_(&quot;€&quot;* #,##0.00_);_(&quot;€&quot;* \(#,##0.00\);_(&quot;€&quot;* &quot;-&quot;??_);_(@_)"/>
  </numFmts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165" fontId="3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77">
    <xf numFmtId="0" fontId="0" fillId="0" borderId="0" xfId="0"/>
    <xf numFmtId="0" fontId="0" fillId="2" borderId="0" xfId="0" applyFill="1"/>
    <xf numFmtId="0" fontId="0" fillId="3" borderId="0" xfId="0" applyFill="1"/>
    <xf numFmtId="0" fontId="1" fillId="4" borderId="0" xfId="0" applyFont="1" applyFill="1" applyAlignment="1">
      <alignment vertical="center"/>
    </xf>
    <xf numFmtId="0" fontId="2" fillId="0" borderId="1" xfId="0" applyFont="1" applyBorder="1"/>
    <xf numFmtId="0" fontId="0" fillId="0" borderId="2" xfId="0" applyBorder="1"/>
    <xf numFmtId="0" fontId="2" fillId="0" borderId="3" xfId="0" applyFont="1" applyBorder="1"/>
    <xf numFmtId="0" fontId="0" fillId="0" borderId="4" xfId="0" applyBorder="1"/>
    <xf numFmtId="0" fontId="0" fillId="0" borderId="4" xfId="0" applyBorder="1" applyAlignment="1">
      <alignment horizontal="left"/>
    </xf>
    <xf numFmtId="0" fontId="2" fillId="0" borderId="5" xfId="0" applyFont="1" applyBorder="1"/>
    <xf numFmtId="0" fontId="2" fillId="0" borderId="7" xfId="0" applyFont="1" applyBorder="1"/>
    <xf numFmtId="0" fontId="0" fillId="0" borderId="8" xfId="0" applyBorder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/>
    <xf numFmtId="0" fontId="0" fillId="2" borderId="0" xfId="0" applyFill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Border="1"/>
    <xf numFmtId="0" fontId="0" fillId="0" borderId="10" xfId="0" applyBorder="1" applyAlignment="1">
      <alignment horizontal="center" vertical="center"/>
    </xf>
    <xf numFmtId="165" fontId="0" fillId="0" borderId="19" xfId="1" applyFont="1" applyBorder="1"/>
    <xf numFmtId="165" fontId="0" fillId="0" borderId="20" xfId="1" applyFont="1" applyBorder="1"/>
    <xf numFmtId="0" fontId="0" fillId="5" borderId="19" xfId="0" applyFill="1" applyBorder="1"/>
    <xf numFmtId="165" fontId="0" fillId="5" borderId="19" xfId="1" applyFont="1" applyFill="1" applyBorder="1"/>
    <xf numFmtId="0" fontId="0" fillId="0" borderId="12" xfId="0" applyBorder="1"/>
    <xf numFmtId="0" fontId="0" fillId="0" borderId="13" xfId="0" applyBorder="1"/>
    <xf numFmtId="0" fontId="0" fillId="0" borderId="0" xfId="0" applyFont="1"/>
    <xf numFmtId="0" fontId="0" fillId="0" borderId="21" xfId="0" applyBorder="1"/>
    <xf numFmtId="0" fontId="0" fillId="0" borderId="22" xfId="0" applyBorder="1"/>
    <xf numFmtId="165" fontId="0" fillId="0" borderId="23" xfId="0" applyNumberFormat="1" applyBorder="1"/>
    <xf numFmtId="0" fontId="0" fillId="0" borderId="22" xfId="0" applyBorder="1" applyAlignment="1">
      <alignment horizontal="center"/>
    </xf>
    <xf numFmtId="165" fontId="0" fillId="0" borderId="23" xfId="1" applyFont="1" applyBorder="1"/>
    <xf numFmtId="0" fontId="0" fillId="0" borderId="0" xfId="0" applyAlignment="1">
      <alignment vertical="center" wrapText="1"/>
    </xf>
    <xf numFmtId="0" fontId="0" fillId="0" borderId="0" xfId="0" applyBorder="1"/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2" fillId="0" borderId="10" xfId="0" applyFont="1" applyBorder="1" applyAlignment="1">
      <alignment horizontal="center" vertical="center"/>
    </xf>
    <xf numFmtId="0" fontId="0" fillId="0" borderId="19" xfId="0" applyBorder="1" applyAlignment="1">
      <alignment horizontal="center"/>
    </xf>
    <xf numFmtId="165" fontId="0" fillId="0" borderId="19" xfId="1" applyFont="1" applyBorder="1" applyAlignment="1">
      <alignment horizontal="center"/>
    </xf>
    <xf numFmtId="0" fontId="0" fillId="0" borderId="20" xfId="0" applyBorder="1" applyAlignment="1">
      <alignment horizontal="center"/>
    </xf>
    <xf numFmtId="165" fontId="0" fillId="0" borderId="20" xfId="1" applyFont="1" applyBorder="1" applyAlignment="1">
      <alignment horizontal="center"/>
    </xf>
    <xf numFmtId="0" fontId="6" fillId="0" borderId="0" xfId="0" applyFont="1"/>
    <xf numFmtId="0" fontId="8" fillId="0" borderId="0" xfId="0" applyFont="1" applyAlignment="1">
      <alignment horizontal="center" vertical="center"/>
    </xf>
    <xf numFmtId="0" fontId="0" fillId="0" borderId="14" xfId="0" applyBorder="1" applyAlignment="1"/>
    <xf numFmtId="0" fontId="0" fillId="0" borderId="0" xfId="0" applyBorder="1" applyAlignment="1"/>
    <xf numFmtId="0" fontId="0" fillId="0" borderId="15" xfId="0" applyBorder="1" applyAlignment="1"/>
    <xf numFmtId="0" fontId="0" fillId="5" borderId="14" xfId="0" applyFill="1" applyBorder="1" applyAlignment="1"/>
    <xf numFmtId="0" fontId="0" fillId="5" borderId="0" xfId="0" applyFill="1" applyBorder="1" applyAlignment="1"/>
    <xf numFmtId="0" fontId="0" fillId="5" borderId="15" xfId="0" applyFill="1" applyBorder="1" applyAlignment="1"/>
    <xf numFmtId="0" fontId="0" fillId="0" borderId="16" xfId="0" applyBorder="1" applyAlignment="1"/>
    <xf numFmtId="0" fontId="0" fillId="0" borderId="17" xfId="0" applyBorder="1" applyAlignment="1"/>
    <xf numFmtId="0" fontId="0" fillId="0" borderId="18" xfId="0" applyBorder="1" applyAlignment="1"/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24" xfId="0" applyBorder="1" applyAlignment="1">
      <alignment vertical="center"/>
    </xf>
    <xf numFmtId="0" fontId="2" fillId="0" borderId="9" xfId="0" applyFon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applyBorder="1" applyAlignment="1">
      <alignment horizontal="center"/>
    </xf>
    <xf numFmtId="0" fontId="0" fillId="0" borderId="23" xfId="0" applyBorder="1"/>
    <xf numFmtId="0" fontId="0" fillId="0" borderId="27" xfId="0" applyBorder="1"/>
    <xf numFmtId="0" fontId="0" fillId="0" borderId="10" xfId="0" applyBorder="1"/>
    <xf numFmtId="0" fontId="1" fillId="4" borderId="0" xfId="0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7" fillId="0" borderId="0" xfId="0" applyFont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0" fillId="0" borderId="0" xfId="0" applyFill="1" applyBorder="1"/>
    <xf numFmtId="0" fontId="9" fillId="0" borderId="0" xfId="2" applyFill="1" applyBorder="1"/>
    <xf numFmtId="0" fontId="9" fillId="0" borderId="6" xfId="2" applyBorder="1"/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checked="Checked" firstButton="1" fmlaLink="$L$7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3</xdr:row>
      <xdr:rowOff>0</xdr:rowOff>
    </xdr:from>
    <xdr:to>
      <xdr:col>4</xdr:col>
      <xdr:colOff>0</xdr:colOff>
      <xdr:row>6</xdr:row>
      <xdr:rowOff>0</xdr:rowOff>
    </xdr:to>
    <xdr:sp macro="[0]!Clients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524000" y="571500"/>
          <a:ext cx="1524000" cy="571500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Base Clients</a:t>
          </a:r>
        </a:p>
      </xdr:txBody>
    </xdr:sp>
    <xdr:clientData/>
  </xdr:twoCellAnchor>
  <xdr:twoCellAnchor editAs="absolute">
    <xdr:from>
      <xdr:col>5</xdr:col>
      <xdr:colOff>0</xdr:colOff>
      <xdr:row>3</xdr:row>
      <xdr:rowOff>0</xdr:rowOff>
    </xdr:from>
    <xdr:to>
      <xdr:col>7</xdr:col>
      <xdr:colOff>0</xdr:colOff>
      <xdr:row>6</xdr:row>
      <xdr:rowOff>0</xdr:rowOff>
    </xdr:to>
    <xdr:sp macro="[0]!Devi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810000" y="571500"/>
          <a:ext cx="1524000" cy="571500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Devis</a:t>
          </a:r>
        </a:p>
      </xdr:txBody>
    </xdr:sp>
    <xdr:clientData/>
  </xdr:twoCellAnchor>
  <xdr:twoCellAnchor editAs="absolute">
    <xdr:from>
      <xdr:col>8</xdr:col>
      <xdr:colOff>0</xdr:colOff>
      <xdr:row>3</xdr:row>
      <xdr:rowOff>0</xdr:rowOff>
    </xdr:from>
    <xdr:to>
      <xdr:col>10</xdr:col>
      <xdr:colOff>0</xdr:colOff>
      <xdr:row>6</xdr:row>
      <xdr:rowOff>0</xdr:rowOff>
    </xdr:to>
    <xdr:sp macro="[0]!Factur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096000" y="571500"/>
          <a:ext cx="1524000" cy="571500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Facture</a:t>
          </a:r>
        </a:p>
      </xdr:txBody>
    </xdr:sp>
    <xdr:clientData/>
  </xdr:twoCellAnchor>
  <xdr:twoCellAnchor editAs="absolute">
    <xdr:from>
      <xdr:col>5</xdr:col>
      <xdr:colOff>0</xdr:colOff>
      <xdr:row>8</xdr:row>
      <xdr:rowOff>0</xdr:rowOff>
    </xdr:from>
    <xdr:to>
      <xdr:col>7</xdr:col>
      <xdr:colOff>0</xdr:colOff>
      <xdr:row>11</xdr:row>
      <xdr:rowOff>0</xdr:rowOff>
    </xdr:to>
    <xdr:sp macro="[0]!Sd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3810000" y="1524000"/>
          <a:ext cx="1524000" cy="571500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Suivi devis</a:t>
          </a:r>
        </a:p>
      </xdr:txBody>
    </xdr:sp>
    <xdr:clientData/>
  </xdr:twoCellAnchor>
  <xdr:twoCellAnchor editAs="absolute">
    <xdr:from>
      <xdr:col>8</xdr:col>
      <xdr:colOff>0</xdr:colOff>
      <xdr:row>8</xdr:row>
      <xdr:rowOff>0</xdr:rowOff>
    </xdr:from>
    <xdr:to>
      <xdr:col>10</xdr:col>
      <xdr:colOff>0</xdr:colOff>
      <xdr:row>11</xdr:row>
      <xdr:rowOff>0</xdr:rowOff>
    </xdr:to>
    <xdr:sp macro="[0]!Sf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6096000" y="1524000"/>
          <a:ext cx="1524000" cy="571500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Suivi facture</a:t>
          </a:r>
        </a:p>
      </xdr:txBody>
    </xdr:sp>
    <xdr:clientData/>
  </xdr:twoCellAnchor>
  <xdr:twoCellAnchor editAs="absolute">
    <xdr:from>
      <xdr:col>2</xdr:col>
      <xdr:colOff>0</xdr:colOff>
      <xdr:row>8</xdr:row>
      <xdr:rowOff>0</xdr:rowOff>
    </xdr:from>
    <xdr:to>
      <xdr:col>4</xdr:col>
      <xdr:colOff>0</xdr:colOff>
      <xdr:row>11</xdr:row>
      <xdr:rowOff>0</xdr:rowOff>
    </xdr:to>
    <xdr:sp macro="[0]!Cfg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524000" y="1524000"/>
          <a:ext cx="1524000" cy="571500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Paramètres</a:t>
          </a:r>
        </a:p>
      </xdr:txBody>
    </xdr:sp>
    <xdr:clientData/>
  </xdr:twoCellAnchor>
  <xdr:twoCellAnchor editAs="absolute">
    <xdr:from>
      <xdr:col>2</xdr:col>
      <xdr:colOff>0</xdr:colOff>
      <xdr:row>13</xdr:row>
      <xdr:rowOff>0</xdr:rowOff>
    </xdr:from>
    <xdr:to>
      <xdr:col>4</xdr:col>
      <xdr:colOff>0</xdr:colOff>
      <xdr:row>16</xdr:row>
      <xdr:rowOff>0</xdr:rowOff>
    </xdr:to>
    <xdr:sp macro="[0]!CA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524000" y="2476500"/>
          <a:ext cx="1524000" cy="571500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Chiffre</a:t>
          </a:r>
          <a:r>
            <a:rPr lang="fr-FR" sz="1100" baseline="0">
              <a:solidFill>
                <a:sysClr val="windowText" lastClr="000000"/>
              </a:solidFill>
            </a:rPr>
            <a:t> d'affaire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5</xdr:col>
      <xdr:colOff>0</xdr:colOff>
      <xdr:row>13</xdr:row>
      <xdr:rowOff>0</xdr:rowOff>
    </xdr:from>
    <xdr:to>
      <xdr:col>7</xdr:col>
      <xdr:colOff>0</xdr:colOff>
      <xdr:row>16</xdr:row>
      <xdr:rowOff>0</xdr:rowOff>
    </xdr:to>
    <xdr:sp macro="[0]!Entreprise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810000" y="2476500"/>
          <a:ext cx="1524000" cy="571500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Mon</a:t>
          </a:r>
          <a:r>
            <a:rPr lang="fr-FR" sz="1100" baseline="0">
              <a:solidFill>
                <a:sysClr val="windowText" lastClr="000000"/>
              </a:solidFill>
            </a:rPr>
            <a:t> entreprise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8</xdr:col>
      <xdr:colOff>0</xdr:colOff>
      <xdr:row>13</xdr:row>
      <xdr:rowOff>0</xdr:rowOff>
    </xdr:from>
    <xdr:to>
      <xdr:col>10</xdr:col>
      <xdr:colOff>0</xdr:colOff>
      <xdr:row>16</xdr:row>
      <xdr:rowOff>0</xdr:rowOff>
    </xdr:to>
    <xdr:sp macro="[0]!Quitter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6096000" y="2476500"/>
          <a:ext cx="1524000" cy="571500"/>
        </a:xfrm>
        <a:prstGeom prst="round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196850</xdr:colOff>
      <xdr:row>0</xdr:row>
      <xdr:rowOff>82550</xdr:rowOff>
    </xdr:from>
    <xdr:to>
      <xdr:col>1</xdr:col>
      <xdr:colOff>698500</xdr:colOff>
      <xdr:row>2</xdr:row>
      <xdr:rowOff>88900</xdr:rowOff>
    </xdr:to>
    <xdr:sp macro="[0]!Hom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96850" y="82550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Accueil</a:t>
          </a:r>
        </a:p>
      </xdr:txBody>
    </xdr:sp>
    <xdr:clientData/>
  </xdr:twoCellAnchor>
  <xdr:twoCellAnchor editAs="absolute">
    <xdr:from>
      <xdr:col>1</xdr:col>
      <xdr:colOff>884238</xdr:colOff>
      <xdr:row>0</xdr:row>
      <xdr:rowOff>82550</xdr:rowOff>
    </xdr:from>
    <xdr:to>
      <xdr:col>1</xdr:col>
      <xdr:colOff>1766888</xdr:colOff>
      <xdr:row>2</xdr:row>
      <xdr:rowOff>88900</xdr:rowOff>
    </xdr:to>
    <xdr:sp macro="[0]!Facture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265238" y="82550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Facture</a:t>
          </a:r>
        </a:p>
      </xdr:txBody>
    </xdr:sp>
    <xdr:clientData/>
  </xdr:twoCellAnchor>
  <xdr:twoCellAnchor editAs="absolute">
    <xdr:from>
      <xdr:col>2</xdr:col>
      <xdr:colOff>149226</xdr:colOff>
      <xdr:row>0</xdr:row>
      <xdr:rowOff>82550</xdr:rowOff>
    </xdr:from>
    <xdr:to>
      <xdr:col>2</xdr:col>
      <xdr:colOff>1031876</xdr:colOff>
      <xdr:row>2</xdr:row>
      <xdr:rowOff>88900</xdr:rowOff>
    </xdr:to>
    <xdr:sp macro="[0]!Devis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2333626" y="82550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Devis</a:t>
          </a:r>
        </a:p>
      </xdr:txBody>
    </xdr:sp>
    <xdr:clientData/>
  </xdr:twoCellAnchor>
  <xdr:twoCellAnchor editAs="absolute">
    <xdr:from>
      <xdr:col>2</xdr:col>
      <xdr:colOff>1217614</xdr:colOff>
      <xdr:row>0</xdr:row>
      <xdr:rowOff>82550</xdr:rowOff>
    </xdr:from>
    <xdr:to>
      <xdr:col>3</xdr:col>
      <xdr:colOff>576264</xdr:colOff>
      <xdr:row>2</xdr:row>
      <xdr:rowOff>88900</xdr:rowOff>
    </xdr:to>
    <xdr:sp macro="[0]!Cfg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3402014" y="82550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Travaux</a:t>
          </a:r>
        </a:p>
      </xdr:txBody>
    </xdr:sp>
    <xdr:clientData/>
  </xdr:twoCellAnchor>
  <xdr:twoCellAnchor editAs="absolute">
    <xdr:from>
      <xdr:col>4</xdr:col>
      <xdr:colOff>0</xdr:colOff>
      <xdr:row>0</xdr:row>
      <xdr:rowOff>82550</xdr:rowOff>
    </xdr:from>
    <xdr:to>
      <xdr:col>5</xdr:col>
      <xdr:colOff>120650</xdr:colOff>
      <xdr:row>2</xdr:row>
      <xdr:rowOff>88900</xdr:rowOff>
    </xdr:to>
    <xdr:sp macro="[0]!Quitter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4470400" y="82550"/>
          <a:ext cx="882650" cy="387350"/>
        </a:xfrm>
        <a:prstGeom prst="round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Quitter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190500</xdr:colOff>
      <xdr:row>0</xdr:row>
      <xdr:rowOff>104775</xdr:rowOff>
    </xdr:from>
    <xdr:to>
      <xdr:col>1</xdr:col>
      <xdr:colOff>692150</xdr:colOff>
      <xdr:row>2</xdr:row>
      <xdr:rowOff>111125</xdr:rowOff>
    </xdr:to>
    <xdr:sp macro="[0]!Hom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90500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Accueil</a:t>
          </a:r>
        </a:p>
      </xdr:txBody>
    </xdr:sp>
    <xdr:clientData/>
  </xdr:twoCellAnchor>
  <xdr:twoCellAnchor editAs="absolute">
    <xdr:from>
      <xdr:col>1</xdr:col>
      <xdr:colOff>877888</xdr:colOff>
      <xdr:row>0</xdr:row>
      <xdr:rowOff>104775</xdr:rowOff>
    </xdr:from>
    <xdr:to>
      <xdr:col>1</xdr:col>
      <xdr:colOff>1760538</xdr:colOff>
      <xdr:row>2</xdr:row>
      <xdr:rowOff>111125</xdr:rowOff>
    </xdr:to>
    <xdr:sp macro="[0]!Factu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258888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Facture</a:t>
          </a:r>
        </a:p>
      </xdr:txBody>
    </xdr:sp>
    <xdr:clientData/>
  </xdr:twoCellAnchor>
  <xdr:twoCellAnchor editAs="absolute">
    <xdr:from>
      <xdr:col>1</xdr:col>
      <xdr:colOff>1946276</xdr:colOff>
      <xdr:row>0</xdr:row>
      <xdr:rowOff>104775</xdr:rowOff>
    </xdr:from>
    <xdr:to>
      <xdr:col>3</xdr:col>
      <xdr:colOff>377826</xdr:colOff>
      <xdr:row>2</xdr:row>
      <xdr:rowOff>111125</xdr:rowOff>
    </xdr:to>
    <xdr:sp macro="[0]!Devi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327276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Devis</a:t>
          </a:r>
        </a:p>
      </xdr:txBody>
    </xdr:sp>
    <xdr:clientData/>
  </xdr:twoCellAnchor>
  <xdr:twoCellAnchor editAs="absolute">
    <xdr:from>
      <xdr:col>3</xdr:col>
      <xdr:colOff>563564</xdr:colOff>
      <xdr:row>0</xdr:row>
      <xdr:rowOff>104775</xdr:rowOff>
    </xdr:from>
    <xdr:to>
      <xdr:col>4</xdr:col>
      <xdr:colOff>684214</xdr:colOff>
      <xdr:row>2</xdr:row>
      <xdr:rowOff>111125</xdr:rowOff>
    </xdr:to>
    <xdr:sp macro="[0]!Cfg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3395664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Travaux</a:t>
          </a:r>
        </a:p>
      </xdr:txBody>
    </xdr:sp>
    <xdr:clientData/>
  </xdr:twoCellAnchor>
  <xdr:twoCellAnchor editAs="absolute">
    <xdr:from>
      <xdr:col>5</xdr:col>
      <xdr:colOff>107950</xdr:colOff>
      <xdr:row>0</xdr:row>
      <xdr:rowOff>104775</xdr:rowOff>
    </xdr:from>
    <xdr:to>
      <xdr:col>6</xdr:col>
      <xdr:colOff>228600</xdr:colOff>
      <xdr:row>2</xdr:row>
      <xdr:rowOff>111125</xdr:rowOff>
    </xdr:to>
    <xdr:sp macro="[0]!Quitt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4464050" y="104775"/>
          <a:ext cx="882650" cy="387350"/>
        </a:xfrm>
        <a:prstGeom prst="round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Quitter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190500</xdr:colOff>
      <xdr:row>0</xdr:row>
      <xdr:rowOff>104775</xdr:rowOff>
    </xdr:from>
    <xdr:to>
      <xdr:col>2</xdr:col>
      <xdr:colOff>158750</xdr:colOff>
      <xdr:row>2</xdr:row>
      <xdr:rowOff>111125</xdr:rowOff>
    </xdr:to>
    <xdr:sp macro="[0]!Hom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90500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Accueil</a:t>
          </a:r>
        </a:p>
      </xdr:txBody>
    </xdr:sp>
    <xdr:clientData/>
  </xdr:twoCellAnchor>
  <xdr:twoCellAnchor editAs="absolute">
    <xdr:from>
      <xdr:col>2</xdr:col>
      <xdr:colOff>344488</xdr:colOff>
      <xdr:row>0</xdr:row>
      <xdr:rowOff>104775</xdr:rowOff>
    </xdr:from>
    <xdr:to>
      <xdr:col>3</xdr:col>
      <xdr:colOff>465138</xdr:colOff>
      <xdr:row>2</xdr:row>
      <xdr:rowOff>111125</xdr:rowOff>
    </xdr:to>
    <xdr:sp macro="[0]!Factu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258888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Facture</a:t>
          </a:r>
        </a:p>
      </xdr:txBody>
    </xdr:sp>
    <xdr:clientData/>
  </xdr:twoCellAnchor>
  <xdr:twoCellAnchor editAs="absolute">
    <xdr:from>
      <xdr:col>3</xdr:col>
      <xdr:colOff>650876</xdr:colOff>
      <xdr:row>0</xdr:row>
      <xdr:rowOff>104775</xdr:rowOff>
    </xdr:from>
    <xdr:to>
      <xdr:col>5</xdr:col>
      <xdr:colOff>9526</xdr:colOff>
      <xdr:row>2</xdr:row>
      <xdr:rowOff>111125</xdr:rowOff>
    </xdr:to>
    <xdr:sp macro="[0]!Devi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2327276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Devis</a:t>
          </a:r>
        </a:p>
      </xdr:txBody>
    </xdr:sp>
    <xdr:clientData/>
  </xdr:twoCellAnchor>
  <xdr:twoCellAnchor editAs="absolute">
    <xdr:from>
      <xdr:col>5</xdr:col>
      <xdr:colOff>195264</xdr:colOff>
      <xdr:row>0</xdr:row>
      <xdr:rowOff>104775</xdr:rowOff>
    </xdr:from>
    <xdr:to>
      <xdr:col>6</xdr:col>
      <xdr:colOff>315914</xdr:colOff>
      <xdr:row>2</xdr:row>
      <xdr:rowOff>111125</xdr:rowOff>
    </xdr:to>
    <xdr:sp macro="[0]!Cfg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3395664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Travaux</a:t>
          </a:r>
        </a:p>
      </xdr:txBody>
    </xdr:sp>
    <xdr:clientData/>
  </xdr:twoCellAnchor>
  <xdr:twoCellAnchor editAs="absolute">
    <xdr:from>
      <xdr:col>6</xdr:col>
      <xdr:colOff>501650</xdr:colOff>
      <xdr:row>0</xdr:row>
      <xdr:rowOff>104775</xdr:rowOff>
    </xdr:from>
    <xdr:to>
      <xdr:col>7</xdr:col>
      <xdr:colOff>622300</xdr:colOff>
      <xdr:row>2</xdr:row>
      <xdr:rowOff>111125</xdr:rowOff>
    </xdr:to>
    <xdr:sp macro="[0]!Quitt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4464050" y="104775"/>
          <a:ext cx="882650" cy="387350"/>
        </a:xfrm>
        <a:prstGeom prst="round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Quitter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38100</xdr:colOff>
          <xdr:row>9</xdr:row>
          <xdr:rowOff>9525</xdr:rowOff>
        </xdr:from>
        <xdr:to>
          <xdr:col>11</xdr:col>
          <xdr:colOff>533400</xdr:colOff>
          <xdr:row>11</xdr:row>
          <xdr:rowOff>9525</xdr:rowOff>
        </xdr:to>
        <xdr:sp macro="" textlink="">
          <xdr:nvSpPr>
            <xdr:cNvPr id="5126" name="Group Box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3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TVA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9</xdr:row>
          <xdr:rowOff>114300</xdr:rowOff>
        </xdr:from>
        <xdr:to>
          <xdr:col>9</xdr:col>
          <xdr:colOff>381000</xdr:colOff>
          <xdr:row>10</xdr:row>
          <xdr:rowOff>142875</xdr:rowOff>
        </xdr:to>
        <xdr:sp macro="" textlink="">
          <xdr:nvSpPr>
            <xdr:cNvPr id="5145" name="Option Button 25" hidden="1">
              <a:extLst>
                <a:ext uri="{63B3BB69-23CF-44E3-9099-C40C66FF867C}">
                  <a14:compatExt spid="_x0000_s5145"/>
                </a:ext>
                <a:ext uri="{FF2B5EF4-FFF2-40B4-BE49-F238E27FC236}">
                  <a16:creationId xmlns:a16="http://schemas.microsoft.com/office/drawing/2014/main" id="{00000000-0008-0000-0300-00001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0%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714375</xdr:colOff>
          <xdr:row>9</xdr:row>
          <xdr:rowOff>114300</xdr:rowOff>
        </xdr:from>
        <xdr:to>
          <xdr:col>10</xdr:col>
          <xdr:colOff>257175</xdr:colOff>
          <xdr:row>10</xdr:row>
          <xdr:rowOff>142875</xdr:rowOff>
        </xdr:to>
        <xdr:sp macro="" textlink="">
          <xdr:nvSpPr>
            <xdr:cNvPr id="5146" name="Option Button 26" hidden="1">
              <a:extLst>
                <a:ext uri="{63B3BB69-23CF-44E3-9099-C40C66FF867C}">
                  <a14:compatExt spid="_x0000_s5146"/>
                </a:ext>
                <a:ext uri="{FF2B5EF4-FFF2-40B4-BE49-F238E27FC236}">
                  <a16:creationId xmlns:a16="http://schemas.microsoft.com/office/drawing/2014/main" id="{00000000-0008-0000-0300-00001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10%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590550</xdr:colOff>
          <xdr:row>9</xdr:row>
          <xdr:rowOff>114300</xdr:rowOff>
        </xdr:from>
        <xdr:to>
          <xdr:col>11</xdr:col>
          <xdr:colOff>133350</xdr:colOff>
          <xdr:row>10</xdr:row>
          <xdr:rowOff>142875</xdr:rowOff>
        </xdr:to>
        <xdr:sp macro="" textlink="">
          <xdr:nvSpPr>
            <xdr:cNvPr id="5147" name="Option Button 27" hidden="1">
              <a:extLst>
                <a:ext uri="{63B3BB69-23CF-44E3-9099-C40C66FF867C}">
                  <a14:compatExt spid="_x0000_s5147"/>
                </a:ext>
                <a:ext uri="{FF2B5EF4-FFF2-40B4-BE49-F238E27FC236}">
                  <a16:creationId xmlns:a16="http://schemas.microsoft.com/office/drawing/2014/main" id="{00000000-0008-0000-0300-00001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20%</a:t>
              </a:r>
            </a:p>
          </xdr:txBody>
        </xdr:sp>
        <xdr:clientData/>
      </xdr:twoCellAnchor>
    </mc:Choice>
    <mc:Fallback/>
  </mc:AlternateContent>
  <xdr:twoCellAnchor editAs="absolute">
    <xdr:from>
      <xdr:col>9</xdr:col>
      <xdr:colOff>0</xdr:colOff>
      <xdr:row>13</xdr:row>
      <xdr:rowOff>0</xdr:rowOff>
    </xdr:from>
    <xdr:to>
      <xdr:col>10</xdr:col>
      <xdr:colOff>190500</xdr:colOff>
      <xdr:row>15</xdr:row>
      <xdr:rowOff>6350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/>
      </xdr:nvSpPr>
      <xdr:spPr>
        <a:xfrm>
          <a:off x="6248400" y="2501900"/>
          <a:ext cx="95250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Archiver</a:t>
          </a:r>
        </a:p>
      </xdr:txBody>
    </xdr:sp>
    <xdr:clientData/>
  </xdr:twoCellAnchor>
  <xdr:twoCellAnchor editAs="oneCell">
    <xdr:from>
      <xdr:col>10</xdr:col>
      <xdr:colOff>717550</xdr:colOff>
      <xdr:row>12</xdr:row>
      <xdr:rowOff>31750</xdr:rowOff>
    </xdr:from>
    <xdr:to>
      <xdr:col>11</xdr:col>
      <xdr:colOff>533400</xdr:colOff>
      <xdr:row>15</xdr:row>
      <xdr:rowOff>38100</xdr:rowOff>
    </xdr:to>
    <xdr:pic>
      <xdr:nvPicPr>
        <xdr:cNvPr id="10" name="Graphique 9" descr="Imprimante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727950" y="2343150"/>
          <a:ext cx="577850" cy="5778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190500</xdr:colOff>
      <xdr:row>0</xdr:row>
      <xdr:rowOff>104775</xdr:rowOff>
    </xdr:from>
    <xdr:to>
      <xdr:col>1</xdr:col>
      <xdr:colOff>692150</xdr:colOff>
      <xdr:row>2</xdr:row>
      <xdr:rowOff>111125</xdr:rowOff>
    </xdr:to>
    <xdr:sp macro="[0]!Hom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90500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Accueil</a:t>
          </a:r>
        </a:p>
      </xdr:txBody>
    </xdr:sp>
    <xdr:clientData/>
  </xdr:twoCellAnchor>
  <xdr:twoCellAnchor editAs="absolute">
    <xdr:from>
      <xdr:col>1</xdr:col>
      <xdr:colOff>877888</xdr:colOff>
      <xdr:row>0</xdr:row>
      <xdr:rowOff>104775</xdr:rowOff>
    </xdr:from>
    <xdr:to>
      <xdr:col>1</xdr:col>
      <xdr:colOff>1760538</xdr:colOff>
      <xdr:row>2</xdr:row>
      <xdr:rowOff>111125</xdr:rowOff>
    </xdr:to>
    <xdr:sp macro="[0]!Factu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258888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Facture</a:t>
          </a:r>
        </a:p>
      </xdr:txBody>
    </xdr:sp>
    <xdr:clientData/>
  </xdr:twoCellAnchor>
  <xdr:twoCellAnchor editAs="absolute">
    <xdr:from>
      <xdr:col>2</xdr:col>
      <xdr:colOff>60326</xdr:colOff>
      <xdr:row>0</xdr:row>
      <xdr:rowOff>104775</xdr:rowOff>
    </xdr:from>
    <xdr:to>
      <xdr:col>2</xdr:col>
      <xdr:colOff>942976</xdr:colOff>
      <xdr:row>2</xdr:row>
      <xdr:rowOff>111125</xdr:rowOff>
    </xdr:to>
    <xdr:sp macro="[0]!Devi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2327276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Devis</a:t>
          </a:r>
        </a:p>
      </xdr:txBody>
    </xdr:sp>
    <xdr:clientData/>
  </xdr:twoCellAnchor>
  <xdr:twoCellAnchor editAs="absolute">
    <xdr:from>
      <xdr:col>2</xdr:col>
      <xdr:colOff>1128714</xdr:colOff>
      <xdr:row>0</xdr:row>
      <xdr:rowOff>104775</xdr:rowOff>
    </xdr:from>
    <xdr:to>
      <xdr:col>3</xdr:col>
      <xdr:colOff>246064</xdr:colOff>
      <xdr:row>2</xdr:row>
      <xdr:rowOff>111125</xdr:rowOff>
    </xdr:to>
    <xdr:sp macro="[0]!Cfg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3395664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Travaux</a:t>
          </a:r>
        </a:p>
      </xdr:txBody>
    </xdr:sp>
    <xdr:clientData/>
  </xdr:twoCellAnchor>
  <xdr:twoCellAnchor editAs="absolute">
    <xdr:from>
      <xdr:col>4</xdr:col>
      <xdr:colOff>19050</xdr:colOff>
      <xdr:row>0</xdr:row>
      <xdr:rowOff>104775</xdr:rowOff>
    </xdr:from>
    <xdr:to>
      <xdr:col>4</xdr:col>
      <xdr:colOff>901700</xdr:colOff>
      <xdr:row>2</xdr:row>
      <xdr:rowOff>111125</xdr:rowOff>
    </xdr:to>
    <xdr:sp macro="[0]!Quitt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4464050" y="104775"/>
          <a:ext cx="882650" cy="387350"/>
        </a:xfrm>
        <a:prstGeom prst="round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Quitter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190500</xdr:colOff>
      <xdr:row>0</xdr:row>
      <xdr:rowOff>104775</xdr:rowOff>
    </xdr:from>
    <xdr:to>
      <xdr:col>1</xdr:col>
      <xdr:colOff>692150</xdr:colOff>
      <xdr:row>2</xdr:row>
      <xdr:rowOff>111125</xdr:rowOff>
    </xdr:to>
    <xdr:sp macro="[0]!Hom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90500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Accueil</a:t>
          </a:r>
        </a:p>
      </xdr:txBody>
    </xdr:sp>
    <xdr:clientData/>
  </xdr:twoCellAnchor>
  <xdr:twoCellAnchor editAs="absolute">
    <xdr:from>
      <xdr:col>1</xdr:col>
      <xdr:colOff>877888</xdr:colOff>
      <xdr:row>0</xdr:row>
      <xdr:rowOff>104775</xdr:rowOff>
    </xdr:from>
    <xdr:to>
      <xdr:col>2</xdr:col>
      <xdr:colOff>503238</xdr:colOff>
      <xdr:row>2</xdr:row>
      <xdr:rowOff>111125</xdr:rowOff>
    </xdr:to>
    <xdr:sp macro="[0]!Factu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258888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Facture</a:t>
          </a:r>
        </a:p>
      </xdr:txBody>
    </xdr:sp>
    <xdr:clientData/>
  </xdr:twoCellAnchor>
  <xdr:twoCellAnchor editAs="absolute">
    <xdr:from>
      <xdr:col>2</xdr:col>
      <xdr:colOff>688976</xdr:colOff>
      <xdr:row>0</xdr:row>
      <xdr:rowOff>104775</xdr:rowOff>
    </xdr:from>
    <xdr:to>
      <xdr:col>3</xdr:col>
      <xdr:colOff>263526</xdr:colOff>
      <xdr:row>2</xdr:row>
      <xdr:rowOff>111125</xdr:rowOff>
    </xdr:to>
    <xdr:sp macro="[0]!Devi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2327276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Devis</a:t>
          </a:r>
        </a:p>
      </xdr:txBody>
    </xdr:sp>
    <xdr:clientData/>
  </xdr:twoCellAnchor>
  <xdr:twoCellAnchor editAs="absolute">
    <xdr:from>
      <xdr:col>3</xdr:col>
      <xdr:colOff>449264</xdr:colOff>
      <xdr:row>0</xdr:row>
      <xdr:rowOff>104775</xdr:rowOff>
    </xdr:from>
    <xdr:to>
      <xdr:col>4</xdr:col>
      <xdr:colOff>100014</xdr:colOff>
      <xdr:row>2</xdr:row>
      <xdr:rowOff>111125</xdr:rowOff>
    </xdr:to>
    <xdr:sp macro="[0]!Cfg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3395664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Travaux</a:t>
          </a:r>
        </a:p>
      </xdr:txBody>
    </xdr:sp>
    <xdr:clientData/>
  </xdr:twoCellAnchor>
  <xdr:twoCellAnchor editAs="absolute">
    <xdr:from>
      <xdr:col>4</xdr:col>
      <xdr:colOff>285750</xdr:colOff>
      <xdr:row>0</xdr:row>
      <xdr:rowOff>104775</xdr:rowOff>
    </xdr:from>
    <xdr:to>
      <xdr:col>4</xdr:col>
      <xdr:colOff>1168400</xdr:colOff>
      <xdr:row>2</xdr:row>
      <xdr:rowOff>111125</xdr:rowOff>
    </xdr:to>
    <xdr:sp macro="[0]!Quitt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4464050" y="104775"/>
          <a:ext cx="882650" cy="387350"/>
        </a:xfrm>
        <a:prstGeom prst="round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Quitter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190500</xdr:colOff>
      <xdr:row>0</xdr:row>
      <xdr:rowOff>104775</xdr:rowOff>
    </xdr:from>
    <xdr:to>
      <xdr:col>1</xdr:col>
      <xdr:colOff>692150</xdr:colOff>
      <xdr:row>2</xdr:row>
      <xdr:rowOff>111125</xdr:rowOff>
    </xdr:to>
    <xdr:sp macro="[0]!Hom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190500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Accueil</a:t>
          </a:r>
        </a:p>
      </xdr:txBody>
    </xdr:sp>
    <xdr:clientData/>
  </xdr:twoCellAnchor>
  <xdr:twoCellAnchor editAs="absolute">
    <xdr:from>
      <xdr:col>2</xdr:col>
      <xdr:colOff>115888</xdr:colOff>
      <xdr:row>0</xdr:row>
      <xdr:rowOff>104775</xdr:rowOff>
    </xdr:from>
    <xdr:to>
      <xdr:col>3</xdr:col>
      <xdr:colOff>236538</xdr:colOff>
      <xdr:row>2</xdr:row>
      <xdr:rowOff>111125</xdr:rowOff>
    </xdr:to>
    <xdr:sp macro="[0]!Factu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258888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Facture</a:t>
          </a:r>
        </a:p>
      </xdr:txBody>
    </xdr:sp>
    <xdr:clientData/>
  </xdr:twoCellAnchor>
  <xdr:twoCellAnchor editAs="absolute">
    <xdr:from>
      <xdr:col>3</xdr:col>
      <xdr:colOff>422276</xdr:colOff>
      <xdr:row>0</xdr:row>
      <xdr:rowOff>104775</xdr:rowOff>
    </xdr:from>
    <xdr:to>
      <xdr:col>4</xdr:col>
      <xdr:colOff>542926</xdr:colOff>
      <xdr:row>2</xdr:row>
      <xdr:rowOff>111125</xdr:rowOff>
    </xdr:to>
    <xdr:sp macro="[0]!Devis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2327276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Devis</a:t>
          </a:r>
        </a:p>
      </xdr:txBody>
    </xdr:sp>
    <xdr:clientData/>
  </xdr:twoCellAnchor>
  <xdr:twoCellAnchor editAs="absolute">
    <xdr:from>
      <xdr:col>4</xdr:col>
      <xdr:colOff>728664</xdr:colOff>
      <xdr:row>0</xdr:row>
      <xdr:rowOff>104775</xdr:rowOff>
    </xdr:from>
    <xdr:to>
      <xdr:col>6</xdr:col>
      <xdr:colOff>87314</xdr:colOff>
      <xdr:row>2</xdr:row>
      <xdr:rowOff>111125</xdr:rowOff>
    </xdr:to>
    <xdr:sp macro="[0]!Cfg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3395664" y="104775"/>
          <a:ext cx="882650" cy="38735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Travaux</a:t>
          </a:r>
        </a:p>
      </xdr:txBody>
    </xdr:sp>
    <xdr:clientData/>
  </xdr:twoCellAnchor>
  <xdr:twoCellAnchor editAs="absolute">
    <xdr:from>
      <xdr:col>6</xdr:col>
      <xdr:colOff>273050</xdr:colOff>
      <xdr:row>0</xdr:row>
      <xdr:rowOff>104775</xdr:rowOff>
    </xdr:from>
    <xdr:to>
      <xdr:col>7</xdr:col>
      <xdr:colOff>393700</xdr:colOff>
      <xdr:row>2</xdr:row>
      <xdr:rowOff>111125</xdr:rowOff>
    </xdr:to>
    <xdr:sp macro="[0]!Quitter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4464050" y="104775"/>
          <a:ext cx="882650" cy="387350"/>
        </a:xfrm>
        <a:prstGeom prst="round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Quitter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artempion@test.fr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test@test.fr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00B0BF-28A1-401B-ABC8-3A7C03AC11EE}">
  <sheetPr codeName="Feuil1"/>
  <dimension ref="A1"/>
  <sheetViews>
    <sheetView showGridLines="0" zoomScale="150" zoomScaleNormal="150" workbookViewId="0">
      <selection activeCell="B6" sqref="B6"/>
    </sheetView>
  </sheetViews>
  <sheetFormatPr baseColWidth="10" defaultRowHeight="15" x14ac:dyDescent="0.25"/>
  <cols>
    <col min="1" max="16384" width="11.42578125" style="1"/>
  </cols>
  <sheetData/>
  <sheetProtection selectLockedCells="1" selectUn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A5554B-24F8-44FD-BDE4-0A8E33C331DB}">
  <sheetPr codeName="Feuil3"/>
  <dimension ref="A1:Q20"/>
  <sheetViews>
    <sheetView showGridLines="0" zoomScale="150" zoomScaleNormal="150" workbookViewId="0">
      <pane ySplit="5" topLeftCell="A6" activePane="bottomLeft" state="frozen"/>
      <selection pane="bottomLeft" activeCell="E14" sqref="E14"/>
    </sheetView>
  </sheetViews>
  <sheetFormatPr baseColWidth="10" defaultRowHeight="15" x14ac:dyDescent="0.25"/>
  <cols>
    <col min="1" max="1" width="5.7109375" customWidth="1"/>
    <col min="2" max="2" width="27" bestFit="1" customWidth="1"/>
    <col min="3" max="3" width="22.85546875" bestFit="1" customWidth="1"/>
  </cols>
  <sheetData>
    <row r="1" spans="1:17" s="1" customFormat="1" x14ac:dyDescent="0.25"/>
    <row r="2" spans="1:17" s="1" customFormat="1" x14ac:dyDescent="0.25"/>
    <row r="3" spans="1:17" s="1" customFormat="1" x14ac:dyDescent="0.25"/>
    <row r="4" spans="1:17" s="2" customFormat="1" ht="15" customHeight="1" x14ac:dyDescent="0.25">
      <c r="A4" s="69" t="s">
        <v>0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3"/>
      <c r="Q4" s="3"/>
    </row>
    <row r="5" spans="1:17" s="2" customFormat="1" ht="15" customHeight="1" x14ac:dyDescent="0.25">
      <c r="A5" s="69"/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3"/>
      <c r="Q5" s="3"/>
    </row>
    <row r="6" spans="1:17" ht="15.75" thickBot="1" x14ac:dyDescent="0.3"/>
    <row r="7" spans="1:17" x14ac:dyDescent="0.25">
      <c r="B7" s="4" t="s">
        <v>1</v>
      </c>
      <c r="C7" s="5" t="s">
        <v>58</v>
      </c>
    </row>
    <row r="8" spans="1:17" x14ac:dyDescent="0.25">
      <c r="B8" s="6" t="s">
        <v>2</v>
      </c>
      <c r="C8" s="7" t="s">
        <v>59</v>
      </c>
    </row>
    <row r="9" spans="1:17" x14ac:dyDescent="0.25">
      <c r="B9" s="6" t="s">
        <v>3</v>
      </c>
      <c r="C9" s="7" t="s">
        <v>64</v>
      </c>
    </row>
    <row r="10" spans="1:17" x14ac:dyDescent="0.25">
      <c r="B10" s="6" t="s">
        <v>4</v>
      </c>
      <c r="C10" s="8">
        <v>75000</v>
      </c>
    </row>
    <row r="11" spans="1:17" x14ac:dyDescent="0.25">
      <c r="B11" s="6" t="s">
        <v>5</v>
      </c>
      <c r="C11" s="7" t="s">
        <v>60</v>
      </c>
    </row>
    <row r="12" spans="1:17" x14ac:dyDescent="0.25">
      <c r="B12" s="6" t="s">
        <v>6</v>
      </c>
      <c r="C12" s="7" t="s">
        <v>57</v>
      </c>
    </row>
    <row r="13" spans="1:17" x14ac:dyDescent="0.25">
      <c r="B13" s="6" t="s">
        <v>7</v>
      </c>
      <c r="C13" s="7" t="s">
        <v>65</v>
      </c>
    </row>
    <row r="14" spans="1:17" ht="15.75" thickBot="1" x14ac:dyDescent="0.3">
      <c r="B14" s="9" t="s">
        <v>8</v>
      </c>
      <c r="C14" s="76" t="s">
        <v>56</v>
      </c>
    </row>
    <row r="15" spans="1:17" ht="15.75" thickBot="1" x14ac:dyDescent="0.3"/>
    <row r="16" spans="1:17" x14ac:dyDescent="0.25">
      <c r="B16" s="10" t="s">
        <v>9</v>
      </c>
    </row>
    <row r="17" spans="2:9" ht="15.75" thickBot="1" x14ac:dyDescent="0.3">
      <c r="B17" s="11" t="s">
        <v>55</v>
      </c>
    </row>
    <row r="18" spans="2:9" ht="15.75" thickBot="1" x14ac:dyDescent="0.3"/>
    <row r="19" spans="2:9" ht="15.75" thickBot="1" x14ac:dyDescent="0.3">
      <c r="B19" s="68" t="s">
        <v>40</v>
      </c>
    </row>
    <row r="20" spans="2:9" x14ac:dyDescent="0.25">
      <c r="B20" s="67" t="s">
        <v>41</v>
      </c>
      <c r="C20" s="31"/>
      <c r="D20" s="31"/>
      <c r="E20" s="31"/>
      <c r="F20" s="31"/>
      <c r="G20" s="31"/>
      <c r="H20" s="31"/>
      <c r="I20" s="66"/>
    </row>
  </sheetData>
  <mergeCells count="1">
    <mergeCell ref="A4:O5"/>
  </mergeCells>
  <hyperlinks>
    <hyperlink ref="C14" r:id="rId1" xr:uid="{DB8BA9AA-9867-4EB3-8BB8-FE6F0D41B31F}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9855D3-EB66-40EA-8754-715A24A2E8EF}">
  <sheetPr codeName="Feuil4"/>
  <dimension ref="A1:Q30"/>
  <sheetViews>
    <sheetView showGridLines="0" zoomScale="150" zoomScaleNormal="150" workbookViewId="0">
      <pane ySplit="5" topLeftCell="A6" activePane="bottomLeft" state="frozen"/>
      <selection pane="bottomLeft" activeCell="B16" sqref="B16"/>
    </sheetView>
  </sheetViews>
  <sheetFormatPr baseColWidth="10" defaultRowHeight="15" x14ac:dyDescent="0.25"/>
  <cols>
    <col min="1" max="1" width="5.7109375" customWidth="1"/>
    <col min="2" max="2" width="31" style="20" bestFit="1" customWidth="1"/>
    <col min="3" max="3" width="5.7109375" customWidth="1"/>
  </cols>
  <sheetData>
    <row r="1" spans="1:17" s="1" customFormat="1" x14ac:dyDescent="0.25">
      <c r="B1" s="19"/>
    </row>
    <row r="2" spans="1:17" s="1" customFormat="1" x14ac:dyDescent="0.25">
      <c r="B2" s="19"/>
    </row>
    <row r="3" spans="1:17" s="1" customFormat="1" x14ac:dyDescent="0.25">
      <c r="B3" s="19"/>
    </row>
    <row r="4" spans="1:17" s="2" customFormat="1" ht="15" customHeight="1" x14ac:dyDescent="0.25">
      <c r="A4" s="69" t="s">
        <v>12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</row>
    <row r="5" spans="1:17" s="2" customFormat="1" ht="15" customHeight="1" x14ac:dyDescent="0.25">
      <c r="A5" s="69"/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</row>
    <row r="6" spans="1:17" ht="15.75" thickBot="1" x14ac:dyDescent="0.3"/>
    <row r="7" spans="1:17" ht="15.75" thickBot="1" x14ac:dyDescent="0.3">
      <c r="B7" s="40" t="s">
        <v>10</v>
      </c>
      <c r="C7" s="13"/>
      <c r="D7" s="14" t="s">
        <v>37</v>
      </c>
      <c r="F7" s="12"/>
    </row>
    <row r="8" spans="1:17" x14ac:dyDescent="0.25">
      <c r="B8" s="38" t="s">
        <v>46</v>
      </c>
      <c r="C8" s="13"/>
      <c r="D8" s="15" t="s">
        <v>36</v>
      </c>
      <c r="F8" s="12"/>
    </row>
    <row r="9" spans="1:17" x14ac:dyDescent="0.25">
      <c r="B9" s="38" t="s">
        <v>61</v>
      </c>
      <c r="C9" s="13"/>
      <c r="D9" s="15" t="s">
        <v>38</v>
      </c>
    </row>
    <row r="10" spans="1:17" ht="15.75" thickBot="1" x14ac:dyDescent="0.3">
      <c r="B10" s="38" t="s">
        <v>62</v>
      </c>
      <c r="C10" s="13"/>
      <c r="D10" s="16" t="s">
        <v>39</v>
      </c>
    </row>
    <row r="11" spans="1:17" x14ac:dyDescent="0.25">
      <c r="B11" s="39" t="s">
        <v>63</v>
      </c>
    </row>
    <row r="12" spans="1:17" x14ac:dyDescent="0.25">
      <c r="B12" s="39"/>
    </row>
    <row r="13" spans="1:17" x14ac:dyDescent="0.25">
      <c r="B13" s="39"/>
    </row>
    <row r="14" spans="1:17" x14ac:dyDescent="0.25">
      <c r="B14" s="39"/>
    </row>
    <row r="15" spans="1:17" x14ac:dyDescent="0.25">
      <c r="B15" s="39"/>
    </row>
    <row r="16" spans="1:17" x14ac:dyDescent="0.25">
      <c r="B16" s="39"/>
    </row>
    <row r="17" spans="2:2" x14ac:dyDescent="0.25">
      <c r="B17" s="39"/>
    </row>
    <row r="18" spans="2:2" x14ac:dyDescent="0.25">
      <c r="B18" s="39"/>
    </row>
    <row r="19" spans="2:2" x14ac:dyDescent="0.25">
      <c r="B19" s="39"/>
    </row>
    <row r="20" spans="2:2" x14ac:dyDescent="0.25">
      <c r="B20" s="39"/>
    </row>
    <row r="21" spans="2:2" x14ac:dyDescent="0.25">
      <c r="B21" s="39"/>
    </row>
    <row r="22" spans="2:2" x14ac:dyDescent="0.25">
      <c r="B22" s="39"/>
    </row>
    <row r="23" spans="2:2" x14ac:dyDescent="0.25">
      <c r="B23" s="39"/>
    </row>
    <row r="24" spans="2:2" x14ac:dyDescent="0.25">
      <c r="B24" s="39"/>
    </row>
    <row r="25" spans="2:2" x14ac:dyDescent="0.25">
      <c r="B25" s="39"/>
    </row>
    <row r="26" spans="2:2" x14ac:dyDescent="0.25">
      <c r="B26" s="39"/>
    </row>
    <row r="27" spans="2:2" x14ac:dyDescent="0.25">
      <c r="B27" s="39"/>
    </row>
    <row r="28" spans="2:2" x14ac:dyDescent="0.25">
      <c r="B28" s="39"/>
    </row>
    <row r="29" spans="2:2" x14ac:dyDescent="0.25">
      <c r="B29" s="39"/>
    </row>
    <row r="30" spans="2:2" x14ac:dyDescent="0.25">
      <c r="B30" s="39"/>
    </row>
  </sheetData>
  <mergeCells count="1">
    <mergeCell ref="A4:Q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AE98A1-8235-472B-B1AF-DA49BC115029}">
  <sheetPr codeName="Feuil5"/>
  <dimension ref="A1:P48"/>
  <sheetViews>
    <sheetView showGridLines="0" zoomScale="150" zoomScaleNormal="150" workbookViewId="0">
      <pane ySplit="5" topLeftCell="A6" activePane="bottomLeft" state="frozen"/>
      <selection pane="bottomLeft" activeCell="F13" sqref="F13"/>
    </sheetView>
  </sheetViews>
  <sheetFormatPr baseColWidth="10" defaultRowHeight="15" x14ac:dyDescent="0.25"/>
  <cols>
    <col min="1" max="1" width="5.7109375" customWidth="1"/>
    <col min="2" max="2" width="8" customWidth="1"/>
  </cols>
  <sheetData>
    <row r="1" spans="1:16" s="1" customFormat="1" x14ac:dyDescent="0.25"/>
    <row r="2" spans="1:16" s="1" customFormat="1" x14ac:dyDescent="0.25"/>
    <row r="3" spans="1:16" s="1" customFormat="1" x14ac:dyDescent="0.25"/>
    <row r="4" spans="1:16" s="2" customFormat="1" x14ac:dyDescent="0.25">
      <c r="A4" s="69" t="s">
        <v>13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</row>
    <row r="5" spans="1:16" s="2" customFormat="1" x14ac:dyDescent="0.25">
      <c r="A5" s="69"/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</row>
    <row r="6" spans="1:16" x14ac:dyDescent="0.25">
      <c r="I6" s="45">
        <f>YEAR($F$10)</f>
        <v>2021</v>
      </c>
      <c r="J6" s="45">
        <f>MONTH($F$10)</f>
        <v>4</v>
      </c>
      <c r="K6" s="46">
        <v>27</v>
      </c>
      <c r="L6" s="45">
        <v>0</v>
      </c>
      <c r="M6" s="45">
        <f>$G$38*0.1</f>
        <v>0</v>
      </c>
      <c r="N6" s="45">
        <f>$G$38*0.2</f>
        <v>0</v>
      </c>
    </row>
    <row r="7" spans="1:16" ht="15.75" thickBot="1" x14ac:dyDescent="0.3">
      <c r="J7" s="45"/>
      <c r="K7" s="45"/>
      <c r="L7" s="45">
        <v>1</v>
      </c>
      <c r="M7" s="45"/>
      <c r="N7" s="45"/>
    </row>
    <row r="8" spans="1:16" ht="15.75" thickBot="1" x14ac:dyDescent="0.3">
      <c r="F8" s="72" t="s">
        <v>13</v>
      </c>
      <c r="G8" s="73"/>
      <c r="J8" s="27" t="s">
        <v>34</v>
      </c>
      <c r="K8" s="28" t="s">
        <v>38</v>
      </c>
    </row>
    <row r="9" spans="1:16" x14ac:dyDescent="0.25">
      <c r="F9" s="60" t="s">
        <v>23</v>
      </c>
      <c r="G9" s="60" t="s">
        <v>24</v>
      </c>
    </row>
    <row r="10" spans="1:16" x14ac:dyDescent="0.25">
      <c r="F10" s="61">
        <v>44295</v>
      </c>
      <c r="G10" s="62" t="str">
        <f>CONCATENATE("X",$I$6,$J$6,$K$6)</f>
        <v>X2021427</v>
      </c>
    </row>
    <row r="13" spans="1:16" x14ac:dyDescent="0.25">
      <c r="B13" t="str">
        <f>Entreprise!$C$7</f>
        <v>test entreprise</v>
      </c>
      <c r="F13" s="21" t="s">
        <v>46</v>
      </c>
    </row>
    <row r="14" spans="1:16" x14ac:dyDescent="0.25">
      <c r="B14" t="str">
        <f>Entreprise!$C$8</f>
        <v>dupond jean</v>
      </c>
    </row>
    <row r="15" spans="1:16" x14ac:dyDescent="0.25">
      <c r="B15" t="str">
        <f>Entreprise!$C$9</f>
        <v>28 rue du blé</v>
      </c>
      <c r="F15" t="str">
        <f ca="1">IFERROR(VLOOKUP($F$13,Coordonéeclient,2,FALSE),"")</f>
        <v>58 jolie robe</v>
      </c>
    </row>
    <row r="16" spans="1:16" x14ac:dyDescent="0.25">
      <c r="B16" t="str">
        <f>CONCATENATE(Entreprise!$C$10," "," ",Entreprise!$C$11)</f>
        <v>75000  Paris</v>
      </c>
      <c r="F16" t="str">
        <f ca="1">IFERROR(CONCATENATE(VLOOKUP($F$13,Coordonéeclient,3,FALSE)," "," ",VLOOKUP($F$13,Coordonéeclient,4,FALSE),""),"")</f>
        <v>75000  paris</v>
      </c>
    </row>
    <row r="17" spans="2:7" x14ac:dyDescent="0.25">
      <c r="B17" t="str">
        <f>CONCATENATE("Téléphone",": ","",Entreprise!$C$12)</f>
        <v>Téléphone: 06.54.96.24.85</v>
      </c>
      <c r="F17" t="str">
        <f ca="1">IFERROR(VLOOKUP($F$13,Coordonéeclient,5,FALSE),"")</f>
        <v>06.45.23.78.65</v>
      </c>
    </row>
    <row r="18" spans="2:7" x14ac:dyDescent="0.25">
      <c r="B18" t="str">
        <f>CONCATENATE("Mail",":"," ",Entreprise!$C$14)</f>
        <v>Mail: tartempion@test.fr</v>
      </c>
      <c r="F18" t="str">
        <f ca="1">IFERROR(VLOOKUP($F$13,Coordonéeclient,6,FALSE),"")</f>
        <v>test@test.fr</v>
      </c>
    </row>
    <row r="19" spans="2:7" x14ac:dyDescent="0.25">
      <c r="B19" t="str">
        <f>CONCATENATE("SIRET",":"," ",Entreprise!$C$13)</f>
        <v>SIRET: 2685458514-5674145</v>
      </c>
    </row>
    <row r="21" spans="2:7" ht="15.75" thickBot="1" x14ac:dyDescent="0.3"/>
    <row r="22" spans="2:7" ht="15.75" thickBot="1" x14ac:dyDescent="0.3">
      <c r="B22" s="57" t="s">
        <v>10</v>
      </c>
      <c r="C22" s="58"/>
      <c r="D22" s="59"/>
      <c r="E22" s="56" t="s">
        <v>31</v>
      </c>
      <c r="F22" s="22" t="s">
        <v>32</v>
      </c>
      <c r="G22" s="22" t="s">
        <v>33</v>
      </c>
    </row>
    <row r="23" spans="2:7" x14ac:dyDescent="0.25">
      <c r="B23" s="50"/>
      <c r="C23" s="51"/>
      <c r="D23" s="52"/>
      <c r="E23" s="25"/>
      <c r="F23" s="26"/>
      <c r="G23" s="26"/>
    </row>
    <row r="24" spans="2:7" x14ac:dyDescent="0.25">
      <c r="B24" s="47"/>
      <c r="C24" s="48"/>
      <c r="D24" s="49"/>
      <c r="E24" s="41"/>
      <c r="F24" s="42"/>
      <c r="G24" s="23">
        <f>$E24*$F24</f>
        <v>0</v>
      </c>
    </row>
    <row r="25" spans="2:7" x14ac:dyDescent="0.25">
      <c r="B25" s="47"/>
      <c r="C25" s="48"/>
      <c r="D25" s="49"/>
      <c r="E25" s="41"/>
      <c r="F25" s="42"/>
      <c r="G25" s="23">
        <f t="shared" ref="G25:G36" si="0">$E25*$F25</f>
        <v>0</v>
      </c>
    </row>
    <row r="26" spans="2:7" x14ac:dyDescent="0.25">
      <c r="B26" s="47"/>
      <c r="C26" s="48"/>
      <c r="D26" s="49"/>
      <c r="E26" s="41"/>
      <c r="F26" s="42"/>
      <c r="G26" s="23">
        <f t="shared" si="0"/>
        <v>0</v>
      </c>
    </row>
    <row r="27" spans="2:7" x14ac:dyDescent="0.25">
      <c r="B27" s="47"/>
      <c r="C27" s="48"/>
      <c r="D27" s="49"/>
      <c r="E27" s="41"/>
      <c r="F27" s="42"/>
      <c r="G27" s="23">
        <f t="shared" si="0"/>
        <v>0</v>
      </c>
    </row>
    <row r="28" spans="2:7" x14ac:dyDescent="0.25">
      <c r="B28" s="47"/>
      <c r="C28" s="48"/>
      <c r="D28" s="49"/>
      <c r="E28" s="41"/>
      <c r="F28" s="42"/>
      <c r="G28" s="23">
        <f t="shared" si="0"/>
        <v>0</v>
      </c>
    </row>
    <row r="29" spans="2:7" x14ac:dyDescent="0.25">
      <c r="B29" s="47"/>
      <c r="C29" s="48"/>
      <c r="D29" s="49"/>
      <c r="E29" s="41"/>
      <c r="F29" s="42"/>
      <c r="G29" s="23">
        <f t="shared" si="0"/>
        <v>0</v>
      </c>
    </row>
    <row r="30" spans="2:7" x14ac:dyDescent="0.25">
      <c r="B30" s="47"/>
      <c r="C30" s="48"/>
      <c r="D30" s="49"/>
      <c r="E30" s="41"/>
      <c r="F30" s="42"/>
      <c r="G30" s="23">
        <f t="shared" si="0"/>
        <v>0</v>
      </c>
    </row>
    <row r="31" spans="2:7" x14ac:dyDescent="0.25">
      <c r="B31" s="47"/>
      <c r="C31" s="48"/>
      <c r="D31" s="49"/>
      <c r="E31" s="41"/>
      <c r="F31" s="42"/>
      <c r="G31" s="23">
        <f t="shared" si="0"/>
        <v>0</v>
      </c>
    </row>
    <row r="32" spans="2:7" x14ac:dyDescent="0.25">
      <c r="B32" s="47"/>
      <c r="C32" s="48"/>
      <c r="D32" s="49"/>
      <c r="E32" s="41"/>
      <c r="F32" s="42"/>
      <c r="G32" s="23">
        <f t="shared" si="0"/>
        <v>0</v>
      </c>
    </row>
    <row r="33" spans="2:8" x14ac:dyDescent="0.25">
      <c r="B33" s="47"/>
      <c r="C33" s="48"/>
      <c r="D33" s="49"/>
      <c r="E33" s="41"/>
      <c r="F33" s="42"/>
      <c r="G33" s="23">
        <f t="shared" si="0"/>
        <v>0</v>
      </c>
    </row>
    <row r="34" spans="2:8" x14ac:dyDescent="0.25">
      <c r="B34" s="47"/>
      <c r="C34" s="48"/>
      <c r="D34" s="49"/>
      <c r="E34" s="41"/>
      <c r="F34" s="42"/>
      <c r="G34" s="23">
        <f t="shared" si="0"/>
        <v>0</v>
      </c>
    </row>
    <row r="35" spans="2:8" x14ac:dyDescent="0.25">
      <c r="B35" s="47"/>
      <c r="C35" s="48"/>
      <c r="D35" s="49"/>
      <c r="E35" s="41"/>
      <c r="F35" s="42"/>
      <c r="G35" s="23">
        <f t="shared" si="0"/>
        <v>0</v>
      </c>
    </row>
    <row r="36" spans="2:8" ht="15.75" thickBot="1" x14ac:dyDescent="0.3">
      <c r="B36" s="53"/>
      <c r="C36" s="54"/>
      <c r="D36" s="55"/>
      <c r="E36" s="43"/>
      <c r="F36" s="44"/>
      <c r="G36" s="24">
        <f t="shared" si="0"/>
        <v>0</v>
      </c>
    </row>
    <row r="38" spans="2:8" x14ac:dyDescent="0.25">
      <c r="B38" s="29" t="str">
        <f>CONCATENATE("Règlements",":"," ",$K$8)</f>
        <v>Règlements: Virement</v>
      </c>
      <c r="E38" s="30" t="s">
        <v>42</v>
      </c>
      <c r="F38" s="31"/>
      <c r="G38" s="34">
        <f>SUM(G24:G36)</f>
        <v>0</v>
      </c>
    </row>
    <row r="40" spans="2:8" x14ac:dyDescent="0.25">
      <c r="E40" s="30" t="s">
        <v>11</v>
      </c>
      <c r="F40" s="33" t="str">
        <f>_xlfn.IFS($L$7=1,"Taux 0%",$L$7=2,"Taux 10%",$L$7=3,"Taux 20%")</f>
        <v>Taux 0%</v>
      </c>
      <c r="G40" s="34">
        <f>_xlfn.IFS($L$7=3,$N$6,$L$7=2,$M$6,$L$7=1,$L$6)</f>
        <v>0</v>
      </c>
    </row>
    <row r="42" spans="2:8" x14ac:dyDescent="0.25">
      <c r="E42" s="30" t="s">
        <v>35</v>
      </c>
      <c r="F42" s="31"/>
      <c r="G42" s="32">
        <f>$G$38+$G$40</f>
        <v>0</v>
      </c>
    </row>
    <row r="45" spans="2:8" ht="15" customHeight="1" x14ac:dyDescent="0.25">
      <c r="H45" s="35"/>
    </row>
    <row r="46" spans="2:8" ht="30.75" customHeight="1" x14ac:dyDescent="0.25">
      <c r="B46" s="70" t="str">
        <f>Entreprise!$B$20</f>
        <v>Dans l'attente de votre aimable règlement par chèque, virement ou espèces, selon votre convenance, nous restons à votre disposition.</v>
      </c>
      <c r="C46" s="70"/>
      <c r="D46" s="70"/>
      <c r="E46" s="70"/>
      <c r="F46" s="70"/>
      <c r="G46" s="70"/>
    </row>
    <row r="47" spans="2:8" ht="15" customHeight="1" x14ac:dyDescent="0.25"/>
    <row r="48" spans="2:8" x14ac:dyDescent="0.25">
      <c r="B48" s="71" t="str">
        <f>Entreprise!B17</f>
        <v>test rib</v>
      </c>
      <c r="C48" s="71"/>
      <c r="D48" s="71"/>
      <c r="E48" s="71"/>
      <c r="F48" s="71"/>
      <c r="G48" s="71"/>
    </row>
  </sheetData>
  <sheetProtection selectLockedCells="1" pivotTables="0" selectUnlockedCells="1"/>
  <mergeCells count="4">
    <mergeCell ref="A4:P5"/>
    <mergeCell ref="B46:G46"/>
    <mergeCell ref="B48:G48"/>
    <mergeCell ref="F8:G8"/>
  </mergeCells>
  <dataValidations count="3">
    <dataValidation type="list" allowBlank="1" showInputMessage="1" showErrorMessage="1" sqref="F13" xr:uid="{B95235D1-141E-40F9-8920-4CB82E8AC30B}">
      <formula1>Client</formula1>
    </dataValidation>
    <dataValidation type="list" allowBlank="1" showInputMessage="1" showErrorMessage="1" sqref="K8" xr:uid="{F99F58AA-23BD-4D4B-ABB3-B4A350E6CF02}">
      <formula1>Règlement</formula1>
    </dataValidation>
    <dataValidation type="list" allowBlank="1" showInputMessage="1" showErrorMessage="1" sqref="B24:B36" xr:uid="{097CD57A-0CC5-4877-A1CA-D71180E93D65}">
      <formula1>Désignations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Group Box 6">
              <controlPr defaultSize="0" autoFill="0" autoPict="0">
                <anchor>
                  <from>
                    <xdr:col>9</xdr:col>
                    <xdr:colOff>38100</xdr:colOff>
                    <xdr:row>9</xdr:row>
                    <xdr:rowOff>9525</xdr:rowOff>
                  </from>
                  <to>
                    <xdr:col>11</xdr:col>
                    <xdr:colOff>533400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5" r:id="rId5" name="Option Button 25">
              <controlPr defaultSize="0" autoFill="0" autoLine="0" autoPict="0">
                <anchor moveWithCells="1">
                  <from>
                    <xdr:col>9</xdr:col>
                    <xdr:colOff>76200</xdr:colOff>
                    <xdr:row>9</xdr:row>
                    <xdr:rowOff>114300</xdr:rowOff>
                  </from>
                  <to>
                    <xdr:col>9</xdr:col>
                    <xdr:colOff>381000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6" r:id="rId6" name="Option Button 26">
              <controlPr defaultSize="0" autoFill="0" autoLine="0" autoPict="0">
                <anchor moveWithCells="1">
                  <from>
                    <xdr:col>9</xdr:col>
                    <xdr:colOff>714375</xdr:colOff>
                    <xdr:row>9</xdr:row>
                    <xdr:rowOff>114300</xdr:rowOff>
                  </from>
                  <to>
                    <xdr:col>10</xdr:col>
                    <xdr:colOff>257175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7" r:id="rId7" name="Option Button 27">
              <controlPr defaultSize="0" autoFill="0" autoLine="0" autoPict="0">
                <anchor moveWithCells="1">
                  <from>
                    <xdr:col>10</xdr:col>
                    <xdr:colOff>590550</xdr:colOff>
                    <xdr:row>9</xdr:row>
                    <xdr:rowOff>114300</xdr:rowOff>
                  </from>
                  <to>
                    <xdr:col>11</xdr:col>
                    <xdr:colOff>133350</xdr:colOff>
                    <xdr:row>10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365923-F385-4E8A-8BBF-96A0DF329CF9}">
  <sheetPr codeName="Feuil7"/>
  <dimension ref="A1:P331"/>
  <sheetViews>
    <sheetView zoomScale="150" zoomScaleNormal="150" workbookViewId="0">
      <pane ySplit="7" topLeftCell="A8" activePane="bottomLeft" state="frozen"/>
      <selection pane="bottomLeft" activeCell="G9" sqref="G9"/>
    </sheetView>
  </sheetViews>
  <sheetFormatPr baseColWidth="10" defaultRowHeight="15" x14ac:dyDescent="0.25"/>
  <cols>
    <col min="1" max="1" width="5.7109375" customWidth="1"/>
    <col min="2" max="2" width="28.28515625" bestFit="1" customWidth="1"/>
    <col min="3" max="3" width="26.42578125" bestFit="1" customWidth="1"/>
    <col min="4" max="4" width="6.140625" bestFit="1" customWidth="1"/>
    <col min="5" max="5" width="19.42578125" bestFit="1" customWidth="1"/>
    <col min="6" max="6" width="13.7109375" bestFit="1" customWidth="1"/>
    <col min="7" max="7" width="30.7109375" bestFit="1" customWidth="1"/>
    <col min="8" max="8" width="12.42578125" bestFit="1" customWidth="1"/>
  </cols>
  <sheetData>
    <row r="1" spans="1:16" s="1" customFormat="1" x14ac:dyDescent="0.25"/>
    <row r="2" spans="1:16" s="1" customFormat="1" x14ac:dyDescent="0.25"/>
    <row r="3" spans="1:16" s="1" customFormat="1" x14ac:dyDescent="0.25"/>
    <row r="4" spans="1:16" s="2" customFormat="1" ht="15" customHeight="1" x14ac:dyDescent="0.25">
      <c r="A4" s="69" t="s">
        <v>44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3"/>
      <c r="M4" s="3"/>
      <c r="N4" s="3"/>
      <c r="O4" s="3"/>
      <c r="P4" s="3"/>
    </row>
    <row r="5" spans="1:16" s="2" customFormat="1" ht="15" customHeight="1" x14ac:dyDescent="0.25">
      <c r="A5" s="69"/>
      <c r="B5" s="69"/>
      <c r="C5" s="69"/>
      <c r="D5" s="69"/>
      <c r="E5" s="69"/>
      <c r="F5" s="69"/>
      <c r="G5" s="69"/>
      <c r="H5" s="69"/>
      <c r="I5" s="69"/>
      <c r="J5" s="69"/>
      <c r="K5" s="69"/>
      <c r="L5" s="3"/>
      <c r="M5" s="3"/>
      <c r="N5" s="3"/>
      <c r="O5" s="3"/>
      <c r="P5" s="3"/>
    </row>
    <row r="6" spans="1:16" s="36" customFormat="1" x14ac:dyDescent="0.25"/>
    <row r="7" spans="1:16" s="36" customFormat="1" x14ac:dyDescent="0.25">
      <c r="B7" s="37" t="s">
        <v>25</v>
      </c>
      <c r="C7" s="37" t="s">
        <v>26</v>
      </c>
      <c r="D7" s="37" t="s">
        <v>17</v>
      </c>
      <c r="E7" s="37" t="s">
        <v>18</v>
      </c>
      <c r="F7" s="37" t="s">
        <v>27</v>
      </c>
      <c r="G7" s="37" t="s">
        <v>28</v>
      </c>
      <c r="H7" s="37" t="s">
        <v>29</v>
      </c>
    </row>
    <row r="8" spans="1:16" s="36" customFormat="1" x14ac:dyDescent="0.25">
      <c r="B8" s="36" t="s">
        <v>46</v>
      </c>
      <c r="C8" s="36" t="s">
        <v>48</v>
      </c>
      <c r="D8" s="36">
        <v>75000</v>
      </c>
      <c r="E8" s="36" t="s">
        <v>50</v>
      </c>
      <c r="F8" s="74" t="s">
        <v>52</v>
      </c>
      <c r="G8" s="75" t="s">
        <v>54</v>
      </c>
    </row>
    <row r="9" spans="1:16" s="36" customFormat="1" x14ac:dyDescent="0.25">
      <c r="B9" s="36" t="s">
        <v>47</v>
      </c>
      <c r="C9" s="36" t="s">
        <v>49</v>
      </c>
      <c r="D9" s="36">
        <v>67000</v>
      </c>
      <c r="E9" s="36" t="s">
        <v>51</v>
      </c>
      <c r="F9" s="74" t="s">
        <v>53</v>
      </c>
      <c r="G9" s="74" t="s">
        <v>30</v>
      </c>
    </row>
    <row r="10" spans="1:16" s="36" customFormat="1" x14ac:dyDescent="0.25"/>
    <row r="11" spans="1:16" s="36" customFormat="1" x14ac:dyDescent="0.25"/>
    <row r="12" spans="1:16" s="36" customFormat="1" x14ac:dyDescent="0.25"/>
    <row r="13" spans="1:16" s="36" customFormat="1" x14ac:dyDescent="0.25"/>
    <row r="14" spans="1:16" s="36" customFormat="1" x14ac:dyDescent="0.25"/>
    <row r="15" spans="1:16" s="36" customFormat="1" x14ac:dyDescent="0.25"/>
    <row r="16" spans="1:16" s="36" customFormat="1" x14ac:dyDescent="0.25"/>
    <row r="17" s="36" customFormat="1" x14ac:dyDescent="0.25"/>
    <row r="18" s="36" customFormat="1" x14ac:dyDescent="0.25"/>
    <row r="19" s="36" customFormat="1" x14ac:dyDescent="0.25"/>
    <row r="20" s="36" customFormat="1" x14ac:dyDescent="0.25"/>
    <row r="21" s="36" customFormat="1" x14ac:dyDescent="0.25"/>
    <row r="22" s="36" customFormat="1" x14ac:dyDescent="0.25"/>
    <row r="23" s="36" customFormat="1" x14ac:dyDescent="0.25"/>
    <row r="24" s="36" customFormat="1" x14ac:dyDescent="0.25"/>
    <row r="25" s="36" customFormat="1" x14ac:dyDescent="0.25"/>
    <row r="26" s="36" customFormat="1" x14ac:dyDescent="0.25"/>
    <row r="27" s="36" customFormat="1" x14ac:dyDescent="0.25"/>
    <row r="28" s="36" customFormat="1" x14ac:dyDescent="0.25"/>
    <row r="29" s="36" customFormat="1" x14ac:dyDescent="0.25"/>
    <row r="30" s="36" customFormat="1" x14ac:dyDescent="0.25"/>
    <row r="31" s="36" customFormat="1" x14ac:dyDescent="0.25"/>
    <row r="32" s="36" customFormat="1" x14ac:dyDescent="0.25"/>
    <row r="33" s="36" customFormat="1" x14ac:dyDescent="0.25"/>
    <row r="34" s="36" customFormat="1" x14ac:dyDescent="0.25"/>
    <row r="35" s="36" customFormat="1" x14ac:dyDescent="0.25"/>
    <row r="36" s="36" customFormat="1" x14ac:dyDescent="0.25"/>
    <row r="37" s="36" customFormat="1" x14ac:dyDescent="0.25"/>
    <row r="38" s="36" customFormat="1" x14ac:dyDescent="0.25"/>
    <row r="39" s="36" customFormat="1" x14ac:dyDescent="0.25"/>
    <row r="40" s="36" customFormat="1" x14ac:dyDescent="0.25"/>
    <row r="41" s="36" customFormat="1" x14ac:dyDescent="0.25"/>
    <row r="42" s="36" customFormat="1" x14ac:dyDescent="0.25"/>
    <row r="43" s="36" customFormat="1" x14ac:dyDescent="0.25"/>
    <row r="44" s="36" customFormat="1" x14ac:dyDescent="0.25"/>
    <row r="45" s="36" customFormat="1" x14ac:dyDescent="0.25"/>
    <row r="46" s="36" customFormat="1" x14ac:dyDescent="0.25"/>
    <row r="47" s="36" customFormat="1" x14ac:dyDescent="0.25"/>
    <row r="48" s="36" customFormat="1" x14ac:dyDescent="0.25"/>
    <row r="49" s="36" customFormat="1" x14ac:dyDescent="0.25"/>
    <row r="50" s="36" customFormat="1" x14ac:dyDescent="0.25"/>
    <row r="51" s="36" customFormat="1" x14ac:dyDescent="0.25"/>
    <row r="52" s="36" customFormat="1" x14ac:dyDescent="0.25"/>
    <row r="53" s="36" customFormat="1" x14ac:dyDescent="0.25"/>
    <row r="54" s="36" customFormat="1" x14ac:dyDescent="0.25"/>
    <row r="55" s="36" customFormat="1" x14ac:dyDescent="0.25"/>
    <row r="56" s="36" customFormat="1" x14ac:dyDescent="0.25"/>
    <row r="57" s="36" customFormat="1" x14ac:dyDescent="0.25"/>
    <row r="58" s="36" customFormat="1" x14ac:dyDescent="0.25"/>
    <row r="59" s="36" customFormat="1" x14ac:dyDescent="0.25"/>
    <row r="60" s="36" customFormat="1" x14ac:dyDescent="0.25"/>
    <row r="61" s="36" customFormat="1" x14ac:dyDescent="0.25"/>
    <row r="62" s="36" customFormat="1" x14ac:dyDescent="0.25"/>
    <row r="63" s="36" customFormat="1" x14ac:dyDescent="0.25"/>
    <row r="64" s="36" customFormat="1" x14ac:dyDescent="0.25"/>
    <row r="65" s="36" customFormat="1" x14ac:dyDescent="0.25"/>
    <row r="66" s="36" customFormat="1" x14ac:dyDescent="0.25"/>
    <row r="67" s="36" customFormat="1" x14ac:dyDescent="0.25"/>
    <row r="68" s="36" customFormat="1" x14ac:dyDescent="0.25"/>
    <row r="69" s="36" customFormat="1" x14ac:dyDescent="0.25"/>
    <row r="70" s="36" customFormat="1" x14ac:dyDescent="0.25"/>
    <row r="71" s="36" customFormat="1" x14ac:dyDescent="0.25"/>
    <row r="72" s="36" customFormat="1" x14ac:dyDescent="0.25"/>
    <row r="73" s="36" customFormat="1" x14ac:dyDescent="0.25"/>
    <row r="74" s="36" customFormat="1" x14ac:dyDescent="0.25"/>
    <row r="75" s="36" customFormat="1" x14ac:dyDescent="0.25"/>
    <row r="76" s="36" customFormat="1" x14ac:dyDescent="0.25"/>
    <row r="77" s="36" customFormat="1" x14ac:dyDescent="0.25"/>
    <row r="78" s="36" customFormat="1" x14ac:dyDescent="0.25"/>
    <row r="79" s="36" customFormat="1" x14ac:dyDescent="0.25"/>
    <row r="80" s="36" customFormat="1" x14ac:dyDescent="0.25"/>
    <row r="81" s="36" customFormat="1" x14ac:dyDescent="0.25"/>
    <row r="82" s="36" customFormat="1" x14ac:dyDescent="0.25"/>
    <row r="83" s="36" customFormat="1" x14ac:dyDescent="0.25"/>
    <row r="84" s="36" customFormat="1" x14ac:dyDescent="0.25"/>
    <row r="85" s="36" customFormat="1" x14ac:dyDescent="0.25"/>
    <row r="86" s="36" customFormat="1" x14ac:dyDescent="0.25"/>
    <row r="87" s="36" customFormat="1" x14ac:dyDescent="0.25"/>
    <row r="88" s="36" customFormat="1" x14ac:dyDescent="0.25"/>
    <row r="89" s="36" customFormat="1" x14ac:dyDescent="0.25"/>
    <row r="90" s="36" customFormat="1" x14ac:dyDescent="0.25"/>
    <row r="91" s="36" customFormat="1" x14ac:dyDescent="0.25"/>
    <row r="92" s="36" customFormat="1" x14ac:dyDescent="0.25"/>
    <row r="93" s="36" customFormat="1" x14ac:dyDescent="0.25"/>
    <row r="94" s="36" customFormat="1" x14ac:dyDescent="0.25"/>
    <row r="95" s="36" customFormat="1" x14ac:dyDescent="0.25"/>
    <row r="96" s="36" customFormat="1" x14ac:dyDescent="0.25"/>
    <row r="97" s="36" customFormat="1" x14ac:dyDescent="0.25"/>
    <row r="98" s="36" customFormat="1" x14ac:dyDescent="0.25"/>
    <row r="99" s="36" customFormat="1" x14ac:dyDescent="0.25"/>
    <row r="100" s="36" customFormat="1" x14ac:dyDescent="0.25"/>
    <row r="101" s="36" customFormat="1" x14ac:dyDescent="0.25"/>
    <row r="102" s="36" customFormat="1" x14ac:dyDescent="0.25"/>
    <row r="103" s="36" customFormat="1" x14ac:dyDescent="0.25"/>
    <row r="104" s="36" customFormat="1" x14ac:dyDescent="0.25"/>
    <row r="105" s="36" customFormat="1" x14ac:dyDescent="0.25"/>
    <row r="106" s="36" customFormat="1" x14ac:dyDescent="0.25"/>
    <row r="107" s="36" customFormat="1" x14ac:dyDescent="0.25"/>
    <row r="108" s="36" customFormat="1" x14ac:dyDescent="0.25"/>
    <row r="109" s="36" customFormat="1" x14ac:dyDescent="0.25"/>
    <row r="110" s="36" customFormat="1" x14ac:dyDescent="0.25"/>
    <row r="111" s="36" customFormat="1" x14ac:dyDescent="0.25"/>
    <row r="112" s="36" customFormat="1" x14ac:dyDescent="0.25"/>
    <row r="113" s="36" customFormat="1" x14ac:dyDescent="0.25"/>
    <row r="114" s="36" customFormat="1" x14ac:dyDescent="0.25"/>
    <row r="115" s="36" customFormat="1" x14ac:dyDescent="0.25"/>
    <row r="116" s="36" customFormat="1" x14ac:dyDescent="0.25"/>
    <row r="117" s="36" customFormat="1" x14ac:dyDescent="0.25"/>
    <row r="118" s="36" customFormat="1" x14ac:dyDescent="0.25"/>
    <row r="119" s="36" customFormat="1" x14ac:dyDescent="0.25"/>
    <row r="120" s="36" customFormat="1" x14ac:dyDescent="0.25"/>
    <row r="121" s="36" customFormat="1" x14ac:dyDescent="0.25"/>
    <row r="122" s="36" customFormat="1" x14ac:dyDescent="0.25"/>
    <row r="123" s="36" customFormat="1" x14ac:dyDescent="0.25"/>
    <row r="124" s="36" customFormat="1" x14ac:dyDescent="0.25"/>
    <row r="125" s="36" customFormat="1" x14ac:dyDescent="0.25"/>
    <row r="126" s="36" customFormat="1" x14ac:dyDescent="0.25"/>
    <row r="127" s="36" customFormat="1" x14ac:dyDescent="0.25"/>
    <row r="128" s="36" customFormat="1" x14ac:dyDescent="0.25"/>
    <row r="129" s="36" customFormat="1" x14ac:dyDescent="0.25"/>
    <row r="130" s="36" customFormat="1" x14ac:dyDescent="0.25"/>
    <row r="131" s="36" customFormat="1" x14ac:dyDescent="0.25"/>
    <row r="132" s="36" customFormat="1" x14ac:dyDescent="0.25"/>
    <row r="133" s="36" customFormat="1" x14ac:dyDescent="0.25"/>
    <row r="134" s="36" customFormat="1" x14ac:dyDescent="0.25"/>
    <row r="135" s="36" customFormat="1" x14ac:dyDescent="0.25"/>
    <row r="136" s="36" customFormat="1" x14ac:dyDescent="0.25"/>
    <row r="137" s="36" customFormat="1" x14ac:dyDescent="0.25"/>
    <row r="138" s="36" customFormat="1" x14ac:dyDescent="0.25"/>
    <row r="139" s="36" customFormat="1" x14ac:dyDescent="0.25"/>
    <row r="140" s="36" customFormat="1" x14ac:dyDescent="0.25"/>
    <row r="141" s="36" customFormat="1" x14ac:dyDescent="0.25"/>
    <row r="142" s="36" customFormat="1" x14ac:dyDescent="0.25"/>
    <row r="143" s="36" customFormat="1" x14ac:dyDescent="0.25"/>
    <row r="144" s="36" customFormat="1" x14ac:dyDescent="0.25"/>
    <row r="145" s="36" customFormat="1" x14ac:dyDescent="0.25"/>
    <row r="146" s="36" customFormat="1" x14ac:dyDescent="0.25"/>
    <row r="147" s="36" customFormat="1" x14ac:dyDescent="0.25"/>
    <row r="148" s="36" customFormat="1" x14ac:dyDescent="0.25"/>
    <row r="149" s="36" customFormat="1" x14ac:dyDescent="0.25"/>
    <row r="150" s="36" customFormat="1" x14ac:dyDescent="0.25"/>
    <row r="151" s="36" customFormat="1" x14ac:dyDescent="0.25"/>
    <row r="152" s="36" customFormat="1" x14ac:dyDescent="0.25"/>
    <row r="153" s="36" customFormat="1" x14ac:dyDescent="0.25"/>
    <row r="154" s="36" customFormat="1" x14ac:dyDescent="0.25"/>
    <row r="155" s="36" customFormat="1" x14ac:dyDescent="0.25"/>
    <row r="156" s="36" customFormat="1" x14ac:dyDescent="0.25"/>
    <row r="157" s="36" customFormat="1" x14ac:dyDescent="0.25"/>
    <row r="158" s="36" customFormat="1" x14ac:dyDescent="0.25"/>
    <row r="159" s="36" customFormat="1" x14ac:dyDescent="0.25"/>
    <row r="160" s="36" customFormat="1" x14ac:dyDescent="0.25"/>
    <row r="161" s="36" customFormat="1" x14ac:dyDescent="0.25"/>
    <row r="162" s="36" customFormat="1" x14ac:dyDescent="0.25"/>
    <row r="163" s="36" customFormat="1" x14ac:dyDescent="0.25"/>
    <row r="164" s="36" customFormat="1" x14ac:dyDescent="0.25"/>
    <row r="165" s="36" customFormat="1" x14ac:dyDescent="0.25"/>
    <row r="166" s="36" customFormat="1" x14ac:dyDescent="0.25"/>
    <row r="167" s="36" customFormat="1" x14ac:dyDescent="0.25"/>
    <row r="168" s="36" customFormat="1" x14ac:dyDescent="0.25"/>
    <row r="169" s="36" customFormat="1" x14ac:dyDescent="0.25"/>
    <row r="170" s="36" customFormat="1" x14ac:dyDescent="0.25"/>
    <row r="171" s="36" customFormat="1" x14ac:dyDescent="0.25"/>
    <row r="172" s="36" customFormat="1" x14ac:dyDescent="0.25"/>
    <row r="173" s="36" customFormat="1" x14ac:dyDescent="0.25"/>
    <row r="174" s="36" customFormat="1" x14ac:dyDescent="0.25"/>
    <row r="175" s="36" customFormat="1" x14ac:dyDescent="0.25"/>
    <row r="176" s="36" customFormat="1" x14ac:dyDescent="0.25"/>
    <row r="177" s="36" customFormat="1" x14ac:dyDescent="0.25"/>
    <row r="178" s="36" customFormat="1" x14ac:dyDescent="0.25"/>
    <row r="179" s="36" customFormat="1" x14ac:dyDescent="0.25"/>
    <row r="180" s="36" customFormat="1" x14ac:dyDescent="0.25"/>
    <row r="181" s="36" customFormat="1" x14ac:dyDescent="0.25"/>
    <row r="182" s="36" customFormat="1" x14ac:dyDescent="0.25"/>
    <row r="183" s="36" customFormat="1" x14ac:dyDescent="0.25"/>
    <row r="184" s="36" customFormat="1" x14ac:dyDescent="0.25"/>
    <row r="185" s="36" customFormat="1" x14ac:dyDescent="0.25"/>
    <row r="186" s="36" customFormat="1" x14ac:dyDescent="0.25"/>
    <row r="187" s="36" customFormat="1" x14ac:dyDescent="0.25"/>
    <row r="188" s="36" customFormat="1" x14ac:dyDescent="0.25"/>
    <row r="189" s="36" customFormat="1" x14ac:dyDescent="0.25"/>
    <row r="190" s="36" customFormat="1" x14ac:dyDescent="0.25"/>
    <row r="191" s="36" customFormat="1" x14ac:dyDescent="0.25"/>
    <row r="192" s="36" customFormat="1" x14ac:dyDescent="0.25"/>
    <row r="193" s="36" customFormat="1" x14ac:dyDescent="0.25"/>
    <row r="194" s="36" customFormat="1" x14ac:dyDescent="0.25"/>
    <row r="195" s="36" customFormat="1" x14ac:dyDescent="0.25"/>
    <row r="196" s="36" customFormat="1" x14ac:dyDescent="0.25"/>
    <row r="197" s="36" customFormat="1" x14ac:dyDescent="0.25"/>
    <row r="198" s="36" customFormat="1" x14ac:dyDescent="0.25"/>
    <row r="199" s="36" customFormat="1" x14ac:dyDescent="0.25"/>
    <row r="200" s="36" customFormat="1" x14ac:dyDescent="0.25"/>
    <row r="201" s="36" customFormat="1" x14ac:dyDescent="0.25"/>
    <row r="202" s="36" customFormat="1" x14ac:dyDescent="0.25"/>
    <row r="203" s="36" customFormat="1" x14ac:dyDescent="0.25"/>
    <row r="204" s="36" customFormat="1" x14ac:dyDescent="0.25"/>
    <row r="205" s="36" customFormat="1" x14ac:dyDescent="0.25"/>
    <row r="206" s="36" customFormat="1" x14ac:dyDescent="0.25"/>
    <row r="207" s="36" customFormat="1" x14ac:dyDescent="0.25"/>
    <row r="208" s="36" customFormat="1" x14ac:dyDescent="0.25"/>
    <row r="209" s="36" customFormat="1" x14ac:dyDescent="0.25"/>
    <row r="210" s="36" customFormat="1" x14ac:dyDescent="0.25"/>
    <row r="211" s="36" customFormat="1" x14ac:dyDescent="0.25"/>
    <row r="212" s="36" customFormat="1" x14ac:dyDescent="0.25"/>
    <row r="213" s="36" customFormat="1" x14ac:dyDescent="0.25"/>
    <row r="214" s="36" customFormat="1" x14ac:dyDescent="0.25"/>
    <row r="215" s="36" customFormat="1" x14ac:dyDescent="0.25"/>
    <row r="216" s="36" customFormat="1" x14ac:dyDescent="0.25"/>
    <row r="217" s="36" customFormat="1" x14ac:dyDescent="0.25"/>
    <row r="218" s="36" customFormat="1" x14ac:dyDescent="0.25"/>
    <row r="219" s="36" customFormat="1" x14ac:dyDescent="0.25"/>
    <row r="220" s="36" customFormat="1" x14ac:dyDescent="0.25"/>
    <row r="221" s="36" customFormat="1" x14ac:dyDescent="0.25"/>
    <row r="222" s="36" customFormat="1" x14ac:dyDescent="0.25"/>
    <row r="223" s="36" customFormat="1" x14ac:dyDescent="0.25"/>
    <row r="224" s="36" customFormat="1" x14ac:dyDescent="0.25"/>
    <row r="225" s="36" customFormat="1" x14ac:dyDescent="0.25"/>
    <row r="226" s="36" customFormat="1" x14ac:dyDescent="0.25"/>
    <row r="227" s="36" customFormat="1" x14ac:dyDescent="0.25"/>
    <row r="228" s="36" customFormat="1" x14ac:dyDescent="0.25"/>
    <row r="229" s="36" customFormat="1" x14ac:dyDescent="0.25"/>
    <row r="230" s="36" customFormat="1" x14ac:dyDescent="0.25"/>
    <row r="231" s="36" customFormat="1" x14ac:dyDescent="0.25"/>
    <row r="232" s="36" customFormat="1" x14ac:dyDescent="0.25"/>
    <row r="233" s="36" customFormat="1" x14ac:dyDescent="0.25"/>
    <row r="234" s="36" customFormat="1" x14ac:dyDescent="0.25"/>
    <row r="235" s="36" customFormat="1" x14ac:dyDescent="0.25"/>
    <row r="236" s="36" customFormat="1" x14ac:dyDescent="0.25"/>
    <row r="237" s="36" customFormat="1" x14ac:dyDescent="0.25"/>
    <row r="238" s="36" customFormat="1" x14ac:dyDescent="0.25"/>
    <row r="239" s="36" customFormat="1" x14ac:dyDescent="0.25"/>
    <row r="240" s="36" customFormat="1" x14ac:dyDescent="0.25"/>
    <row r="241" s="36" customFormat="1" x14ac:dyDescent="0.25"/>
    <row r="242" s="36" customFormat="1" x14ac:dyDescent="0.25"/>
    <row r="243" s="36" customFormat="1" x14ac:dyDescent="0.25"/>
    <row r="244" s="36" customFormat="1" x14ac:dyDescent="0.25"/>
    <row r="245" s="36" customFormat="1" x14ac:dyDescent="0.25"/>
    <row r="246" s="36" customFormat="1" x14ac:dyDescent="0.25"/>
    <row r="247" s="36" customFormat="1" x14ac:dyDescent="0.25"/>
    <row r="248" s="36" customFormat="1" x14ac:dyDescent="0.25"/>
    <row r="249" s="36" customFormat="1" x14ac:dyDescent="0.25"/>
    <row r="250" s="36" customFormat="1" x14ac:dyDescent="0.25"/>
    <row r="251" s="36" customFormat="1" x14ac:dyDescent="0.25"/>
    <row r="252" s="36" customFormat="1" x14ac:dyDescent="0.25"/>
    <row r="253" s="36" customFormat="1" x14ac:dyDescent="0.25"/>
    <row r="254" s="36" customFormat="1" x14ac:dyDescent="0.25"/>
    <row r="255" s="36" customFormat="1" x14ac:dyDescent="0.25"/>
    <row r="256" s="36" customFormat="1" x14ac:dyDescent="0.25"/>
    <row r="257" s="36" customFormat="1" x14ac:dyDescent="0.25"/>
    <row r="258" s="36" customFormat="1" x14ac:dyDescent="0.25"/>
    <row r="259" s="36" customFormat="1" x14ac:dyDescent="0.25"/>
    <row r="260" s="36" customFormat="1" x14ac:dyDescent="0.25"/>
    <row r="261" s="36" customFormat="1" x14ac:dyDescent="0.25"/>
    <row r="262" s="36" customFormat="1" x14ac:dyDescent="0.25"/>
    <row r="263" s="36" customFormat="1" x14ac:dyDescent="0.25"/>
    <row r="264" s="36" customFormat="1" x14ac:dyDescent="0.25"/>
    <row r="265" s="36" customFormat="1" x14ac:dyDescent="0.25"/>
    <row r="266" s="36" customFormat="1" x14ac:dyDescent="0.25"/>
    <row r="267" s="36" customFormat="1" x14ac:dyDescent="0.25"/>
    <row r="268" s="36" customFormat="1" x14ac:dyDescent="0.25"/>
    <row r="269" s="36" customFormat="1" x14ac:dyDescent="0.25"/>
    <row r="270" s="36" customFormat="1" x14ac:dyDescent="0.25"/>
    <row r="271" s="36" customFormat="1" x14ac:dyDescent="0.25"/>
    <row r="272" s="36" customFormat="1" x14ac:dyDescent="0.25"/>
    <row r="273" s="36" customFormat="1" x14ac:dyDescent="0.25"/>
    <row r="274" s="36" customFormat="1" x14ac:dyDescent="0.25"/>
    <row r="275" s="36" customFormat="1" x14ac:dyDescent="0.25"/>
    <row r="276" s="36" customFormat="1" x14ac:dyDescent="0.25"/>
    <row r="277" s="36" customFormat="1" x14ac:dyDescent="0.25"/>
    <row r="278" s="36" customFormat="1" x14ac:dyDescent="0.25"/>
    <row r="279" s="36" customFormat="1" x14ac:dyDescent="0.25"/>
    <row r="280" s="36" customFormat="1" x14ac:dyDescent="0.25"/>
    <row r="281" s="36" customFormat="1" x14ac:dyDescent="0.25"/>
    <row r="282" s="36" customFormat="1" x14ac:dyDescent="0.25"/>
    <row r="283" s="36" customFormat="1" x14ac:dyDescent="0.25"/>
    <row r="284" s="36" customFormat="1" x14ac:dyDescent="0.25"/>
    <row r="285" s="36" customFormat="1" x14ac:dyDescent="0.25"/>
    <row r="286" s="36" customFormat="1" x14ac:dyDescent="0.25"/>
    <row r="287" s="36" customFormat="1" x14ac:dyDescent="0.25"/>
    <row r="288" s="36" customFormat="1" x14ac:dyDescent="0.25"/>
    <row r="289" s="36" customFormat="1" x14ac:dyDescent="0.25"/>
    <row r="290" s="36" customFormat="1" x14ac:dyDescent="0.25"/>
    <row r="291" s="36" customFormat="1" x14ac:dyDescent="0.25"/>
    <row r="292" s="36" customFormat="1" x14ac:dyDescent="0.25"/>
    <row r="293" s="36" customFormat="1" x14ac:dyDescent="0.25"/>
    <row r="294" s="36" customFormat="1" x14ac:dyDescent="0.25"/>
    <row r="295" s="36" customFormat="1" x14ac:dyDescent="0.25"/>
    <row r="296" s="36" customFormat="1" x14ac:dyDescent="0.25"/>
    <row r="297" s="36" customFormat="1" x14ac:dyDescent="0.25"/>
    <row r="298" s="36" customFormat="1" x14ac:dyDescent="0.25"/>
    <row r="299" s="36" customFormat="1" x14ac:dyDescent="0.25"/>
    <row r="300" s="36" customFormat="1" x14ac:dyDescent="0.25"/>
    <row r="301" s="36" customFormat="1" x14ac:dyDescent="0.25"/>
    <row r="302" s="36" customFormat="1" x14ac:dyDescent="0.25"/>
    <row r="303" s="36" customFormat="1" x14ac:dyDescent="0.25"/>
    <row r="304" s="36" customFormat="1" x14ac:dyDescent="0.25"/>
    <row r="305" s="36" customFormat="1" x14ac:dyDescent="0.25"/>
    <row r="306" s="36" customFormat="1" x14ac:dyDescent="0.25"/>
    <row r="307" s="36" customFormat="1" x14ac:dyDescent="0.25"/>
    <row r="308" s="36" customFormat="1" x14ac:dyDescent="0.25"/>
    <row r="309" s="36" customFormat="1" x14ac:dyDescent="0.25"/>
    <row r="310" s="36" customFormat="1" x14ac:dyDescent="0.25"/>
    <row r="311" s="36" customFormat="1" x14ac:dyDescent="0.25"/>
    <row r="312" s="36" customFormat="1" x14ac:dyDescent="0.25"/>
    <row r="313" s="36" customFormat="1" x14ac:dyDescent="0.25"/>
    <row r="314" s="36" customFormat="1" x14ac:dyDescent="0.25"/>
    <row r="315" s="36" customFormat="1" x14ac:dyDescent="0.25"/>
    <row r="316" s="36" customFormat="1" x14ac:dyDescent="0.25"/>
    <row r="317" s="36" customFormat="1" x14ac:dyDescent="0.25"/>
    <row r="318" s="36" customFormat="1" x14ac:dyDescent="0.25"/>
    <row r="319" s="36" customFormat="1" x14ac:dyDescent="0.25"/>
    <row r="320" s="36" customFormat="1" x14ac:dyDescent="0.25"/>
    <row r="321" s="36" customFormat="1" x14ac:dyDescent="0.25"/>
    <row r="322" s="36" customFormat="1" x14ac:dyDescent="0.25"/>
    <row r="323" s="36" customFormat="1" x14ac:dyDescent="0.25"/>
    <row r="324" s="36" customFormat="1" x14ac:dyDescent="0.25"/>
    <row r="325" s="36" customFormat="1" x14ac:dyDescent="0.25"/>
    <row r="326" s="36" customFormat="1" x14ac:dyDescent="0.25"/>
    <row r="327" s="36" customFormat="1" x14ac:dyDescent="0.25"/>
    <row r="328" s="36" customFormat="1" x14ac:dyDescent="0.25"/>
    <row r="329" s="36" customFormat="1" x14ac:dyDescent="0.25"/>
    <row r="330" s="36" customFormat="1" x14ac:dyDescent="0.25"/>
    <row r="331" s="36" customFormat="1" x14ac:dyDescent="0.25"/>
  </sheetData>
  <sortState xmlns:xlrd2="http://schemas.microsoft.com/office/spreadsheetml/2017/richdata2" ref="B8:H330">
    <sortCondition ref="B8:B330"/>
  </sortState>
  <mergeCells count="1">
    <mergeCell ref="A4:K5"/>
  </mergeCells>
  <hyperlinks>
    <hyperlink ref="G8" r:id="rId1" xr:uid="{44C22C80-12C8-4524-83A7-5E7C5DB1FAB6}"/>
  </hyperlinks>
  <pageMargins left="0.7" right="0.7" top="0.75" bottom="0.75" header="0.3" footer="0.3"/>
  <pageSetup paperSize="9" orientation="portrait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66ECD9-1046-42E6-A2C5-D82FA916EC48}">
  <sheetPr codeName="Feuil6"/>
  <dimension ref="A1:P11"/>
  <sheetViews>
    <sheetView zoomScale="150" zoomScaleNormal="150" workbookViewId="0">
      <pane ySplit="8" topLeftCell="A9" activePane="bottomLeft" state="frozen"/>
      <selection pane="bottomLeft" activeCell="E11" sqref="E11"/>
    </sheetView>
  </sheetViews>
  <sheetFormatPr baseColWidth="10" defaultRowHeight="15" x14ac:dyDescent="0.25"/>
  <cols>
    <col min="1" max="1" width="5.7109375" customWidth="1"/>
    <col min="2" max="2" width="18.85546875" customWidth="1"/>
    <col min="3" max="3" width="19.5703125" customWidth="1"/>
    <col min="4" max="4" width="18.42578125" customWidth="1"/>
    <col min="5" max="5" width="20.42578125" customWidth="1"/>
    <col min="6" max="6" width="21.7109375" customWidth="1"/>
    <col min="7" max="7" width="21.85546875" customWidth="1"/>
    <col min="8" max="8" width="18.85546875" customWidth="1"/>
  </cols>
  <sheetData>
    <row r="1" spans="1:16" s="1" customFormat="1" x14ac:dyDescent="0.25"/>
    <row r="2" spans="1:16" s="1" customFormat="1" x14ac:dyDescent="0.25"/>
    <row r="3" spans="1:16" s="1" customFormat="1" x14ac:dyDescent="0.25"/>
    <row r="4" spans="1:16" s="2" customFormat="1" ht="15" customHeight="1" x14ac:dyDescent="0.25">
      <c r="A4" s="69" t="s">
        <v>45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3"/>
      <c r="M4" s="3"/>
      <c r="N4" s="3"/>
      <c r="O4" s="3"/>
      <c r="P4" s="3"/>
    </row>
    <row r="5" spans="1:16" s="2" customFormat="1" ht="15" customHeight="1" x14ac:dyDescent="0.25">
      <c r="A5" s="69"/>
      <c r="B5" s="69"/>
      <c r="C5" s="69"/>
      <c r="D5" s="69"/>
      <c r="E5" s="69"/>
      <c r="F5" s="69"/>
      <c r="G5" s="69"/>
      <c r="H5" s="69"/>
      <c r="I5" s="69"/>
      <c r="J5" s="69"/>
      <c r="K5" s="69"/>
      <c r="L5" s="3"/>
      <c r="M5" s="3"/>
      <c r="N5" s="3"/>
      <c r="O5" s="3"/>
      <c r="P5" s="3"/>
    </row>
    <row r="6" spans="1:16" s="18" customFormat="1" ht="18.75" x14ac:dyDescent="0.25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6" s="18" customFormat="1" ht="18.75" x14ac:dyDescent="0.25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</row>
    <row r="8" spans="1:16" s="12" customFormat="1" x14ac:dyDescent="0.25">
      <c r="B8" s="12" t="s">
        <v>22</v>
      </c>
      <c r="C8" s="12" t="s">
        <v>14</v>
      </c>
      <c r="D8" s="12" t="s">
        <v>15</v>
      </c>
      <c r="E8" s="12" t="s">
        <v>16</v>
      </c>
      <c r="F8" s="12" t="s">
        <v>43</v>
      </c>
      <c r="G8" s="12" t="s">
        <v>19</v>
      </c>
      <c r="H8" s="12" t="s">
        <v>20</v>
      </c>
      <c r="I8" s="12" t="s">
        <v>21</v>
      </c>
    </row>
    <row r="9" spans="1:16" x14ac:dyDescent="0.25">
      <c r="B9" s="65"/>
    </row>
    <row r="10" spans="1:16" x14ac:dyDescent="0.25">
      <c r="C10" s="63"/>
      <c r="G10" s="64"/>
      <c r="H10" s="64"/>
      <c r="I10" s="64"/>
    </row>
    <row r="11" spans="1:16" x14ac:dyDescent="0.25">
      <c r="C11" s="63"/>
      <c r="G11" s="64"/>
      <c r="H11" s="64"/>
      <c r="I11" s="64"/>
    </row>
  </sheetData>
  <mergeCells count="1">
    <mergeCell ref="A4:K5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63C7D0-4D4D-47B7-959A-7230CCCDFE9C}">
  <sheetPr codeName="Feuil2"/>
  <dimension ref="A1:P5"/>
  <sheetViews>
    <sheetView tabSelected="1" zoomScale="150" zoomScaleNormal="150" workbookViewId="0">
      <selection activeCell="H7" sqref="H7"/>
    </sheetView>
  </sheetViews>
  <sheetFormatPr baseColWidth="10" defaultRowHeight="15" x14ac:dyDescent="0.25"/>
  <cols>
    <col min="1" max="1" width="5.7109375" customWidth="1"/>
  </cols>
  <sheetData>
    <row r="1" spans="1:16" s="1" customFormat="1" x14ac:dyDescent="0.25"/>
    <row r="2" spans="1:16" s="1" customFormat="1" x14ac:dyDescent="0.25"/>
    <row r="3" spans="1:16" s="1" customFormat="1" x14ac:dyDescent="0.25"/>
    <row r="4" spans="1:16" s="2" customFormat="1" x14ac:dyDescent="0.25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</row>
    <row r="5" spans="1:16" s="2" customFormat="1" x14ac:dyDescent="0.25">
      <c r="A5" s="69"/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</row>
  </sheetData>
  <mergeCells count="1">
    <mergeCell ref="A4:P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Home</vt:lpstr>
      <vt:lpstr>Entreprise</vt:lpstr>
      <vt:lpstr>Cfg</vt:lpstr>
      <vt:lpstr>Facture</vt:lpstr>
      <vt:lpstr>Clients</vt:lpstr>
      <vt:lpstr>Suivi_facture</vt:lpstr>
      <vt:lpstr>Modèle</vt:lpstr>
      <vt:lpstr>Règlement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 CICCI</dc:creator>
  <cp:lastModifiedBy>Luca CICCI</cp:lastModifiedBy>
  <cp:lastPrinted>2021-04-09T16:25:26Z</cp:lastPrinted>
  <dcterms:created xsi:type="dcterms:W3CDTF">2021-04-09T13:44:31Z</dcterms:created>
  <dcterms:modified xsi:type="dcterms:W3CDTF">2021-04-10T10:24:36Z</dcterms:modified>
</cp:coreProperties>
</file>