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CA_SAN\ddo_projets\14-MCO-0400_MCO-polygones-acoustiques\6_MCO-CAP FERRAT\6-61-Fanny_Stagiaire\KPI\"/>
    </mc:Choice>
  </mc:AlternateContent>
  <bookViews>
    <workbookView xWindow="0" yWindow="0" windowWidth="23040" windowHeight="9192"/>
  </bookViews>
  <sheets>
    <sheet name="Feuil2" sheetId="2" r:id="rId1"/>
  </sheets>
  <calcPr calcId="162913"/>
  <pivotCaches>
    <pivotCache cacheId="2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20" i="2"/>
  <c r="F19" i="2"/>
  <c r="E19" i="2"/>
  <c r="F18" i="2"/>
  <c r="E18" i="2"/>
  <c r="F17" i="2"/>
  <c r="E17" i="2"/>
  <c r="F16" i="2"/>
  <c r="E16" i="2"/>
  <c r="F15" i="2"/>
  <c r="F14" i="2"/>
  <c r="F13" i="2"/>
  <c r="E13" i="2"/>
  <c r="F12" i="2"/>
  <c r="E12" i="2"/>
  <c r="F11" i="2"/>
  <c r="F10" i="2"/>
  <c r="F9" i="2"/>
  <c r="E9" i="2"/>
  <c r="F8" i="2"/>
  <c r="F7" i="2"/>
  <c r="E7" i="2"/>
  <c r="F6" i="2"/>
  <c r="E6" i="2"/>
</calcChain>
</file>

<file path=xl/sharedStrings.xml><?xml version="1.0" encoding="utf-8"?>
<sst xmlns="http://schemas.openxmlformats.org/spreadsheetml/2006/main" count="47" uniqueCount="22">
  <si>
    <t>Date de réception demandée</t>
  </si>
  <si>
    <t>Date de livraison</t>
  </si>
  <si>
    <t>Jours_retard</t>
  </si>
  <si>
    <t>nb OTD</t>
  </si>
  <si>
    <t>Étiquettes de lignes</t>
  </si>
  <si>
    <t>Total général</t>
  </si>
  <si>
    <t>2020</t>
  </si>
  <si>
    <t>2021</t>
  </si>
  <si>
    <t>févr</t>
  </si>
  <si>
    <t>janv</t>
  </si>
  <si>
    <t>mars</t>
  </si>
  <si>
    <t>juil</t>
  </si>
  <si>
    <t>mai</t>
  </si>
  <si>
    <t>Suivi des commandes rechanges</t>
  </si>
  <si>
    <t>par pays par mois</t>
  </si>
  <si>
    <t>HT Notifié</t>
  </si>
  <si>
    <t>INDEX</t>
  </si>
  <si>
    <t>Somme de OTD</t>
  </si>
  <si>
    <t>&lt;16/03/2020</t>
  </si>
  <si>
    <t>(vide)</t>
  </si>
  <si>
    <t>Moyenne de HT Notifié</t>
  </si>
  <si>
    <t>Somme de Jours_retard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</si>
</sst>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dd/mm/yy;@"/>
    <numFmt numFmtId="165" formatCode="dd/mm/yy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3333FF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trike/>
      <sz val="10"/>
      <color rgb="FF3333FF"/>
      <name val="Arial"/>
      <family val="2"/>
    </font>
    <font>
      <strike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</font>
    <font>
      <sz val="10"/>
      <color rgb="FF3333FF"/>
      <name val="Arial"/>
    </font>
    <font>
      <sz val="10"/>
      <name val="Arial"/>
    </font>
    <font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1" xfId="0" applyFont="1" applyFill="1" applyBorder="1" applyAlignment="1">
      <alignment wrapText="1"/>
    </xf>
    <xf numFmtId="0" fontId="1" fillId="2" borderId="6" xfId="0" applyFont="1" applyFill="1" applyBorder="1"/>
    <xf numFmtId="44" fontId="2" fillId="0" borderId="7" xfId="0" applyNumberFormat="1" applyFont="1" applyFill="1" applyBorder="1" applyAlignment="1">
      <alignment horizontal="right" vertical="center" wrapText="1"/>
    </xf>
    <xf numFmtId="164" fontId="3" fillId="0" borderId="7" xfId="0" applyNumberFormat="1" applyFont="1" applyFill="1" applyBorder="1" applyAlignment="1">
      <alignment horizontal="center" vertical="center"/>
    </xf>
    <xf numFmtId="14" fontId="3" fillId="5" borderId="7" xfId="0" quotePrefix="1" applyNumberFormat="1" applyFont="1" applyFill="1" applyBorder="1" applyAlignment="1">
      <alignment horizontal="center" vertical="center"/>
    </xf>
    <xf numFmtId="0" fontId="3" fillId="0" borderId="8" xfId="1" quotePrefix="1" applyFont="1" applyFill="1" applyBorder="1" applyAlignment="1" applyProtection="1">
      <alignment horizontal="center" vertical="center"/>
    </xf>
    <xf numFmtId="3" fontId="0" fillId="3" borderId="3" xfId="0" applyNumberFormat="1" applyFont="1" applyFill="1" applyBorder="1"/>
    <xf numFmtId="3" fontId="0" fillId="4" borderId="0" xfId="0" applyNumberFormat="1" applyFont="1" applyFill="1" applyBorder="1"/>
    <xf numFmtId="9" fontId="0" fillId="0" borderId="0" xfId="0" applyNumberFormat="1"/>
    <xf numFmtId="44" fontId="2" fillId="5" borderId="7" xfId="0" applyNumberFormat="1" applyFont="1" applyFill="1" applyBorder="1" applyAlignment="1">
      <alignment horizontal="right" vertical="center" wrapText="1"/>
    </xf>
    <xf numFmtId="164" fontId="3" fillId="5" borderId="7" xfId="0" applyNumberFormat="1" applyFont="1" applyFill="1" applyBorder="1" applyAlignment="1">
      <alignment horizontal="center" vertical="center"/>
    </xf>
    <xf numFmtId="14" fontId="3" fillId="5" borderId="7" xfId="0" quotePrefix="1" applyNumberFormat="1" applyFont="1" applyFill="1" applyBorder="1" applyAlignment="1">
      <alignment horizontal="center" vertical="center" wrapText="1"/>
    </xf>
    <xf numFmtId="0" fontId="3" fillId="5" borderId="8" xfId="1" quotePrefix="1" applyFont="1" applyFill="1" applyBorder="1" applyAlignment="1" applyProtection="1">
      <alignment horizontal="center" vertical="center"/>
    </xf>
    <xf numFmtId="3" fontId="0" fillId="3" borderId="0" xfId="0" applyNumberFormat="1" applyFont="1" applyFill="1" applyBorder="1"/>
    <xf numFmtId="165" fontId="3" fillId="0" borderId="7" xfId="0" quotePrefix="1" applyNumberFormat="1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horizontal="center" vertical="center" wrapText="1"/>
    </xf>
    <xf numFmtId="165" fontId="3" fillId="5" borderId="7" xfId="0" quotePrefix="1" applyNumberFormat="1" applyFont="1" applyFill="1" applyBorder="1" applyAlignment="1">
      <alignment horizontal="center" vertical="center" wrapText="1"/>
    </xf>
    <xf numFmtId="0" fontId="3" fillId="5" borderId="8" xfId="0" applyNumberFormat="1" applyFont="1" applyFill="1" applyBorder="1" applyAlignment="1">
      <alignment horizontal="center" vertical="center" wrapText="1"/>
    </xf>
    <xf numFmtId="44" fontId="5" fillId="5" borderId="7" xfId="0" applyNumberFormat="1" applyFont="1" applyFill="1" applyBorder="1" applyAlignment="1">
      <alignment horizontal="right" vertical="center" wrapText="1"/>
    </xf>
    <xf numFmtId="164" fontId="6" fillId="5" borderId="7" xfId="0" applyNumberFormat="1" applyFont="1" applyFill="1" applyBorder="1" applyAlignment="1">
      <alignment horizontal="center" vertical="center"/>
    </xf>
    <xf numFmtId="166" fontId="0" fillId="5" borderId="7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vertical="center"/>
    </xf>
    <xf numFmtId="165" fontId="0" fillId="0" borderId="7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vertical="center"/>
    </xf>
    <xf numFmtId="165" fontId="0" fillId="5" borderId="7" xfId="0" applyNumberFormat="1" applyFill="1" applyBorder="1" applyAlignment="1">
      <alignment horizontal="center" vertical="center"/>
    </xf>
    <xf numFmtId="14" fontId="7" fillId="5" borderId="7" xfId="0" applyNumberFormat="1" applyFont="1" applyFill="1" applyBorder="1" applyAlignment="1">
      <alignment horizontal="center" vertical="center"/>
    </xf>
    <xf numFmtId="165" fontId="3" fillId="5" borderId="8" xfId="0" applyNumberFormat="1" applyFont="1" applyFill="1" applyBorder="1" applyAlignment="1">
      <alignment horizontal="center" vertical="center" wrapText="1"/>
    </xf>
    <xf numFmtId="14" fontId="3" fillId="0" borderId="7" xfId="0" quotePrefix="1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44" fontId="2" fillId="5" borderId="9" xfId="0" applyNumberFormat="1" applyFont="1" applyFill="1" applyBorder="1" applyAlignment="1">
      <alignment horizontal="right" vertical="center" wrapText="1"/>
    </xf>
    <xf numFmtId="164" fontId="3" fillId="5" borderId="9" xfId="0" applyNumberFormat="1" applyFont="1" applyFill="1" applyBorder="1" applyAlignment="1">
      <alignment horizontal="center" vertical="center"/>
    </xf>
    <xf numFmtId="165" fontId="3" fillId="5" borderId="9" xfId="0" quotePrefix="1" applyNumberFormat="1" applyFont="1" applyFill="1" applyBorder="1" applyAlignment="1">
      <alignment horizontal="center" vertical="center" wrapText="1"/>
    </xf>
    <xf numFmtId="165" fontId="3" fillId="5" borderId="10" xfId="0" applyNumberFormat="1" applyFont="1" applyFill="1" applyBorder="1" applyAlignment="1">
      <alignment horizontal="center" vertical="center" wrapText="1"/>
    </xf>
    <xf numFmtId="3" fontId="0" fillId="3" borderId="4" xfId="0" applyNumberFormat="1" applyFont="1" applyFill="1" applyBorder="1"/>
    <xf numFmtId="44" fontId="8" fillId="0" borderId="0" xfId="0" applyNumberFormat="1" applyFont="1" applyFill="1" applyBorder="1" applyAlignment="1">
      <alignment horizontal="right" vertical="center" wrapText="1"/>
    </xf>
    <xf numFmtId="44" fontId="9" fillId="0" borderId="0" xfId="0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3" fontId="0" fillId="0" borderId="0" xfId="0" applyNumberFormat="1" applyFont="1" applyFill="1" applyBorder="1"/>
    <xf numFmtId="0" fontId="0" fillId="0" borderId="0" xfId="0" applyAlignment="1">
      <alignment wrapText="1"/>
    </xf>
    <xf numFmtId="44" fontId="0" fillId="0" borderId="0" xfId="0" applyNumberFormat="1"/>
    <xf numFmtId="0" fontId="0" fillId="0" borderId="0" xfId="0" applyBorder="1"/>
    <xf numFmtId="44" fontId="11" fillId="0" borderId="0" xfId="0" applyNumberFormat="1" applyFont="1" applyFill="1" applyBorder="1" applyAlignment="1">
      <alignment horizontal="right" vertical="center" wrapText="1"/>
    </xf>
    <xf numFmtId="166" fontId="3" fillId="0" borderId="0" xfId="0" applyNumberFormat="1" applyFont="1" applyFill="1" applyBorder="1" applyAlignment="1">
      <alignment vertical="center"/>
    </xf>
    <xf numFmtId="0" fontId="4" fillId="0" borderId="0" xfId="1" applyFill="1" applyBorder="1" applyAlignment="1" applyProtection="1">
      <alignment vertical="center"/>
    </xf>
    <xf numFmtId="165" fontId="3" fillId="0" borderId="0" xfId="0" applyNumberFormat="1" applyFont="1" applyFill="1" applyBorder="1" applyAlignment="1">
      <alignment horizontal="center" vertical="center"/>
    </xf>
    <xf numFmtId="44" fontId="2" fillId="0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49" fontId="4" fillId="0" borderId="0" xfId="1" applyNumberForma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1" applyFill="1" applyBorder="1" applyAlignment="1" applyProtection="1">
      <alignment horizontal="center" vertical="center"/>
    </xf>
    <xf numFmtId="165" fontId="3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theme="4" tint="0.59999389629810485"/>
          <bgColor theme="4" tint="0.59999389629810485"/>
        </patternFill>
      </fill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FF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CC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alignment wrapText="1" readingOrder="0"/>
    </dxf>
    <dxf>
      <alignment wrapText="1" readingOrder="0"/>
    </dxf>
    <dxf>
      <fill>
        <patternFill>
          <bgColor indexed="53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v>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7"/>
              <c:pt idx="0">
                <c:v>&lt;16/03/2020 (vide)</c:v>
              </c:pt>
              <c:pt idx="1">
                <c:v>2020 mars</c:v>
              </c:pt>
              <c:pt idx="2">
                <c:v>2021 janv</c:v>
              </c:pt>
              <c:pt idx="3">
                <c:v>2021 févr</c:v>
              </c:pt>
              <c:pt idx="4">
                <c:v>2021 mars</c:v>
              </c:pt>
              <c:pt idx="5">
                <c:v>2021 mai</c:v>
              </c:pt>
              <c:pt idx="6">
                <c:v>2021 juil</c:v>
              </c:pt>
            </c:strLit>
          </c:cat>
          <c:val>
            <c:numLit>
              <c:formatCode>General</c:formatCode>
              <c:ptCount val="7"/>
              <c:pt idx="0">
                <c:v>0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0.5</c:v>
              </c:pt>
              <c:pt idx="5">
                <c:v>1</c:v>
              </c:pt>
              <c:pt idx="6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027-4A64-83F0-70875D12B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835520"/>
        <c:axId val="200848000"/>
      </c:lineChart>
      <c:catAx>
        <c:axId val="20083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848000"/>
        <c:crosses val="autoZero"/>
        <c:auto val="1"/>
        <c:lblAlgn val="ctr"/>
        <c:lblOffset val="100"/>
        <c:noMultiLvlLbl val="0"/>
      </c:catAx>
      <c:valAx>
        <c:axId val="20084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835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Montant moyen de</a:t>
            </a:r>
            <a:r>
              <a:rPr lang="fr-FR" baseline="0"/>
              <a:t> commande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v>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7"/>
              <c:pt idx="0">
                <c:v>&lt;16/03/2020 (vide)</c:v>
              </c:pt>
              <c:pt idx="1">
                <c:v>2020 mars</c:v>
              </c:pt>
              <c:pt idx="2">
                <c:v>2021 janv</c:v>
              </c:pt>
              <c:pt idx="3">
                <c:v>2021 févr</c:v>
              </c:pt>
              <c:pt idx="4">
                <c:v>2021 mars</c:v>
              </c:pt>
              <c:pt idx="5">
                <c:v>2021 mai</c:v>
              </c:pt>
              <c:pt idx="6">
                <c:v>2021 juil</c:v>
              </c:pt>
            </c:strLit>
          </c:cat>
          <c:val>
            <c:numLit>
              <c:formatCode>General</c:formatCode>
              <c:ptCount val="7"/>
              <c:pt idx="0">
                <c:v>0</c:v>
              </c:pt>
              <c:pt idx="1">
                <c:v>3519</c:v>
              </c:pt>
              <c:pt idx="2">
                <c:v>6458.4</c:v>
              </c:pt>
              <c:pt idx="3">
                <c:v>2355</c:v>
              </c:pt>
              <c:pt idx="4">
                <c:v>23817.622500000001</c:v>
              </c:pt>
              <c:pt idx="5">
                <c:v>2445</c:v>
              </c:pt>
              <c:pt idx="6">
                <c:v>3354.8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59-4243-B518-145252C92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964831"/>
        <c:axId val="373966495"/>
      </c:lineChart>
      <c:catAx>
        <c:axId val="37396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66495"/>
        <c:crosses val="autoZero"/>
        <c:auto val="1"/>
        <c:lblAlgn val="ctr"/>
        <c:lblOffset val="100"/>
        <c:noMultiLvlLbl val="0"/>
      </c:catAx>
      <c:valAx>
        <c:axId val="373966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6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 des jours de retard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v>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7"/>
              <c:pt idx="0">
                <c:v>&lt;16/03/2020 (vide)</c:v>
              </c:pt>
              <c:pt idx="1">
                <c:v>2020 mars</c:v>
              </c:pt>
              <c:pt idx="2">
                <c:v>2021 janv</c:v>
              </c:pt>
              <c:pt idx="3">
                <c:v>2021 févr</c:v>
              </c:pt>
              <c:pt idx="4">
                <c:v>2021 mars</c:v>
              </c:pt>
              <c:pt idx="5">
                <c:v>2021 mai</c:v>
              </c:pt>
              <c:pt idx="6">
                <c:v>2021 juil</c:v>
              </c:pt>
            </c:strLit>
          </c:cat>
          <c:val>
            <c:numLit>
              <c:formatCode>General</c:formatCode>
              <c:ptCount val="7"/>
              <c:pt idx="0">
                <c:v>0</c:v>
              </c:pt>
              <c:pt idx="1">
                <c:v>106</c:v>
              </c:pt>
              <c:pt idx="2">
                <c:v>49</c:v>
              </c:pt>
              <c:pt idx="3">
                <c:v>18</c:v>
              </c:pt>
              <c:pt idx="4">
                <c:v>23</c:v>
              </c:pt>
              <c:pt idx="5">
                <c:v>38</c:v>
              </c:pt>
              <c:pt idx="6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E93-4FD6-A1A6-CBF9480CC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62351"/>
        <c:axId val="387662767"/>
      </c:lineChart>
      <c:catAx>
        <c:axId val="387662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662767"/>
        <c:crosses val="autoZero"/>
        <c:auto val="1"/>
        <c:lblAlgn val="ctr"/>
        <c:lblOffset val="100"/>
        <c:noMultiLvlLbl val="0"/>
      </c:catAx>
      <c:valAx>
        <c:axId val="38766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662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1495425</xdr:colOff>
      <xdr:row>3</xdr:row>
      <xdr:rowOff>147638</xdr:rowOff>
    </xdr:from>
    <xdr:to>
      <xdr:col>17</xdr:col>
      <xdr:colOff>376238</xdr:colOff>
      <xdr:row>18</xdr:row>
      <xdr:rowOff>157163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1495424</xdr:colOff>
      <xdr:row>20</xdr:row>
      <xdr:rowOff>80963</xdr:rowOff>
    </xdr:from>
    <xdr:to>
      <xdr:col>17</xdr:col>
      <xdr:colOff>390524</xdr:colOff>
      <xdr:row>35</xdr:row>
      <xdr:rowOff>109538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1471612</xdr:colOff>
      <xdr:row>38</xdr:row>
      <xdr:rowOff>61913</xdr:rowOff>
    </xdr:from>
    <xdr:to>
      <xdr:col>17</xdr:col>
      <xdr:colOff>352424</xdr:colOff>
      <xdr:row>53</xdr:row>
      <xdr:rowOff>90488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0.78962</cdr:x>
      <cdr:y>0.01737</cdr:y>
    </cdr:from>
    <cdr:to>
      <cdr:x>0.98836</cdr:x>
      <cdr:y>0.17662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4057651" y="50800"/>
          <a:ext cx="1021292" cy="465666"/>
        </a:xfrm>
        <a:prstGeom xmlns:a="http://schemas.openxmlformats.org/drawingml/2006/main" prst="rect">
          <a:avLst/>
        </a:prstGeom>
        <a:ln xmlns:a="http://schemas.openxmlformats.org/drawingml/2006/main"/>
      </cdr:spPr>
      <cdr:style>
        <a:lnRef xmlns:a="http://schemas.openxmlformats.org/drawingml/2006/main" idx="2">
          <a:schemeClr val="accent2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2020 = 100 %</a:t>
          </a:r>
        </a:p>
        <a:p xmlns:a="http://schemas.openxmlformats.org/drawingml/2006/main">
          <a:r>
            <a:rPr lang="fr-FR" sz="1100"/>
            <a:t>2021 = 63 %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0.74861</cdr:x>
      <cdr:y>0.02714</cdr:y>
    </cdr:from>
    <cdr:to>
      <cdr:x>0.98747</cdr:x>
      <cdr:y>0.18639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3857626" y="79375"/>
          <a:ext cx="1230842" cy="465666"/>
        </a:xfrm>
        <a:prstGeom xmlns:a="http://schemas.openxmlformats.org/drawingml/2006/main" prst="rect">
          <a:avLst/>
        </a:prstGeom>
        <a:ln xmlns:a="http://schemas.openxmlformats.org/drawingml/2006/main"/>
      </cdr:spPr>
      <cdr:style>
        <a:lnRef xmlns:a="http://schemas.openxmlformats.org/drawingml/2006/main" idx="2">
          <a:schemeClr val="accent2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2020 = 3519</a:t>
          </a:r>
          <a:r>
            <a:rPr lang="fr-FR" sz="1100" baseline="0"/>
            <a:t> €</a:t>
          </a:r>
          <a:endParaRPr lang="fr-FR" sz="1100"/>
        </a:p>
        <a:p xmlns:a="http://schemas.openxmlformats.org/drawingml/2006/main">
          <a:r>
            <a:rPr lang="fr-FR" sz="1100"/>
            <a:t>2021 = 13735,5</a:t>
          </a:r>
          <a:r>
            <a:rPr lang="fr-FR" sz="1100" baseline="0"/>
            <a:t> €</a:t>
          </a:r>
          <a:endParaRPr lang="fr-FR" sz="11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0.77386</cdr:x>
      <cdr:y>0.01737</cdr:y>
    </cdr:from>
    <cdr:to>
      <cdr:x>0.99392</cdr:x>
      <cdr:y>0.17662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3976688" y="50800"/>
          <a:ext cx="1130829" cy="465666"/>
        </a:xfrm>
        <a:prstGeom xmlns:a="http://schemas.openxmlformats.org/drawingml/2006/main" prst="rect">
          <a:avLst/>
        </a:prstGeom>
        <a:ln xmlns:a="http://schemas.openxmlformats.org/drawingml/2006/main"/>
      </cdr:spPr>
      <cdr:style>
        <a:lnRef xmlns:a="http://schemas.openxmlformats.org/drawingml/2006/main" idx="2">
          <a:schemeClr val="accent2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2020 = 106</a:t>
          </a:r>
          <a:r>
            <a:rPr lang="fr-FR" sz="1100" baseline="0"/>
            <a:t> jours</a:t>
          </a:r>
          <a:endParaRPr lang="fr-FR" sz="1100"/>
        </a:p>
        <a:p xmlns:a="http://schemas.openxmlformats.org/drawingml/2006/main">
          <a:r>
            <a:rPr lang="fr-FR" sz="1100"/>
            <a:t>2021 = 130</a:t>
          </a:r>
          <a:r>
            <a:rPr lang="fr-FR" sz="1100" baseline="0"/>
            <a:t> jours</a:t>
          </a:r>
          <a:endParaRPr lang="fr-FR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KPI%20Herv&#233;%20V.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NA Fanny" refreshedDate="44301.595113310184" createdVersion="6" refreshedVersion="6" minRefreshableVersion="3" recordCount="16">
  <cacheSource type="worksheet">
    <worksheetSource name="Tableau1" r:id="rId2"/>
  </cacheSource>
  <cacheFields count="9">
    <cacheField name="HT Notifié" numFmtId="0">
      <sharedItems containsString="0" containsBlank="1" containsNumber="1" minValue="2355" maxValue="67183.69"/>
    </cacheField>
    <cacheField name="Date de réception demandée" numFmtId="0">
      <sharedItems containsNonDate="0" containsDate="1" containsString="0" containsBlank="1" minDate="2020-03-16T00:00:00" maxDate="2021-07-02T00:00:00" count="10">
        <d v="2020-03-16T00:00:00"/>
        <m/>
        <d v="2021-03-22T00:00:00"/>
        <d v="2021-03-30T00:00:00"/>
        <d v="2021-01-04T00:00:00"/>
        <d v="2021-02-16T00:00:00"/>
        <d v="2021-03-16T00:00:00"/>
        <d v="2021-03-01T00:00:00"/>
        <d v="2021-05-21T00:00:00"/>
        <d v="2021-07-01T00:00:00"/>
      </sharedItems>
      <fieldGroup par="8" base="1">
        <rangePr groupBy="months" startDate="2020-03-16T00:00:00" endDate="2021-07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1"/>
        </groupItems>
      </fieldGroup>
    </cacheField>
    <cacheField name="Date de livraison" numFmtId="0">
      <sharedItems containsNonDate="0" containsDate="1" containsString="0" containsBlank="1" minDate="2020-01-23T00:00:00" maxDate="2021-04-14T00:00:00" count="6">
        <d v="2020-01-23T00:00:00"/>
        <m/>
        <d v="2020-11-16T00:00:00"/>
        <d v="2021-01-29T00:00:00"/>
        <d v="2021-02-12T00:00:00"/>
        <d v="2021-04-13T00:00:00"/>
      </sharedItems>
      <fieldGroup par="6" base="2">
        <rangePr groupBy="months" startDate="2020-01-23T00:00:00" endDate="2021-04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4/2021"/>
        </groupItems>
      </fieldGroup>
    </cacheField>
    <cacheField name="Jours_retard" numFmtId="0">
      <sharedItems containsString="0" containsBlank="1" containsNumber="1" containsInteger="1" minValue="-24" maxValue="53"/>
    </cacheField>
    <cacheField name="nb OTD" numFmtId="3">
      <sharedItems containsSemiMixedTypes="0" containsString="0" containsNumber="1" containsInteger="1" minValue="0" maxValue="1"/>
    </cacheField>
    <cacheField name="INDEX" numFmtId="3">
      <sharedItems containsSemiMixedTypes="0" containsString="0" containsNumber="1" containsInteger="1" minValue="1" maxValue="1"/>
    </cacheField>
    <cacheField name="Années" numFmtId="0" databaseField="0">
      <fieldGroup base="2">
        <rangePr groupBy="years" startDate="2020-01-23T00:00:00" endDate="2021-04-14T00:00:00"/>
        <groupItems count="4">
          <s v="&lt;23/01/2020"/>
          <s v="2020"/>
          <s v="2021"/>
          <s v="&gt;14/04/2021"/>
        </groupItems>
      </fieldGroup>
    </cacheField>
    <cacheField name="OTD" numFmtId="0" formula="'nb OTD'/INDEX" databaseField="0"/>
    <cacheField name="Années2" numFmtId="0" databaseField="0">
      <fieldGroup base="1">
        <rangePr groupBy="years" startDate="2020-03-16T00:00:00" endDate="2021-07-02T00:00:00"/>
        <groupItems count="4">
          <s v="&lt;16/03/2020"/>
          <s v="2020"/>
          <s v="2021"/>
          <s v="&gt;02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n v="2934"/>
    <x v="0"/>
    <x v="0"/>
    <n v="53"/>
    <n v="1"/>
    <n v="1"/>
  </r>
  <r>
    <n v="4104"/>
    <x v="0"/>
    <x v="0"/>
    <n v="53"/>
    <n v="1"/>
    <n v="1"/>
  </r>
  <r>
    <m/>
    <x v="1"/>
    <x v="1"/>
    <m/>
    <n v="0"/>
    <n v="1"/>
  </r>
  <r>
    <n v="67183.69"/>
    <x v="2"/>
    <x v="1"/>
    <n v="-24"/>
    <n v="0"/>
    <n v="1"/>
  </r>
  <r>
    <m/>
    <x v="1"/>
    <x v="1"/>
    <m/>
    <n v="0"/>
    <n v="1"/>
  </r>
  <r>
    <m/>
    <x v="1"/>
    <x v="1"/>
    <m/>
    <n v="0"/>
    <n v="1"/>
  </r>
  <r>
    <n v="14545"/>
    <x v="3"/>
    <x v="1"/>
    <n v="-16"/>
    <n v="0"/>
    <n v="1"/>
  </r>
  <r>
    <n v="6458.4"/>
    <x v="4"/>
    <x v="2"/>
    <n v="49"/>
    <n v="1"/>
    <n v="1"/>
  </r>
  <r>
    <m/>
    <x v="1"/>
    <x v="1"/>
    <m/>
    <n v="0"/>
    <n v="1"/>
  </r>
  <r>
    <m/>
    <x v="1"/>
    <x v="1"/>
    <m/>
    <n v="0"/>
    <n v="1"/>
  </r>
  <r>
    <n v="2355"/>
    <x v="5"/>
    <x v="3"/>
    <n v="18"/>
    <n v="1"/>
    <n v="1"/>
  </r>
  <r>
    <n v="3423"/>
    <x v="6"/>
    <x v="3"/>
    <n v="46"/>
    <n v="1"/>
    <n v="1"/>
  </r>
  <r>
    <n v="10118.799999999999"/>
    <x v="7"/>
    <x v="4"/>
    <n v="17"/>
    <n v="1"/>
    <n v="1"/>
  </r>
  <r>
    <n v="2445"/>
    <x v="8"/>
    <x v="5"/>
    <n v="38"/>
    <n v="1"/>
    <n v="1"/>
  </r>
  <r>
    <n v="3354.8"/>
    <x v="9"/>
    <x v="1"/>
    <m/>
    <n v="0"/>
    <n v="1"/>
  </r>
  <r>
    <m/>
    <x v="1"/>
    <x v="1"/>
    <m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I5:J16" firstHeaderRow="1" firstDataRow="1" firstDataCol="1"/>
  <pivotFields count="9"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numFmtId="3" showAll="0"/>
    <pivotField numFmtId="3" showAll="0"/>
    <pivotField showAll="0" defaultSubtotal="0">
      <items count="4">
        <item x="0"/>
        <item x="1"/>
        <item x="2"/>
        <item x="3"/>
      </items>
    </pivotField>
    <pivotField dataField="1" dragToRow="0" dragToCol="0" dragToPage="0" showAll="0" defaultSubtota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8"/>
    <field x="1"/>
  </rowFields>
  <rowItems count="11">
    <i>
      <x/>
    </i>
    <i r="1">
      <x/>
    </i>
    <i>
      <x v="1"/>
    </i>
    <i r="1">
      <x v="3"/>
    </i>
    <i>
      <x v="2"/>
    </i>
    <i r="1">
      <x v="1"/>
    </i>
    <i r="1">
      <x v="2"/>
    </i>
    <i r="1">
      <x v="3"/>
    </i>
    <i r="1">
      <x v="5"/>
    </i>
    <i r="1">
      <x v="7"/>
    </i>
    <i t="grand">
      <x/>
    </i>
  </rowItems>
  <colItems count="1">
    <i/>
  </colItems>
  <dataFields count="1">
    <dataField name="Somme de OTD" fld="7" baseField="3" baseItem="1" numFmtId="9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I23:J34" firstHeaderRow="1" firstDataRow="1" firstDataCol="1"/>
  <pivotFields count="9"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numFmtId="3" showAll="0"/>
    <pivotField numFmtId="3" showAll="0"/>
    <pivotField showAll="0" defaultSubtotal="0">
      <items count="4">
        <item x="0"/>
        <item x="1"/>
        <item x="2"/>
        <item x="3"/>
      </items>
    </pivotField>
    <pivotField dragToRow="0" dragToCol="0" dragToPage="0" showAll="0" defaultSubtota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8"/>
    <field x="1"/>
  </rowFields>
  <rowItems count="11">
    <i>
      <x/>
    </i>
    <i r="1">
      <x/>
    </i>
    <i>
      <x v="1"/>
    </i>
    <i r="1">
      <x v="3"/>
    </i>
    <i>
      <x v="2"/>
    </i>
    <i r="1">
      <x v="1"/>
    </i>
    <i r="1">
      <x v="2"/>
    </i>
    <i r="1">
      <x v="3"/>
    </i>
    <i r="1">
      <x v="5"/>
    </i>
    <i r="1">
      <x v="7"/>
    </i>
    <i t="grand">
      <x/>
    </i>
  </rowItems>
  <colItems count="1">
    <i/>
  </colItems>
  <dataFields count="1">
    <dataField name="Moyenne de HT Notifié" fld="0" subtotal="average" baseField="6" baseItem="0" numFmtId="44"/>
  </dataFields>
  <formats count="3">
    <format dxfId="6">
      <pivotArea dataOnly="0" labelOnly="1" outline="0" axis="axisValues" fieldPosition="0"/>
    </format>
    <format dxfId="7">
      <pivotArea dataOnly="0" labelOnly="1" outline="0" axis="axisValues" fieldPosition="0"/>
    </format>
    <format dxfId="8">
      <pivotArea outline="0" collapsedLevelsAreSubtotals="1" fieldPosition="0"/>
    </format>
  </format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I41:J52" firstHeaderRow="1" firstDataRow="1" firstDataCol="1"/>
  <pivotFields count="9"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numFmtId="3" showAll="0"/>
    <pivotField numFmtId="3" showAll="0"/>
    <pivotField showAll="0" defaultSubtotal="0">
      <items count="4">
        <item x="0"/>
        <item x="1"/>
        <item x="2"/>
        <item x="3"/>
      </items>
    </pivotField>
    <pivotField dragToRow="0" dragToCol="0" dragToPage="0" showAll="0" defaultSubtota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8"/>
    <field x="1"/>
  </rowFields>
  <rowItems count="11">
    <i>
      <x/>
    </i>
    <i r="1">
      <x/>
    </i>
    <i>
      <x v="1"/>
    </i>
    <i r="1">
      <x v="3"/>
    </i>
    <i>
      <x v="2"/>
    </i>
    <i r="1">
      <x v="1"/>
    </i>
    <i r="1">
      <x v="2"/>
    </i>
    <i r="1">
      <x v="3"/>
    </i>
    <i r="1">
      <x v="5"/>
    </i>
    <i r="1">
      <x v="7"/>
    </i>
    <i t="grand">
      <x/>
    </i>
  </rowItems>
  <colItems count="1">
    <i/>
  </colItems>
  <dataFields count="1">
    <dataField name="Somme de Jours_retard" fld="3" baseField="8" baseItem="2"/>
  </dataFields>
  <formats count="2">
    <format dxfId="9">
      <pivotArea dataOnly="0" labelOnly="1" outline="0" axis="axisValues" fieldPosition="0"/>
    </format>
    <format dxfId="10">
      <pivotArea dataOnly="0" labelOnly="1" outline="0" axis="axisValues" fieldPosition="0"/>
    </format>
  </formats>
  <chartFormats count="1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B5:G21" totalsRowShown="0" headerRowDxfId="5">
  <autoFilter ref="B5:G21"/>
  <tableColumns count="6">
    <tableColumn id="2" name="HT Notifié" dataDxfId="4"/>
    <tableColumn id="3" name="Date de réception demandée" dataDxfId="3"/>
    <tableColumn id="4" name="Date de livraison" dataDxfId="2"/>
    <tableColumn id="5" name="Jours_retard"/>
    <tableColumn id="6" name="nb OTD" dataDxfId="1">
      <calculatedColumnFormula>IF(D6="",0,IF(D6&lt;=C6,1,0))</calculatedColumnFormula>
    </tableColumn>
    <tableColumn id="7" name="INDE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B25" sqref="B25"/>
    </sheetView>
  </sheetViews>
  <sheetFormatPr baseColWidth="10" defaultRowHeight="14.4" x14ac:dyDescent="0.3"/>
  <cols>
    <col min="1" max="1" width="8.88671875" customWidth="1"/>
    <col min="2" max="2" width="12.44140625" bestFit="1" customWidth="1"/>
    <col min="3" max="3" width="22.44140625" customWidth="1"/>
    <col min="4" max="4" width="18.21875" bestFit="1" customWidth="1"/>
    <col min="5" max="5" width="14.44140625" bestFit="1" customWidth="1"/>
    <col min="6" max="6" width="10" bestFit="1" customWidth="1"/>
    <col min="7" max="7" width="9" bestFit="1" customWidth="1"/>
    <col min="9" max="9" width="21" customWidth="1"/>
    <col min="10" max="10" width="14.109375" customWidth="1"/>
    <col min="11" max="11" width="22.109375" bestFit="1" customWidth="1"/>
  </cols>
  <sheetData>
    <row r="1" spans="1:10" x14ac:dyDescent="0.3">
      <c r="A1" t="s">
        <v>13</v>
      </c>
    </row>
    <row r="2" spans="1:10" x14ac:dyDescent="0.3">
      <c r="A2" t="s">
        <v>14</v>
      </c>
    </row>
    <row r="5" spans="1:10" ht="29.4" thickBot="1" x14ac:dyDescent="0.35">
      <c r="B5" s="1" t="s">
        <v>15</v>
      </c>
      <c r="C5" s="8" t="s">
        <v>0</v>
      </c>
      <c r="D5" s="1" t="s">
        <v>1</v>
      </c>
      <c r="E5" s="2" t="s">
        <v>2</v>
      </c>
      <c r="F5" s="3" t="s">
        <v>3</v>
      </c>
      <c r="G5" s="9" t="s">
        <v>16</v>
      </c>
      <c r="I5" s="4" t="s">
        <v>4</v>
      </c>
      <c r="J5" t="s">
        <v>17</v>
      </c>
    </row>
    <row r="6" spans="1:10" ht="15" thickTop="1" x14ac:dyDescent="0.3">
      <c r="B6" s="10">
        <v>2934</v>
      </c>
      <c r="C6" s="11">
        <v>43906</v>
      </c>
      <c r="D6" s="12">
        <v>43853</v>
      </c>
      <c r="E6" s="13">
        <f>C6-D6</f>
        <v>53</v>
      </c>
      <c r="F6" s="14">
        <f t="shared" ref="F6:F21" si="0">IF(D6="",0,IF(D6&lt;=C6,1,0))</f>
        <v>1</v>
      </c>
      <c r="G6" s="15">
        <v>1</v>
      </c>
      <c r="I6" s="5" t="s">
        <v>18</v>
      </c>
      <c r="J6" s="16">
        <v>0</v>
      </c>
    </row>
    <row r="7" spans="1:10" x14ac:dyDescent="0.3">
      <c r="B7" s="17">
        <v>4104</v>
      </c>
      <c r="C7" s="18">
        <v>43906</v>
      </c>
      <c r="D7" s="19">
        <v>43853</v>
      </c>
      <c r="E7" s="20">
        <f>C7-D7</f>
        <v>53</v>
      </c>
      <c r="F7" s="14">
        <f t="shared" si="0"/>
        <v>1</v>
      </c>
      <c r="G7" s="21">
        <v>1</v>
      </c>
      <c r="I7" s="6" t="s">
        <v>19</v>
      </c>
      <c r="J7" s="16">
        <v>0</v>
      </c>
    </row>
    <row r="8" spans="1:10" x14ac:dyDescent="0.3">
      <c r="B8" s="10"/>
      <c r="C8" s="11"/>
      <c r="D8" s="22"/>
      <c r="E8" s="23"/>
      <c r="F8" s="14">
        <f t="shared" si="0"/>
        <v>0</v>
      </c>
      <c r="G8" s="15">
        <v>1</v>
      </c>
      <c r="I8" s="5" t="s">
        <v>6</v>
      </c>
      <c r="J8" s="16">
        <v>1</v>
      </c>
    </row>
    <row r="9" spans="1:10" x14ac:dyDescent="0.3">
      <c r="B9" s="17">
        <v>67183.69</v>
      </c>
      <c r="C9" s="18">
        <v>44277</v>
      </c>
      <c r="D9" s="24"/>
      <c r="E9" s="25">
        <f ca="1">Tableau13[[#This Row],[Date de réception demandée]]-TODAY()</f>
        <v>-24</v>
      </c>
      <c r="F9" s="14">
        <f t="shared" si="0"/>
        <v>0</v>
      </c>
      <c r="G9" s="21">
        <v>1</v>
      </c>
      <c r="I9" s="6" t="s">
        <v>10</v>
      </c>
      <c r="J9" s="16">
        <v>1</v>
      </c>
    </row>
    <row r="10" spans="1:10" x14ac:dyDescent="0.3">
      <c r="B10" s="10"/>
      <c r="C10" s="11"/>
      <c r="D10" s="22"/>
      <c r="E10" s="25"/>
      <c r="F10" s="14">
        <f t="shared" si="0"/>
        <v>0</v>
      </c>
      <c r="G10" s="15">
        <v>1</v>
      </c>
      <c r="I10" s="5" t="s">
        <v>7</v>
      </c>
      <c r="J10" s="16">
        <v>0.625</v>
      </c>
    </row>
    <row r="11" spans="1:10" x14ac:dyDescent="0.3">
      <c r="B11" s="26"/>
      <c r="C11" s="27"/>
      <c r="D11" s="28"/>
      <c r="E11" s="25"/>
      <c r="F11" s="14">
        <f t="shared" si="0"/>
        <v>0</v>
      </c>
      <c r="G11" s="21">
        <v>1</v>
      </c>
      <c r="I11" s="6" t="s">
        <v>9</v>
      </c>
      <c r="J11" s="16">
        <v>1</v>
      </c>
    </row>
    <row r="12" spans="1:10" x14ac:dyDescent="0.3">
      <c r="B12" s="10">
        <v>14545</v>
      </c>
      <c r="C12" s="11">
        <v>44285</v>
      </c>
      <c r="D12" s="22"/>
      <c r="E12" s="25">
        <f ca="1">Tableau13[[#This Row],[Date de réception demandée]]-TODAY()</f>
        <v>-16</v>
      </c>
      <c r="F12" s="14">
        <f t="shared" si="0"/>
        <v>0</v>
      </c>
      <c r="G12" s="15">
        <v>1</v>
      </c>
      <c r="I12" s="6" t="s">
        <v>8</v>
      </c>
      <c r="J12" s="16">
        <v>1</v>
      </c>
    </row>
    <row r="13" spans="1:10" x14ac:dyDescent="0.3">
      <c r="B13" s="17">
        <v>6458.4</v>
      </c>
      <c r="C13" s="18">
        <v>44200</v>
      </c>
      <c r="D13" s="19">
        <v>44151</v>
      </c>
      <c r="E13" s="20">
        <f>C13-D13</f>
        <v>49</v>
      </c>
      <c r="F13" s="14">
        <f t="shared" si="0"/>
        <v>1</v>
      </c>
      <c r="G13" s="21">
        <v>1</v>
      </c>
      <c r="I13" s="6" t="s">
        <v>10</v>
      </c>
      <c r="J13" s="16">
        <v>0.5</v>
      </c>
    </row>
    <row r="14" spans="1:10" x14ac:dyDescent="0.3">
      <c r="B14" s="29"/>
      <c r="C14" s="30"/>
      <c r="D14" s="31"/>
      <c r="E14" s="23"/>
      <c r="F14" s="14">
        <f t="shared" si="0"/>
        <v>0</v>
      </c>
      <c r="G14" s="15">
        <v>1</v>
      </c>
      <c r="I14" s="6" t="s">
        <v>12</v>
      </c>
      <c r="J14" s="16">
        <v>1</v>
      </c>
    </row>
    <row r="15" spans="1:10" x14ac:dyDescent="0.3">
      <c r="B15" s="32"/>
      <c r="C15" s="33"/>
      <c r="D15" s="34"/>
      <c r="E15" s="35"/>
      <c r="F15" s="14">
        <f t="shared" si="0"/>
        <v>0</v>
      </c>
      <c r="G15" s="21">
        <v>1</v>
      </c>
      <c r="I15" s="6" t="s">
        <v>11</v>
      </c>
      <c r="J15" s="16">
        <v>0</v>
      </c>
    </row>
    <row r="16" spans="1:10" x14ac:dyDescent="0.3">
      <c r="B16" s="10">
        <v>2355</v>
      </c>
      <c r="C16" s="11">
        <v>44243</v>
      </c>
      <c r="D16" s="36">
        <v>44225</v>
      </c>
      <c r="E16" s="13">
        <f>C16-D16</f>
        <v>18</v>
      </c>
      <c r="F16" s="14">
        <f t="shared" si="0"/>
        <v>1</v>
      </c>
      <c r="G16" s="15">
        <v>1</v>
      </c>
      <c r="I16" s="5" t="s">
        <v>5</v>
      </c>
      <c r="J16" s="16">
        <v>0.4375</v>
      </c>
    </row>
    <row r="17" spans="1:11" x14ac:dyDescent="0.3">
      <c r="B17" s="17">
        <v>3423</v>
      </c>
      <c r="C17" s="18">
        <v>44271</v>
      </c>
      <c r="D17" s="19">
        <v>44225</v>
      </c>
      <c r="E17" s="20">
        <f>C17-D17</f>
        <v>46</v>
      </c>
      <c r="F17" s="14">
        <f t="shared" si="0"/>
        <v>1</v>
      </c>
      <c r="G17" s="21">
        <v>1</v>
      </c>
    </row>
    <row r="18" spans="1:11" x14ac:dyDescent="0.3">
      <c r="B18" s="10">
        <v>10118.799999999999</v>
      </c>
      <c r="C18" s="11">
        <v>44256</v>
      </c>
      <c r="D18" s="36">
        <v>44239</v>
      </c>
      <c r="E18" s="13">
        <f>C18-D18</f>
        <v>17</v>
      </c>
      <c r="F18" s="14">
        <f t="shared" si="0"/>
        <v>1</v>
      </c>
      <c r="G18" s="15">
        <v>1</v>
      </c>
    </row>
    <row r="19" spans="1:11" x14ac:dyDescent="0.3">
      <c r="B19" s="17">
        <v>2445</v>
      </c>
      <c r="C19" s="18">
        <v>44337</v>
      </c>
      <c r="D19" s="19">
        <v>44299</v>
      </c>
      <c r="E19" s="20">
        <f>C19-D19</f>
        <v>38</v>
      </c>
      <c r="F19" s="14">
        <f t="shared" si="0"/>
        <v>1</v>
      </c>
      <c r="G19" s="21">
        <v>1</v>
      </c>
    </row>
    <row r="20" spans="1:11" x14ac:dyDescent="0.3">
      <c r="B20" s="10">
        <v>3354.8</v>
      </c>
      <c r="C20" s="11">
        <v>44378</v>
      </c>
      <c r="D20" s="36"/>
      <c r="E20" s="37"/>
      <c r="F20" s="14">
        <f t="shared" si="0"/>
        <v>0</v>
      </c>
      <c r="G20" s="15">
        <v>1</v>
      </c>
    </row>
    <row r="21" spans="1:11" x14ac:dyDescent="0.3">
      <c r="B21" s="38"/>
      <c r="C21" s="39"/>
      <c r="D21" s="40"/>
      <c r="E21" s="41"/>
      <c r="F21" s="42">
        <f t="shared" si="0"/>
        <v>0</v>
      </c>
      <c r="G21" s="21">
        <v>1</v>
      </c>
    </row>
    <row r="22" spans="1:11" x14ac:dyDescent="0.3">
      <c r="B22" s="43"/>
      <c r="C22" s="44"/>
      <c r="D22" s="45"/>
      <c r="E22" s="46"/>
      <c r="F22" s="47"/>
      <c r="G22" s="48"/>
      <c r="H22" s="48"/>
      <c r="I22" s="47"/>
      <c r="J22" s="5"/>
      <c r="K22" s="16"/>
    </row>
    <row r="23" spans="1:11" ht="28.8" x14ac:dyDescent="0.3">
      <c r="A23" s="47"/>
      <c r="B23" s="43"/>
      <c r="C23" s="44"/>
      <c r="D23" s="45"/>
      <c r="E23" s="46"/>
      <c r="F23" s="47"/>
      <c r="G23" s="48"/>
      <c r="H23" s="48"/>
      <c r="I23" s="4" t="s">
        <v>4</v>
      </c>
      <c r="J23" s="49" t="s">
        <v>20</v>
      </c>
      <c r="K23" s="16"/>
    </row>
    <row r="24" spans="1:11" x14ac:dyDescent="0.3">
      <c r="A24" s="47"/>
      <c r="B24" s="43"/>
      <c r="C24" s="44"/>
      <c r="D24" s="45"/>
      <c r="E24" s="46"/>
      <c r="F24" s="47"/>
      <c r="G24" s="48"/>
      <c r="H24" s="48"/>
      <c r="I24" s="5" t="s">
        <v>18</v>
      </c>
      <c r="J24" s="50"/>
      <c r="K24" s="16"/>
    </row>
    <row r="25" spans="1:11" x14ac:dyDescent="0.3">
      <c r="A25" s="47"/>
      <c r="B25" s="43"/>
      <c r="C25" s="44"/>
      <c r="D25" s="45"/>
      <c r="E25" s="46"/>
      <c r="F25" s="47"/>
      <c r="G25" s="48"/>
      <c r="H25" s="48"/>
      <c r="I25" s="6" t="s">
        <v>19</v>
      </c>
      <c r="J25" s="50"/>
      <c r="K25" s="16"/>
    </row>
    <row r="26" spans="1:11" x14ac:dyDescent="0.3">
      <c r="A26" s="47"/>
      <c r="B26" s="47"/>
      <c r="C26" s="47"/>
      <c r="D26" s="47"/>
      <c r="E26" s="47"/>
      <c r="F26" s="47"/>
      <c r="G26" s="47"/>
      <c r="H26" s="47"/>
      <c r="I26" s="5" t="s">
        <v>6</v>
      </c>
      <c r="J26" s="50">
        <v>3519</v>
      </c>
      <c r="K26" s="16"/>
    </row>
    <row r="27" spans="1:11" x14ac:dyDescent="0.3">
      <c r="A27" s="47"/>
      <c r="I27" s="6" t="s">
        <v>10</v>
      </c>
      <c r="J27" s="50">
        <v>3519</v>
      </c>
      <c r="K27" s="16"/>
    </row>
    <row r="28" spans="1:11" x14ac:dyDescent="0.3">
      <c r="I28" s="5" t="s">
        <v>7</v>
      </c>
      <c r="J28" s="50">
        <v>13735.46125</v>
      </c>
      <c r="K28" s="16"/>
    </row>
    <row r="29" spans="1:11" x14ac:dyDescent="0.3">
      <c r="I29" s="6" t="s">
        <v>9</v>
      </c>
      <c r="J29" s="50">
        <v>6458.4</v>
      </c>
      <c r="K29" s="16"/>
    </row>
    <row r="30" spans="1:11" x14ac:dyDescent="0.3">
      <c r="I30" s="6" t="s">
        <v>8</v>
      </c>
      <c r="J30" s="50">
        <v>2355</v>
      </c>
      <c r="K30" s="16"/>
    </row>
    <row r="31" spans="1:11" x14ac:dyDescent="0.3">
      <c r="I31" s="6" t="s">
        <v>10</v>
      </c>
      <c r="J31" s="50">
        <v>23817.622500000001</v>
      </c>
      <c r="K31" s="16"/>
    </row>
    <row r="32" spans="1:11" x14ac:dyDescent="0.3">
      <c r="I32" s="6" t="s">
        <v>12</v>
      </c>
      <c r="J32" s="50">
        <v>2445</v>
      </c>
    </row>
    <row r="33" spans="1:21" x14ac:dyDescent="0.3">
      <c r="B33" s="51"/>
      <c r="C33" s="51"/>
      <c r="D33" s="51"/>
      <c r="E33" s="51"/>
      <c r="F33" s="51"/>
      <c r="G33" s="51"/>
      <c r="H33" s="51"/>
      <c r="I33" s="6" t="s">
        <v>11</v>
      </c>
      <c r="J33" s="50">
        <v>3354.8</v>
      </c>
      <c r="K33" s="51"/>
    </row>
    <row r="34" spans="1:21" x14ac:dyDescent="0.3">
      <c r="A34" s="51"/>
      <c r="B34" s="51"/>
      <c r="C34" s="51"/>
      <c r="D34" s="51"/>
      <c r="E34" s="51"/>
      <c r="F34" s="51"/>
      <c r="G34" s="51"/>
      <c r="H34" s="51"/>
      <c r="I34" s="5" t="s">
        <v>5</v>
      </c>
      <c r="J34" s="50">
        <v>11692.169</v>
      </c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</row>
    <row r="35" spans="1:21" x14ac:dyDescent="0.3">
      <c r="A35" s="51"/>
      <c r="B35" s="51"/>
      <c r="C35" s="51"/>
      <c r="D35" s="51"/>
      <c r="E35" s="51"/>
      <c r="F35" s="51"/>
      <c r="G35" s="51"/>
      <c r="H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</row>
    <row r="36" spans="1:21" x14ac:dyDescent="0.3">
      <c r="A36" s="51"/>
      <c r="B36" s="52"/>
      <c r="C36" s="53"/>
      <c r="D36" s="53"/>
      <c r="E36" s="54"/>
      <c r="F36" s="55"/>
      <c r="G36" s="56"/>
      <c r="L36" s="51"/>
      <c r="M36" s="51"/>
      <c r="N36" s="51"/>
      <c r="O36" s="51"/>
      <c r="P36" s="51"/>
      <c r="Q36" s="51"/>
      <c r="R36" s="51"/>
      <c r="S36" s="51"/>
      <c r="T36" s="51"/>
      <c r="U36" s="51"/>
    </row>
    <row r="37" spans="1:21" x14ac:dyDescent="0.3">
      <c r="A37" s="51"/>
      <c r="B37" s="51"/>
      <c r="C37" s="51"/>
      <c r="D37" s="51"/>
      <c r="E37" s="51"/>
      <c r="F37" s="51"/>
      <c r="G37" s="51"/>
      <c r="H37" s="57"/>
      <c r="J37" s="58"/>
      <c r="K37" s="59"/>
      <c r="L37" s="60"/>
      <c r="M37" s="61"/>
      <c r="N37" s="62"/>
      <c r="O37" s="62"/>
      <c r="P37" s="55"/>
      <c r="Q37" s="63"/>
      <c r="R37" s="64"/>
      <c r="S37" s="65"/>
      <c r="T37" s="51"/>
      <c r="U37" s="51"/>
    </row>
    <row r="38" spans="1:21" x14ac:dyDescent="0.3">
      <c r="A38" s="51"/>
      <c r="B38" s="51"/>
      <c r="C38" s="51"/>
      <c r="D38" s="51"/>
      <c r="E38" s="51"/>
      <c r="F38" s="51"/>
      <c r="G38" s="51"/>
      <c r="H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39" spans="1:21" x14ac:dyDescent="0.3">
      <c r="A39" s="51"/>
      <c r="B39" s="51"/>
      <c r="C39" s="51"/>
      <c r="D39" s="51"/>
      <c r="E39" s="51"/>
      <c r="F39" s="51"/>
      <c r="G39" s="51"/>
      <c r="H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</row>
    <row r="40" spans="1:21" x14ac:dyDescent="0.3">
      <c r="A40" s="51"/>
      <c r="B40" s="51"/>
      <c r="C40" s="51"/>
      <c r="D40" s="51"/>
      <c r="E40" s="51"/>
      <c r="F40" s="51"/>
      <c r="G40" s="51"/>
      <c r="H40" s="51"/>
      <c r="I40" s="47"/>
      <c r="J40" s="5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</row>
    <row r="41" spans="1:21" ht="28.8" x14ac:dyDescent="0.3">
      <c r="A41" s="51"/>
      <c r="H41" s="51"/>
      <c r="I41" s="4" t="s">
        <v>4</v>
      </c>
      <c r="J41" s="49" t="s">
        <v>21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</row>
    <row r="42" spans="1:21" x14ac:dyDescent="0.3">
      <c r="I42" s="5" t="s">
        <v>18</v>
      </c>
      <c r="J42" s="7"/>
    </row>
    <row r="43" spans="1:21" x14ac:dyDescent="0.3">
      <c r="I43" s="6" t="s">
        <v>19</v>
      </c>
      <c r="J43" s="7"/>
    </row>
    <row r="44" spans="1:21" x14ac:dyDescent="0.3">
      <c r="I44" s="5" t="s">
        <v>6</v>
      </c>
      <c r="J44" s="7">
        <v>106</v>
      </c>
    </row>
    <row r="45" spans="1:21" x14ac:dyDescent="0.3">
      <c r="I45" s="6" t="s">
        <v>10</v>
      </c>
      <c r="J45" s="7">
        <v>106</v>
      </c>
    </row>
    <row r="46" spans="1:21" x14ac:dyDescent="0.3">
      <c r="I46" s="5" t="s">
        <v>7</v>
      </c>
      <c r="J46" s="7">
        <v>128</v>
      </c>
    </row>
    <row r="47" spans="1:21" x14ac:dyDescent="0.3">
      <c r="I47" s="6" t="s">
        <v>9</v>
      </c>
      <c r="J47" s="7">
        <v>49</v>
      </c>
    </row>
    <row r="48" spans="1:21" x14ac:dyDescent="0.3">
      <c r="I48" s="6" t="s">
        <v>8</v>
      </c>
      <c r="J48" s="7">
        <v>18</v>
      </c>
    </row>
    <row r="49" spans="9:10" x14ac:dyDescent="0.3">
      <c r="I49" s="6" t="s">
        <v>10</v>
      </c>
      <c r="J49" s="7">
        <v>23</v>
      </c>
    </row>
    <row r="50" spans="9:10" x14ac:dyDescent="0.3">
      <c r="I50" s="6" t="s">
        <v>12</v>
      </c>
      <c r="J50" s="7">
        <v>38</v>
      </c>
    </row>
    <row r="51" spans="9:10" x14ac:dyDescent="0.3">
      <c r="I51" s="6" t="s">
        <v>11</v>
      </c>
      <c r="J51" s="7"/>
    </row>
    <row r="52" spans="9:10" x14ac:dyDescent="0.3">
      <c r="I52" s="5" t="s">
        <v>5</v>
      </c>
      <c r="J52" s="7">
        <v>234</v>
      </c>
    </row>
  </sheetData>
  <conditionalFormatting sqref="H37">
    <cfRule type="cellIs" dxfId="13" priority="2" stopIfTrue="1" operator="equal">
      <formula>"OK"</formula>
    </cfRule>
    <cfRule type="expression" dxfId="12" priority="3" stopIfTrue="1">
      <formula>H37&gt;TODAY()</formula>
    </cfRule>
    <cfRule type="expression" dxfId="11" priority="4" stopIfTrue="1">
      <formula>H37&lt;=TODAY()</formula>
    </cfRule>
  </conditionalFormatting>
  <conditionalFormatting sqref="H37">
    <cfRule type="containsBlanks" priority="1" stopIfTrue="1">
      <formula>LEN(TRIM(H37))=0</formula>
    </cfRule>
  </conditionalFormatting>
  <pageMargins left="0.7" right="0.7" top="0.75" bottom="0.75" header="0.3" footer="0.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ECA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 Fanny</dc:creator>
  <cp:lastModifiedBy>BONA Fanny</cp:lastModifiedBy>
  <dcterms:created xsi:type="dcterms:W3CDTF">2021-04-06T13:40:20Z</dcterms:created>
  <dcterms:modified xsi:type="dcterms:W3CDTF">2021-04-15T12:17:31Z</dcterms:modified>
</cp:coreProperties>
</file>