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1040087\Downloads\"/>
    </mc:Choice>
  </mc:AlternateContent>
  <xr:revisionPtr revIDLastSave="0" documentId="13_ncr:1_{0F8D385B-138C-4C29-828F-E44405400E03}" xr6:coauthVersionLast="47" xr6:coauthVersionMax="47" xr10:uidLastSave="{00000000-0000-0000-0000-000000000000}"/>
  <bookViews>
    <workbookView xWindow="-120" yWindow="-120" windowWidth="20730" windowHeight="11160" activeTab="2" xr2:uid="{1075DF09-E800-4A48-90ED-288F86223ADC}"/>
  </bookViews>
  <sheets>
    <sheet name="Stock" sheetId="3" r:id="rId1"/>
    <sheet name="Sorties" sheetId="1" r:id="rId2"/>
    <sheet name="Entrée" sheetId="4" r:id="rId3"/>
  </sheets>
  <definedNames>
    <definedName name="_xlnm._FilterDatabase" localSheetId="1" hidden="1">Sorties!$B$2:$I$19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4" l="1"/>
  <c r="I12" i="4"/>
  <c r="I13" i="4"/>
  <c r="I14" i="4"/>
  <c r="I15" i="4"/>
  <c r="I16" i="4"/>
  <c r="I17" i="4"/>
  <c r="I18" i="4"/>
  <c r="I19" i="4"/>
  <c r="J19" i="4"/>
  <c r="J18" i="4"/>
  <c r="J17" i="4"/>
  <c r="J16" i="4"/>
  <c r="J15" i="4"/>
  <c r="J14" i="4"/>
  <c r="J13" i="4"/>
  <c r="J12" i="4"/>
  <c r="J11" i="4"/>
  <c r="J10" i="4"/>
  <c r="I10" i="4"/>
  <c r="J9" i="4"/>
  <c r="I9" i="4"/>
  <c r="J8" i="4"/>
  <c r="I8" i="4"/>
  <c r="J7" i="4"/>
  <c r="I7" i="4"/>
  <c r="J6" i="4"/>
  <c r="I6" i="4"/>
  <c r="J5" i="4"/>
  <c r="I5" i="4"/>
  <c r="J4" i="4"/>
  <c r="I4" i="4"/>
  <c r="J3" i="4"/>
  <c r="I3" i="4"/>
  <c r="J19" i="1"/>
  <c r="E3" i="3"/>
  <c r="E4" i="3"/>
  <c r="E5" i="3"/>
  <c r="E6" i="3"/>
  <c r="E7" i="3"/>
  <c r="J6" i="1"/>
  <c r="D6" i="3"/>
  <c r="J7" i="1"/>
  <c r="D4" i="3"/>
  <c r="D3" i="3"/>
  <c r="B8" i="3"/>
  <c r="I4" i="1"/>
  <c r="I5" i="1"/>
  <c r="I6" i="1"/>
  <c r="I7" i="1"/>
  <c r="I8" i="1"/>
  <c r="I9" i="1"/>
  <c r="I10" i="1"/>
  <c r="I3" i="1"/>
  <c r="J18" i="1" l="1"/>
  <c r="J14" i="1"/>
  <c r="D5" i="3"/>
  <c r="J13" i="1"/>
  <c r="J9" i="1"/>
  <c r="J3" i="1"/>
  <c r="J12" i="1"/>
  <c r="D7" i="3"/>
  <c r="J15" i="1"/>
  <c r="J11" i="1"/>
  <c r="J10" i="1"/>
  <c r="J17" i="1"/>
  <c r="J5" i="1"/>
  <c r="J16" i="1"/>
  <c r="J8" i="1"/>
  <c r="J4" i="1"/>
  <c r="C8" i="3"/>
  <c r="D8" i="3" l="1"/>
</calcChain>
</file>

<file path=xl/sharedStrings.xml><?xml version="1.0" encoding="utf-8"?>
<sst xmlns="http://schemas.openxmlformats.org/spreadsheetml/2006/main" count="99" uniqueCount="55">
  <si>
    <t>Noms</t>
  </si>
  <si>
    <t>Prenoms</t>
  </si>
  <si>
    <t>Fonctions</t>
  </si>
  <si>
    <t>Entité</t>
  </si>
  <si>
    <t>Identifiant</t>
  </si>
  <si>
    <t>Qté Total Imp</t>
  </si>
  <si>
    <t>Valeurs Total Imp</t>
  </si>
  <si>
    <t>Eric</t>
  </si>
  <si>
    <t>DUPONT</t>
  </si>
  <si>
    <t>ED2022</t>
  </si>
  <si>
    <t>Opérateur</t>
  </si>
  <si>
    <t>Classe A</t>
  </si>
  <si>
    <t>PU Prdt Imp</t>
  </si>
  <si>
    <t>Marc</t>
  </si>
  <si>
    <t>MOUDON</t>
  </si>
  <si>
    <t>MM2022</t>
  </si>
  <si>
    <t>Classe D</t>
  </si>
  <si>
    <t>Tecnicien</t>
  </si>
  <si>
    <t>Armel</t>
  </si>
  <si>
    <t>ABEGA</t>
  </si>
  <si>
    <t>AB2022</t>
  </si>
  <si>
    <t>James</t>
  </si>
  <si>
    <t>SEGUE</t>
  </si>
  <si>
    <t>JS2022</t>
  </si>
  <si>
    <t>Classe E</t>
  </si>
  <si>
    <t>Suzanne</t>
  </si>
  <si>
    <t>VALERIE</t>
  </si>
  <si>
    <t>SV2022</t>
  </si>
  <si>
    <t>Classe C</t>
  </si>
  <si>
    <t>Arthur</t>
  </si>
  <si>
    <t>KING</t>
  </si>
  <si>
    <t>AK2022</t>
  </si>
  <si>
    <t>Patrick</t>
  </si>
  <si>
    <t>DECAGE</t>
  </si>
  <si>
    <t>PD2022</t>
  </si>
  <si>
    <t>Raul</t>
  </si>
  <si>
    <t>SMITH</t>
  </si>
  <si>
    <t>RS2022</t>
  </si>
  <si>
    <t>Classe B</t>
  </si>
  <si>
    <t>Manutention</t>
  </si>
  <si>
    <t>Equilibriste</t>
  </si>
  <si>
    <t>Regional</t>
  </si>
  <si>
    <t>Séparateur</t>
  </si>
  <si>
    <t>Livraison</t>
  </si>
  <si>
    <t>Classe</t>
  </si>
  <si>
    <t>PU</t>
  </si>
  <si>
    <t>Qté Stock</t>
  </si>
  <si>
    <t>PT en Stock</t>
  </si>
  <si>
    <t>QUANTITE GLOBAL DES PRODUITS PAR CLASSE</t>
  </si>
  <si>
    <t>TOTAL</t>
  </si>
  <si>
    <t>Je voudrais créer un tableau ou je peux appurer ces données et avoir a chaque fois le resultant restant dans ce tableau lorsque je diminu le stock d'une classe</t>
  </si>
  <si>
    <t>SVP</t>
  </si>
  <si>
    <t>Solde</t>
  </si>
  <si>
    <t>Sorties</t>
  </si>
  <si>
    <t>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</si>
</sst>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#,##0.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badi"/>
      <family val="2"/>
    </font>
    <font>
      <b/>
      <sz val="11"/>
      <color theme="1"/>
      <name val="Abad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164" fontId="1" fillId="0" borderId="0" xfId="0" applyNumberFormat="1" applyFont="1"/>
    <xf numFmtId="165" fontId="1" fillId="0" borderId="0" xfId="0" applyNumberFormat="1" applyFont="1"/>
    <xf numFmtId="0" fontId="1" fillId="2" borderId="0" xfId="0" applyFont="1" applyFill="1"/>
    <xf numFmtId="164" fontId="1" fillId="2" borderId="0" xfId="0" applyNumberFormat="1" applyFont="1" applyFill="1"/>
    <xf numFmtId="165" fontId="1" fillId="2" borderId="0" xfId="0" applyNumberFormat="1" applyFont="1" applyFill="1"/>
    <xf numFmtId="0" fontId="1" fillId="3" borderId="0" xfId="0" applyFont="1" applyFill="1"/>
    <xf numFmtId="165" fontId="1" fillId="0" borderId="2" xfId="0" applyNumberFormat="1" applyFont="1" applyFill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3" fontId="1" fillId="4" borderId="2" xfId="0" applyNumberFormat="1" applyFont="1" applyFill="1" applyBorder="1" applyAlignment="1">
      <alignment horizontal="center" vertical="center"/>
    </xf>
    <xf numFmtId="3" fontId="1" fillId="4" borderId="3" xfId="0" applyNumberFormat="1" applyFont="1" applyFill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2" fillId="5" borderId="0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165" fontId="1" fillId="0" borderId="17" xfId="0" applyNumberFormat="1" applyFont="1" applyBorder="1" applyAlignment="1">
      <alignment horizontal="center" vertical="center"/>
    </xf>
    <xf numFmtId="165" fontId="1" fillId="0" borderId="18" xfId="0" applyNumberFormat="1" applyFont="1" applyBorder="1" applyAlignment="1">
      <alignment horizontal="center" vertical="center"/>
    </xf>
    <xf numFmtId="164" fontId="1" fillId="0" borderId="19" xfId="0" applyNumberFormat="1" applyFont="1" applyFill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0" fontId="1" fillId="3" borderId="20" xfId="0" applyFont="1" applyFill="1" applyBorder="1" applyAlignment="1">
      <alignment vertical="center"/>
    </xf>
    <xf numFmtId="165" fontId="1" fillId="0" borderId="21" xfId="0" applyNumberFormat="1" applyFont="1" applyFill="1" applyBorder="1" applyAlignment="1">
      <alignment horizontal="center" vertical="center"/>
    </xf>
    <xf numFmtId="3" fontId="1" fillId="4" borderId="21" xfId="0" applyNumberFormat="1" applyFont="1" applyFill="1" applyBorder="1" applyAlignment="1">
      <alignment horizontal="center" vertical="center"/>
    </xf>
    <xf numFmtId="165" fontId="1" fillId="0" borderId="22" xfId="0" applyNumberFormat="1" applyFont="1" applyBorder="1" applyAlignment="1">
      <alignment horizontal="center" vertical="center"/>
    </xf>
    <xf numFmtId="3" fontId="1" fillId="0" borderId="0" xfId="0" applyNumberFormat="1" applyFont="1"/>
    <xf numFmtId="3" fontId="1" fillId="0" borderId="17" xfId="0" applyNumberFormat="1" applyFont="1" applyBorder="1" applyAlignment="1">
      <alignment horizontal="center" vertical="center"/>
    </xf>
    <xf numFmtId="3" fontId="1" fillId="0" borderId="18" xfId="0" applyNumberFormat="1" applyFont="1" applyBorder="1" applyAlignment="1">
      <alignment horizontal="center" vertical="center"/>
    </xf>
    <xf numFmtId="3" fontId="1" fillId="0" borderId="22" xfId="0" applyNumberFormat="1" applyFont="1" applyBorder="1" applyAlignment="1">
      <alignment horizontal="center" vertical="center"/>
    </xf>
    <xf numFmtId="3" fontId="0" fillId="0" borderId="0" xfId="0" applyNumberFormat="1" applyFont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\ &quot;€&quot;"/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indexed="64"/>
          <bgColor theme="8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\ &quot;€&quot;"/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indexed="64"/>
          <bgColor theme="8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3" formatCode="#,##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indexed="64"/>
        </top>
        <bottom style="medium">
          <color auto="1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804E12-858D-4208-B0BB-04718EEF71F7}" name="Tableau1" displayName="Tableau1" ref="A2:E7" totalsRowShown="0" headerRowBorderDxfId="24" tableBorderDxfId="23">
  <autoFilter ref="A2:E7" xr:uid="{98804E12-858D-4208-B0BB-04718EEF71F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ED4E614-BCF4-4579-BFB9-F2052FF8FEEB}" name="Classe" dataDxfId="22"/>
    <tableColumn id="2" xr3:uid="{606EA07B-B59D-44AC-968C-FD2346507945}" name="PU" dataDxfId="21"/>
    <tableColumn id="3" xr3:uid="{A843C694-4289-4F8B-B583-963746C5A13E}" name="Qté Stock" dataDxfId="20"/>
    <tableColumn id="4" xr3:uid="{94D3D8E1-CFB1-4590-8A97-F22228911568}" name="PT en Stock" dataDxfId="19">
      <calculatedColumnFormula>B3*C3</calculatedColumnFormula>
    </tableColumn>
    <tableColumn id="5" xr3:uid="{A841E785-223E-474C-BA35-4B0384FC11B0}" name="Solde" dataDxfId="18">
      <calculatedColumnFormula>Tableau1[[#This Row],[Qté Stock]]-SUMIF(Tableau2[Entité],Tableau1[[#This Row],[Classe]],Tableau2[Qté Total Imp])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8D9007-829D-4BAA-B68B-C44F070E92C7}" name="Tableau2" displayName="Tableau2" ref="B2:J19" totalsRowShown="0">
  <autoFilter ref="B2:J19" xr:uid="{B48D9007-829D-4BAA-B68B-C44F070E92C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BF3EA654-283E-434A-9706-82B4CF16934F}" name="Prenoms" dataDxfId="17"/>
    <tableColumn id="2" xr3:uid="{1FDA43E3-895E-4642-93E2-BC8BCFB17311}" name="Noms" dataDxfId="16"/>
    <tableColumn id="3" xr3:uid="{6014AAC4-9784-4AFF-96B4-039EF2AD3668}" name="Identifiant" dataDxfId="15"/>
    <tableColumn id="4" xr3:uid="{07A4D22A-E635-4A6A-8DE6-BB432AF6DFBA}" name="Fonctions" dataDxfId="14"/>
    <tableColumn id="5" xr3:uid="{BBBC4047-8BE2-4A3D-A71A-BAC2C5AD33F1}" name="Entité" dataDxfId="13"/>
    <tableColumn id="6" xr3:uid="{0FD06E13-FE37-4C4D-B193-C5FDFAFEE517}" name="PU Prdt Imp" dataDxfId="12"/>
    <tableColumn id="7" xr3:uid="{06564242-204F-41F9-AB31-D61C8702F4CF}" name="Qté Total Imp" dataDxfId="11"/>
    <tableColumn id="8" xr3:uid="{96F64240-817D-46B7-8AA2-73EEBA8691E1}" name="Valeurs Total Imp" dataDxfId="10">
      <calculatedColumnFormula>G3*H3</calculatedColumnFormula>
    </tableColumn>
    <tableColumn id="9" xr3:uid="{B7812680-B1BC-4C02-B5B5-3F745A235AD0}" name="Solde" dataDxfId="9">
      <calculatedColumnFormula>INDEX(Tableau1[Qté Stock],MATCH(F3,Tableau1[Classe],0))-SUMIF($F$3:F3,F3,$H$3:H3)</calculatedColumn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966EA5-F363-419D-9050-06934C5F8D49}" name="Tableau24" displayName="Tableau24" ref="B2:J19" totalsRowShown="0">
  <autoFilter ref="B2:J19" xr:uid="{68966EA5-F363-419D-9050-06934C5F8D49}"/>
  <tableColumns count="9">
    <tableColumn id="1" xr3:uid="{9931893B-7126-48F7-9982-BC5947B7E0EA}" name="Prenoms" dataDxfId="8"/>
    <tableColumn id="2" xr3:uid="{88BAB7CA-BE2D-44C2-9875-0BAC9B736E15}" name="Noms" dataDxfId="7"/>
    <tableColumn id="3" xr3:uid="{F920AF39-188F-4A35-92BC-77AE01440E1C}" name="Identifiant" dataDxfId="6"/>
    <tableColumn id="4" xr3:uid="{2F934A6B-2132-4A03-9174-1F42E3CB2B6A}" name="Fonctions" dataDxfId="5"/>
    <tableColumn id="5" xr3:uid="{91B9C400-F5FA-4CDC-81C5-9D335391FD6C}" name="Entité" dataDxfId="4"/>
    <tableColumn id="6" xr3:uid="{85301EF6-6B2D-4B68-94EC-24B56E61CBEE}" name="PU Prdt Imp" dataDxfId="3"/>
    <tableColumn id="7" xr3:uid="{16FE1FED-D8A9-4EA0-AFEA-5B486CEE0953}" name="Qté Total Imp" dataDxfId="2"/>
    <tableColumn id="8" xr3:uid="{FCD0B869-1F93-4A84-A34F-7A1CBF6BFC78}" name="Valeurs Total Imp" dataDxfId="1">
      <calculatedColumnFormula>G3*H3</calculatedColumnFormula>
    </tableColumn>
    <tableColumn id="9" xr3:uid="{771BAEAA-B52B-45CE-9DEA-14D4A899BAD1}" name="Solde" dataDxfId="0">
      <calculatedColumnFormula>INDEX(Tableau1[Qté Stock],MATCH(F3,Tableau1[Classe],0))-SUMIF($F$3:F3,F3,$H$3:H3)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1F1B8-9217-4903-AE4D-78AAD0A92065}">
  <sheetPr>
    <tabColor rgb="FF00B0F0"/>
  </sheetPr>
  <dimension ref="A1:J16"/>
  <sheetViews>
    <sheetView showGridLines="0" workbookViewId="0">
      <selection activeCell="E11" sqref="E11"/>
    </sheetView>
  </sheetViews>
  <sheetFormatPr baseColWidth="10" defaultColWidth="11.42578125" defaultRowHeight="15" x14ac:dyDescent="0.25"/>
  <cols>
    <col min="1" max="1" width="11.42578125" style="10"/>
    <col min="2" max="2" width="12.7109375" style="11" customWidth="1"/>
    <col min="3" max="3" width="11.85546875" style="11" customWidth="1"/>
    <col min="4" max="4" width="14.85546875" style="11" customWidth="1"/>
    <col min="5" max="8" width="11.42578125" style="10"/>
    <col min="9" max="9" width="33.5703125" style="10" customWidth="1"/>
    <col min="10" max="16384" width="11.42578125" style="10"/>
  </cols>
  <sheetData>
    <row r="1" spans="1:10" ht="15.75" thickBot="1" x14ac:dyDescent="0.3">
      <c r="A1" s="46" t="s">
        <v>48</v>
      </c>
      <c r="B1" s="47"/>
      <c r="C1" s="47"/>
      <c r="D1" s="48"/>
      <c r="E1" s="18"/>
      <c r="F1" s="18"/>
      <c r="G1" s="18"/>
      <c r="H1" s="18"/>
      <c r="I1" s="18"/>
      <c r="J1" s="19"/>
    </row>
    <row r="2" spans="1:10" s="11" customFormat="1" ht="15.75" thickBot="1" x14ac:dyDescent="0.3">
      <c r="A2" s="26" t="s">
        <v>44</v>
      </c>
      <c r="B2" s="34" t="s">
        <v>45</v>
      </c>
      <c r="C2" s="35" t="s">
        <v>46</v>
      </c>
      <c r="D2" s="36" t="s">
        <v>47</v>
      </c>
      <c r="E2" s="26" t="s">
        <v>52</v>
      </c>
      <c r="F2" s="49" t="s">
        <v>50</v>
      </c>
      <c r="G2" s="50"/>
      <c r="H2" s="50"/>
      <c r="I2" s="51"/>
      <c r="J2" s="21"/>
    </row>
    <row r="3" spans="1:10" x14ac:dyDescent="0.25">
      <c r="A3" s="30" t="s">
        <v>11</v>
      </c>
      <c r="B3" s="8">
        <v>15.5</v>
      </c>
      <c r="C3" s="12">
        <v>1283</v>
      </c>
      <c r="D3" s="32">
        <f>B3*C3</f>
        <v>19886.5</v>
      </c>
      <c r="E3" s="42">
        <f>Tableau1[[#This Row],[Qté Stock]]-SUMIF(Tableau2[Entité],Tableau1[[#This Row],[Classe]],Tableau2[Qté Total Imp])</f>
        <v>444</v>
      </c>
      <c r="F3" s="52"/>
      <c r="G3" s="53"/>
      <c r="H3" s="53"/>
      <c r="I3" s="54"/>
      <c r="J3" s="23"/>
    </row>
    <row r="4" spans="1:10" ht="15.75" thickBot="1" x14ac:dyDescent="0.3">
      <c r="A4" s="31" t="s">
        <v>38</v>
      </c>
      <c r="B4" s="9">
        <v>24</v>
      </c>
      <c r="C4" s="13">
        <v>357</v>
      </c>
      <c r="D4" s="33">
        <f t="shared" ref="D4:D7" si="0">B4*C4</f>
        <v>8568</v>
      </c>
      <c r="E4" s="43">
        <f>Tableau1[[#This Row],[Qté Stock]]-SUMIF(Tableau2[Entité],Tableau1[[#This Row],[Classe]],Tableau2[Qté Total Imp])</f>
        <v>357</v>
      </c>
      <c r="F4" s="55"/>
      <c r="G4" s="56"/>
      <c r="H4" s="56"/>
      <c r="I4" s="57"/>
      <c r="J4" s="23"/>
    </row>
    <row r="5" spans="1:10" x14ac:dyDescent="0.25">
      <c r="A5" s="31" t="s">
        <v>28</v>
      </c>
      <c r="B5" s="9">
        <v>23</v>
      </c>
      <c r="C5" s="13">
        <v>1188</v>
      </c>
      <c r="D5" s="33">
        <f t="shared" si="0"/>
        <v>27324</v>
      </c>
      <c r="E5" s="43">
        <f>Tableau1[[#This Row],[Qté Stock]]-SUMIF(Tableau2[Entité],Tableau1[[#This Row],[Classe]],Tableau2[Qté Total Imp])</f>
        <v>888</v>
      </c>
      <c r="F5" s="22"/>
      <c r="G5" s="22"/>
      <c r="H5" s="22"/>
      <c r="I5" s="22"/>
      <c r="J5" s="23"/>
    </row>
    <row r="6" spans="1:10" x14ac:dyDescent="0.25">
      <c r="A6" s="31" t="s">
        <v>16</v>
      </c>
      <c r="B6" s="9">
        <v>84</v>
      </c>
      <c r="C6" s="13">
        <v>1062</v>
      </c>
      <c r="D6" s="33">
        <f t="shared" si="0"/>
        <v>89208</v>
      </c>
      <c r="E6" s="43">
        <f>Tableau1[[#This Row],[Qté Stock]]-SUMIF(Tableau2[Entité],Tableau1[[#This Row],[Classe]],Tableau2[Qté Total Imp])</f>
        <v>369</v>
      </c>
      <c r="F6" s="22"/>
      <c r="G6" s="22"/>
      <c r="H6" s="22"/>
      <c r="I6" s="22"/>
      <c r="J6" s="23"/>
    </row>
    <row r="7" spans="1:10" ht="15.75" thickBot="1" x14ac:dyDescent="0.3">
      <c r="A7" s="37" t="s">
        <v>24</v>
      </c>
      <c r="B7" s="38">
        <v>12</v>
      </c>
      <c r="C7" s="39">
        <v>1645</v>
      </c>
      <c r="D7" s="40">
        <f t="shared" si="0"/>
        <v>19740</v>
      </c>
      <c r="E7" s="44">
        <f>Tableau1[[#This Row],[Qté Stock]]-SUMIF(Tableau2[Entité],Tableau1[[#This Row],[Classe]],Tableau2[Qté Total Imp])</f>
        <v>753</v>
      </c>
      <c r="F7" s="22"/>
      <c r="G7" s="22"/>
      <c r="H7" s="22"/>
      <c r="I7" s="22"/>
      <c r="J7" s="23"/>
    </row>
    <row r="8" spans="1:10" ht="15.75" thickBot="1" x14ac:dyDescent="0.3">
      <c r="A8" s="17" t="s">
        <v>49</v>
      </c>
      <c r="B8" s="14">
        <f>SUM(B3:B7)</f>
        <v>158.5</v>
      </c>
      <c r="C8" s="15">
        <f t="shared" ref="C8:D8" si="1">SUM(C3:C7)</f>
        <v>5535</v>
      </c>
      <c r="D8" s="16">
        <f t="shared" si="1"/>
        <v>164726.5</v>
      </c>
      <c r="E8" s="16"/>
      <c r="F8" s="22"/>
      <c r="G8" s="22"/>
      <c r="H8" s="22"/>
      <c r="I8" s="22"/>
      <c r="J8" s="23"/>
    </row>
    <row r="9" spans="1:10" x14ac:dyDescent="0.25">
      <c r="A9" s="24"/>
      <c r="B9" s="20"/>
      <c r="C9" s="20"/>
      <c r="D9" s="20"/>
      <c r="E9" s="22"/>
      <c r="F9" s="22"/>
      <c r="G9" s="22"/>
      <c r="H9" s="22"/>
      <c r="I9" s="22"/>
      <c r="J9" s="23"/>
    </row>
    <row r="10" spans="1:10" x14ac:dyDescent="0.25">
      <c r="A10" s="24"/>
      <c r="B10" s="20"/>
      <c r="C10" s="20"/>
      <c r="D10" s="20"/>
      <c r="E10" s="22"/>
      <c r="F10" s="22"/>
      <c r="G10" s="22"/>
      <c r="H10" s="22"/>
      <c r="I10" s="22"/>
      <c r="J10" s="23"/>
    </row>
    <row r="11" spans="1:10" x14ac:dyDescent="0.25">
      <c r="A11" s="24"/>
      <c r="B11" s="20"/>
      <c r="C11" s="20"/>
      <c r="D11" s="20"/>
      <c r="E11" s="22"/>
      <c r="F11" s="22"/>
      <c r="G11" s="22"/>
      <c r="H11" s="22"/>
      <c r="I11" s="22"/>
      <c r="J11" s="23"/>
    </row>
    <row r="12" spans="1:10" x14ac:dyDescent="0.25">
      <c r="A12" s="24"/>
      <c r="B12" s="20"/>
      <c r="C12" s="20"/>
      <c r="D12" s="20"/>
      <c r="E12" s="22"/>
      <c r="F12" s="22"/>
      <c r="G12" s="22"/>
      <c r="H12" s="29" t="s">
        <v>51</v>
      </c>
      <c r="I12" s="22"/>
      <c r="J12" s="23"/>
    </row>
    <row r="13" spans="1:10" x14ac:dyDescent="0.25">
      <c r="A13" s="24"/>
      <c r="B13" s="20"/>
      <c r="C13" s="20"/>
      <c r="D13" s="20"/>
      <c r="E13" s="22"/>
      <c r="F13" s="22"/>
      <c r="G13" s="22"/>
      <c r="H13" s="22"/>
      <c r="I13" s="22"/>
      <c r="J13" s="23"/>
    </row>
    <row r="14" spans="1:10" x14ac:dyDescent="0.25">
      <c r="A14" s="24"/>
      <c r="B14" s="20"/>
      <c r="C14" s="20"/>
      <c r="D14" s="20"/>
      <c r="E14" s="22"/>
      <c r="F14" s="22"/>
      <c r="G14" s="22"/>
      <c r="H14" s="22"/>
      <c r="I14" s="22"/>
      <c r="J14" s="23"/>
    </row>
    <row r="15" spans="1:10" x14ac:dyDescent="0.25">
      <c r="A15" s="24"/>
      <c r="B15" s="20"/>
      <c r="C15" s="20"/>
      <c r="D15" s="20"/>
      <c r="E15" s="22"/>
      <c r="F15" s="22"/>
      <c r="G15" s="22"/>
      <c r="H15" s="22"/>
      <c r="I15" s="22"/>
      <c r="J15" s="23"/>
    </row>
    <row r="16" spans="1:10" ht="15.75" thickBot="1" x14ac:dyDescent="0.3">
      <c r="A16" s="25"/>
      <c r="B16" s="26"/>
      <c r="C16" s="26"/>
      <c r="D16" s="26"/>
      <c r="E16" s="27"/>
      <c r="F16" s="27"/>
      <c r="G16" s="27"/>
      <c r="H16" s="27"/>
      <c r="I16" s="27"/>
      <c r="J16" s="28"/>
    </row>
  </sheetData>
  <mergeCells count="2">
    <mergeCell ref="A1:D1"/>
    <mergeCell ref="F2:I4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A72E2-5A77-411F-AE05-024C211DB0ED}">
  <sheetPr>
    <tabColor rgb="FFFFFF00"/>
  </sheetPr>
  <dimension ref="A1:J19"/>
  <sheetViews>
    <sheetView showGridLines="0" workbookViewId="0">
      <selection sqref="A1:XFD1048576"/>
    </sheetView>
  </sheetViews>
  <sheetFormatPr baseColWidth="10" defaultColWidth="11.42578125" defaultRowHeight="15" x14ac:dyDescent="0.25"/>
  <cols>
    <col min="1" max="4" width="11.42578125" style="1"/>
    <col min="5" max="5" width="13.42578125" style="1" customWidth="1"/>
    <col min="6" max="6" width="11.42578125" style="1"/>
    <col min="7" max="7" width="13" style="1" customWidth="1"/>
    <col min="8" max="8" width="14.42578125" style="1" customWidth="1"/>
    <col min="9" max="9" width="17.7109375" style="2" customWidth="1"/>
    <col min="10" max="16384" width="11.42578125" style="1"/>
  </cols>
  <sheetData>
    <row r="1" spans="1:10" x14ac:dyDescent="0.25">
      <c r="A1" s="1" t="s">
        <v>53</v>
      </c>
    </row>
    <row r="2" spans="1:10" x14ac:dyDescent="0.25">
      <c r="B2" s="1" t="s">
        <v>1</v>
      </c>
      <c r="C2" s="1" t="s">
        <v>0</v>
      </c>
      <c r="D2" s="1" t="s">
        <v>4</v>
      </c>
      <c r="E2" s="1" t="s">
        <v>2</v>
      </c>
      <c r="F2" s="7" t="s">
        <v>3</v>
      </c>
      <c r="G2" s="1" t="s">
        <v>12</v>
      </c>
      <c r="H2" s="4" t="s">
        <v>5</v>
      </c>
      <c r="I2" s="5" t="s">
        <v>6</v>
      </c>
      <c r="J2" s="1" t="s">
        <v>52</v>
      </c>
    </row>
    <row r="3" spans="1:10" x14ac:dyDescent="0.25">
      <c r="B3" s="1" t="s">
        <v>7</v>
      </c>
      <c r="C3" s="1" t="s">
        <v>8</v>
      </c>
      <c r="D3" s="1" t="s">
        <v>9</v>
      </c>
      <c r="E3" s="1" t="s">
        <v>10</v>
      </c>
      <c r="F3" s="7" t="s">
        <v>11</v>
      </c>
      <c r="G3" s="3">
        <v>17.899999999999999</v>
      </c>
      <c r="H3" s="4">
        <v>280</v>
      </c>
      <c r="I3" s="6">
        <f>G3*H3</f>
        <v>5012</v>
      </c>
      <c r="J3" s="41">
        <f>INDEX(Tableau1[Qté Stock],MATCH(F3,Tableau1[Classe],0))-SUMIF($F$3:F3,F3,$H$3:H3)</f>
        <v>1003</v>
      </c>
    </row>
    <row r="4" spans="1:10" x14ac:dyDescent="0.25">
      <c r="B4" s="1" t="s">
        <v>13</v>
      </c>
      <c r="C4" s="1" t="s">
        <v>14</v>
      </c>
      <c r="D4" s="1" t="s">
        <v>15</v>
      </c>
      <c r="E4" s="1" t="s">
        <v>17</v>
      </c>
      <c r="F4" s="7" t="s">
        <v>16</v>
      </c>
      <c r="G4" s="3">
        <v>12.1</v>
      </c>
      <c r="H4" s="4">
        <v>403</v>
      </c>
      <c r="I4" s="6">
        <f t="shared" ref="I4:I19" si="0">G4*H4</f>
        <v>4876.3</v>
      </c>
      <c r="J4" s="41">
        <f>INDEX(Tableau1[Qté Stock],MATCH(F4,Tableau1[Classe],0))-SUMIF($F$3:F4,F4,$H$3:H4)</f>
        <v>659</v>
      </c>
    </row>
    <row r="5" spans="1:10" x14ac:dyDescent="0.25">
      <c r="B5" s="1" t="s">
        <v>18</v>
      </c>
      <c r="C5" s="1" t="s">
        <v>19</v>
      </c>
      <c r="D5" s="1" t="s">
        <v>20</v>
      </c>
      <c r="E5" s="1" t="s">
        <v>10</v>
      </c>
      <c r="F5" s="7" t="s">
        <v>11</v>
      </c>
      <c r="G5" s="3">
        <v>21</v>
      </c>
      <c r="H5" s="4">
        <v>302</v>
      </c>
      <c r="I5" s="6">
        <f t="shared" si="0"/>
        <v>6342</v>
      </c>
      <c r="J5" s="41">
        <f>INDEX(Tableau1[Qté Stock],MATCH(F5,Tableau1[Classe],0))-SUMIF($F$3:F5,F5,$H$3:H5)</f>
        <v>701</v>
      </c>
    </row>
    <row r="6" spans="1:10" x14ac:dyDescent="0.25">
      <c r="B6" s="1" t="s">
        <v>21</v>
      </c>
      <c r="C6" s="1" t="s">
        <v>22</v>
      </c>
      <c r="D6" s="1" t="s">
        <v>23</v>
      </c>
      <c r="E6" s="1" t="s">
        <v>39</v>
      </c>
      <c r="F6" s="7" t="s">
        <v>24</v>
      </c>
      <c r="G6" s="3">
        <v>12</v>
      </c>
      <c r="H6" s="4">
        <v>290</v>
      </c>
      <c r="I6" s="6">
        <f t="shared" si="0"/>
        <v>3480</v>
      </c>
      <c r="J6" s="41">
        <f>INDEX(Tableau1[Qté Stock],MATCH(F6,Tableau1[Classe],0))-SUMIF($F$3:F6,F6,$H$3:H6)</f>
        <v>1355</v>
      </c>
    </row>
    <row r="7" spans="1:10" x14ac:dyDescent="0.25">
      <c r="B7" s="1" t="s">
        <v>25</v>
      </c>
      <c r="C7" s="1" t="s">
        <v>26</v>
      </c>
      <c r="D7" s="1" t="s">
        <v>27</v>
      </c>
      <c r="E7" s="1" t="s">
        <v>40</v>
      </c>
      <c r="F7" s="7" t="s">
        <v>28</v>
      </c>
      <c r="G7" s="3">
        <v>14.8</v>
      </c>
      <c r="H7" s="4">
        <v>300</v>
      </c>
      <c r="I7" s="6">
        <f t="shared" si="0"/>
        <v>4440</v>
      </c>
      <c r="J7" s="41">
        <f>INDEX(Tableau1[Qté Stock],MATCH(F7,Tableau1[Classe],0))-SUMIF($F$3:F7,F7,$H$3:H7)</f>
        <v>888</v>
      </c>
    </row>
    <row r="8" spans="1:10" x14ac:dyDescent="0.25">
      <c r="B8" s="1" t="s">
        <v>29</v>
      </c>
      <c r="C8" s="1" t="s">
        <v>30</v>
      </c>
      <c r="D8" s="1" t="s">
        <v>31</v>
      </c>
      <c r="E8" s="1" t="s">
        <v>41</v>
      </c>
      <c r="F8" s="7" t="s">
        <v>11</v>
      </c>
      <c r="G8" s="3">
        <v>28.1</v>
      </c>
      <c r="H8" s="4">
        <v>257</v>
      </c>
      <c r="I8" s="6">
        <f t="shared" si="0"/>
        <v>7221.7000000000007</v>
      </c>
      <c r="J8" s="41">
        <f>INDEX(Tableau1[Qté Stock],MATCH(F8,Tableau1[Classe],0))-SUMIF($F$3:F8,F8,$H$3:H8)</f>
        <v>444</v>
      </c>
    </row>
    <row r="9" spans="1:10" x14ac:dyDescent="0.25">
      <c r="B9" s="1" t="s">
        <v>32</v>
      </c>
      <c r="C9" s="1" t="s">
        <v>33</v>
      </c>
      <c r="D9" s="1" t="s">
        <v>34</v>
      </c>
      <c r="E9" s="1" t="s">
        <v>42</v>
      </c>
      <c r="F9" s="7" t="s">
        <v>24</v>
      </c>
      <c r="G9" s="3">
        <v>34</v>
      </c>
      <c r="H9" s="4">
        <v>602</v>
      </c>
      <c r="I9" s="6">
        <f t="shared" si="0"/>
        <v>20468</v>
      </c>
      <c r="J9" s="41">
        <f>INDEX(Tableau1[Qté Stock],MATCH(F9,Tableau1[Classe],0))-SUMIF($F$3:F9,F9,$H$3:H9)</f>
        <v>753</v>
      </c>
    </row>
    <row r="10" spans="1:10" x14ac:dyDescent="0.25">
      <c r="B10" s="1" t="s">
        <v>35</v>
      </c>
      <c r="C10" s="1" t="s">
        <v>36</v>
      </c>
      <c r="D10" s="1" t="s">
        <v>37</v>
      </c>
      <c r="E10" s="1" t="s">
        <v>43</v>
      </c>
      <c r="F10" s="7" t="s">
        <v>16</v>
      </c>
      <c r="G10" s="3">
        <v>23</v>
      </c>
      <c r="H10" s="4">
        <v>290</v>
      </c>
      <c r="I10" s="6">
        <f t="shared" si="0"/>
        <v>6670</v>
      </c>
      <c r="J10" s="41">
        <f>INDEX(Tableau1[Qté Stock],MATCH(F10,Tableau1[Classe],0))-SUMIF($F$3:F10,F10,$H$3:H10)</f>
        <v>369</v>
      </c>
    </row>
    <row r="11" spans="1:10" x14ac:dyDescent="0.25">
      <c r="F11" s="7"/>
      <c r="G11" s="3"/>
      <c r="H11" s="4"/>
      <c r="I11" s="6"/>
      <c r="J11" s="41" t="e">
        <f>INDEX(Tableau1[Qté Stock],MATCH(F11,Tableau1[Classe],0))-SUMIF($F$3:F11,F11,$H$3:H11)</f>
        <v>#N/A</v>
      </c>
    </row>
    <row r="12" spans="1:10" x14ac:dyDescent="0.25">
      <c r="F12" s="7"/>
      <c r="G12" s="3"/>
      <c r="H12" s="4"/>
      <c r="I12" s="6"/>
      <c r="J12" s="41" t="e">
        <f>INDEX(Tableau1[Qté Stock],MATCH(F12,Tableau1[Classe],0))-SUMIF($F$3:F12,F12,$H$3:H12)</f>
        <v>#N/A</v>
      </c>
    </row>
    <row r="13" spans="1:10" x14ac:dyDescent="0.25">
      <c r="F13" s="7"/>
      <c r="G13" s="3"/>
      <c r="H13" s="4"/>
      <c r="I13" s="6"/>
      <c r="J13" s="41" t="e">
        <f>INDEX(Tableau1[Qté Stock],MATCH(F13,Tableau1[Classe],0))-SUMIF($F$3:F13,F13,$H$3:H13)</f>
        <v>#N/A</v>
      </c>
    </row>
    <row r="14" spans="1:10" x14ac:dyDescent="0.25">
      <c r="F14" s="7"/>
      <c r="G14" s="3"/>
      <c r="H14" s="4"/>
      <c r="I14" s="6"/>
      <c r="J14" s="41" t="e">
        <f>INDEX(Tableau1[Qté Stock],MATCH(F14,Tableau1[Classe],0))-SUMIF($F$3:F14,F14,$H$3:H14)</f>
        <v>#N/A</v>
      </c>
    </row>
    <row r="15" spans="1:10" x14ac:dyDescent="0.25">
      <c r="F15" s="7"/>
      <c r="G15" s="3"/>
      <c r="H15" s="4"/>
      <c r="I15" s="6"/>
      <c r="J15" s="41" t="e">
        <f>INDEX(Tableau1[Qté Stock],MATCH(F15,Tableau1[Classe],0))-SUMIF($F$3:F15,F15,$H$3:H15)</f>
        <v>#N/A</v>
      </c>
    </row>
    <row r="16" spans="1:10" x14ac:dyDescent="0.25">
      <c r="F16" s="7"/>
      <c r="G16" s="3"/>
      <c r="H16" s="4"/>
      <c r="I16" s="6"/>
      <c r="J16" s="41" t="e">
        <f>INDEX(Tableau1[Qté Stock],MATCH(F16,Tableau1[Classe],0))-SUMIF($F$3:F16,F16,$H$3:H16)</f>
        <v>#N/A</v>
      </c>
    </row>
    <row r="17" spans="6:10" x14ac:dyDescent="0.25">
      <c r="F17" s="7"/>
      <c r="G17" s="3"/>
      <c r="H17" s="4"/>
      <c r="I17" s="6"/>
      <c r="J17" s="41" t="e">
        <f>INDEX(Tableau1[Qté Stock],MATCH(F17,Tableau1[Classe],0))-SUMIF($F$3:F17,F17,$H$3:H17)</f>
        <v>#N/A</v>
      </c>
    </row>
    <row r="18" spans="6:10" x14ac:dyDescent="0.25">
      <c r="F18" s="7"/>
      <c r="G18" s="3"/>
      <c r="H18" s="4"/>
      <c r="I18" s="6"/>
      <c r="J18" s="41" t="e">
        <f>INDEX(Tableau1[Qté Stock],MATCH(F18,Tableau1[Classe],0))-SUMIF($F$3:F18,F18,$H$3:H18)</f>
        <v>#N/A</v>
      </c>
    </row>
    <row r="19" spans="6:10" x14ac:dyDescent="0.25">
      <c r="F19" s="7"/>
      <c r="G19" s="3"/>
      <c r="H19" s="4"/>
      <c r="I19" s="6"/>
      <c r="J19" s="45" t="e">
        <f>INDEX(Tableau1[Qté Stock],MATCH(F19,Tableau1[Classe],0))-SUMIF($F$3:F19,F19,$H$3:H19)</f>
        <v>#N/A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957BF-ED54-4591-BF36-C34795CF4860}">
  <sheetPr>
    <tabColor rgb="FF00B050"/>
  </sheetPr>
  <dimension ref="A1:J19"/>
  <sheetViews>
    <sheetView tabSelected="1" workbookViewId="0">
      <selection activeCell="H14" sqref="H14"/>
    </sheetView>
  </sheetViews>
  <sheetFormatPr baseColWidth="10" defaultColWidth="11.42578125" defaultRowHeight="15" x14ac:dyDescent="0.25"/>
  <cols>
    <col min="1" max="4" width="11.42578125" style="1"/>
    <col min="5" max="5" width="13.42578125" style="1" customWidth="1"/>
    <col min="6" max="6" width="11.42578125" style="1"/>
    <col min="7" max="7" width="13" style="1" customWidth="1"/>
    <col min="8" max="8" width="14.42578125" style="1" customWidth="1"/>
    <col min="9" max="9" width="17.7109375" style="2" customWidth="1"/>
    <col min="10" max="16384" width="11.42578125" style="1"/>
  </cols>
  <sheetData>
    <row r="1" spans="1:10" x14ac:dyDescent="0.25">
      <c r="A1" s="1" t="s">
        <v>54</v>
      </c>
    </row>
    <row r="2" spans="1:10" x14ac:dyDescent="0.25">
      <c r="B2" s="1" t="s">
        <v>1</v>
      </c>
      <c r="C2" s="1" t="s">
        <v>0</v>
      </c>
      <c r="D2" s="1" t="s">
        <v>4</v>
      </c>
      <c r="E2" s="1" t="s">
        <v>2</v>
      </c>
      <c r="F2" s="7" t="s">
        <v>3</v>
      </c>
      <c r="G2" s="1" t="s">
        <v>12</v>
      </c>
      <c r="H2" s="4" t="s">
        <v>5</v>
      </c>
      <c r="I2" s="5" t="s">
        <v>6</v>
      </c>
      <c r="J2" s="1" t="s">
        <v>52</v>
      </c>
    </row>
    <row r="3" spans="1:10" x14ac:dyDescent="0.25">
      <c r="B3" s="1" t="s">
        <v>7</v>
      </c>
      <c r="C3" s="1" t="s">
        <v>8</v>
      </c>
      <c r="D3" s="1" t="s">
        <v>9</v>
      </c>
      <c r="E3" s="1" t="s">
        <v>10</v>
      </c>
      <c r="F3" s="7" t="s">
        <v>11</v>
      </c>
      <c r="G3" s="3">
        <v>17.899999999999999</v>
      </c>
      <c r="H3" s="4">
        <v>280</v>
      </c>
      <c r="I3" s="6">
        <f>G3*H3</f>
        <v>5012</v>
      </c>
      <c r="J3" s="41">
        <f>INDEX(Tableau1[Qté Stock],MATCH(F3,Tableau1[Classe],0))-SUMIF($F$3:F3,F3,$H$3:H3)</f>
        <v>1003</v>
      </c>
    </row>
    <row r="4" spans="1:10" x14ac:dyDescent="0.25">
      <c r="B4" s="1" t="s">
        <v>13</v>
      </c>
      <c r="C4" s="1" t="s">
        <v>14</v>
      </c>
      <c r="D4" s="1" t="s">
        <v>15</v>
      </c>
      <c r="E4" s="1" t="s">
        <v>17</v>
      </c>
      <c r="F4" s="7" t="s">
        <v>16</v>
      </c>
      <c r="G4" s="3">
        <v>12.1</v>
      </c>
      <c r="H4" s="4">
        <v>403</v>
      </c>
      <c r="I4" s="6">
        <f t="shared" ref="I4:I19" si="0">G4*H4</f>
        <v>4876.3</v>
      </c>
      <c r="J4" s="41">
        <f>INDEX(Tableau1[Qté Stock],MATCH(F4,Tableau1[Classe],0))-SUMIF($F$3:F4,F4,$H$3:H4)</f>
        <v>659</v>
      </c>
    </row>
    <row r="5" spans="1:10" x14ac:dyDescent="0.25">
      <c r="B5" s="1" t="s">
        <v>18</v>
      </c>
      <c r="C5" s="1" t="s">
        <v>19</v>
      </c>
      <c r="D5" s="1" t="s">
        <v>20</v>
      </c>
      <c r="E5" s="1" t="s">
        <v>10</v>
      </c>
      <c r="F5" s="7" t="s">
        <v>11</v>
      </c>
      <c r="G5" s="3">
        <v>21</v>
      </c>
      <c r="H5" s="4">
        <v>302</v>
      </c>
      <c r="I5" s="6">
        <f t="shared" si="0"/>
        <v>6342</v>
      </c>
      <c r="J5" s="41">
        <f>INDEX(Tableau1[Qté Stock],MATCH(F5,Tableau1[Classe],0))-SUMIF($F$3:F5,F5,$H$3:H5)</f>
        <v>701</v>
      </c>
    </row>
    <row r="6" spans="1:10" x14ac:dyDescent="0.25">
      <c r="B6" s="1" t="s">
        <v>21</v>
      </c>
      <c r="C6" s="1" t="s">
        <v>22</v>
      </c>
      <c r="D6" s="1" t="s">
        <v>23</v>
      </c>
      <c r="E6" s="1" t="s">
        <v>39</v>
      </c>
      <c r="F6" s="7" t="s">
        <v>24</v>
      </c>
      <c r="G6" s="3">
        <v>12</v>
      </c>
      <c r="H6" s="4">
        <v>290</v>
      </c>
      <c r="I6" s="6">
        <f t="shared" si="0"/>
        <v>3480</v>
      </c>
      <c r="J6" s="41">
        <f>INDEX(Tableau1[Qté Stock],MATCH(F6,Tableau1[Classe],0))-SUMIF($F$3:F6,F6,$H$3:H6)</f>
        <v>1355</v>
      </c>
    </row>
    <row r="7" spans="1:10" x14ac:dyDescent="0.25">
      <c r="B7" s="1" t="s">
        <v>25</v>
      </c>
      <c r="C7" s="1" t="s">
        <v>26</v>
      </c>
      <c r="D7" s="1" t="s">
        <v>27</v>
      </c>
      <c r="E7" s="1" t="s">
        <v>40</v>
      </c>
      <c r="F7" s="7" t="s">
        <v>28</v>
      </c>
      <c r="G7" s="3">
        <v>14.8</v>
      </c>
      <c r="H7" s="4">
        <v>300</v>
      </c>
      <c r="I7" s="6">
        <f t="shared" si="0"/>
        <v>4440</v>
      </c>
      <c r="J7" s="41">
        <f>INDEX(Tableau1[Qté Stock],MATCH(F7,Tableau1[Classe],0))-SUMIF($F$3:F7,F7,$H$3:H7)</f>
        <v>888</v>
      </c>
    </row>
    <row r="8" spans="1:10" x14ac:dyDescent="0.25">
      <c r="F8" s="7"/>
      <c r="G8" s="3"/>
      <c r="H8" s="4"/>
      <c r="I8" s="6">
        <f t="shared" si="0"/>
        <v>0</v>
      </c>
      <c r="J8" s="41" t="e">
        <f>INDEX(Tableau1[Qté Stock],MATCH(F8,Tableau1[Classe],0))-SUMIF($F$3:F8,F8,$H$3:H8)</f>
        <v>#N/A</v>
      </c>
    </row>
    <row r="9" spans="1:10" x14ac:dyDescent="0.25">
      <c r="F9" s="7"/>
      <c r="G9" s="3"/>
      <c r="H9" s="4"/>
      <c r="I9" s="6">
        <f t="shared" si="0"/>
        <v>0</v>
      </c>
      <c r="J9" s="41" t="e">
        <f>INDEX(Tableau1[Qté Stock],MATCH(F9,Tableau1[Classe],0))-SUMIF($F$3:F9,F9,$H$3:H9)</f>
        <v>#N/A</v>
      </c>
    </row>
    <row r="10" spans="1:10" x14ac:dyDescent="0.25">
      <c r="F10" s="7"/>
      <c r="G10" s="3"/>
      <c r="H10" s="4"/>
      <c r="I10" s="6">
        <f t="shared" si="0"/>
        <v>0</v>
      </c>
      <c r="J10" s="41" t="e">
        <f>INDEX(Tableau1[Qté Stock],MATCH(F10,Tableau1[Classe],0))-SUMIF($F$3:F10,F10,$H$3:H10)</f>
        <v>#N/A</v>
      </c>
    </row>
    <row r="11" spans="1:10" x14ac:dyDescent="0.25">
      <c r="F11" s="7"/>
      <c r="G11" s="3"/>
      <c r="H11" s="4"/>
      <c r="I11" s="6">
        <f t="shared" si="0"/>
        <v>0</v>
      </c>
      <c r="J11" s="41" t="e">
        <f>INDEX(Tableau1[Qté Stock],MATCH(F11,Tableau1[Classe],0))-SUMIF($F$3:F11,F11,$H$3:H11)</f>
        <v>#N/A</v>
      </c>
    </row>
    <row r="12" spans="1:10" x14ac:dyDescent="0.25">
      <c r="F12" s="7"/>
      <c r="G12" s="3"/>
      <c r="H12" s="4"/>
      <c r="I12" s="6">
        <f t="shared" si="0"/>
        <v>0</v>
      </c>
      <c r="J12" s="41" t="e">
        <f>INDEX(Tableau1[Qté Stock],MATCH(F12,Tableau1[Classe],0))-SUMIF($F$3:F12,F12,$H$3:H12)</f>
        <v>#N/A</v>
      </c>
    </row>
    <row r="13" spans="1:10" x14ac:dyDescent="0.25">
      <c r="F13" s="7"/>
      <c r="G13" s="3"/>
      <c r="H13" s="4"/>
      <c r="I13" s="6">
        <f t="shared" si="0"/>
        <v>0</v>
      </c>
      <c r="J13" s="41" t="e">
        <f>INDEX(Tableau1[Qté Stock],MATCH(F13,Tableau1[Classe],0))-SUMIF($F$3:F13,F13,$H$3:H13)</f>
        <v>#N/A</v>
      </c>
    </row>
    <row r="14" spans="1:10" x14ac:dyDescent="0.25">
      <c r="F14" s="7"/>
      <c r="G14" s="3"/>
      <c r="H14" s="4"/>
      <c r="I14" s="6">
        <f t="shared" si="0"/>
        <v>0</v>
      </c>
      <c r="J14" s="41" t="e">
        <f>INDEX(Tableau1[Qté Stock],MATCH(F14,Tableau1[Classe],0))-SUMIF($F$3:F14,F14,$H$3:H14)</f>
        <v>#N/A</v>
      </c>
    </row>
    <row r="15" spans="1:10" x14ac:dyDescent="0.25">
      <c r="F15" s="7"/>
      <c r="G15" s="3"/>
      <c r="H15" s="4"/>
      <c r="I15" s="6">
        <f t="shared" si="0"/>
        <v>0</v>
      </c>
      <c r="J15" s="41" t="e">
        <f>INDEX(Tableau1[Qté Stock],MATCH(F15,Tableau1[Classe],0))-SUMIF($F$3:F15,F15,$H$3:H15)</f>
        <v>#N/A</v>
      </c>
    </row>
    <row r="16" spans="1:10" x14ac:dyDescent="0.25">
      <c r="F16" s="7"/>
      <c r="G16" s="3"/>
      <c r="H16" s="4"/>
      <c r="I16" s="6">
        <f t="shared" si="0"/>
        <v>0</v>
      </c>
      <c r="J16" s="41" t="e">
        <f>INDEX(Tableau1[Qté Stock],MATCH(F16,Tableau1[Classe],0))-SUMIF($F$3:F16,F16,$H$3:H16)</f>
        <v>#N/A</v>
      </c>
    </row>
    <row r="17" spans="6:10" x14ac:dyDescent="0.25">
      <c r="F17" s="7"/>
      <c r="G17" s="3"/>
      <c r="H17" s="4"/>
      <c r="I17" s="6">
        <f t="shared" si="0"/>
        <v>0</v>
      </c>
      <c r="J17" s="41" t="e">
        <f>INDEX(Tableau1[Qté Stock],MATCH(F17,Tableau1[Classe],0))-SUMIF($F$3:F17,F17,$H$3:H17)</f>
        <v>#N/A</v>
      </c>
    </row>
    <row r="18" spans="6:10" x14ac:dyDescent="0.25">
      <c r="F18" s="7"/>
      <c r="G18" s="3"/>
      <c r="H18" s="4"/>
      <c r="I18" s="6">
        <f t="shared" si="0"/>
        <v>0</v>
      </c>
      <c r="J18" s="41" t="e">
        <f>INDEX(Tableau1[Qté Stock],MATCH(F18,Tableau1[Classe],0))-SUMIF($F$3:F18,F18,$H$3:H18)</f>
        <v>#N/A</v>
      </c>
    </row>
    <row r="19" spans="6:10" x14ac:dyDescent="0.25">
      <c r="F19" s="7"/>
      <c r="G19" s="3"/>
      <c r="H19" s="4"/>
      <c r="I19" s="6">
        <f t="shared" si="0"/>
        <v>0</v>
      </c>
      <c r="J19" s="45" t="e">
        <f>INDEX(Tableau1[Qté Stock],MATCH(F19,Tableau1[Classe],0))-SUMIF($F$3:F19,F19,$H$3:H19)</f>
        <v>#N/A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Sorties</vt:lpstr>
      <vt:lpstr>Entrée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Walter MOULIOM</cp:lastModifiedBy>
  <dcterms:created xsi:type="dcterms:W3CDTF">2022-04-10T06:25:00Z</dcterms:created>
  <dcterms:modified xsi:type="dcterms:W3CDTF">2023-04-23T19:40:12Z</dcterms:modified>
</cp:coreProperties>
</file>