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1040087\Downloads\"/>
    </mc:Choice>
  </mc:AlternateContent>
  <xr:revisionPtr revIDLastSave="0" documentId="13_ncr:1_{82CFD15E-F44F-48B5-A9FA-D6BB77E9E179}" xr6:coauthVersionLast="47" xr6:coauthVersionMax="47" xr10:uidLastSave="{00000000-0000-0000-0000-000000000000}"/>
  <bookViews>
    <workbookView xWindow="-120" yWindow="-120" windowWidth="20730" windowHeight="11160" xr2:uid="{A18B9095-7FAB-4AF1-90AE-F91C160E4E4D}"/>
  </bookViews>
  <sheets>
    <sheet name="12,5KG" sheetId="3" r:id="rId1"/>
    <sheet name="Sources" sheetId="4" r:id="rId2"/>
  </sheets>
  <definedNames>
    <definedName name="_xlnm._FilterDatabase" localSheetId="0" hidden="1">'12,5KG'!$A$3:$BT$112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U35" i="3" l="1"/>
  <c r="A9" i="4" l="1"/>
  <c r="A10" i="4"/>
  <c r="A11" i="4"/>
  <c r="A12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31" i="4"/>
  <c r="A32" i="4"/>
  <c r="A33" i="4"/>
  <c r="A34" i="4"/>
  <c r="A3" i="4"/>
  <c r="A4" i="4"/>
  <c r="A5" i="4"/>
  <c r="A6" i="4"/>
  <c r="A2" i="4"/>
  <c r="AG35" i="3"/>
  <c r="I33" i="4" s="1"/>
  <c r="AD17" i="3"/>
  <c r="H15" i="4" s="1"/>
  <c r="L4" i="3" l="1"/>
  <c r="C2" i="4" s="1"/>
  <c r="O4" i="3"/>
  <c r="R4" i="3"/>
  <c r="D2" i="4" s="1"/>
  <c r="U4" i="3"/>
  <c r="E2" i="4" s="1"/>
  <c r="X4" i="3"/>
  <c r="F2" i="4" s="1"/>
  <c r="AA4" i="3"/>
  <c r="G2" i="4" s="1"/>
  <c r="AD4" i="3"/>
  <c r="H2" i="4" s="1"/>
  <c r="AG4" i="3"/>
  <c r="I2" i="4" s="1"/>
  <c r="AJ4" i="3"/>
  <c r="AM4" i="3"/>
  <c r="AP4" i="3"/>
  <c r="J2" i="4" s="1"/>
  <c r="AS4" i="3"/>
  <c r="K2" i="4" s="1"/>
  <c r="AV4" i="3"/>
  <c r="L2" i="4" s="1"/>
  <c r="AY4" i="3"/>
  <c r="M2" i="4" s="1"/>
  <c r="BB4" i="3"/>
  <c r="N2" i="4" s="1"/>
  <c r="BE4" i="3"/>
  <c r="O2" i="4" s="1"/>
  <c r="BH4" i="3"/>
  <c r="BK4" i="3"/>
  <c r="P2" i="4" s="1"/>
  <c r="BN4" i="3"/>
  <c r="Q2" i="4" s="1"/>
  <c r="BQ4" i="3"/>
  <c r="R2" i="4" s="1"/>
  <c r="BT4" i="3"/>
  <c r="S2" i="4" s="1"/>
  <c r="L5" i="3"/>
  <c r="C3" i="4" s="1"/>
  <c r="O5" i="3"/>
  <c r="R5" i="3"/>
  <c r="D3" i="4" s="1"/>
  <c r="U5" i="3"/>
  <c r="E3" i="4" s="1"/>
  <c r="X5" i="3"/>
  <c r="F3" i="4" s="1"/>
  <c r="AA5" i="3"/>
  <c r="G3" i="4" s="1"/>
  <c r="AD5" i="3"/>
  <c r="H3" i="4" s="1"/>
  <c r="AG5" i="3"/>
  <c r="I3" i="4" s="1"/>
  <c r="AJ5" i="3"/>
  <c r="AM5" i="3"/>
  <c r="AP5" i="3"/>
  <c r="J3" i="4" s="1"/>
  <c r="AS5" i="3"/>
  <c r="K3" i="4" s="1"/>
  <c r="AV5" i="3"/>
  <c r="L3" i="4" s="1"/>
  <c r="AY5" i="3"/>
  <c r="M3" i="4" s="1"/>
  <c r="BB5" i="3"/>
  <c r="N3" i="4" s="1"/>
  <c r="BE5" i="3"/>
  <c r="O3" i="4" s="1"/>
  <c r="BH5" i="3"/>
  <c r="BK5" i="3"/>
  <c r="P3" i="4" s="1"/>
  <c r="BN5" i="3"/>
  <c r="Q3" i="4" s="1"/>
  <c r="BQ5" i="3"/>
  <c r="R3" i="4" s="1"/>
  <c r="BT5" i="3"/>
  <c r="S3" i="4" s="1"/>
  <c r="L6" i="3"/>
  <c r="C4" i="4" s="1"/>
  <c r="O6" i="3"/>
  <c r="R6" i="3"/>
  <c r="D4" i="4" s="1"/>
  <c r="U6" i="3"/>
  <c r="E4" i="4" s="1"/>
  <c r="X6" i="3"/>
  <c r="F4" i="4" s="1"/>
  <c r="AA6" i="3"/>
  <c r="G4" i="4" s="1"/>
  <c r="AD6" i="3"/>
  <c r="H4" i="4" s="1"/>
  <c r="AG6" i="3"/>
  <c r="I4" i="4" s="1"/>
  <c r="AJ6" i="3"/>
  <c r="AM6" i="3"/>
  <c r="AP6" i="3"/>
  <c r="J4" i="4" s="1"/>
  <c r="AS6" i="3"/>
  <c r="K4" i="4" s="1"/>
  <c r="AV6" i="3"/>
  <c r="L4" i="4" s="1"/>
  <c r="AY6" i="3"/>
  <c r="M4" i="4" s="1"/>
  <c r="BB6" i="3"/>
  <c r="N4" i="4" s="1"/>
  <c r="BE6" i="3"/>
  <c r="O4" i="4" s="1"/>
  <c r="BH6" i="3"/>
  <c r="BK6" i="3"/>
  <c r="P4" i="4" s="1"/>
  <c r="BN6" i="3"/>
  <c r="Q4" i="4" s="1"/>
  <c r="BQ6" i="3"/>
  <c r="R4" i="4" s="1"/>
  <c r="BT6" i="3"/>
  <c r="S4" i="4" s="1"/>
  <c r="L7" i="3"/>
  <c r="C5" i="4" s="1"/>
  <c r="O7" i="3"/>
  <c r="R7" i="3"/>
  <c r="D5" i="4" s="1"/>
  <c r="U7" i="3"/>
  <c r="E5" i="4" s="1"/>
  <c r="X7" i="3"/>
  <c r="F5" i="4" s="1"/>
  <c r="AA7" i="3"/>
  <c r="G5" i="4" s="1"/>
  <c r="AD7" i="3"/>
  <c r="H5" i="4" s="1"/>
  <c r="AG7" i="3"/>
  <c r="I5" i="4" s="1"/>
  <c r="AJ7" i="3"/>
  <c r="AM7" i="3"/>
  <c r="AP7" i="3"/>
  <c r="J5" i="4" s="1"/>
  <c r="AS7" i="3"/>
  <c r="K5" i="4" s="1"/>
  <c r="AV7" i="3"/>
  <c r="L5" i="4" s="1"/>
  <c r="AY7" i="3"/>
  <c r="M5" i="4" s="1"/>
  <c r="BB7" i="3"/>
  <c r="N5" i="4" s="1"/>
  <c r="BE7" i="3"/>
  <c r="O5" i="4" s="1"/>
  <c r="BH7" i="3"/>
  <c r="BK7" i="3"/>
  <c r="P5" i="4" s="1"/>
  <c r="BN7" i="3"/>
  <c r="Q5" i="4" s="1"/>
  <c r="BQ7" i="3"/>
  <c r="R5" i="4" s="1"/>
  <c r="BT7" i="3"/>
  <c r="S5" i="4" s="1"/>
  <c r="L8" i="3"/>
  <c r="C6" i="4" s="1"/>
  <c r="O8" i="3"/>
  <c r="R8" i="3"/>
  <c r="D6" i="4" s="1"/>
  <c r="U8" i="3"/>
  <c r="E6" i="4" s="1"/>
  <c r="X8" i="3"/>
  <c r="F6" i="4" s="1"/>
  <c r="AA8" i="3"/>
  <c r="G6" i="4" s="1"/>
  <c r="AD8" i="3"/>
  <c r="H6" i="4" s="1"/>
  <c r="AG8" i="3"/>
  <c r="I6" i="4" s="1"/>
  <c r="AJ8" i="3"/>
  <c r="AM8" i="3"/>
  <c r="AP8" i="3"/>
  <c r="J6" i="4" s="1"/>
  <c r="AS8" i="3"/>
  <c r="K6" i="4" s="1"/>
  <c r="AV8" i="3"/>
  <c r="L6" i="4" s="1"/>
  <c r="AY8" i="3"/>
  <c r="M6" i="4" s="1"/>
  <c r="BB8" i="3"/>
  <c r="N6" i="4" s="1"/>
  <c r="BE8" i="3"/>
  <c r="O6" i="4" s="1"/>
  <c r="BH8" i="3"/>
  <c r="BK8" i="3"/>
  <c r="P6" i="4" s="1"/>
  <c r="BN8" i="3"/>
  <c r="Q6" i="4" s="1"/>
  <c r="BQ8" i="3"/>
  <c r="R6" i="4" s="1"/>
  <c r="BT8" i="3"/>
  <c r="S6" i="4" s="1"/>
  <c r="J9" i="3"/>
  <c r="K9" i="3"/>
  <c r="M9" i="3"/>
  <c r="N9" i="3"/>
  <c r="P9" i="3"/>
  <c r="Q9" i="3"/>
  <c r="S9" i="3"/>
  <c r="U9" i="3" s="1"/>
  <c r="T9" i="3"/>
  <c r="V9" i="3"/>
  <c r="W9" i="3"/>
  <c r="Y9" i="3"/>
  <c r="Z9" i="3"/>
  <c r="AB9" i="3"/>
  <c r="AC9" i="3"/>
  <c r="AE9" i="3"/>
  <c r="AF9" i="3"/>
  <c r="AH9" i="3"/>
  <c r="AI9" i="3"/>
  <c r="AK9" i="3"/>
  <c r="AL9" i="3"/>
  <c r="AN9" i="3"/>
  <c r="AO9" i="3"/>
  <c r="AQ9" i="3"/>
  <c r="AR9" i="3"/>
  <c r="AT9" i="3"/>
  <c r="AU9" i="3"/>
  <c r="AW9" i="3"/>
  <c r="AX9" i="3"/>
  <c r="AZ9" i="3"/>
  <c r="BA9" i="3"/>
  <c r="BC9" i="3"/>
  <c r="BD9" i="3"/>
  <c r="BF9" i="3"/>
  <c r="BG9" i="3"/>
  <c r="BI9" i="3"/>
  <c r="BJ9" i="3"/>
  <c r="BL9" i="3"/>
  <c r="BM9" i="3"/>
  <c r="BO9" i="3"/>
  <c r="BP9" i="3"/>
  <c r="BQ9" i="3" s="1"/>
  <c r="BR9" i="3"/>
  <c r="BS9" i="3"/>
  <c r="L11" i="3"/>
  <c r="C9" i="4" s="1"/>
  <c r="O11" i="3"/>
  <c r="R11" i="3"/>
  <c r="D9" i="4" s="1"/>
  <c r="U11" i="3"/>
  <c r="E9" i="4" s="1"/>
  <c r="X11" i="3"/>
  <c r="F9" i="4" s="1"/>
  <c r="AA11" i="3"/>
  <c r="G9" i="4" s="1"/>
  <c r="AD11" i="3"/>
  <c r="H9" i="4" s="1"/>
  <c r="AG11" i="3"/>
  <c r="I9" i="4" s="1"/>
  <c r="AJ11" i="3"/>
  <c r="AM11" i="3"/>
  <c r="AP11" i="3"/>
  <c r="J9" i="4" s="1"/>
  <c r="AS11" i="3"/>
  <c r="K9" i="4" s="1"/>
  <c r="AV11" i="3"/>
  <c r="L9" i="4" s="1"/>
  <c r="AY11" i="3"/>
  <c r="M9" i="4" s="1"/>
  <c r="BB11" i="3"/>
  <c r="N9" i="4" s="1"/>
  <c r="BE11" i="3"/>
  <c r="O9" i="4" s="1"/>
  <c r="BH11" i="3"/>
  <c r="BK11" i="3"/>
  <c r="P9" i="4" s="1"/>
  <c r="BN11" i="3"/>
  <c r="Q9" i="4" s="1"/>
  <c r="BQ11" i="3"/>
  <c r="R9" i="4" s="1"/>
  <c r="BT11" i="3"/>
  <c r="S9" i="4" s="1"/>
  <c r="L12" i="3"/>
  <c r="C10" i="4" s="1"/>
  <c r="O12" i="3"/>
  <c r="R12" i="3"/>
  <c r="D10" i="4" s="1"/>
  <c r="U12" i="3"/>
  <c r="E10" i="4" s="1"/>
  <c r="X12" i="3"/>
  <c r="F10" i="4" s="1"/>
  <c r="AA12" i="3"/>
  <c r="G10" i="4" s="1"/>
  <c r="AD12" i="3"/>
  <c r="H10" i="4" s="1"/>
  <c r="AG12" i="3"/>
  <c r="I10" i="4" s="1"/>
  <c r="AJ12" i="3"/>
  <c r="AM12" i="3"/>
  <c r="AP12" i="3"/>
  <c r="J10" i="4" s="1"/>
  <c r="AS12" i="3"/>
  <c r="K10" i="4" s="1"/>
  <c r="AV12" i="3"/>
  <c r="L10" i="4" s="1"/>
  <c r="AY12" i="3"/>
  <c r="M10" i="4" s="1"/>
  <c r="BB12" i="3"/>
  <c r="N10" i="4" s="1"/>
  <c r="BE12" i="3"/>
  <c r="O10" i="4" s="1"/>
  <c r="BH12" i="3"/>
  <c r="BK12" i="3"/>
  <c r="P10" i="4" s="1"/>
  <c r="BN12" i="3"/>
  <c r="Q10" i="4" s="1"/>
  <c r="BQ12" i="3"/>
  <c r="R10" i="4" s="1"/>
  <c r="BT12" i="3"/>
  <c r="S10" i="4" s="1"/>
  <c r="L13" i="3"/>
  <c r="C11" i="4" s="1"/>
  <c r="O13" i="3"/>
  <c r="R13" i="3"/>
  <c r="D11" i="4" s="1"/>
  <c r="U13" i="3"/>
  <c r="E11" i="4" s="1"/>
  <c r="X13" i="3"/>
  <c r="F11" i="4" s="1"/>
  <c r="AA13" i="3"/>
  <c r="G11" i="4" s="1"/>
  <c r="AD13" i="3"/>
  <c r="H11" i="4" s="1"/>
  <c r="AG13" i="3"/>
  <c r="I11" i="4" s="1"/>
  <c r="AJ13" i="3"/>
  <c r="AM13" i="3"/>
  <c r="AP13" i="3"/>
  <c r="J11" i="4" s="1"/>
  <c r="AS13" i="3"/>
  <c r="K11" i="4" s="1"/>
  <c r="AV13" i="3"/>
  <c r="L11" i="4" s="1"/>
  <c r="AY13" i="3"/>
  <c r="M11" i="4" s="1"/>
  <c r="BB13" i="3"/>
  <c r="N11" i="4" s="1"/>
  <c r="BE13" i="3"/>
  <c r="O11" i="4" s="1"/>
  <c r="BH13" i="3"/>
  <c r="BK13" i="3"/>
  <c r="P11" i="4" s="1"/>
  <c r="BN13" i="3"/>
  <c r="Q11" i="4" s="1"/>
  <c r="BQ13" i="3"/>
  <c r="R11" i="4" s="1"/>
  <c r="BT13" i="3"/>
  <c r="S11" i="4" s="1"/>
  <c r="L14" i="3"/>
  <c r="C12" i="4" s="1"/>
  <c r="O14" i="3"/>
  <c r="R14" i="3"/>
  <c r="D12" i="4" s="1"/>
  <c r="U14" i="3"/>
  <c r="E12" i="4" s="1"/>
  <c r="X14" i="3"/>
  <c r="F12" i="4" s="1"/>
  <c r="AA14" i="3"/>
  <c r="G12" i="4" s="1"/>
  <c r="AD14" i="3"/>
  <c r="H12" i="4" s="1"/>
  <c r="AG14" i="3"/>
  <c r="I12" i="4" s="1"/>
  <c r="AJ14" i="3"/>
  <c r="AM14" i="3"/>
  <c r="AP14" i="3"/>
  <c r="J12" i="4" s="1"/>
  <c r="AS14" i="3"/>
  <c r="K12" i="4" s="1"/>
  <c r="AV14" i="3"/>
  <c r="L12" i="4" s="1"/>
  <c r="AY14" i="3"/>
  <c r="M12" i="4" s="1"/>
  <c r="BB14" i="3"/>
  <c r="N12" i="4" s="1"/>
  <c r="BE14" i="3"/>
  <c r="O12" i="4" s="1"/>
  <c r="BH14" i="3"/>
  <c r="BK14" i="3"/>
  <c r="P12" i="4" s="1"/>
  <c r="BN14" i="3"/>
  <c r="Q12" i="4" s="1"/>
  <c r="BQ14" i="3"/>
  <c r="R12" i="4" s="1"/>
  <c r="BT14" i="3"/>
  <c r="S12" i="4" s="1"/>
  <c r="J15" i="3"/>
  <c r="K15" i="3"/>
  <c r="M15" i="3"/>
  <c r="N15" i="3"/>
  <c r="P15" i="3"/>
  <c r="Q15" i="3"/>
  <c r="S15" i="3"/>
  <c r="T15" i="3"/>
  <c r="V15" i="3"/>
  <c r="W15" i="3"/>
  <c r="Y15" i="3"/>
  <c r="Z15" i="3"/>
  <c r="AB15" i="3"/>
  <c r="AC15" i="3"/>
  <c r="AE15" i="3"/>
  <c r="AG15" i="3" s="1"/>
  <c r="AF15" i="3"/>
  <c r="AH15" i="3"/>
  <c r="AI15" i="3"/>
  <c r="AK15" i="3"/>
  <c r="AL15" i="3"/>
  <c r="AN15" i="3"/>
  <c r="AO15" i="3"/>
  <c r="AQ15" i="3"/>
  <c r="AR15" i="3"/>
  <c r="AT15" i="3"/>
  <c r="AU15" i="3"/>
  <c r="AW15" i="3"/>
  <c r="AX15" i="3"/>
  <c r="AZ15" i="3"/>
  <c r="BA15" i="3"/>
  <c r="BC15" i="3"/>
  <c r="BD15" i="3"/>
  <c r="BF15" i="3"/>
  <c r="BG15" i="3"/>
  <c r="BI15" i="3"/>
  <c r="BJ15" i="3"/>
  <c r="BL15" i="3"/>
  <c r="BM15" i="3"/>
  <c r="BO15" i="3"/>
  <c r="BP15" i="3"/>
  <c r="BR15" i="3"/>
  <c r="BS15" i="3"/>
  <c r="L17" i="3"/>
  <c r="C15" i="4" s="1"/>
  <c r="O17" i="3"/>
  <c r="R17" i="3"/>
  <c r="D15" i="4" s="1"/>
  <c r="U17" i="3"/>
  <c r="E15" i="4" s="1"/>
  <c r="X17" i="3"/>
  <c r="F15" i="4" s="1"/>
  <c r="AA17" i="3"/>
  <c r="G15" i="4" s="1"/>
  <c r="AG17" i="3"/>
  <c r="I15" i="4" s="1"/>
  <c r="AJ17" i="3"/>
  <c r="AM17" i="3"/>
  <c r="AP17" i="3"/>
  <c r="J15" i="4" s="1"/>
  <c r="AS17" i="3"/>
  <c r="K15" i="4" s="1"/>
  <c r="AV17" i="3"/>
  <c r="L15" i="4" s="1"/>
  <c r="AY17" i="3"/>
  <c r="M15" i="4" s="1"/>
  <c r="BB17" i="3"/>
  <c r="N15" i="4" s="1"/>
  <c r="BE17" i="3"/>
  <c r="O15" i="4" s="1"/>
  <c r="BH17" i="3"/>
  <c r="BK17" i="3"/>
  <c r="P15" i="4" s="1"/>
  <c r="BN17" i="3"/>
  <c r="Q15" i="4" s="1"/>
  <c r="BQ17" i="3"/>
  <c r="R15" i="4" s="1"/>
  <c r="BT17" i="3"/>
  <c r="S15" i="4" s="1"/>
  <c r="L18" i="3"/>
  <c r="C16" i="4" s="1"/>
  <c r="O18" i="3"/>
  <c r="R18" i="3"/>
  <c r="D16" i="4" s="1"/>
  <c r="U18" i="3"/>
  <c r="E16" i="4" s="1"/>
  <c r="X18" i="3"/>
  <c r="F16" i="4" s="1"/>
  <c r="AA18" i="3"/>
  <c r="G16" i="4" s="1"/>
  <c r="AD18" i="3"/>
  <c r="H16" i="4" s="1"/>
  <c r="AG18" i="3"/>
  <c r="I16" i="4" s="1"/>
  <c r="AJ18" i="3"/>
  <c r="AM18" i="3"/>
  <c r="AP18" i="3"/>
  <c r="J16" i="4" s="1"/>
  <c r="AS18" i="3"/>
  <c r="K16" i="4" s="1"/>
  <c r="AV18" i="3"/>
  <c r="L16" i="4" s="1"/>
  <c r="AY18" i="3"/>
  <c r="M16" i="4" s="1"/>
  <c r="BB18" i="3"/>
  <c r="N16" i="4" s="1"/>
  <c r="BE18" i="3"/>
  <c r="O16" i="4" s="1"/>
  <c r="BH18" i="3"/>
  <c r="BK18" i="3"/>
  <c r="P16" i="4" s="1"/>
  <c r="BN18" i="3"/>
  <c r="Q16" i="4" s="1"/>
  <c r="BQ18" i="3"/>
  <c r="R16" i="4" s="1"/>
  <c r="BT18" i="3"/>
  <c r="S16" i="4" s="1"/>
  <c r="L19" i="3"/>
  <c r="C17" i="4" s="1"/>
  <c r="O19" i="3"/>
  <c r="R19" i="3"/>
  <c r="D17" i="4" s="1"/>
  <c r="U19" i="3"/>
  <c r="E17" i="4" s="1"/>
  <c r="X19" i="3"/>
  <c r="F17" i="4" s="1"/>
  <c r="AA19" i="3"/>
  <c r="G17" i="4" s="1"/>
  <c r="AD19" i="3"/>
  <c r="H17" i="4" s="1"/>
  <c r="AG19" i="3"/>
  <c r="I17" i="4" s="1"/>
  <c r="AJ19" i="3"/>
  <c r="AM19" i="3"/>
  <c r="AP19" i="3"/>
  <c r="J17" i="4" s="1"/>
  <c r="AS19" i="3"/>
  <c r="K17" i="4" s="1"/>
  <c r="AV19" i="3"/>
  <c r="L17" i="4" s="1"/>
  <c r="AY19" i="3"/>
  <c r="M17" i="4" s="1"/>
  <c r="BB19" i="3"/>
  <c r="N17" i="4" s="1"/>
  <c r="BE19" i="3"/>
  <c r="O17" i="4" s="1"/>
  <c r="BH19" i="3"/>
  <c r="BK19" i="3"/>
  <c r="P17" i="4" s="1"/>
  <c r="BN19" i="3"/>
  <c r="Q17" i="4" s="1"/>
  <c r="BQ19" i="3"/>
  <c r="R17" i="4" s="1"/>
  <c r="BT19" i="3"/>
  <c r="S17" i="4" s="1"/>
  <c r="L20" i="3"/>
  <c r="C18" i="4" s="1"/>
  <c r="O20" i="3"/>
  <c r="R20" i="3"/>
  <c r="D18" i="4" s="1"/>
  <c r="U20" i="3"/>
  <c r="E18" i="4" s="1"/>
  <c r="X20" i="3"/>
  <c r="F18" i="4" s="1"/>
  <c r="AA20" i="3"/>
  <c r="G18" i="4" s="1"/>
  <c r="AD20" i="3"/>
  <c r="H18" i="4" s="1"/>
  <c r="AG20" i="3"/>
  <c r="I18" i="4" s="1"/>
  <c r="AJ20" i="3"/>
  <c r="AM20" i="3"/>
  <c r="AP20" i="3"/>
  <c r="J18" i="4" s="1"/>
  <c r="AS20" i="3"/>
  <c r="K18" i="4" s="1"/>
  <c r="AV20" i="3"/>
  <c r="L18" i="4" s="1"/>
  <c r="AY20" i="3"/>
  <c r="M18" i="4" s="1"/>
  <c r="BB20" i="3"/>
  <c r="N18" i="4" s="1"/>
  <c r="BE20" i="3"/>
  <c r="O18" i="4" s="1"/>
  <c r="BH20" i="3"/>
  <c r="BK20" i="3"/>
  <c r="P18" i="4" s="1"/>
  <c r="BN20" i="3"/>
  <c r="Q18" i="4" s="1"/>
  <c r="BQ20" i="3"/>
  <c r="R18" i="4" s="1"/>
  <c r="BT20" i="3"/>
  <c r="S18" i="4" s="1"/>
  <c r="L21" i="3"/>
  <c r="C19" i="4" s="1"/>
  <c r="O21" i="3"/>
  <c r="R21" i="3"/>
  <c r="D19" i="4" s="1"/>
  <c r="U21" i="3"/>
  <c r="E19" i="4" s="1"/>
  <c r="X21" i="3"/>
  <c r="F19" i="4" s="1"/>
  <c r="AA21" i="3"/>
  <c r="G19" i="4" s="1"/>
  <c r="AD21" i="3"/>
  <c r="H19" i="4" s="1"/>
  <c r="AG21" i="3"/>
  <c r="I19" i="4" s="1"/>
  <c r="AJ21" i="3"/>
  <c r="AM21" i="3"/>
  <c r="AP21" i="3"/>
  <c r="J19" i="4" s="1"/>
  <c r="AS21" i="3"/>
  <c r="K19" i="4" s="1"/>
  <c r="AV21" i="3"/>
  <c r="L19" i="4" s="1"/>
  <c r="AY21" i="3"/>
  <c r="M19" i="4" s="1"/>
  <c r="BB21" i="3"/>
  <c r="N19" i="4" s="1"/>
  <c r="BE21" i="3"/>
  <c r="O19" i="4" s="1"/>
  <c r="BH21" i="3"/>
  <c r="BK21" i="3"/>
  <c r="P19" i="4" s="1"/>
  <c r="BN21" i="3"/>
  <c r="Q19" i="4" s="1"/>
  <c r="BQ21" i="3"/>
  <c r="R19" i="4" s="1"/>
  <c r="BT21" i="3"/>
  <c r="S19" i="4" s="1"/>
  <c r="L22" i="3"/>
  <c r="C20" i="4" s="1"/>
  <c r="O22" i="3"/>
  <c r="R22" i="3"/>
  <c r="D20" i="4" s="1"/>
  <c r="U22" i="3"/>
  <c r="E20" i="4" s="1"/>
  <c r="X22" i="3"/>
  <c r="F20" i="4" s="1"/>
  <c r="AA22" i="3"/>
  <c r="G20" i="4" s="1"/>
  <c r="AD22" i="3"/>
  <c r="H20" i="4" s="1"/>
  <c r="AG22" i="3"/>
  <c r="I20" i="4" s="1"/>
  <c r="AJ22" i="3"/>
  <c r="AM22" i="3"/>
  <c r="AP22" i="3"/>
  <c r="J20" i="4" s="1"/>
  <c r="AS22" i="3"/>
  <c r="K20" i="4" s="1"/>
  <c r="AV22" i="3"/>
  <c r="L20" i="4" s="1"/>
  <c r="AY22" i="3"/>
  <c r="M20" i="4" s="1"/>
  <c r="BB22" i="3"/>
  <c r="N20" i="4" s="1"/>
  <c r="BE22" i="3"/>
  <c r="O20" i="4" s="1"/>
  <c r="BH22" i="3"/>
  <c r="BK22" i="3"/>
  <c r="P20" i="4" s="1"/>
  <c r="BN22" i="3"/>
  <c r="Q20" i="4" s="1"/>
  <c r="BQ22" i="3"/>
  <c r="R20" i="4" s="1"/>
  <c r="BT22" i="3"/>
  <c r="S20" i="4" s="1"/>
  <c r="L23" i="3"/>
  <c r="C21" i="4" s="1"/>
  <c r="O23" i="3"/>
  <c r="R23" i="3"/>
  <c r="D21" i="4" s="1"/>
  <c r="U23" i="3"/>
  <c r="E21" i="4" s="1"/>
  <c r="X23" i="3"/>
  <c r="F21" i="4" s="1"/>
  <c r="AA23" i="3"/>
  <c r="G21" i="4" s="1"/>
  <c r="AD23" i="3"/>
  <c r="H21" i="4" s="1"/>
  <c r="AG23" i="3"/>
  <c r="I21" i="4" s="1"/>
  <c r="AJ23" i="3"/>
  <c r="AM23" i="3"/>
  <c r="AP23" i="3"/>
  <c r="J21" i="4" s="1"/>
  <c r="AS23" i="3"/>
  <c r="K21" i="4" s="1"/>
  <c r="AV23" i="3"/>
  <c r="L21" i="4" s="1"/>
  <c r="AY23" i="3"/>
  <c r="M21" i="4" s="1"/>
  <c r="BB23" i="3"/>
  <c r="N21" i="4" s="1"/>
  <c r="BE23" i="3"/>
  <c r="O21" i="4" s="1"/>
  <c r="BH23" i="3"/>
  <c r="BK23" i="3"/>
  <c r="P21" i="4" s="1"/>
  <c r="BN23" i="3"/>
  <c r="Q21" i="4" s="1"/>
  <c r="BQ23" i="3"/>
  <c r="R21" i="4" s="1"/>
  <c r="BT23" i="3"/>
  <c r="S21" i="4" s="1"/>
  <c r="L24" i="3"/>
  <c r="C22" i="4" s="1"/>
  <c r="O24" i="3"/>
  <c r="R24" i="3"/>
  <c r="D22" i="4" s="1"/>
  <c r="U24" i="3"/>
  <c r="E22" i="4" s="1"/>
  <c r="X24" i="3"/>
  <c r="F22" i="4" s="1"/>
  <c r="AA24" i="3"/>
  <c r="G22" i="4" s="1"/>
  <c r="AD24" i="3"/>
  <c r="H22" i="4" s="1"/>
  <c r="AG24" i="3"/>
  <c r="I22" i="4" s="1"/>
  <c r="AJ24" i="3"/>
  <c r="AM24" i="3"/>
  <c r="AP24" i="3"/>
  <c r="J22" i="4" s="1"/>
  <c r="AS24" i="3"/>
  <c r="K22" i="4" s="1"/>
  <c r="AV24" i="3"/>
  <c r="L22" i="4" s="1"/>
  <c r="AY24" i="3"/>
  <c r="M22" i="4" s="1"/>
  <c r="BB24" i="3"/>
  <c r="N22" i="4" s="1"/>
  <c r="BE24" i="3"/>
  <c r="O22" i="4" s="1"/>
  <c r="BH24" i="3"/>
  <c r="BK24" i="3"/>
  <c r="P22" i="4" s="1"/>
  <c r="BN24" i="3"/>
  <c r="Q22" i="4" s="1"/>
  <c r="BQ24" i="3"/>
  <c r="R22" i="4" s="1"/>
  <c r="BT24" i="3"/>
  <c r="S22" i="4" s="1"/>
  <c r="L25" i="3"/>
  <c r="C23" i="4" s="1"/>
  <c r="O25" i="3"/>
  <c r="R25" i="3"/>
  <c r="D23" i="4" s="1"/>
  <c r="U25" i="3"/>
  <c r="E23" i="4" s="1"/>
  <c r="X25" i="3"/>
  <c r="F23" i="4" s="1"/>
  <c r="AA25" i="3"/>
  <c r="G23" i="4" s="1"/>
  <c r="AD25" i="3"/>
  <c r="H23" i="4" s="1"/>
  <c r="AG25" i="3"/>
  <c r="I23" i="4" s="1"/>
  <c r="AJ25" i="3"/>
  <c r="AM25" i="3"/>
  <c r="AP25" i="3"/>
  <c r="J23" i="4" s="1"/>
  <c r="AS25" i="3"/>
  <c r="K23" i="4" s="1"/>
  <c r="AV25" i="3"/>
  <c r="L23" i="4" s="1"/>
  <c r="AY25" i="3"/>
  <c r="M23" i="4" s="1"/>
  <c r="BB25" i="3"/>
  <c r="N23" i="4" s="1"/>
  <c r="BE25" i="3"/>
  <c r="O23" i="4" s="1"/>
  <c r="BH25" i="3"/>
  <c r="BK25" i="3"/>
  <c r="P23" i="4" s="1"/>
  <c r="BN25" i="3"/>
  <c r="Q23" i="4" s="1"/>
  <c r="BQ25" i="3"/>
  <c r="R23" i="4" s="1"/>
  <c r="BT25" i="3"/>
  <c r="S23" i="4" s="1"/>
  <c r="L26" i="3"/>
  <c r="C24" i="4" s="1"/>
  <c r="O26" i="3"/>
  <c r="R26" i="3"/>
  <c r="D24" i="4" s="1"/>
  <c r="U26" i="3"/>
  <c r="E24" i="4" s="1"/>
  <c r="X26" i="3"/>
  <c r="F24" i="4" s="1"/>
  <c r="AA26" i="3"/>
  <c r="G24" i="4" s="1"/>
  <c r="AD26" i="3"/>
  <c r="H24" i="4" s="1"/>
  <c r="AG26" i="3"/>
  <c r="I24" i="4" s="1"/>
  <c r="AJ26" i="3"/>
  <c r="AM26" i="3"/>
  <c r="AP26" i="3"/>
  <c r="J24" i="4" s="1"/>
  <c r="AS26" i="3"/>
  <c r="K24" i="4" s="1"/>
  <c r="AV26" i="3"/>
  <c r="L24" i="4" s="1"/>
  <c r="AY26" i="3"/>
  <c r="M24" i="4" s="1"/>
  <c r="BB26" i="3"/>
  <c r="N24" i="4" s="1"/>
  <c r="BE26" i="3"/>
  <c r="O24" i="4" s="1"/>
  <c r="BH26" i="3"/>
  <c r="BK26" i="3"/>
  <c r="P24" i="4" s="1"/>
  <c r="BN26" i="3"/>
  <c r="Q24" i="4" s="1"/>
  <c r="BQ26" i="3"/>
  <c r="R24" i="4" s="1"/>
  <c r="BT26" i="3"/>
  <c r="S24" i="4" s="1"/>
  <c r="L27" i="3"/>
  <c r="C25" i="4" s="1"/>
  <c r="O27" i="3"/>
  <c r="R27" i="3"/>
  <c r="D25" i="4" s="1"/>
  <c r="U27" i="3"/>
  <c r="E25" i="4" s="1"/>
  <c r="X27" i="3"/>
  <c r="F25" i="4" s="1"/>
  <c r="AA27" i="3"/>
  <c r="G25" i="4" s="1"/>
  <c r="AD27" i="3"/>
  <c r="H25" i="4" s="1"/>
  <c r="AG27" i="3"/>
  <c r="I25" i="4" s="1"/>
  <c r="AJ27" i="3"/>
  <c r="AM27" i="3"/>
  <c r="AP27" i="3"/>
  <c r="J25" i="4" s="1"/>
  <c r="AS27" i="3"/>
  <c r="K25" i="4" s="1"/>
  <c r="AV27" i="3"/>
  <c r="L25" i="4" s="1"/>
  <c r="AY27" i="3"/>
  <c r="M25" i="4" s="1"/>
  <c r="BB27" i="3"/>
  <c r="N25" i="4" s="1"/>
  <c r="BE27" i="3"/>
  <c r="O25" i="4" s="1"/>
  <c r="BH27" i="3"/>
  <c r="BK27" i="3"/>
  <c r="P25" i="4" s="1"/>
  <c r="BN27" i="3"/>
  <c r="Q25" i="4" s="1"/>
  <c r="BQ27" i="3"/>
  <c r="R25" i="4" s="1"/>
  <c r="BT27" i="3"/>
  <c r="S25" i="4" s="1"/>
  <c r="L28" i="3"/>
  <c r="C26" i="4" s="1"/>
  <c r="O28" i="3"/>
  <c r="R28" i="3"/>
  <c r="D26" i="4" s="1"/>
  <c r="U28" i="3"/>
  <c r="E26" i="4" s="1"/>
  <c r="X28" i="3"/>
  <c r="F26" i="4" s="1"/>
  <c r="AA28" i="3"/>
  <c r="G26" i="4" s="1"/>
  <c r="AD28" i="3"/>
  <c r="H26" i="4" s="1"/>
  <c r="AG28" i="3"/>
  <c r="I26" i="4" s="1"/>
  <c r="AJ28" i="3"/>
  <c r="AM28" i="3"/>
  <c r="AP28" i="3"/>
  <c r="J26" i="4" s="1"/>
  <c r="AS28" i="3"/>
  <c r="K26" i="4" s="1"/>
  <c r="AV28" i="3"/>
  <c r="L26" i="4" s="1"/>
  <c r="AY28" i="3"/>
  <c r="M26" i="4" s="1"/>
  <c r="BB28" i="3"/>
  <c r="N26" i="4" s="1"/>
  <c r="BE28" i="3"/>
  <c r="O26" i="4" s="1"/>
  <c r="BH28" i="3"/>
  <c r="BK28" i="3"/>
  <c r="P26" i="4" s="1"/>
  <c r="BN28" i="3"/>
  <c r="Q26" i="4" s="1"/>
  <c r="BQ28" i="3"/>
  <c r="R26" i="4" s="1"/>
  <c r="BT28" i="3"/>
  <c r="S26" i="4" s="1"/>
  <c r="L29" i="3"/>
  <c r="C27" i="4" s="1"/>
  <c r="O29" i="3"/>
  <c r="R29" i="3"/>
  <c r="D27" i="4" s="1"/>
  <c r="U29" i="3"/>
  <c r="E27" i="4" s="1"/>
  <c r="X29" i="3"/>
  <c r="F27" i="4" s="1"/>
  <c r="AA29" i="3"/>
  <c r="G27" i="4" s="1"/>
  <c r="AD29" i="3"/>
  <c r="H27" i="4" s="1"/>
  <c r="AG29" i="3"/>
  <c r="I27" i="4" s="1"/>
  <c r="AJ29" i="3"/>
  <c r="AM29" i="3"/>
  <c r="AP29" i="3"/>
  <c r="J27" i="4" s="1"/>
  <c r="AS29" i="3"/>
  <c r="K27" i="4" s="1"/>
  <c r="AV29" i="3"/>
  <c r="L27" i="4" s="1"/>
  <c r="AY29" i="3"/>
  <c r="M27" i="4" s="1"/>
  <c r="BB29" i="3"/>
  <c r="N27" i="4" s="1"/>
  <c r="BE29" i="3"/>
  <c r="O27" i="4" s="1"/>
  <c r="BH29" i="3"/>
  <c r="BK29" i="3"/>
  <c r="P27" i="4" s="1"/>
  <c r="BN29" i="3"/>
  <c r="Q27" i="4" s="1"/>
  <c r="BQ29" i="3"/>
  <c r="R27" i="4" s="1"/>
  <c r="BT29" i="3"/>
  <c r="S27" i="4" s="1"/>
  <c r="J30" i="3"/>
  <c r="L30" i="3" s="1"/>
  <c r="K30" i="3"/>
  <c r="M30" i="3"/>
  <c r="N30" i="3"/>
  <c r="P30" i="3"/>
  <c r="Q30" i="3"/>
  <c r="S30" i="3"/>
  <c r="U30" i="3" s="1"/>
  <c r="T30" i="3"/>
  <c r="V30" i="3"/>
  <c r="W30" i="3"/>
  <c r="Y30" i="3"/>
  <c r="Z30" i="3"/>
  <c r="AB30" i="3"/>
  <c r="AC30" i="3"/>
  <c r="AE30" i="3"/>
  <c r="AF30" i="3"/>
  <c r="AH30" i="3"/>
  <c r="AI30" i="3"/>
  <c r="AK30" i="3"/>
  <c r="AL30" i="3"/>
  <c r="AN30" i="3"/>
  <c r="AO30" i="3"/>
  <c r="AQ30" i="3"/>
  <c r="AR30" i="3"/>
  <c r="AT30" i="3"/>
  <c r="AU30" i="3"/>
  <c r="AW30" i="3"/>
  <c r="AX30" i="3"/>
  <c r="AZ30" i="3"/>
  <c r="BA30" i="3"/>
  <c r="BC30" i="3"/>
  <c r="BD30" i="3"/>
  <c r="BF30" i="3"/>
  <c r="BG30" i="3"/>
  <c r="BI30" i="3"/>
  <c r="BJ30" i="3"/>
  <c r="BL30" i="3"/>
  <c r="BM30" i="3"/>
  <c r="BO30" i="3"/>
  <c r="BP30" i="3"/>
  <c r="BR30" i="3"/>
  <c r="BS30" i="3"/>
  <c r="L33" i="3"/>
  <c r="C31" i="4" s="1"/>
  <c r="O33" i="3"/>
  <c r="R33" i="3"/>
  <c r="D31" i="4" s="1"/>
  <c r="U33" i="3"/>
  <c r="E31" i="4" s="1"/>
  <c r="X33" i="3"/>
  <c r="F31" i="4" s="1"/>
  <c r="AA33" i="3"/>
  <c r="G31" i="4" s="1"/>
  <c r="AD33" i="3"/>
  <c r="H31" i="4" s="1"/>
  <c r="AG33" i="3"/>
  <c r="I31" i="4" s="1"/>
  <c r="AJ33" i="3"/>
  <c r="AM33" i="3"/>
  <c r="AP33" i="3"/>
  <c r="J31" i="4" s="1"/>
  <c r="AS33" i="3"/>
  <c r="K31" i="4" s="1"/>
  <c r="AV33" i="3"/>
  <c r="L31" i="4" s="1"/>
  <c r="AY33" i="3"/>
  <c r="M31" i="4" s="1"/>
  <c r="BB33" i="3"/>
  <c r="N31" i="4" s="1"/>
  <c r="BE33" i="3"/>
  <c r="O31" i="4" s="1"/>
  <c r="BH33" i="3"/>
  <c r="BK33" i="3"/>
  <c r="P31" i="4" s="1"/>
  <c r="BN33" i="3"/>
  <c r="Q31" i="4" s="1"/>
  <c r="BQ33" i="3"/>
  <c r="R31" i="4" s="1"/>
  <c r="BT33" i="3"/>
  <c r="S31" i="4" s="1"/>
  <c r="L34" i="3"/>
  <c r="C32" i="4" s="1"/>
  <c r="O34" i="3"/>
  <c r="R34" i="3"/>
  <c r="D32" i="4" s="1"/>
  <c r="U34" i="3"/>
  <c r="E32" i="4" s="1"/>
  <c r="X34" i="3"/>
  <c r="F32" i="4" s="1"/>
  <c r="AA34" i="3"/>
  <c r="G32" i="4" s="1"/>
  <c r="AD34" i="3"/>
  <c r="H32" i="4" s="1"/>
  <c r="AG34" i="3"/>
  <c r="I32" i="4" s="1"/>
  <c r="AJ34" i="3"/>
  <c r="AM34" i="3"/>
  <c r="AP34" i="3"/>
  <c r="J32" i="4" s="1"/>
  <c r="AS34" i="3"/>
  <c r="K32" i="4" s="1"/>
  <c r="AV34" i="3"/>
  <c r="L32" i="4" s="1"/>
  <c r="AY34" i="3"/>
  <c r="M32" i="4" s="1"/>
  <c r="BB34" i="3"/>
  <c r="N32" i="4" s="1"/>
  <c r="BE34" i="3"/>
  <c r="O32" i="4" s="1"/>
  <c r="BH34" i="3"/>
  <c r="BK34" i="3"/>
  <c r="P32" i="4" s="1"/>
  <c r="BN34" i="3"/>
  <c r="Q32" i="4" s="1"/>
  <c r="BQ34" i="3"/>
  <c r="R32" i="4" s="1"/>
  <c r="BT34" i="3"/>
  <c r="S32" i="4" s="1"/>
  <c r="L35" i="3"/>
  <c r="C33" i="4" s="1"/>
  <c r="O35" i="3"/>
  <c r="R35" i="3"/>
  <c r="D33" i="4" s="1"/>
  <c r="U35" i="3"/>
  <c r="E33" i="4" s="1"/>
  <c r="X35" i="3"/>
  <c r="F33" i="4" s="1"/>
  <c r="AA35" i="3"/>
  <c r="G33" i="4" s="1"/>
  <c r="AD35" i="3"/>
  <c r="H33" i="4" s="1"/>
  <c r="AJ35" i="3"/>
  <c r="AM35" i="3"/>
  <c r="AP35" i="3"/>
  <c r="J33" i="4" s="1"/>
  <c r="AS35" i="3"/>
  <c r="K33" i="4" s="1"/>
  <c r="AV35" i="3"/>
  <c r="L33" i="4" s="1"/>
  <c r="AY35" i="3"/>
  <c r="M33" i="4" s="1"/>
  <c r="BB35" i="3"/>
  <c r="N33" i="4" s="1"/>
  <c r="BE35" i="3"/>
  <c r="O33" i="4" s="1"/>
  <c r="BH35" i="3"/>
  <c r="BK35" i="3"/>
  <c r="P33" i="4" s="1"/>
  <c r="BN35" i="3"/>
  <c r="Q33" i="4" s="1"/>
  <c r="BQ35" i="3"/>
  <c r="R33" i="4" s="1"/>
  <c r="BT35" i="3"/>
  <c r="S33" i="4" s="1"/>
  <c r="L36" i="3"/>
  <c r="C34" i="4" s="1"/>
  <c r="O36" i="3"/>
  <c r="R36" i="3"/>
  <c r="D34" i="4" s="1"/>
  <c r="U36" i="3"/>
  <c r="E34" i="4" s="1"/>
  <c r="X36" i="3"/>
  <c r="F34" i="4" s="1"/>
  <c r="AA36" i="3"/>
  <c r="G34" i="4" s="1"/>
  <c r="AD36" i="3"/>
  <c r="H34" i="4" s="1"/>
  <c r="AG36" i="3"/>
  <c r="I34" i="4" s="1"/>
  <c r="AJ36" i="3"/>
  <c r="AM36" i="3"/>
  <c r="AP36" i="3"/>
  <c r="J34" i="4" s="1"/>
  <c r="AS36" i="3"/>
  <c r="K34" i="4" s="1"/>
  <c r="AV36" i="3"/>
  <c r="L34" i="4" s="1"/>
  <c r="AY36" i="3"/>
  <c r="M34" i="4" s="1"/>
  <c r="BB36" i="3"/>
  <c r="N34" i="4" s="1"/>
  <c r="BE36" i="3"/>
  <c r="O34" i="4" s="1"/>
  <c r="BH36" i="3"/>
  <c r="BK36" i="3"/>
  <c r="P34" i="4" s="1"/>
  <c r="BN36" i="3"/>
  <c r="Q34" i="4" s="1"/>
  <c r="BQ36" i="3"/>
  <c r="R34" i="4" s="1"/>
  <c r="BT36" i="3"/>
  <c r="S34" i="4" s="1"/>
  <c r="J37" i="3"/>
  <c r="K37" i="3"/>
  <c r="M37" i="3"/>
  <c r="N37" i="3"/>
  <c r="P37" i="3"/>
  <c r="Q37" i="3"/>
  <c r="S37" i="3"/>
  <c r="T37" i="3"/>
  <c r="V37" i="3"/>
  <c r="X37" i="3" s="1"/>
  <c r="W37" i="3"/>
  <c r="Y37" i="3"/>
  <c r="Z37" i="3"/>
  <c r="AB37" i="3"/>
  <c r="AC37" i="3"/>
  <c r="AE37" i="3"/>
  <c r="AF37" i="3"/>
  <c r="AH37" i="3"/>
  <c r="AI37" i="3"/>
  <c r="AK37" i="3"/>
  <c r="AL37" i="3"/>
  <c r="AN37" i="3"/>
  <c r="AO37" i="3"/>
  <c r="AQ37" i="3"/>
  <c r="AR37" i="3"/>
  <c r="AT37" i="3"/>
  <c r="AV37" i="3" s="1"/>
  <c r="AU37" i="3"/>
  <c r="AW37" i="3"/>
  <c r="AX37" i="3"/>
  <c r="AY37" i="3"/>
  <c r="AZ37" i="3"/>
  <c r="BA37" i="3"/>
  <c r="BC37" i="3"/>
  <c r="BD37" i="3"/>
  <c r="BF37" i="3"/>
  <c r="BG37" i="3"/>
  <c r="BI37" i="3"/>
  <c r="BJ37" i="3"/>
  <c r="BL37" i="3"/>
  <c r="BM37" i="3"/>
  <c r="BO37" i="3"/>
  <c r="BP37" i="3"/>
  <c r="BR37" i="3"/>
  <c r="BT37" i="3" s="1"/>
  <c r="BS37" i="3"/>
  <c r="I4" i="3"/>
  <c r="I5" i="3"/>
  <c r="I6" i="3"/>
  <c r="I7" i="3"/>
  <c r="I8" i="3"/>
  <c r="G9" i="3"/>
  <c r="I9" i="3" s="1"/>
  <c r="H9" i="3"/>
  <c r="I11" i="3"/>
  <c r="I12" i="3"/>
  <c r="I13" i="3"/>
  <c r="I14" i="3"/>
  <c r="G15" i="3"/>
  <c r="H15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G30" i="3"/>
  <c r="H30" i="3"/>
  <c r="I33" i="3"/>
  <c r="I34" i="3"/>
  <c r="I35" i="3"/>
  <c r="I36" i="3"/>
  <c r="G37" i="3"/>
  <c r="I37" i="3" s="1"/>
  <c r="H37" i="3"/>
  <c r="B2" i="4" l="1"/>
  <c r="BU4" i="3"/>
  <c r="B33" i="4"/>
  <c r="B24" i="4"/>
  <c r="BU26" i="3"/>
  <c r="B20" i="4"/>
  <c r="BU22" i="3"/>
  <c r="B16" i="4"/>
  <c r="BU18" i="3"/>
  <c r="B12" i="4"/>
  <c r="BU14" i="3"/>
  <c r="B5" i="4"/>
  <c r="BU7" i="3"/>
  <c r="BH30" i="3"/>
  <c r="AJ30" i="3"/>
  <c r="X30" i="3"/>
  <c r="BT15" i="3"/>
  <c r="BH15" i="3"/>
  <c r="AV15" i="3"/>
  <c r="AP9" i="3"/>
  <c r="AD9" i="3"/>
  <c r="R9" i="3"/>
  <c r="B21" i="4"/>
  <c r="BU23" i="3"/>
  <c r="B6" i="4"/>
  <c r="BU8" i="3"/>
  <c r="B32" i="4"/>
  <c r="BU34" i="3"/>
  <c r="B27" i="4"/>
  <c r="BU29" i="3"/>
  <c r="B23" i="4"/>
  <c r="BU25" i="3"/>
  <c r="B19" i="4"/>
  <c r="BU21" i="3"/>
  <c r="B15" i="4"/>
  <c r="BU17" i="3"/>
  <c r="B11" i="4"/>
  <c r="BU13" i="3"/>
  <c r="B4" i="4"/>
  <c r="BU6" i="3"/>
  <c r="B34" i="4"/>
  <c r="BU36" i="3"/>
  <c r="B25" i="4"/>
  <c r="BU27" i="3"/>
  <c r="B17" i="4"/>
  <c r="BU19" i="3"/>
  <c r="B9" i="4"/>
  <c r="BU11" i="3"/>
  <c r="B31" i="4"/>
  <c r="BU33" i="3"/>
  <c r="B26" i="4"/>
  <c r="BU28" i="3"/>
  <c r="B22" i="4"/>
  <c r="BU24" i="3"/>
  <c r="B18" i="4"/>
  <c r="BU20" i="3"/>
  <c r="B10" i="4"/>
  <c r="BU12" i="3"/>
  <c r="BU15" i="3" s="1"/>
  <c r="B3" i="4"/>
  <c r="BU5" i="3"/>
  <c r="BQ30" i="3"/>
  <c r="X15" i="3"/>
  <c r="L15" i="3"/>
  <c r="AM37" i="3"/>
  <c r="AA37" i="3"/>
  <c r="BT30" i="3"/>
  <c r="BE30" i="3"/>
  <c r="AS30" i="3"/>
  <c r="BQ15" i="3"/>
  <c r="BE15" i="3"/>
  <c r="AS15" i="3"/>
  <c r="BE9" i="3"/>
  <c r="AS9" i="3"/>
  <c r="L37" i="3"/>
  <c r="BH37" i="3"/>
  <c r="AJ15" i="3"/>
  <c r="BN9" i="3"/>
  <c r="BB9" i="3"/>
  <c r="AG9" i="3"/>
  <c r="O37" i="3"/>
  <c r="AV30" i="3"/>
  <c r="AG30" i="3"/>
  <c r="U15" i="3"/>
  <c r="BK37" i="3"/>
  <c r="AJ37" i="3"/>
  <c r="I30" i="3"/>
  <c r="I15" i="3"/>
  <c r="BQ37" i="3"/>
  <c r="BN37" i="3"/>
  <c r="BE37" i="3"/>
  <c r="BB37" i="3"/>
  <c r="AS37" i="3"/>
  <c r="AP37" i="3"/>
  <c r="AG37" i="3"/>
  <c r="AD37" i="3"/>
  <c r="U37" i="3"/>
  <c r="R37" i="3"/>
  <c r="BN30" i="3"/>
  <c r="BK30" i="3"/>
  <c r="BB30" i="3"/>
  <c r="AY30" i="3"/>
  <c r="AP30" i="3"/>
  <c r="AM30" i="3"/>
  <c r="AD30" i="3"/>
  <c r="AA30" i="3"/>
  <c r="R30" i="3"/>
  <c r="O30" i="3"/>
  <c r="BN15" i="3"/>
  <c r="BK15" i="3"/>
  <c r="BB15" i="3"/>
  <c r="AY15" i="3"/>
  <c r="AP15" i="3"/>
  <c r="AM15" i="3"/>
  <c r="AD15" i="3"/>
  <c r="AA15" i="3"/>
  <c r="R15" i="3"/>
  <c r="O15" i="3"/>
  <c r="BT9" i="3"/>
  <c r="BK9" i="3"/>
  <c r="BH9" i="3"/>
  <c r="AY9" i="3"/>
  <c r="AV9" i="3"/>
  <c r="AM9" i="3"/>
  <c r="AJ9" i="3"/>
  <c r="AA9" i="3"/>
  <c r="X9" i="3"/>
  <c r="O9" i="3"/>
  <c r="L9" i="3"/>
  <c r="BU37" i="3" l="1"/>
  <c r="BU30" i="3"/>
  <c r="BU9" i="3"/>
  <c r="F9" i="3"/>
  <c r="E9" i="3"/>
  <c r="E15" i="3" l="1"/>
  <c r="F15" i="3"/>
  <c r="F30" i="3" l="1"/>
  <c r="F37" i="3" s="1"/>
  <c r="E30" i="3"/>
  <c r="E37" i="3" l="1"/>
</calcChain>
</file>

<file path=xl/sharedStrings.xml><?xml version="1.0" encoding="utf-8"?>
<sst xmlns="http://schemas.openxmlformats.org/spreadsheetml/2006/main" count="126" uniqueCount="38">
  <si>
    <t>CODE TIERS</t>
  </si>
  <si>
    <t xml:space="preserve">STATIONS </t>
  </si>
  <si>
    <t>Ventes Moy Jour</t>
  </si>
  <si>
    <t>V</t>
  </si>
  <si>
    <t>P</t>
  </si>
  <si>
    <t>Nb Jr Vente</t>
  </si>
  <si>
    <t>BAFANG CENTRE</t>
  </si>
  <si>
    <t>BAFANG CHEFFERIE</t>
  </si>
  <si>
    <t>BONDJA BAFANG</t>
  </si>
  <si>
    <t>BANDJOUN</t>
  </si>
  <si>
    <t>BAHAM</t>
  </si>
  <si>
    <t>HAUT- NKAM</t>
  </si>
  <si>
    <t>ROUTE FOUMBAN</t>
  </si>
  <si>
    <t>FOUMBOT1&amp;2</t>
  </si>
  <si>
    <t>FOUMBAN HOPITAL</t>
  </si>
  <si>
    <t>FOUMBAN 1&amp;2</t>
  </si>
  <si>
    <t>NOUN</t>
  </si>
  <si>
    <t>MIFI</t>
  </si>
  <si>
    <t>CENTRE COMMERCIAL</t>
  </si>
  <si>
    <t>UNITE</t>
  </si>
  <si>
    <t>CHEFFERIE BAFOUSSAM</t>
  </si>
  <si>
    <t>BAMENDZI</t>
  </si>
  <si>
    <t>ROUTE BAMENDA</t>
  </si>
  <si>
    <t>DSCHANG1</t>
  </si>
  <si>
    <t>DSCHANG 2</t>
  </si>
  <si>
    <t>MBOUDA 1</t>
  </si>
  <si>
    <t>MBOUDA 2</t>
  </si>
  <si>
    <t>BABADJOU</t>
  </si>
  <si>
    <t>FEUMBAT BANGANGTE</t>
  </si>
  <si>
    <t>BANGANGTE 1</t>
  </si>
  <si>
    <t>BANGANGTE 2</t>
  </si>
  <si>
    <t>BAMENDA 1</t>
  </si>
  <si>
    <t>BAMENDA 2</t>
  </si>
  <si>
    <t>NKWEN</t>
  </si>
  <si>
    <t>NTARINKON</t>
  </si>
  <si>
    <t>RING ROAD</t>
  </si>
  <si>
    <t>ZONE</t>
  </si>
  <si>
    <t>Nb Sation en rupture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</si>
</sst>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;@"/>
    <numFmt numFmtId="165" formatCode="#,##0.0"/>
    <numFmt numFmtId="166" formatCode="_-* #,##0\ _F_C_F_A_-;\-* #,##0\ _F_C_F_A_-;_-* &quot;-&quot;\ _F_C_F_A_-;_-@_-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Book Antiqua"/>
      <family val="1"/>
    </font>
    <font>
      <sz val="11"/>
      <color theme="1"/>
      <name val="Book Antiqua"/>
      <family val="1"/>
    </font>
    <font>
      <b/>
      <sz val="11"/>
      <color theme="1"/>
      <name val="Book Antiqua"/>
      <family val="1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rgb="FF0066CC"/>
      <name val="Calibri"/>
      <family val="2"/>
    </font>
    <font>
      <sz val="10"/>
      <color theme="1"/>
      <name val="Arial"/>
      <family val="2"/>
    </font>
    <font>
      <b/>
      <sz val="14"/>
      <color theme="1"/>
      <name val="Book Antiqua"/>
      <family val="1"/>
    </font>
    <font>
      <b/>
      <i/>
      <sz val="12"/>
      <color theme="1"/>
      <name val="Book Antiqua"/>
      <family val="1"/>
    </font>
    <font>
      <sz val="10"/>
      <color theme="1"/>
      <name val="Calibri Light"/>
      <family val="2"/>
      <scheme val="major"/>
    </font>
    <font>
      <sz val="9"/>
      <color theme="1"/>
      <name val="Calibri Light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7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</cellStyleXfs>
  <cellXfs count="98">
    <xf numFmtId="0" fontId="0" fillId="0" borderId="0" xfId="0"/>
    <xf numFmtId="3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 wrapText="1"/>
    </xf>
    <xf numFmtId="3" fontId="1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3" fontId="1" fillId="0" borderId="16" xfId="0" applyNumberFormat="1" applyFont="1" applyBorder="1" applyAlignment="1">
      <alignment horizontal="center" vertical="center"/>
    </xf>
    <xf numFmtId="3" fontId="1" fillId="0" borderId="17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166" fontId="8" fillId="5" borderId="1" xfId="2" applyFont="1" applyFill="1" applyBorder="1" applyAlignment="1">
      <alignment horizontal="center" vertical="center"/>
    </xf>
    <xf numFmtId="166" fontId="8" fillId="5" borderId="18" xfId="2" applyFont="1" applyFill="1" applyBorder="1" applyAlignment="1">
      <alignment horizontal="center" vertical="center"/>
    </xf>
    <xf numFmtId="166" fontId="8" fillId="5" borderId="20" xfId="2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64" fontId="3" fillId="0" borderId="23" xfId="0" applyNumberFormat="1" applyFont="1" applyBorder="1" applyAlignment="1">
      <alignment horizontal="center" vertical="center" wrapText="1"/>
    </xf>
    <xf numFmtId="3" fontId="1" fillId="0" borderId="13" xfId="0" applyNumberFormat="1" applyFont="1" applyBorder="1" applyAlignment="1">
      <alignment horizontal="center" vertical="center"/>
    </xf>
    <xf numFmtId="9" fontId="1" fillId="3" borderId="15" xfId="1" applyFont="1" applyFill="1" applyBorder="1" applyAlignment="1">
      <alignment horizontal="center" vertical="center"/>
    </xf>
    <xf numFmtId="165" fontId="1" fillId="0" borderId="28" xfId="0" applyNumberFormat="1" applyFont="1" applyBorder="1" applyAlignment="1">
      <alignment horizontal="center" vertical="center"/>
    </xf>
    <xf numFmtId="165" fontId="1" fillId="0" borderId="29" xfId="0" applyNumberFormat="1" applyFont="1" applyBorder="1" applyAlignment="1">
      <alignment horizontal="center" vertical="center"/>
    </xf>
    <xf numFmtId="165" fontId="1" fillId="0" borderId="32" xfId="0" applyNumberFormat="1" applyFont="1" applyBorder="1" applyAlignment="1">
      <alignment horizontal="center" vertical="center"/>
    </xf>
    <xf numFmtId="165" fontId="1" fillId="0" borderId="36" xfId="0" applyNumberFormat="1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5" xfId="0" applyNumberFormat="1" applyFont="1" applyBorder="1" applyAlignment="1">
      <alignment horizontal="center" vertical="center" wrapText="1"/>
    </xf>
    <xf numFmtId="165" fontId="1" fillId="0" borderId="10" xfId="0" applyNumberFormat="1" applyFont="1" applyBorder="1" applyAlignment="1">
      <alignment horizontal="center" vertical="center"/>
    </xf>
    <xf numFmtId="165" fontId="1" fillId="0" borderId="12" xfId="0" applyNumberFormat="1" applyFont="1" applyBorder="1" applyAlignment="1">
      <alignment horizontal="center" vertical="center"/>
    </xf>
    <xf numFmtId="9" fontId="1" fillId="3" borderId="2" xfId="1" applyFont="1" applyFill="1" applyBorder="1" applyAlignment="1">
      <alignment horizontal="center" vertical="center"/>
    </xf>
    <xf numFmtId="165" fontId="1" fillId="0" borderId="11" xfId="0" applyNumberFormat="1" applyFont="1" applyBorder="1" applyAlignment="1">
      <alignment horizontal="center" vertical="center"/>
    </xf>
    <xf numFmtId="166" fontId="8" fillId="5" borderId="35" xfId="2" applyFont="1" applyFill="1" applyBorder="1" applyAlignment="1">
      <alignment horizontal="center" vertical="center"/>
    </xf>
    <xf numFmtId="166" fontId="8" fillId="5" borderId="10" xfId="2" applyFont="1" applyFill="1" applyBorder="1" applyAlignment="1">
      <alignment horizontal="center" vertical="center"/>
    </xf>
    <xf numFmtId="166" fontId="8" fillId="5" borderId="25" xfId="2" applyFont="1" applyFill="1" applyBorder="1" applyAlignment="1">
      <alignment horizontal="center" vertical="center"/>
    </xf>
    <xf numFmtId="166" fontId="8" fillId="5" borderId="11" xfId="2" applyFont="1" applyFill="1" applyBorder="1" applyAlignment="1">
      <alignment horizontal="center" vertical="center"/>
    </xf>
    <xf numFmtId="166" fontId="8" fillId="5" borderId="34" xfId="2" applyFont="1" applyFill="1" applyBorder="1" applyAlignment="1">
      <alignment horizontal="center" vertical="center"/>
    </xf>
    <xf numFmtId="166" fontId="8" fillId="5" borderId="19" xfId="2" applyFont="1" applyFill="1" applyBorder="1" applyAlignment="1">
      <alignment horizontal="center" vertical="center"/>
    </xf>
    <xf numFmtId="166" fontId="8" fillId="5" borderId="31" xfId="2" applyFont="1" applyFill="1" applyBorder="1" applyAlignment="1">
      <alignment horizontal="center" vertical="center"/>
    </xf>
    <xf numFmtId="166" fontId="8" fillId="5" borderId="26" xfId="2" applyFont="1" applyFill="1" applyBorder="1" applyAlignment="1">
      <alignment horizontal="center" vertical="center"/>
    </xf>
    <xf numFmtId="166" fontId="8" fillId="5" borderId="27" xfId="2" applyFont="1" applyFill="1" applyBorder="1" applyAlignment="1">
      <alignment horizontal="center" vertical="center"/>
    </xf>
    <xf numFmtId="166" fontId="8" fillId="5" borderId="22" xfId="2" applyFont="1" applyFill="1" applyBorder="1" applyAlignment="1">
      <alignment horizontal="center" vertical="center"/>
    </xf>
    <xf numFmtId="166" fontId="8" fillId="5" borderId="33" xfId="2" applyFont="1" applyFill="1" applyBorder="1" applyAlignment="1">
      <alignment horizontal="center" vertical="center"/>
    </xf>
    <xf numFmtId="166" fontId="8" fillId="5" borderId="37" xfId="2" applyFont="1" applyFill="1" applyBorder="1" applyAlignment="1">
      <alignment horizontal="center" vertical="center"/>
    </xf>
    <xf numFmtId="166" fontId="8" fillId="5" borderId="12" xfId="2" applyFont="1" applyFill="1" applyBorder="1" applyAlignment="1">
      <alignment horizontal="center" vertical="center"/>
    </xf>
    <xf numFmtId="165" fontId="1" fillId="0" borderId="31" xfId="0" applyNumberFormat="1" applyFont="1" applyBorder="1" applyAlignment="1">
      <alignment horizontal="center" vertical="center"/>
    </xf>
    <xf numFmtId="166" fontId="8" fillId="5" borderId="21" xfId="2" applyFont="1" applyFill="1" applyBorder="1" applyAlignment="1">
      <alignment horizontal="center" vertical="center"/>
    </xf>
    <xf numFmtId="166" fontId="8" fillId="5" borderId="38" xfId="2" applyFont="1" applyFill="1" applyBorder="1" applyAlignment="1">
      <alignment horizontal="center" vertical="center"/>
    </xf>
    <xf numFmtId="166" fontId="8" fillId="5" borderId="39" xfId="2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3" fontId="7" fillId="4" borderId="6" xfId="0" applyNumberFormat="1" applyFont="1" applyFill="1" applyBorder="1" applyAlignment="1">
      <alignment horizontal="center"/>
    </xf>
    <xf numFmtId="0" fontId="5" fillId="0" borderId="40" xfId="0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3" fontId="7" fillId="4" borderId="8" xfId="0" applyNumberFormat="1" applyFont="1" applyFill="1" applyBorder="1" applyAlignment="1">
      <alignment horizontal="center"/>
    </xf>
    <xf numFmtId="0" fontId="5" fillId="0" borderId="30" xfId="0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3" fontId="7" fillId="4" borderId="4" xfId="0" applyNumberFormat="1" applyFont="1" applyFill="1" applyBorder="1" applyAlignment="1">
      <alignment horizontal="center"/>
    </xf>
    <xf numFmtId="164" fontId="3" fillId="0" borderId="14" xfId="0" applyNumberFormat="1" applyFont="1" applyBorder="1" applyAlignment="1">
      <alignment horizontal="center" vertical="center" wrapText="1"/>
    </xf>
    <xf numFmtId="165" fontId="1" fillId="0" borderId="41" xfId="0" applyNumberFormat="1" applyFont="1" applyBorder="1" applyAlignment="1">
      <alignment horizontal="center" vertical="center"/>
    </xf>
    <xf numFmtId="165" fontId="1" fillId="0" borderId="42" xfId="0" applyNumberFormat="1" applyFont="1" applyBorder="1" applyAlignment="1">
      <alignment horizontal="center" vertical="center"/>
    </xf>
    <xf numFmtId="165" fontId="1" fillId="0" borderId="24" xfId="0" applyNumberFormat="1" applyFont="1" applyBorder="1" applyAlignment="1">
      <alignment horizontal="center" vertical="center"/>
    </xf>
    <xf numFmtId="9" fontId="1" fillId="3" borderId="14" xfId="1" applyFont="1" applyFill="1" applyBorder="1" applyAlignment="1">
      <alignment horizontal="center" vertical="center"/>
    </xf>
    <xf numFmtId="165" fontId="1" fillId="0" borderId="37" xfId="0" applyNumberFormat="1" applyFont="1" applyBorder="1" applyAlignment="1">
      <alignment horizontal="center" vertical="center"/>
    </xf>
    <xf numFmtId="9" fontId="1" fillId="3" borderId="13" xfId="1" applyFont="1" applyFill="1" applyBorder="1" applyAlignment="1">
      <alignment horizontal="center" vertical="center"/>
    </xf>
    <xf numFmtId="165" fontId="1" fillId="0" borderId="26" xfId="0" applyNumberFormat="1" applyFont="1" applyBorder="1" applyAlignment="1">
      <alignment horizontal="center" vertical="center"/>
    </xf>
    <xf numFmtId="3" fontId="1" fillId="0" borderId="33" xfId="0" applyNumberFormat="1" applyFont="1" applyBorder="1" applyAlignment="1">
      <alignment horizontal="center" vertical="center"/>
    </xf>
    <xf numFmtId="0" fontId="12" fillId="0" borderId="0" xfId="0" applyFont="1"/>
    <xf numFmtId="0" fontId="11" fillId="0" borderId="0" xfId="0" applyFont="1" applyAlignment="1">
      <alignment horizontal="center" vertical="center"/>
    </xf>
    <xf numFmtId="3" fontId="1" fillId="0" borderId="44" xfId="0" applyNumberFormat="1" applyFont="1" applyBorder="1" applyAlignment="1">
      <alignment horizontal="center" vertical="center"/>
    </xf>
    <xf numFmtId="3" fontId="10" fillId="8" borderId="2" xfId="1" applyNumberFormat="1" applyFont="1" applyFill="1" applyBorder="1" applyAlignment="1">
      <alignment horizontal="center" vertical="center"/>
    </xf>
    <xf numFmtId="0" fontId="12" fillId="0" borderId="1" xfId="0" applyFont="1" applyBorder="1"/>
    <xf numFmtId="0" fontId="11" fillId="0" borderId="1" xfId="0" applyFont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 wrapText="1"/>
    </xf>
    <xf numFmtId="0" fontId="9" fillId="6" borderId="43" xfId="0" applyFont="1" applyFill="1" applyBorder="1" applyAlignment="1">
      <alignment horizontal="center" vertical="center" wrapText="1"/>
    </xf>
    <xf numFmtId="164" fontId="3" fillId="2" borderId="13" xfId="0" applyNumberFormat="1" applyFont="1" applyFill="1" applyBorder="1" applyAlignment="1">
      <alignment horizontal="center" vertical="center" wrapText="1"/>
    </xf>
    <xf numFmtId="164" fontId="3" fillId="2" borderId="14" xfId="0" applyNumberFormat="1" applyFont="1" applyFill="1" applyBorder="1" applyAlignment="1">
      <alignment horizontal="center" vertical="center" wrapText="1"/>
    </xf>
    <xf numFmtId="164" fontId="3" fillId="7" borderId="13" xfId="0" applyNumberFormat="1" applyFont="1" applyFill="1" applyBorder="1" applyAlignment="1">
      <alignment horizontal="center" vertical="center" wrapText="1"/>
    </xf>
    <xf numFmtId="164" fontId="3" fillId="7" borderId="14" xfId="0" applyNumberFormat="1" applyFont="1" applyFill="1" applyBorder="1" applyAlignment="1">
      <alignment horizontal="center" vertical="center" wrapText="1"/>
    </xf>
    <xf numFmtId="164" fontId="3" fillId="7" borderId="15" xfId="0" applyNumberFormat="1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/>
    </xf>
    <xf numFmtId="3" fontId="1" fillId="0" borderId="43" xfId="0" applyNumberFormat="1" applyFont="1" applyBorder="1" applyAlignment="1">
      <alignment horizontal="center" vertical="center"/>
    </xf>
    <xf numFmtId="166" fontId="8" fillId="5" borderId="30" xfId="2" applyFont="1" applyFill="1" applyBorder="1" applyAlignment="1">
      <alignment horizontal="center" vertical="center"/>
    </xf>
    <xf numFmtId="166" fontId="8" fillId="5" borderId="3" xfId="2" applyFont="1" applyFill="1" applyBorder="1" applyAlignment="1">
      <alignment horizontal="center" vertical="center"/>
    </xf>
    <xf numFmtId="166" fontId="8" fillId="5" borderId="5" xfId="2" applyFont="1" applyFill="1" applyBorder="1" applyAlignment="1">
      <alignment horizontal="center" vertical="center"/>
    </xf>
    <xf numFmtId="166" fontId="8" fillId="5" borderId="45" xfId="2" applyFont="1" applyFill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</cellXfs>
  <cellStyles count="3">
    <cellStyle name="Milliers [0] 2" xfId="2" xr:uid="{C3EA6802-5B54-47DD-AA4D-7C1C399B015E}"/>
    <cellStyle name="Normal" xfId="0" builtinId="0"/>
    <cellStyle name="Pourcentage" xfId="1" builtinId="5"/>
  </cellStyles>
  <dxfs count="6">
    <dxf>
      <font>
        <b/>
        <i/>
      </font>
      <fill>
        <gradientFill degree="90">
          <stop position="0">
            <color theme="0"/>
          </stop>
          <stop position="1">
            <color rgb="FFFF7C80"/>
          </stop>
        </gradient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b/>
        <i/>
      </font>
      <fill>
        <gradientFill degree="90">
          <stop position="0">
            <color theme="0"/>
          </stop>
          <stop position="1">
            <color rgb="FFFF7C80"/>
          </stop>
        </gradient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b/>
        <i/>
      </font>
      <fill>
        <gradientFill degree="90">
          <stop position="0">
            <color theme="0"/>
          </stop>
          <stop position="1">
            <color rgb="FFFF7C80"/>
          </stop>
        </gradient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FF7C80"/>
      <color rgb="FFFF505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B0065-C0E3-4568-BD0B-D28C1AB06B4F}">
  <sheetPr>
    <tabColor rgb="FF002060"/>
  </sheetPr>
  <dimension ref="A1:BV120"/>
  <sheetViews>
    <sheetView tabSelected="1" zoomScale="90" zoomScaleNormal="90" workbookViewId="0">
      <pane xSplit="4" ySplit="3" topLeftCell="E4" activePane="bottomRight" state="frozen"/>
      <selection pane="topRight" activeCell="D1" sqref="D1"/>
      <selection pane="bottomLeft" activeCell="A4" sqref="A4"/>
      <selection pane="bottomRight" activeCell="BU36" sqref="BU36"/>
    </sheetView>
  </sheetViews>
  <sheetFormatPr baseColWidth="10" defaultRowHeight="16.5" x14ac:dyDescent="0.3"/>
  <cols>
    <col min="1" max="1" width="14.5703125" style="15" bestFit="1" customWidth="1"/>
    <col min="2" max="2" width="15.85546875" style="1" customWidth="1"/>
    <col min="3" max="3" width="29.140625" style="2" customWidth="1"/>
    <col min="4" max="4" width="11.5703125" style="3" bestFit="1" customWidth="1"/>
    <col min="5" max="6" width="10.5703125" style="3" customWidth="1"/>
    <col min="7" max="7" width="10.5703125" style="4" customWidth="1"/>
    <col min="8" max="8" width="10.7109375" style="4" customWidth="1"/>
    <col min="9" max="9" width="9.5703125" style="4" customWidth="1"/>
    <col min="10" max="10" width="10.5703125" style="4" customWidth="1"/>
    <col min="11" max="11" width="10.7109375" style="4" customWidth="1"/>
    <col min="12" max="12" width="9.5703125" style="4" customWidth="1"/>
    <col min="13" max="13" width="10.5703125" style="4" customWidth="1"/>
    <col min="14" max="14" width="10.7109375" style="4" customWidth="1"/>
    <col min="15" max="15" width="9.5703125" style="4" customWidth="1"/>
    <col min="16" max="16" width="10.5703125" style="4" customWidth="1"/>
    <col min="17" max="17" width="10.7109375" style="4" customWidth="1"/>
    <col min="18" max="18" width="9.5703125" style="4" customWidth="1"/>
    <col min="19" max="19" width="10.5703125" style="4" customWidth="1"/>
    <col min="20" max="20" width="10.7109375" style="4" customWidth="1"/>
    <col min="21" max="21" width="9.5703125" style="4" customWidth="1"/>
    <col min="22" max="22" width="10.5703125" style="4" customWidth="1"/>
    <col min="23" max="23" width="10.7109375" style="4" customWidth="1"/>
    <col min="24" max="24" width="9.5703125" style="4" customWidth="1"/>
    <col min="25" max="25" width="10.5703125" style="4" customWidth="1"/>
    <col min="26" max="26" width="10.7109375" style="4" customWidth="1"/>
    <col min="27" max="27" width="9.5703125" style="4" customWidth="1"/>
    <col min="28" max="28" width="10.5703125" style="4" customWidth="1"/>
    <col min="29" max="29" width="10.7109375" style="4" customWidth="1"/>
    <col min="30" max="30" width="9.5703125" style="4" customWidth="1"/>
    <col min="31" max="31" width="10.5703125" style="4" customWidth="1"/>
    <col min="32" max="32" width="10.7109375" style="4" customWidth="1"/>
    <col min="33" max="33" width="9.5703125" style="4" customWidth="1"/>
    <col min="34" max="34" width="10.5703125" style="4" customWidth="1"/>
    <col min="35" max="35" width="10.7109375" style="4" customWidth="1"/>
    <col min="36" max="36" width="9.5703125" style="4" customWidth="1"/>
    <col min="37" max="37" width="10.5703125" style="4" customWidth="1"/>
    <col min="38" max="38" width="10.7109375" style="4" customWidth="1"/>
    <col min="39" max="39" width="9.5703125" style="4" customWidth="1"/>
    <col min="40" max="40" width="10.5703125" style="4" customWidth="1"/>
    <col min="41" max="41" width="10.7109375" style="4" customWidth="1"/>
    <col min="42" max="42" width="9.5703125" style="4" customWidth="1"/>
    <col min="43" max="43" width="10.5703125" style="4" customWidth="1"/>
    <col min="44" max="44" width="10.7109375" style="4" customWidth="1"/>
    <col min="45" max="45" width="9.5703125" style="4" customWidth="1"/>
    <col min="46" max="46" width="10.5703125" style="4" customWidth="1"/>
    <col min="47" max="47" width="10.7109375" style="4" customWidth="1"/>
    <col min="48" max="48" width="9.5703125" style="4" customWidth="1"/>
    <col min="49" max="49" width="10.5703125" style="4" customWidth="1"/>
    <col min="50" max="50" width="11" style="4" customWidth="1"/>
    <col min="51" max="51" width="9.5703125" style="4" customWidth="1"/>
    <col min="52" max="52" width="10.5703125" style="4" customWidth="1"/>
    <col min="53" max="53" width="10.7109375" style="4" customWidth="1"/>
    <col min="54" max="54" width="9.5703125" style="4" customWidth="1"/>
    <col min="55" max="55" width="10.5703125" style="4" customWidth="1"/>
    <col min="56" max="56" width="10.7109375" style="4" customWidth="1"/>
    <col min="57" max="57" width="9.5703125" style="4" customWidth="1"/>
    <col min="58" max="58" width="10.5703125" style="4" customWidth="1"/>
    <col min="59" max="59" width="10.7109375" style="4" customWidth="1"/>
    <col min="60" max="60" width="9.5703125" style="4" customWidth="1"/>
    <col min="61" max="61" width="10.5703125" style="4" customWidth="1"/>
    <col min="62" max="62" width="10.7109375" style="4" customWidth="1"/>
    <col min="63" max="63" width="9.5703125" style="4" customWidth="1"/>
    <col min="64" max="64" width="10.5703125" style="4" customWidth="1"/>
    <col min="65" max="65" width="10.7109375" style="4" customWidth="1"/>
    <col min="66" max="66" width="9.5703125" style="4" customWidth="1"/>
    <col min="67" max="67" width="10.5703125" style="4" customWidth="1"/>
    <col min="68" max="68" width="10.7109375" style="4" customWidth="1"/>
    <col min="69" max="69" width="9.5703125" style="4" customWidth="1"/>
    <col min="70" max="70" width="9.85546875" style="4" customWidth="1"/>
    <col min="71" max="71" width="11" style="4" customWidth="1"/>
    <col min="72" max="72" width="9.5703125" style="4" customWidth="1"/>
    <col min="73" max="73" width="22.7109375" style="4" bestFit="1" customWidth="1"/>
    <col min="75" max="16384" width="11.42578125" style="4"/>
  </cols>
  <sheetData>
    <row r="1" spans="1:74" ht="17.25" thickBot="1" x14ac:dyDescent="0.35"/>
    <row r="2" spans="1:74" ht="17.25" thickBot="1" x14ac:dyDescent="0.35">
      <c r="E2" s="84">
        <v>43833</v>
      </c>
      <c r="F2" s="85"/>
      <c r="G2" s="86">
        <v>44805</v>
      </c>
      <c r="H2" s="87"/>
      <c r="I2" s="88"/>
      <c r="J2" s="86">
        <v>44806</v>
      </c>
      <c r="K2" s="87"/>
      <c r="L2" s="88"/>
      <c r="M2" s="86">
        <v>44807</v>
      </c>
      <c r="N2" s="87"/>
      <c r="O2" s="88"/>
      <c r="P2" s="86">
        <v>44808</v>
      </c>
      <c r="Q2" s="87"/>
      <c r="R2" s="88"/>
      <c r="S2" s="86">
        <v>44809</v>
      </c>
      <c r="T2" s="87"/>
      <c r="U2" s="88"/>
      <c r="V2" s="86">
        <v>44810</v>
      </c>
      <c r="W2" s="87"/>
      <c r="X2" s="88"/>
      <c r="Y2" s="86">
        <v>44811</v>
      </c>
      <c r="Z2" s="87"/>
      <c r="AA2" s="88"/>
      <c r="AB2" s="86">
        <v>44812</v>
      </c>
      <c r="AC2" s="87"/>
      <c r="AD2" s="88"/>
      <c r="AE2" s="86">
        <v>44813</v>
      </c>
      <c r="AF2" s="87"/>
      <c r="AG2" s="88"/>
      <c r="AH2" s="86">
        <v>44814</v>
      </c>
      <c r="AI2" s="87"/>
      <c r="AJ2" s="88"/>
      <c r="AK2" s="86">
        <v>44815</v>
      </c>
      <c r="AL2" s="87"/>
      <c r="AM2" s="88"/>
      <c r="AN2" s="86">
        <v>44816</v>
      </c>
      <c r="AO2" s="87"/>
      <c r="AP2" s="88"/>
      <c r="AQ2" s="86">
        <v>44817</v>
      </c>
      <c r="AR2" s="87"/>
      <c r="AS2" s="88"/>
      <c r="AT2" s="86">
        <v>44818</v>
      </c>
      <c r="AU2" s="87"/>
      <c r="AV2" s="88"/>
      <c r="AW2" s="86">
        <v>44819</v>
      </c>
      <c r="AX2" s="87"/>
      <c r="AY2" s="88"/>
      <c r="AZ2" s="86">
        <v>44820</v>
      </c>
      <c r="BA2" s="87"/>
      <c r="BB2" s="88"/>
      <c r="BC2" s="86">
        <v>44821</v>
      </c>
      <c r="BD2" s="87"/>
      <c r="BE2" s="88"/>
      <c r="BF2" s="86">
        <v>44822</v>
      </c>
      <c r="BG2" s="87"/>
      <c r="BH2" s="88"/>
      <c r="BI2" s="86">
        <v>44823</v>
      </c>
      <c r="BJ2" s="87"/>
      <c r="BK2" s="88"/>
      <c r="BL2" s="86">
        <v>44824</v>
      </c>
      <c r="BM2" s="87"/>
      <c r="BN2" s="88"/>
      <c r="BO2" s="86">
        <v>44825</v>
      </c>
      <c r="BP2" s="87"/>
      <c r="BQ2" s="88"/>
      <c r="BR2" s="86">
        <v>44826</v>
      </c>
      <c r="BS2" s="87"/>
      <c r="BT2" s="87"/>
      <c r="BU2" s="82" t="s">
        <v>37</v>
      </c>
    </row>
    <row r="3" spans="1:74" s="6" customFormat="1" ht="33.75" customHeight="1" thickBot="1" x14ac:dyDescent="0.3">
      <c r="A3" s="53" t="s">
        <v>36</v>
      </c>
      <c r="B3" s="54" t="s">
        <v>0</v>
      </c>
      <c r="C3" s="55" t="s">
        <v>1</v>
      </c>
      <c r="D3" s="56" t="s">
        <v>2</v>
      </c>
      <c r="E3" s="22" t="s">
        <v>4</v>
      </c>
      <c r="F3" s="9" t="s">
        <v>3</v>
      </c>
      <c r="G3" s="29" t="s">
        <v>4</v>
      </c>
      <c r="H3" s="30" t="s">
        <v>3</v>
      </c>
      <c r="I3" s="31" t="s">
        <v>5</v>
      </c>
      <c r="J3" s="29" t="s">
        <v>4</v>
      </c>
      <c r="K3" s="30" t="s">
        <v>3</v>
      </c>
      <c r="L3" s="31" t="s">
        <v>5</v>
      </c>
      <c r="M3" s="29" t="s">
        <v>4</v>
      </c>
      <c r="N3" s="30" t="s">
        <v>3</v>
      </c>
      <c r="O3" s="31" t="s">
        <v>5</v>
      </c>
      <c r="P3" s="29" t="s">
        <v>4</v>
      </c>
      <c r="Q3" s="30" t="s">
        <v>3</v>
      </c>
      <c r="R3" s="31" t="s">
        <v>5</v>
      </c>
      <c r="S3" s="29" t="s">
        <v>4</v>
      </c>
      <c r="T3" s="30" t="s">
        <v>3</v>
      </c>
      <c r="U3" s="31" t="s">
        <v>5</v>
      </c>
      <c r="V3" s="29" t="s">
        <v>4</v>
      </c>
      <c r="W3" s="30" t="s">
        <v>3</v>
      </c>
      <c r="X3" s="31" t="s">
        <v>5</v>
      </c>
      <c r="Y3" s="29" t="s">
        <v>4</v>
      </c>
      <c r="Z3" s="30" t="s">
        <v>3</v>
      </c>
      <c r="AA3" s="31" t="s">
        <v>5</v>
      </c>
      <c r="AB3" s="29" t="s">
        <v>4</v>
      </c>
      <c r="AC3" s="30" t="s">
        <v>3</v>
      </c>
      <c r="AD3" s="31" t="s">
        <v>5</v>
      </c>
      <c r="AE3" s="29" t="s">
        <v>4</v>
      </c>
      <c r="AF3" s="30" t="s">
        <v>3</v>
      </c>
      <c r="AG3" s="31" t="s">
        <v>5</v>
      </c>
      <c r="AH3" s="29" t="s">
        <v>4</v>
      </c>
      <c r="AI3" s="30" t="s">
        <v>3</v>
      </c>
      <c r="AJ3" s="31" t="s">
        <v>5</v>
      </c>
      <c r="AK3" s="29" t="s">
        <v>4</v>
      </c>
      <c r="AL3" s="30" t="s">
        <v>3</v>
      </c>
      <c r="AM3" s="31" t="s">
        <v>5</v>
      </c>
      <c r="AN3" s="29" t="s">
        <v>4</v>
      </c>
      <c r="AO3" s="30" t="s">
        <v>3</v>
      </c>
      <c r="AP3" s="31" t="s">
        <v>5</v>
      </c>
      <c r="AQ3" s="29" t="s">
        <v>4</v>
      </c>
      <c r="AR3" s="30" t="s">
        <v>3</v>
      </c>
      <c r="AS3" s="31" t="s">
        <v>5</v>
      </c>
      <c r="AT3" s="29" t="s">
        <v>4</v>
      </c>
      <c r="AU3" s="30" t="s">
        <v>3</v>
      </c>
      <c r="AV3" s="31" t="s">
        <v>5</v>
      </c>
      <c r="AW3" s="29" t="s">
        <v>4</v>
      </c>
      <c r="AX3" s="30" t="s">
        <v>3</v>
      </c>
      <c r="AY3" s="31" t="s">
        <v>5</v>
      </c>
      <c r="AZ3" s="29" t="s">
        <v>4</v>
      </c>
      <c r="BA3" s="30" t="s">
        <v>3</v>
      </c>
      <c r="BB3" s="31" t="s">
        <v>5</v>
      </c>
      <c r="BC3" s="29" t="s">
        <v>4</v>
      </c>
      <c r="BD3" s="30" t="s">
        <v>3</v>
      </c>
      <c r="BE3" s="31" t="s">
        <v>5</v>
      </c>
      <c r="BF3" s="29" t="s">
        <v>4</v>
      </c>
      <c r="BG3" s="30" t="s">
        <v>3</v>
      </c>
      <c r="BH3" s="31" t="s">
        <v>5</v>
      </c>
      <c r="BI3" s="29" t="s">
        <v>4</v>
      </c>
      <c r="BJ3" s="30" t="s">
        <v>3</v>
      </c>
      <c r="BK3" s="31" t="s">
        <v>5</v>
      </c>
      <c r="BL3" s="29" t="s">
        <v>4</v>
      </c>
      <c r="BM3" s="30" t="s">
        <v>3</v>
      </c>
      <c r="BN3" s="31" t="s">
        <v>5</v>
      </c>
      <c r="BO3" s="29" t="s">
        <v>4</v>
      </c>
      <c r="BP3" s="30" t="s">
        <v>3</v>
      </c>
      <c r="BQ3" s="31" t="s">
        <v>5</v>
      </c>
      <c r="BR3" s="29" t="s">
        <v>4</v>
      </c>
      <c r="BS3" s="30" t="s">
        <v>3</v>
      </c>
      <c r="BT3" s="67" t="s">
        <v>5</v>
      </c>
      <c r="BU3" s="83"/>
      <c r="BV3"/>
    </row>
    <row r="4" spans="1:74" ht="15.75" x14ac:dyDescent="0.25">
      <c r="A4" s="57" t="s">
        <v>11</v>
      </c>
      <c r="B4" s="7">
        <v>510576</v>
      </c>
      <c r="C4" s="21" t="s">
        <v>6</v>
      </c>
      <c r="D4" s="58">
        <v>6</v>
      </c>
      <c r="E4" s="50">
        <v>53</v>
      </c>
      <c r="F4" s="18">
        <v>40</v>
      </c>
      <c r="G4" s="18">
        <v>65</v>
      </c>
      <c r="H4" s="18">
        <v>34</v>
      </c>
      <c r="I4" s="28">
        <f>G4/$D4</f>
        <v>10.833333333333334</v>
      </c>
      <c r="J4" s="18">
        <v>56</v>
      </c>
      <c r="K4" s="18">
        <v>43</v>
      </c>
      <c r="L4" s="28">
        <f>J4/$D4</f>
        <v>9.3333333333333339</v>
      </c>
      <c r="M4" s="36"/>
      <c r="N4" s="37"/>
      <c r="O4" s="28">
        <f>M4/$D4</f>
        <v>0</v>
      </c>
      <c r="P4" s="36"/>
      <c r="Q4" s="37"/>
      <c r="R4" s="28">
        <f>P4/$D4</f>
        <v>0</v>
      </c>
      <c r="S4" s="18">
        <v>20</v>
      </c>
      <c r="T4" s="18">
        <v>79</v>
      </c>
      <c r="U4" s="28">
        <f>S4/$D4</f>
        <v>3.3333333333333335</v>
      </c>
      <c r="V4" s="18">
        <v>10</v>
      </c>
      <c r="W4" s="18">
        <v>89</v>
      </c>
      <c r="X4" s="28">
        <f>V4/$D4</f>
        <v>1.6666666666666667</v>
      </c>
      <c r="Y4" s="36">
        <v>3</v>
      </c>
      <c r="Z4" s="37">
        <v>96</v>
      </c>
      <c r="AA4" s="28">
        <f>Y4/$D4</f>
        <v>0.5</v>
      </c>
      <c r="AB4" s="36">
        <v>96</v>
      </c>
      <c r="AC4" s="37"/>
      <c r="AD4" s="28">
        <f>AB4/$D4</f>
        <v>16</v>
      </c>
      <c r="AE4" s="36">
        <v>10</v>
      </c>
      <c r="AF4" s="37">
        <v>89</v>
      </c>
      <c r="AG4" s="28">
        <f>AE4/$D4</f>
        <v>1.6666666666666667</v>
      </c>
      <c r="AH4" s="36"/>
      <c r="AI4" s="37"/>
      <c r="AJ4" s="28">
        <f>AH4/$D4</f>
        <v>0</v>
      </c>
      <c r="AK4" s="36"/>
      <c r="AL4" s="37"/>
      <c r="AM4" s="28">
        <f>AK4/$D4</f>
        <v>0</v>
      </c>
      <c r="AN4" s="18">
        <v>79</v>
      </c>
      <c r="AO4" s="18">
        <v>20</v>
      </c>
      <c r="AP4" s="28">
        <f>AN4/$D4</f>
        <v>13.166666666666666</v>
      </c>
      <c r="AQ4" s="18">
        <v>68</v>
      </c>
      <c r="AR4" s="18">
        <v>31</v>
      </c>
      <c r="AS4" s="28">
        <f>AQ4/$D4</f>
        <v>11.333333333333334</v>
      </c>
      <c r="AT4" s="18">
        <v>52</v>
      </c>
      <c r="AU4" s="18">
        <v>47</v>
      </c>
      <c r="AV4" s="28">
        <f>AT4/$D4</f>
        <v>8.6666666666666661</v>
      </c>
      <c r="AW4" s="18">
        <v>45</v>
      </c>
      <c r="AX4" s="18">
        <v>54</v>
      </c>
      <c r="AY4" s="28">
        <f>AW4/$D4</f>
        <v>7.5</v>
      </c>
      <c r="AZ4" s="18">
        <v>29</v>
      </c>
      <c r="BA4" s="18">
        <v>70</v>
      </c>
      <c r="BB4" s="28">
        <f>AZ4/$D4</f>
        <v>4.833333333333333</v>
      </c>
      <c r="BC4" s="18">
        <v>10</v>
      </c>
      <c r="BD4" s="18">
        <v>89</v>
      </c>
      <c r="BE4" s="28">
        <f>BC4/$D4</f>
        <v>1.6666666666666667</v>
      </c>
      <c r="BF4" s="18"/>
      <c r="BG4" s="18"/>
      <c r="BH4" s="28">
        <f>BF4/$D4</f>
        <v>0</v>
      </c>
      <c r="BI4" s="36"/>
      <c r="BJ4" s="37"/>
      <c r="BK4" s="28">
        <f>BI4/$D4</f>
        <v>0</v>
      </c>
      <c r="BL4" s="18">
        <v>10</v>
      </c>
      <c r="BM4" s="18">
        <v>89</v>
      </c>
      <c r="BN4" s="28">
        <f>BL4/$D4</f>
        <v>1.6666666666666667</v>
      </c>
      <c r="BO4" s="18">
        <v>8</v>
      </c>
      <c r="BP4" s="18">
        <v>91</v>
      </c>
      <c r="BQ4" s="28">
        <f>BO4/$D4</f>
        <v>1.3333333333333333</v>
      </c>
      <c r="BR4" s="18">
        <v>10</v>
      </c>
      <c r="BS4" s="18">
        <v>89</v>
      </c>
      <c r="BT4" s="68">
        <f>BR4/$D4</f>
        <v>1.6666666666666667</v>
      </c>
      <c r="BU4" s="75">
        <f>COUNTIFS(E4:BT4,"&lt;3",E4:BT4,"&gt;0",$E$3:$BT$3,"=Nb Jr Vente")</f>
        <v>7</v>
      </c>
    </row>
    <row r="5" spans="1:74" ht="15.75" x14ac:dyDescent="0.25">
      <c r="A5" s="57" t="s">
        <v>11</v>
      </c>
      <c r="B5" s="7">
        <v>518420</v>
      </c>
      <c r="C5" s="21" t="s">
        <v>7</v>
      </c>
      <c r="D5" s="58">
        <v>3</v>
      </c>
      <c r="E5" s="50">
        <v>46</v>
      </c>
      <c r="F5" s="18">
        <v>11</v>
      </c>
      <c r="G5" s="18">
        <v>44</v>
      </c>
      <c r="H5" s="18">
        <v>14</v>
      </c>
      <c r="I5" s="25">
        <f>G5/$D5</f>
        <v>14.666666666666666</v>
      </c>
      <c r="J5" s="18">
        <v>43</v>
      </c>
      <c r="K5" s="18">
        <v>15</v>
      </c>
      <c r="L5" s="25">
        <f>J5/$D5</f>
        <v>14.333333333333334</v>
      </c>
      <c r="M5" s="38"/>
      <c r="N5" s="39"/>
      <c r="O5" s="25">
        <f>M5/$D5</f>
        <v>0</v>
      </c>
      <c r="P5" s="38"/>
      <c r="Q5" s="39"/>
      <c r="R5" s="25">
        <f>P5/$D5</f>
        <v>0</v>
      </c>
      <c r="S5" s="18">
        <v>40</v>
      </c>
      <c r="T5" s="18">
        <v>18</v>
      </c>
      <c r="U5" s="25">
        <f>S5/$D5</f>
        <v>13.333333333333334</v>
      </c>
      <c r="V5" s="18">
        <v>37</v>
      </c>
      <c r="W5" s="18">
        <v>21</v>
      </c>
      <c r="X5" s="25">
        <f>V5/$D5</f>
        <v>12.333333333333334</v>
      </c>
      <c r="Y5" s="38">
        <v>29</v>
      </c>
      <c r="Z5" s="39">
        <v>29</v>
      </c>
      <c r="AA5" s="25">
        <f>Y5/$D5</f>
        <v>9.6666666666666661</v>
      </c>
      <c r="AB5" s="38">
        <v>26</v>
      </c>
      <c r="AC5" s="39">
        <v>32</v>
      </c>
      <c r="AD5" s="25">
        <f>AB5/$D5</f>
        <v>8.6666666666666661</v>
      </c>
      <c r="AE5" s="38">
        <v>16</v>
      </c>
      <c r="AF5" s="39">
        <v>42</v>
      </c>
      <c r="AG5" s="25">
        <f>AE5/$D5</f>
        <v>5.333333333333333</v>
      </c>
      <c r="AH5" s="38"/>
      <c r="AI5" s="39"/>
      <c r="AJ5" s="25">
        <f>AH5/$D5</f>
        <v>0</v>
      </c>
      <c r="AK5" s="38"/>
      <c r="AL5" s="39"/>
      <c r="AM5" s="25">
        <f>AK5/$D5</f>
        <v>0</v>
      </c>
      <c r="AN5" s="18">
        <v>37</v>
      </c>
      <c r="AO5" s="18">
        <v>21</v>
      </c>
      <c r="AP5" s="25">
        <f>AN5/$D5</f>
        <v>12.333333333333334</v>
      </c>
      <c r="AQ5" s="18">
        <v>37</v>
      </c>
      <c r="AR5" s="18">
        <v>21</v>
      </c>
      <c r="AS5" s="25">
        <f>AQ5/$D5</f>
        <v>12.333333333333334</v>
      </c>
      <c r="AT5" s="18">
        <v>35</v>
      </c>
      <c r="AU5" s="18">
        <v>23</v>
      </c>
      <c r="AV5" s="25">
        <f>AT5/$D5</f>
        <v>11.666666666666666</v>
      </c>
      <c r="AW5" s="18">
        <v>32</v>
      </c>
      <c r="AX5" s="18">
        <v>26</v>
      </c>
      <c r="AY5" s="25">
        <f>AW5/$D5</f>
        <v>10.666666666666666</v>
      </c>
      <c r="AZ5" s="18">
        <v>29</v>
      </c>
      <c r="BA5" s="18">
        <v>29</v>
      </c>
      <c r="BB5" s="25">
        <f>AZ5/$D5</f>
        <v>9.6666666666666661</v>
      </c>
      <c r="BC5" s="18">
        <v>24</v>
      </c>
      <c r="BD5" s="18">
        <v>34</v>
      </c>
      <c r="BE5" s="25">
        <f>BC5/$D5</f>
        <v>8</v>
      </c>
      <c r="BF5" s="18"/>
      <c r="BG5" s="18"/>
      <c r="BH5" s="25">
        <f>BF5/$D5</f>
        <v>0</v>
      </c>
      <c r="BI5" s="38"/>
      <c r="BJ5" s="39"/>
      <c r="BK5" s="25">
        <f>BI5/$D5</f>
        <v>0</v>
      </c>
      <c r="BL5" s="18">
        <v>19</v>
      </c>
      <c r="BM5" s="18">
        <v>39</v>
      </c>
      <c r="BN5" s="25">
        <f>BL5/$D5</f>
        <v>6.333333333333333</v>
      </c>
      <c r="BO5" s="18">
        <v>14</v>
      </c>
      <c r="BP5" s="18">
        <v>44</v>
      </c>
      <c r="BQ5" s="25">
        <f>BO5/$D5</f>
        <v>4.666666666666667</v>
      </c>
      <c r="BR5" s="18">
        <v>12</v>
      </c>
      <c r="BS5" s="18">
        <v>46</v>
      </c>
      <c r="BT5" s="69">
        <f>BR5/$D5</f>
        <v>4</v>
      </c>
      <c r="BU5" s="75">
        <f t="shared" ref="BU5:BU8" si="0">COUNTIFS(E5:BT5,"&lt;3",E5:BT5,"&gt;0",$E$3:$BT$3,"=Nb Jr Vente")</f>
        <v>0</v>
      </c>
    </row>
    <row r="6" spans="1:74" ht="15.75" x14ac:dyDescent="0.25">
      <c r="A6" s="57" t="s">
        <v>11</v>
      </c>
      <c r="B6" s="7">
        <v>518506</v>
      </c>
      <c r="C6" s="21" t="s">
        <v>8</v>
      </c>
      <c r="D6" s="58">
        <v>4</v>
      </c>
      <c r="E6" s="50">
        <v>48</v>
      </c>
      <c r="F6" s="18">
        <v>23</v>
      </c>
      <c r="G6" s="18">
        <v>47</v>
      </c>
      <c r="H6" s="18">
        <v>20</v>
      </c>
      <c r="I6" s="25">
        <f>G6/$D6</f>
        <v>11.75</v>
      </c>
      <c r="J6" s="18">
        <v>40</v>
      </c>
      <c r="K6" s="18">
        <v>28</v>
      </c>
      <c r="L6" s="25">
        <f>J6/$D6</f>
        <v>10</v>
      </c>
      <c r="M6" s="38"/>
      <c r="N6" s="39"/>
      <c r="O6" s="25">
        <f>M6/$D6</f>
        <v>0</v>
      </c>
      <c r="P6" s="38"/>
      <c r="Q6" s="39"/>
      <c r="R6" s="25">
        <f>P6/$D6</f>
        <v>0</v>
      </c>
      <c r="S6" s="18">
        <v>30</v>
      </c>
      <c r="T6" s="18">
        <v>38</v>
      </c>
      <c r="U6" s="25">
        <f>S6/$D6</f>
        <v>7.5</v>
      </c>
      <c r="V6" s="18">
        <v>30</v>
      </c>
      <c r="W6" s="18">
        <v>38</v>
      </c>
      <c r="X6" s="25">
        <f>V6/$D6</f>
        <v>7.5</v>
      </c>
      <c r="Y6" s="38">
        <v>19</v>
      </c>
      <c r="Z6" s="39">
        <v>48</v>
      </c>
      <c r="AA6" s="25">
        <f>Y6/$D6</f>
        <v>4.75</v>
      </c>
      <c r="AB6" s="38">
        <v>13</v>
      </c>
      <c r="AC6" s="39">
        <v>54</v>
      </c>
      <c r="AD6" s="25">
        <f>AB6/$D6</f>
        <v>3.25</v>
      </c>
      <c r="AE6" s="38">
        <v>12</v>
      </c>
      <c r="AF6" s="39">
        <v>55</v>
      </c>
      <c r="AG6" s="25">
        <f>AE6/$D6</f>
        <v>3</v>
      </c>
      <c r="AH6" s="38"/>
      <c r="AI6" s="39"/>
      <c r="AJ6" s="25">
        <f>AH6/$D6</f>
        <v>0</v>
      </c>
      <c r="AK6" s="38"/>
      <c r="AL6" s="39"/>
      <c r="AM6" s="25">
        <f>AK6/$D6</f>
        <v>0</v>
      </c>
      <c r="AN6" s="18">
        <v>43</v>
      </c>
      <c r="AO6" s="18">
        <v>34</v>
      </c>
      <c r="AP6" s="25">
        <f>AN6/$D6</f>
        <v>10.75</v>
      </c>
      <c r="AQ6" s="18">
        <v>39</v>
      </c>
      <c r="AR6" s="18">
        <v>28</v>
      </c>
      <c r="AS6" s="25">
        <f>AQ6/$D6</f>
        <v>9.75</v>
      </c>
      <c r="AT6" s="18">
        <v>35</v>
      </c>
      <c r="AU6" s="18">
        <v>32</v>
      </c>
      <c r="AV6" s="25">
        <f>AT6/$D6</f>
        <v>8.75</v>
      </c>
      <c r="AW6" s="18">
        <v>30</v>
      </c>
      <c r="AX6" s="18">
        <v>37</v>
      </c>
      <c r="AY6" s="25">
        <f>AW6/$D6</f>
        <v>7.5</v>
      </c>
      <c r="AZ6" s="18">
        <v>29</v>
      </c>
      <c r="BA6" s="18">
        <v>38</v>
      </c>
      <c r="BB6" s="25">
        <f>AZ6/$D6</f>
        <v>7.25</v>
      </c>
      <c r="BC6" s="18">
        <v>20</v>
      </c>
      <c r="BD6" s="18">
        <v>46</v>
      </c>
      <c r="BE6" s="25">
        <f>BC6/$D6</f>
        <v>5</v>
      </c>
      <c r="BF6" s="18"/>
      <c r="BG6" s="18"/>
      <c r="BH6" s="25">
        <f>BF6/$D6</f>
        <v>0</v>
      </c>
      <c r="BI6" s="38"/>
      <c r="BJ6" s="39"/>
      <c r="BK6" s="25">
        <f>BI6/$D6</f>
        <v>0</v>
      </c>
      <c r="BL6" s="18">
        <v>18</v>
      </c>
      <c r="BM6" s="18">
        <v>49</v>
      </c>
      <c r="BN6" s="25">
        <f>BL6/$D6</f>
        <v>4.5</v>
      </c>
      <c r="BO6" s="18">
        <v>16</v>
      </c>
      <c r="BP6" s="18">
        <v>51</v>
      </c>
      <c r="BQ6" s="25">
        <f>BO6/$D6</f>
        <v>4</v>
      </c>
      <c r="BR6" s="18">
        <v>13</v>
      </c>
      <c r="BS6" s="18">
        <v>54</v>
      </c>
      <c r="BT6" s="69">
        <f>BR6/$D6</f>
        <v>3.25</v>
      </c>
      <c r="BU6" s="75">
        <f t="shared" si="0"/>
        <v>0</v>
      </c>
    </row>
    <row r="7" spans="1:74" ht="15.75" x14ac:dyDescent="0.25">
      <c r="A7" s="57" t="s">
        <v>11</v>
      </c>
      <c r="B7" s="7">
        <v>520470</v>
      </c>
      <c r="C7" s="21" t="s">
        <v>9</v>
      </c>
      <c r="D7" s="58">
        <v>6</v>
      </c>
      <c r="E7" s="50">
        <v>29</v>
      </c>
      <c r="F7" s="18">
        <v>20</v>
      </c>
      <c r="G7" s="18">
        <v>20</v>
      </c>
      <c r="H7" s="18">
        <v>28</v>
      </c>
      <c r="I7" s="25">
        <f>G7/$D7</f>
        <v>3.3333333333333335</v>
      </c>
      <c r="J7" s="18">
        <v>10</v>
      </c>
      <c r="K7" s="18">
        <v>38</v>
      </c>
      <c r="L7" s="25">
        <f>J7/$D7</f>
        <v>1.6666666666666667</v>
      </c>
      <c r="M7" s="38"/>
      <c r="N7" s="39"/>
      <c r="O7" s="25">
        <f>M7/$D7</f>
        <v>0</v>
      </c>
      <c r="P7" s="38"/>
      <c r="Q7" s="39"/>
      <c r="R7" s="25">
        <f>P7/$D7</f>
        <v>0</v>
      </c>
      <c r="S7" s="18">
        <v>2</v>
      </c>
      <c r="T7" s="18">
        <v>46</v>
      </c>
      <c r="U7" s="25">
        <f>S7/$D7</f>
        <v>0.33333333333333331</v>
      </c>
      <c r="V7" s="18">
        <v>2</v>
      </c>
      <c r="W7" s="18">
        <v>46</v>
      </c>
      <c r="X7" s="25">
        <f>V7/$D7</f>
        <v>0.33333333333333331</v>
      </c>
      <c r="Y7" s="38">
        <v>2</v>
      </c>
      <c r="Z7" s="39">
        <v>46</v>
      </c>
      <c r="AA7" s="25">
        <f>Y7/$D7</f>
        <v>0.33333333333333331</v>
      </c>
      <c r="AB7" s="38">
        <v>2</v>
      </c>
      <c r="AC7" s="39">
        <v>46</v>
      </c>
      <c r="AD7" s="25">
        <f>AB7/$D7</f>
        <v>0.33333333333333331</v>
      </c>
      <c r="AE7" s="38">
        <v>2</v>
      </c>
      <c r="AF7" s="39">
        <v>46</v>
      </c>
      <c r="AG7" s="25">
        <f>AE7/$D7</f>
        <v>0.33333333333333331</v>
      </c>
      <c r="AH7" s="38"/>
      <c r="AI7" s="39"/>
      <c r="AJ7" s="25">
        <f>AH7/$D7</f>
        <v>0</v>
      </c>
      <c r="AK7" s="38"/>
      <c r="AL7" s="39"/>
      <c r="AM7" s="25">
        <f>AK7/$D7</f>
        <v>0</v>
      </c>
      <c r="AN7" s="18">
        <v>31</v>
      </c>
      <c r="AO7" s="18">
        <v>17</v>
      </c>
      <c r="AP7" s="25">
        <f>AN7/$D7</f>
        <v>5.166666666666667</v>
      </c>
      <c r="AQ7" s="18">
        <v>18</v>
      </c>
      <c r="AR7" s="18">
        <v>30</v>
      </c>
      <c r="AS7" s="25">
        <f>AQ7/$D7</f>
        <v>3</v>
      </c>
      <c r="AT7" s="18">
        <v>5</v>
      </c>
      <c r="AU7" s="18">
        <v>43</v>
      </c>
      <c r="AV7" s="25">
        <f>AT7/$D7</f>
        <v>0.83333333333333337</v>
      </c>
      <c r="AW7" s="18">
        <v>33</v>
      </c>
      <c r="AX7" s="18">
        <v>15</v>
      </c>
      <c r="AY7" s="25">
        <f>AW7/$D7</f>
        <v>5.5</v>
      </c>
      <c r="AZ7" s="18">
        <v>28</v>
      </c>
      <c r="BA7" s="18">
        <v>20</v>
      </c>
      <c r="BB7" s="25">
        <f>AZ7/$D7</f>
        <v>4.666666666666667</v>
      </c>
      <c r="BC7" s="18">
        <v>3</v>
      </c>
      <c r="BD7" s="18">
        <v>45</v>
      </c>
      <c r="BE7" s="25">
        <f>BC7/$D7</f>
        <v>0.5</v>
      </c>
      <c r="BF7" s="18"/>
      <c r="BG7" s="18"/>
      <c r="BH7" s="25">
        <f>BF7/$D7</f>
        <v>0</v>
      </c>
      <c r="BI7" s="38"/>
      <c r="BJ7" s="39"/>
      <c r="BK7" s="25">
        <f>BI7/$D7</f>
        <v>0</v>
      </c>
      <c r="BL7" s="18">
        <v>3</v>
      </c>
      <c r="BM7" s="18">
        <v>45</v>
      </c>
      <c r="BN7" s="25">
        <f>BL7/$D7</f>
        <v>0.5</v>
      </c>
      <c r="BO7" s="18">
        <v>2</v>
      </c>
      <c r="BP7" s="18">
        <v>46</v>
      </c>
      <c r="BQ7" s="25">
        <f>BO7/$D7</f>
        <v>0.33333333333333331</v>
      </c>
      <c r="BR7" s="18">
        <v>2</v>
      </c>
      <c r="BS7" s="18">
        <v>46</v>
      </c>
      <c r="BT7" s="69">
        <f>BR7/$D7</f>
        <v>0.33333333333333331</v>
      </c>
      <c r="BU7" s="75">
        <f t="shared" si="0"/>
        <v>11</v>
      </c>
    </row>
    <row r="8" spans="1:74" thickBot="1" x14ac:dyDescent="0.3">
      <c r="A8" s="59" t="s">
        <v>11</v>
      </c>
      <c r="B8" s="60">
        <v>518888</v>
      </c>
      <c r="C8" s="61" t="s">
        <v>10</v>
      </c>
      <c r="D8" s="62">
        <v>5</v>
      </c>
      <c r="E8" s="51">
        <v>33</v>
      </c>
      <c r="F8" s="19">
        <v>15</v>
      </c>
      <c r="G8" s="19">
        <v>30</v>
      </c>
      <c r="H8" s="19">
        <v>12</v>
      </c>
      <c r="I8" s="26">
        <f>G8/$D8</f>
        <v>6</v>
      </c>
      <c r="J8" s="19">
        <v>24</v>
      </c>
      <c r="K8" s="19">
        <v>18</v>
      </c>
      <c r="L8" s="26">
        <f>J8/$D8</f>
        <v>4.8</v>
      </c>
      <c r="M8" s="40"/>
      <c r="N8" s="41"/>
      <c r="O8" s="26">
        <f>M8/$D8</f>
        <v>0</v>
      </c>
      <c r="P8" s="40"/>
      <c r="Q8" s="41"/>
      <c r="R8" s="26">
        <f>P8/$D8</f>
        <v>0</v>
      </c>
      <c r="S8" s="19">
        <v>10</v>
      </c>
      <c r="T8" s="19">
        <v>32</v>
      </c>
      <c r="U8" s="26">
        <f>S8/$D8</f>
        <v>2</v>
      </c>
      <c r="V8" s="19">
        <v>10</v>
      </c>
      <c r="W8" s="19">
        <v>32</v>
      </c>
      <c r="X8" s="26">
        <f>V8/$D8</f>
        <v>2</v>
      </c>
      <c r="Y8" s="40">
        <v>10</v>
      </c>
      <c r="Z8" s="41">
        <v>32</v>
      </c>
      <c r="AA8" s="26">
        <f>Y8/$D8</f>
        <v>2</v>
      </c>
      <c r="AB8" s="40">
        <v>9</v>
      </c>
      <c r="AC8" s="41">
        <v>33</v>
      </c>
      <c r="AD8" s="26">
        <f>AB8/$D8</f>
        <v>1.8</v>
      </c>
      <c r="AE8" s="40">
        <v>8</v>
      </c>
      <c r="AF8" s="41">
        <v>34</v>
      </c>
      <c r="AG8" s="26">
        <f>AE8/$D8</f>
        <v>1.6</v>
      </c>
      <c r="AH8" s="40"/>
      <c r="AI8" s="41"/>
      <c r="AJ8" s="26">
        <f>AH8/$D8</f>
        <v>0</v>
      </c>
      <c r="AK8" s="40"/>
      <c r="AL8" s="41"/>
      <c r="AM8" s="26">
        <f>AK8/$D8</f>
        <v>0</v>
      </c>
      <c r="AN8" s="19">
        <v>33</v>
      </c>
      <c r="AO8" s="19">
        <v>9</v>
      </c>
      <c r="AP8" s="26">
        <f>AN8/$D8</f>
        <v>6.6</v>
      </c>
      <c r="AQ8" s="19">
        <v>27</v>
      </c>
      <c r="AR8" s="19">
        <v>15</v>
      </c>
      <c r="AS8" s="26">
        <f>AQ8/$D8</f>
        <v>5.4</v>
      </c>
      <c r="AT8" s="19">
        <v>20</v>
      </c>
      <c r="AU8" s="19">
        <v>22</v>
      </c>
      <c r="AV8" s="26">
        <f>AT8/$D8</f>
        <v>4</v>
      </c>
      <c r="AW8" s="19">
        <v>17</v>
      </c>
      <c r="AX8" s="19">
        <v>25</v>
      </c>
      <c r="AY8" s="26">
        <f>AW8/$D8</f>
        <v>3.4</v>
      </c>
      <c r="AZ8" s="19">
        <v>13</v>
      </c>
      <c r="BA8" s="19">
        <v>29</v>
      </c>
      <c r="BB8" s="26">
        <f>AZ8/$D8</f>
        <v>2.6</v>
      </c>
      <c r="BC8" s="19">
        <v>3</v>
      </c>
      <c r="BD8" s="19">
        <v>39</v>
      </c>
      <c r="BE8" s="26">
        <f>BC8/$D8</f>
        <v>0.6</v>
      </c>
      <c r="BF8" s="19"/>
      <c r="BG8" s="19"/>
      <c r="BH8" s="26">
        <f>BF8/$D8</f>
        <v>0</v>
      </c>
      <c r="BI8" s="40"/>
      <c r="BJ8" s="41"/>
      <c r="BK8" s="26">
        <f>BI8/$D8</f>
        <v>0</v>
      </c>
      <c r="BL8" s="19">
        <v>3</v>
      </c>
      <c r="BM8" s="19">
        <v>39</v>
      </c>
      <c r="BN8" s="26">
        <f>BL8/$D8</f>
        <v>0.6</v>
      </c>
      <c r="BO8" s="19">
        <v>3</v>
      </c>
      <c r="BP8" s="19">
        <v>39</v>
      </c>
      <c r="BQ8" s="26">
        <f>BO8/$D8</f>
        <v>0.6</v>
      </c>
      <c r="BR8" s="19">
        <v>3</v>
      </c>
      <c r="BS8" s="19">
        <v>39</v>
      </c>
      <c r="BT8" s="70">
        <f>BR8/$D8</f>
        <v>0.6</v>
      </c>
      <c r="BU8" s="78">
        <f t="shared" si="0"/>
        <v>10</v>
      </c>
    </row>
    <row r="9" spans="1:74" s="1" customFormat="1" thickBot="1" x14ac:dyDescent="0.3">
      <c r="A9" s="16"/>
      <c r="C9" s="10"/>
      <c r="E9" s="12">
        <f>SUM(E4:E8)</f>
        <v>209</v>
      </c>
      <c r="F9" s="13">
        <f>SUM(F4:F8)</f>
        <v>109</v>
      </c>
      <c r="G9" s="23">
        <f>SUM(G4:G8)</f>
        <v>206</v>
      </c>
      <c r="H9" s="8">
        <f>SUM(H4:H8)</f>
        <v>108</v>
      </c>
      <c r="I9" s="24">
        <f>IFERROR((G9)/(H9+G9),"-")</f>
        <v>0.6560509554140127</v>
      </c>
      <c r="J9" s="23">
        <f>SUM(J4:J8)</f>
        <v>173</v>
      </c>
      <c r="K9" s="8">
        <f>SUM(K4:K8)</f>
        <v>142</v>
      </c>
      <c r="L9" s="24">
        <f>IFERROR((J9)/(K9+J9),"-")</f>
        <v>0.54920634920634925</v>
      </c>
      <c r="M9" s="23">
        <f>SUM(M4:M8)</f>
        <v>0</v>
      </c>
      <c r="N9" s="8">
        <f>SUM(N4:N8)</f>
        <v>0</v>
      </c>
      <c r="O9" s="24" t="str">
        <f>IFERROR((M9)/(N9+M9),"-")</f>
        <v>-</v>
      </c>
      <c r="P9" s="23">
        <f>SUM(P4:P8)</f>
        <v>0</v>
      </c>
      <c r="Q9" s="8">
        <f>SUM(Q4:Q8)</f>
        <v>0</v>
      </c>
      <c r="R9" s="24" t="str">
        <f>IFERROR((P9)/(Q9+P9),"-")</f>
        <v>-</v>
      </c>
      <c r="S9" s="23">
        <f>SUM(S4:S8)</f>
        <v>102</v>
      </c>
      <c r="T9" s="8">
        <f>SUM(T4:T8)</f>
        <v>213</v>
      </c>
      <c r="U9" s="24">
        <f>IFERROR((S9)/(T9+S9),"-")</f>
        <v>0.32380952380952382</v>
      </c>
      <c r="V9" s="23">
        <f>SUM(V4:V8)</f>
        <v>89</v>
      </c>
      <c r="W9" s="8">
        <f>SUM(W4:W8)</f>
        <v>226</v>
      </c>
      <c r="X9" s="24">
        <f>IFERROR((V9)/(W9+V9),"-")</f>
        <v>0.28253968253968254</v>
      </c>
      <c r="Y9" s="23">
        <f>SUM(Y4:Y8)</f>
        <v>63</v>
      </c>
      <c r="Z9" s="8">
        <f>SUM(Z4:Z8)</f>
        <v>251</v>
      </c>
      <c r="AA9" s="24">
        <f>IFERROR((Y9)/(Z9+Y9),"-")</f>
        <v>0.20063694267515925</v>
      </c>
      <c r="AB9" s="23">
        <f>SUM(AB4:AB8)</f>
        <v>146</v>
      </c>
      <c r="AC9" s="8">
        <f>SUM(AC4:AC8)</f>
        <v>165</v>
      </c>
      <c r="AD9" s="24">
        <f>IFERROR((AB9)/(AC9+AB9),"-")</f>
        <v>0.46945337620578781</v>
      </c>
      <c r="AE9" s="23">
        <f>SUM(AE4:AE8)</f>
        <v>48</v>
      </c>
      <c r="AF9" s="8">
        <f>SUM(AF4:AF8)</f>
        <v>266</v>
      </c>
      <c r="AG9" s="24">
        <f>IFERROR((AE9)/(AF9+AE9),"-")</f>
        <v>0.15286624203821655</v>
      </c>
      <c r="AH9" s="23">
        <f>SUM(AH4:AH8)</f>
        <v>0</v>
      </c>
      <c r="AI9" s="8">
        <f>SUM(AI4:AI8)</f>
        <v>0</v>
      </c>
      <c r="AJ9" s="24" t="str">
        <f>IFERROR((AH9)/(AI9+AH9),"-")</f>
        <v>-</v>
      </c>
      <c r="AK9" s="23">
        <f>SUM(AK4:AK8)</f>
        <v>0</v>
      </c>
      <c r="AL9" s="8">
        <f>SUM(AL4:AL8)</f>
        <v>0</v>
      </c>
      <c r="AM9" s="24" t="str">
        <f>IFERROR((AK9)/(AL9+AK9),"-")</f>
        <v>-</v>
      </c>
      <c r="AN9" s="23">
        <f>SUM(AN4:AN8)</f>
        <v>223</v>
      </c>
      <c r="AO9" s="8">
        <f>SUM(AO4:AO8)</f>
        <v>101</v>
      </c>
      <c r="AP9" s="24">
        <f>IFERROR((AN9)/(AO9+AN9),"-")</f>
        <v>0.68827160493827155</v>
      </c>
      <c r="AQ9" s="23">
        <f>SUM(AQ4:AQ8)</f>
        <v>189</v>
      </c>
      <c r="AR9" s="8">
        <f>SUM(AR4:AR8)</f>
        <v>125</v>
      </c>
      <c r="AS9" s="24">
        <f>IFERROR((AQ9)/(AR9+AQ9),"-")</f>
        <v>0.60191082802547768</v>
      </c>
      <c r="AT9" s="23">
        <f>SUM(AT4:AT8)</f>
        <v>147</v>
      </c>
      <c r="AU9" s="8">
        <f>SUM(AU4:AU8)</f>
        <v>167</v>
      </c>
      <c r="AV9" s="24">
        <f>IFERROR((AT9)/(AU9+AT9),"-")</f>
        <v>0.46815286624203822</v>
      </c>
      <c r="AW9" s="23">
        <f>SUM(AW4:AW8)</f>
        <v>157</v>
      </c>
      <c r="AX9" s="8">
        <f>SUM(AX4:AX8)</f>
        <v>157</v>
      </c>
      <c r="AY9" s="24">
        <f>IFERROR((AW9)/(AX9+AW9),"-")</f>
        <v>0.5</v>
      </c>
      <c r="AZ9" s="23">
        <f>SUM(AZ4:AZ8)</f>
        <v>128</v>
      </c>
      <c r="BA9" s="8">
        <f>SUM(BA4:BA8)</f>
        <v>186</v>
      </c>
      <c r="BB9" s="24">
        <f>IFERROR((AZ9)/(BA9+AZ9),"-")</f>
        <v>0.40764331210191085</v>
      </c>
      <c r="BC9" s="23">
        <f>SUM(BC4:BC8)</f>
        <v>60</v>
      </c>
      <c r="BD9" s="8">
        <f>SUM(BD4:BD8)</f>
        <v>253</v>
      </c>
      <c r="BE9" s="24">
        <f>IFERROR((BC9)/(BD9+BC9),"-")</f>
        <v>0.19169329073482427</v>
      </c>
      <c r="BF9" s="23">
        <f>SUM(BF4:BF8)</f>
        <v>0</v>
      </c>
      <c r="BG9" s="8">
        <f>SUM(BG4:BG8)</f>
        <v>0</v>
      </c>
      <c r="BH9" s="24" t="str">
        <f>IFERROR((BF9)/(BG9+BF9),"-")</f>
        <v>-</v>
      </c>
      <c r="BI9" s="23">
        <f>SUM(BI4:BI8)</f>
        <v>0</v>
      </c>
      <c r="BJ9" s="8">
        <f>SUM(BJ4:BJ8)</f>
        <v>0</v>
      </c>
      <c r="BK9" s="24" t="str">
        <f>IFERROR((BI9)/(BJ9+BI9),"-")</f>
        <v>-</v>
      </c>
      <c r="BL9" s="23">
        <f>SUM(BL4:BL8)</f>
        <v>53</v>
      </c>
      <c r="BM9" s="8">
        <f>SUM(BM4:BM8)</f>
        <v>261</v>
      </c>
      <c r="BN9" s="24">
        <f>IFERROR((BL9)/(BM9+BL9),"-")</f>
        <v>0.16878980891719744</v>
      </c>
      <c r="BO9" s="23">
        <f>SUM(BO4:BO8)</f>
        <v>43</v>
      </c>
      <c r="BP9" s="8">
        <f>SUM(BP4:BP8)</f>
        <v>271</v>
      </c>
      <c r="BQ9" s="24">
        <f>IFERROR((BO9)/(BP9+BO9),"-")</f>
        <v>0.13694267515923567</v>
      </c>
      <c r="BR9" s="23">
        <f>SUM(BR4:BR8)</f>
        <v>40</v>
      </c>
      <c r="BS9" s="8">
        <f>SUM(BS4:BS8)</f>
        <v>274</v>
      </c>
      <c r="BT9" s="71">
        <f>IFERROR((BR9)/(BS9+BR9),"-")</f>
        <v>0.12738853503184713</v>
      </c>
      <c r="BU9" s="79">
        <f>SUM(BU4:BU8)</f>
        <v>28</v>
      </c>
      <c r="BV9"/>
    </row>
    <row r="10" spans="1:74" s="1" customFormat="1" thickBot="1" x14ac:dyDescent="0.3">
      <c r="A10" s="16"/>
      <c r="C10" s="10"/>
      <c r="BV10"/>
    </row>
    <row r="11" spans="1:74" ht="15.75" x14ac:dyDescent="0.25">
      <c r="A11" s="63" t="s">
        <v>16</v>
      </c>
      <c r="B11" s="64">
        <v>510477</v>
      </c>
      <c r="C11" s="65" t="s">
        <v>12</v>
      </c>
      <c r="D11" s="66">
        <v>10</v>
      </c>
      <c r="E11" s="50">
        <v>41</v>
      </c>
      <c r="F11" s="18">
        <v>43</v>
      </c>
      <c r="G11" s="18">
        <v>6</v>
      </c>
      <c r="H11" s="18">
        <v>56</v>
      </c>
      <c r="I11" s="27">
        <f>G11/$D11</f>
        <v>0.6</v>
      </c>
      <c r="J11" s="18">
        <v>9</v>
      </c>
      <c r="K11" s="18">
        <v>53</v>
      </c>
      <c r="L11" s="27">
        <f>J11/$D11</f>
        <v>0.9</v>
      </c>
      <c r="M11" s="42"/>
      <c r="N11" s="37"/>
      <c r="O11" s="27">
        <f>M11/$D11</f>
        <v>0</v>
      </c>
      <c r="P11" s="42"/>
      <c r="Q11" s="37"/>
      <c r="R11" s="27">
        <f>P11/$D11</f>
        <v>0</v>
      </c>
      <c r="S11" s="18">
        <v>9</v>
      </c>
      <c r="T11" s="18">
        <v>53</v>
      </c>
      <c r="U11" s="27">
        <f>S11/$D11</f>
        <v>0.9</v>
      </c>
      <c r="V11" s="18">
        <v>37</v>
      </c>
      <c r="W11" s="18">
        <v>25</v>
      </c>
      <c r="X11" s="27">
        <f>V11/$D11</f>
        <v>3.7</v>
      </c>
      <c r="Y11" s="42">
        <v>10</v>
      </c>
      <c r="Z11" s="37">
        <v>52</v>
      </c>
      <c r="AA11" s="27">
        <f>Y11/$D11</f>
        <v>1</v>
      </c>
      <c r="AB11" s="42">
        <v>6</v>
      </c>
      <c r="AC11" s="37">
        <v>56</v>
      </c>
      <c r="AD11" s="27">
        <f>AB11/$D11</f>
        <v>0.6</v>
      </c>
      <c r="AE11" s="42">
        <v>5</v>
      </c>
      <c r="AF11" s="37">
        <v>57</v>
      </c>
      <c r="AG11" s="27">
        <f>AE11/$D11</f>
        <v>0.5</v>
      </c>
      <c r="AH11" s="42"/>
      <c r="AI11" s="37"/>
      <c r="AJ11" s="27">
        <f>AH11/$D11</f>
        <v>0</v>
      </c>
      <c r="AK11" s="42"/>
      <c r="AL11" s="37"/>
      <c r="AM11" s="27">
        <f>AK11/$D11</f>
        <v>0</v>
      </c>
      <c r="AN11" s="18">
        <v>4</v>
      </c>
      <c r="AO11" s="18">
        <v>58</v>
      </c>
      <c r="AP11" s="27">
        <f>AN11/$D11</f>
        <v>0.4</v>
      </c>
      <c r="AQ11" s="18">
        <v>50</v>
      </c>
      <c r="AR11" s="18">
        <v>12</v>
      </c>
      <c r="AS11" s="27">
        <f>AQ11/$D11</f>
        <v>5</v>
      </c>
      <c r="AT11" s="18">
        <v>30</v>
      </c>
      <c r="AU11" s="18">
        <v>32</v>
      </c>
      <c r="AV11" s="27">
        <f>AT11/$D11</f>
        <v>3</v>
      </c>
      <c r="AW11" s="18">
        <v>5</v>
      </c>
      <c r="AX11" s="18">
        <v>57</v>
      </c>
      <c r="AY11" s="27">
        <f>AW11/$D11</f>
        <v>0.5</v>
      </c>
      <c r="AZ11" s="18">
        <v>5</v>
      </c>
      <c r="BA11" s="18">
        <v>57</v>
      </c>
      <c r="BB11" s="27">
        <f>AZ11/$D11</f>
        <v>0.5</v>
      </c>
      <c r="BC11" s="18">
        <v>4</v>
      </c>
      <c r="BD11" s="18">
        <v>58</v>
      </c>
      <c r="BE11" s="27">
        <f>BC11/$D11</f>
        <v>0.4</v>
      </c>
      <c r="BF11" s="18"/>
      <c r="BG11" s="18"/>
      <c r="BH11" s="27">
        <f>BF11/$D11</f>
        <v>0</v>
      </c>
      <c r="BI11" s="42"/>
      <c r="BJ11" s="37"/>
      <c r="BK11" s="27">
        <f>BI11/$D11</f>
        <v>0</v>
      </c>
      <c r="BL11" s="18">
        <v>13</v>
      </c>
      <c r="BM11" s="18">
        <v>49</v>
      </c>
      <c r="BN11" s="27">
        <f>BL11/$D11</f>
        <v>1.3</v>
      </c>
      <c r="BO11" s="18">
        <v>4</v>
      </c>
      <c r="BP11" s="18">
        <v>58</v>
      </c>
      <c r="BQ11" s="27">
        <f>BO11/$D11</f>
        <v>0.4</v>
      </c>
      <c r="BR11" s="93">
        <v>45</v>
      </c>
      <c r="BS11" s="94">
        <v>17</v>
      </c>
      <c r="BT11" s="27">
        <f>BR11/$D11</f>
        <v>4.5</v>
      </c>
      <c r="BU11" s="91">
        <f t="shared" ref="BU11:BU14" si="1">COUNTIFS(E11:BT11,"&lt;3",E11:BT11,"&gt;0",$E$3:$BT$3,"=Nb Jr Vente")</f>
        <v>12</v>
      </c>
    </row>
    <row r="12" spans="1:74" ht="15.75" x14ac:dyDescent="0.25">
      <c r="A12" s="57" t="s">
        <v>16</v>
      </c>
      <c r="B12" s="7">
        <v>520502</v>
      </c>
      <c r="C12" s="21" t="s">
        <v>13</v>
      </c>
      <c r="D12" s="58">
        <v>15</v>
      </c>
      <c r="E12" s="50">
        <v>63</v>
      </c>
      <c r="F12" s="18">
        <v>138</v>
      </c>
      <c r="G12" s="18">
        <v>1</v>
      </c>
      <c r="H12" s="18">
        <v>208</v>
      </c>
      <c r="I12" s="25">
        <f>G12/$D12</f>
        <v>6.6666666666666666E-2</v>
      </c>
      <c r="J12" s="18">
        <v>200</v>
      </c>
      <c r="K12" s="18">
        <v>9</v>
      </c>
      <c r="L12" s="25">
        <f>J12/$D12</f>
        <v>13.333333333333334</v>
      </c>
      <c r="M12" s="43"/>
      <c r="N12" s="39"/>
      <c r="O12" s="25">
        <f>M12/$D12</f>
        <v>0</v>
      </c>
      <c r="P12" s="43"/>
      <c r="Q12" s="39"/>
      <c r="R12" s="25">
        <f>P12/$D12</f>
        <v>0</v>
      </c>
      <c r="S12" s="18">
        <v>55</v>
      </c>
      <c r="T12" s="18">
        <v>154</v>
      </c>
      <c r="U12" s="25">
        <f>S12/$D12</f>
        <v>3.6666666666666665</v>
      </c>
      <c r="V12" s="18">
        <v>19</v>
      </c>
      <c r="W12" s="18">
        <v>190</v>
      </c>
      <c r="X12" s="25">
        <f>V12/$D12</f>
        <v>1.2666666666666666</v>
      </c>
      <c r="Y12" s="43">
        <v>1</v>
      </c>
      <c r="Z12" s="39">
        <v>208</v>
      </c>
      <c r="AA12" s="25">
        <f>Y12/$D12</f>
        <v>6.6666666666666666E-2</v>
      </c>
      <c r="AB12" s="43">
        <v>200</v>
      </c>
      <c r="AC12" s="39">
        <v>9</v>
      </c>
      <c r="AD12" s="25">
        <f>AB12/$D12</f>
        <v>13.333333333333334</v>
      </c>
      <c r="AE12" s="43">
        <v>181</v>
      </c>
      <c r="AF12" s="39">
        <v>28</v>
      </c>
      <c r="AG12" s="25">
        <f>AE12/$D12</f>
        <v>12.066666666666666</v>
      </c>
      <c r="AH12" s="43"/>
      <c r="AI12" s="39"/>
      <c r="AJ12" s="25">
        <f>AH12/$D12</f>
        <v>0</v>
      </c>
      <c r="AK12" s="43"/>
      <c r="AL12" s="39"/>
      <c r="AM12" s="25">
        <f>AK12/$D12</f>
        <v>0</v>
      </c>
      <c r="AN12" s="18">
        <v>67</v>
      </c>
      <c r="AO12" s="18">
        <v>142</v>
      </c>
      <c r="AP12" s="25">
        <f>AN12/$D12</f>
        <v>4.4666666666666668</v>
      </c>
      <c r="AQ12" s="18">
        <v>51</v>
      </c>
      <c r="AR12" s="18">
        <v>158</v>
      </c>
      <c r="AS12" s="25">
        <f>AQ12/$D12</f>
        <v>3.4</v>
      </c>
      <c r="AT12" s="18">
        <v>15</v>
      </c>
      <c r="AU12" s="18">
        <v>194</v>
      </c>
      <c r="AV12" s="25">
        <f>AT12/$D12</f>
        <v>1</v>
      </c>
      <c r="AW12" s="18">
        <v>1</v>
      </c>
      <c r="AX12" s="18">
        <v>209</v>
      </c>
      <c r="AY12" s="25">
        <f>AW12/$D12</f>
        <v>6.6666666666666666E-2</v>
      </c>
      <c r="AZ12" s="18">
        <v>1</v>
      </c>
      <c r="BA12" s="18">
        <v>209</v>
      </c>
      <c r="BB12" s="25">
        <f>AZ12/$D12</f>
        <v>6.6666666666666666E-2</v>
      </c>
      <c r="BC12" s="18">
        <v>1</v>
      </c>
      <c r="BD12" s="18">
        <v>209</v>
      </c>
      <c r="BE12" s="25">
        <f>BC12/$D12</f>
        <v>6.6666666666666666E-2</v>
      </c>
      <c r="BF12" s="18"/>
      <c r="BG12" s="18"/>
      <c r="BH12" s="25">
        <f>BF12/$D12</f>
        <v>0</v>
      </c>
      <c r="BI12" s="43"/>
      <c r="BJ12" s="39"/>
      <c r="BK12" s="25">
        <f>BI12/$D12</f>
        <v>0</v>
      </c>
      <c r="BL12" s="18">
        <v>164</v>
      </c>
      <c r="BM12" s="18">
        <v>45</v>
      </c>
      <c r="BN12" s="25">
        <f>BL12/$D12</f>
        <v>10.933333333333334</v>
      </c>
      <c r="BO12" s="18">
        <v>137</v>
      </c>
      <c r="BP12" s="18">
        <v>72</v>
      </c>
      <c r="BQ12" s="25">
        <f>BO12/$D12</f>
        <v>9.1333333333333329</v>
      </c>
      <c r="BR12" s="95">
        <v>98</v>
      </c>
      <c r="BS12" s="18">
        <v>111</v>
      </c>
      <c r="BT12" s="25">
        <f>BR12/$D12</f>
        <v>6.5333333333333332</v>
      </c>
      <c r="BU12" s="75">
        <f t="shared" si="1"/>
        <v>7</v>
      </c>
    </row>
    <row r="13" spans="1:74" ht="15.75" x14ac:dyDescent="0.25">
      <c r="A13" s="57" t="s">
        <v>16</v>
      </c>
      <c r="B13" s="7">
        <v>506180</v>
      </c>
      <c r="C13" s="21" t="s">
        <v>14</v>
      </c>
      <c r="D13" s="58">
        <v>15</v>
      </c>
      <c r="E13" s="50">
        <v>9</v>
      </c>
      <c r="F13" s="18">
        <v>136</v>
      </c>
      <c r="G13" s="18">
        <v>10</v>
      </c>
      <c r="H13" s="18">
        <v>139</v>
      </c>
      <c r="I13" s="25">
        <f>G13/$D13</f>
        <v>0.66666666666666663</v>
      </c>
      <c r="J13" s="18">
        <v>128</v>
      </c>
      <c r="K13" s="18">
        <v>21</v>
      </c>
      <c r="L13" s="25">
        <f>J13/$D13</f>
        <v>8.5333333333333332</v>
      </c>
      <c r="M13" s="43"/>
      <c r="N13" s="39"/>
      <c r="O13" s="25">
        <f>M13/$D13</f>
        <v>0</v>
      </c>
      <c r="P13" s="43"/>
      <c r="Q13" s="39"/>
      <c r="R13" s="25">
        <f>P13/$D13</f>
        <v>0</v>
      </c>
      <c r="S13" s="18">
        <v>66</v>
      </c>
      <c r="T13" s="18">
        <v>82</v>
      </c>
      <c r="U13" s="25">
        <f>S13/$D13</f>
        <v>4.4000000000000004</v>
      </c>
      <c r="V13" s="18">
        <v>19</v>
      </c>
      <c r="W13" s="18">
        <v>125</v>
      </c>
      <c r="X13" s="25">
        <f>V13/$D13</f>
        <v>1.2666666666666666</v>
      </c>
      <c r="Y13" s="43">
        <v>8</v>
      </c>
      <c r="Z13" s="39">
        <v>140</v>
      </c>
      <c r="AA13" s="25">
        <f>Y13/$D13</f>
        <v>0.53333333333333333</v>
      </c>
      <c r="AB13" s="43">
        <v>140</v>
      </c>
      <c r="AC13" s="39">
        <v>8</v>
      </c>
      <c r="AD13" s="25">
        <f>AB13/$D13</f>
        <v>9.3333333333333339</v>
      </c>
      <c r="AE13" s="43">
        <v>96</v>
      </c>
      <c r="AF13" s="39">
        <v>47</v>
      </c>
      <c r="AG13" s="25">
        <f>AE13/$D13</f>
        <v>6.4</v>
      </c>
      <c r="AH13" s="43"/>
      <c r="AI13" s="39"/>
      <c r="AJ13" s="25">
        <f>AH13/$D13</f>
        <v>0</v>
      </c>
      <c r="AK13" s="43"/>
      <c r="AL13" s="39"/>
      <c r="AM13" s="25">
        <f>AK13/$D13</f>
        <v>0</v>
      </c>
      <c r="AN13" s="18">
        <v>10</v>
      </c>
      <c r="AO13" s="18">
        <v>137</v>
      </c>
      <c r="AP13" s="25">
        <f>AN13/$D13</f>
        <v>0.66666666666666663</v>
      </c>
      <c r="AQ13" s="18">
        <v>10</v>
      </c>
      <c r="AR13" s="18">
        <v>137</v>
      </c>
      <c r="AS13" s="25">
        <f>AQ13/$D13</f>
        <v>0.66666666666666663</v>
      </c>
      <c r="AT13" s="18">
        <v>135</v>
      </c>
      <c r="AU13" s="18">
        <v>12</v>
      </c>
      <c r="AV13" s="25">
        <f>AT13/$D13</f>
        <v>9</v>
      </c>
      <c r="AW13" s="18">
        <v>74</v>
      </c>
      <c r="AX13" s="18">
        <v>73</v>
      </c>
      <c r="AY13" s="25">
        <f>AW13/$D13</f>
        <v>4.9333333333333336</v>
      </c>
      <c r="AZ13" s="18">
        <v>39</v>
      </c>
      <c r="BA13" s="18">
        <v>108</v>
      </c>
      <c r="BB13" s="25">
        <f>AZ13/$D13</f>
        <v>2.6</v>
      </c>
      <c r="BC13" s="18">
        <v>9</v>
      </c>
      <c r="BD13" s="18">
        <v>138</v>
      </c>
      <c r="BE13" s="25">
        <f>BC13/$D13</f>
        <v>0.6</v>
      </c>
      <c r="BF13" s="18"/>
      <c r="BG13" s="18"/>
      <c r="BH13" s="25">
        <f>BF13/$D13</f>
        <v>0</v>
      </c>
      <c r="BI13" s="43"/>
      <c r="BJ13" s="39"/>
      <c r="BK13" s="25">
        <f>BI13/$D13</f>
        <v>0</v>
      </c>
      <c r="BL13" s="18">
        <v>8</v>
      </c>
      <c r="BM13" s="18">
        <v>139</v>
      </c>
      <c r="BN13" s="25">
        <f>BL13/$D13</f>
        <v>0.53333333333333333</v>
      </c>
      <c r="BO13" s="18">
        <v>8</v>
      </c>
      <c r="BP13" s="18">
        <v>139</v>
      </c>
      <c r="BQ13" s="25">
        <f>BO13/$D13</f>
        <v>0.53333333333333333</v>
      </c>
      <c r="BR13" s="95">
        <v>6</v>
      </c>
      <c r="BS13" s="18">
        <v>141</v>
      </c>
      <c r="BT13" s="25">
        <f>BR13/$D13</f>
        <v>0.4</v>
      </c>
      <c r="BU13" s="75">
        <f t="shared" si="1"/>
        <v>10</v>
      </c>
    </row>
    <row r="14" spans="1:74" thickBot="1" x14ac:dyDescent="0.3">
      <c r="A14" s="59" t="s">
        <v>16</v>
      </c>
      <c r="B14" s="60">
        <v>192476</v>
      </c>
      <c r="C14" s="61" t="s">
        <v>15</v>
      </c>
      <c r="D14" s="62">
        <v>25</v>
      </c>
      <c r="E14" s="51">
        <v>1</v>
      </c>
      <c r="F14" s="19">
        <v>220</v>
      </c>
      <c r="G14" s="19">
        <v>1</v>
      </c>
      <c r="H14" s="19">
        <v>196</v>
      </c>
      <c r="I14" s="26">
        <f>G14/$D14</f>
        <v>0.04</v>
      </c>
      <c r="J14" s="19">
        <v>180</v>
      </c>
      <c r="K14" s="19">
        <v>17</v>
      </c>
      <c r="L14" s="26">
        <f>J14/$D14</f>
        <v>7.2</v>
      </c>
      <c r="M14" s="44"/>
      <c r="N14" s="39"/>
      <c r="O14" s="26">
        <f>M14/$D14</f>
        <v>0</v>
      </c>
      <c r="P14" s="44"/>
      <c r="Q14" s="39"/>
      <c r="R14" s="26">
        <f>P14/$D14</f>
        <v>0</v>
      </c>
      <c r="S14" s="19">
        <v>0</v>
      </c>
      <c r="T14" s="19">
        <v>197</v>
      </c>
      <c r="U14" s="26">
        <f>S14/$D14</f>
        <v>0</v>
      </c>
      <c r="V14" s="19">
        <v>1</v>
      </c>
      <c r="W14" s="19">
        <v>196</v>
      </c>
      <c r="X14" s="26">
        <f>V14/$D14</f>
        <v>0.04</v>
      </c>
      <c r="Y14" s="44">
        <v>1</v>
      </c>
      <c r="Z14" s="39">
        <v>196</v>
      </c>
      <c r="AA14" s="26">
        <f>Y14/$D14</f>
        <v>0.04</v>
      </c>
      <c r="AB14" s="44">
        <v>190</v>
      </c>
      <c r="AC14" s="39">
        <v>7</v>
      </c>
      <c r="AD14" s="26">
        <f>AB14/$D14</f>
        <v>7.6</v>
      </c>
      <c r="AE14" s="44">
        <v>66</v>
      </c>
      <c r="AF14" s="39">
        <v>131</v>
      </c>
      <c r="AG14" s="26">
        <f>AE14/$D14</f>
        <v>2.64</v>
      </c>
      <c r="AH14" s="44"/>
      <c r="AI14" s="39"/>
      <c r="AJ14" s="26">
        <f>AH14/$D14</f>
        <v>0</v>
      </c>
      <c r="AK14" s="44"/>
      <c r="AL14" s="39"/>
      <c r="AM14" s="26">
        <f>AK14/$D14</f>
        <v>0</v>
      </c>
      <c r="AN14" s="19">
        <v>0</v>
      </c>
      <c r="AO14" s="19">
        <v>197</v>
      </c>
      <c r="AP14" s="26">
        <f>AN14/$D14</f>
        <v>0</v>
      </c>
      <c r="AQ14" s="19">
        <v>1</v>
      </c>
      <c r="AR14" s="19">
        <v>196</v>
      </c>
      <c r="AS14" s="26">
        <f>AQ14/$D14</f>
        <v>0.04</v>
      </c>
      <c r="AT14" s="19">
        <v>185</v>
      </c>
      <c r="AU14" s="19">
        <v>12</v>
      </c>
      <c r="AV14" s="26">
        <f>AT14/$D14</f>
        <v>7.4</v>
      </c>
      <c r="AW14" s="19">
        <v>46</v>
      </c>
      <c r="AX14" s="19">
        <v>151</v>
      </c>
      <c r="AY14" s="26">
        <f>AW14/$D14</f>
        <v>1.84</v>
      </c>
      <c r="AZ14" s="19">
        <v>1</v>
      </c>
      <c r="BA14" s="19">
        <v>197</v>
      </c>
      <c r="BB14" s="26">
        <f>AZ14/$D14</f>
        <v>0.04</v>
      </c>
      <c r="BC14" s="19">
        <v>1</v>
      </c>
      <c r="BD14" s="19">
        <v>197</v>
      </c>
      <c r="BE14" s="26">
        <f>BC14/$D14</f>
        <v>0.04</v>
      </c>
      <c r="BF14" s="19"/>
      <c r="BG14" s="19"/>
      <c r="BH14" s="26">
        <f>BF14/$D14</f>
        <v>0</v>
      </c>
      <c r="BI14" s="44"/>
      <c r="BJ14" s="39"/>
      <c r="BK14" s="26">
        <f>BI14/$D14</f>
        <v>0</v>
      </c>
      <c r="BL14" s="19">
        <v>1</v>
      </c>
      <c r="BM14" s="19">
        <v>197</v>
      </c>
      <c r="BN14" s="26">
        <f>BL14/$D14</f>
        <v>0.04</v>
      </c>
      <c r="BO14" s="19">
        <v>1</v>
      </c>
      <c r="BP14" s="19">
        <v>197</v>
      </c>
      <c r="BQ14" s="26">
        <f>BO14/$D14</f>
        <v>0.04</v>
      </c>
      <c r="BR14" s="96">
        <v>1</v>
      </c>
      <c r="BS14" s="19">
        <v>197</v>
      </c>
      <c r="BT14" s="26">
        <f>BR14/$D14</f>
        <v>0.04</v>
      </c>
      <c r="BU14" s="78">
        <f t="shared" si="1"/>
        <v>11</v>
      </c>
    </row>
    <row r="15" spans="1:74" s="1" customFormat="1" thickBot="1" x14ac:dyDescent="0.3">
      <c r="A15" s="16"/>
      <c r="C15" s="10"/>
      <c r="E15" s="12">
        <f>SUM(E11:E14)</f>
        <v>114</v>
      </c>
      <c r="F15" s="13">
        <f>SUM(F11:F14)</f>
        <v>537</v>
      </c>
      <c r="G15" s="23">
        <f>SUM(G11:G14)</f>
        <v>18</v>
      </c>
      <c r="H15" s="8">
        <f>SUM(H11:H14)</f>
        <v>599</v>
      </c>
      <c r="I15" s="24">
        <f>IFERROR((G15)/(H15+G15),"-")</f>
        <v>2.9173419773095625E-2</v>
      </c>
      <c r="J15" s="23">
        <f>SUM(J11:J14)</f>
        <v>517</v>
      </c>
      <c r="K15" s="8">
        <f>SUM(K11:K14)</f>
        <v>100</v>
      </c>
      <c r="L15" s="24">
        <f>IFERROR((J15)/(K15+J15),"-")</f>
        <v>0.83792544570502436</v>
      </c>
      <c r="M15" s="23">
        <f>SUM(M11:M14)</f>
        <v>0</v>
      </c>
      <c r="N15" s="8">
        <f>SUM(N11:N14)</f>
        <v>0</v>
      </c>
      <c r="O15" s="24" t="str">
        <f>IFERROR((M15)/(N15+M15),"-")</f>
        <v>-</v>
      </c>
      <c r="P15" s="23">
        <f>SUM(P11:P14)</f>
        <v>0</v>
      </c>
      <c r="Q15" s="8">
        <f>SUM(Q11:Q14)</f>
        <v>0</v>
      </c>
      <c r="R15" s="24" t="str">
        <f>IFERROR((P15)/(Q15+P15),"-")</f>
        <v>-</v>
      </c>
      <c r="S15" s="23">
        <f>SUM(S11:S14)</f>
        <v>130</v>
      </c>
      <c r="T15" s="8">
        <f>SUM(T11:T14)</f>
        <v>486</v>
      </c>
      <c r="U15" s="24">
        <f>IFERROR((S15)/(T15+S15),"-")</f>
        <v>0.21103896103896103</v>
      </c>
      <c r="V15" s="23">
        <f>SUM(V11:V14)</f>
        <v>76</v>
      </c>
      <c r="W15" s="8">
        <f>SUM(W11:W14)</f>
        <v>536</v>
      </c>
      <c r="X15" s="24">
        <f>IFERROR((V15)/(W15+V15),"-")</f>
        <v>0.12418300653594772</v>
      </c>
      <c r="Y15" s="23">
        <f>SUM(Y11:Y14)</f>
        <v>20</v>
      </c>
      <c r="Z15" s="8">
        <f>SUM(Z11:Z14)</f>
        <v>596</v>
      </c>
      <c r="AA15" s="24">
        <f>IFERROR((Y15)/(Z15+Y15),"-")</f>
        <v>3.2467532467532464E-2</v>
      </c>
      <c r="AB15" s="23">
        <f>SUM(AB11:AB14)</f>
        <v>536</v>
      </c>
      <c r="AC15" s="8">
        <f>SUM(AC11:AC14)</f>
        <v>80</v>
      </c>
      <c r="AD15" s="24">
        <f>IFERROR((AB15)/(AC15+AB15),"-")</f>
        <v>0.87012987012987009</v>
      </c>
      <c r="AE15" s="23">
        <f>SUM(AE11:AE14)</f>
        <v>348</v>
      </c>
      <c r="AF15" s="8">
        <f>SUM(AF11:AF14)</f>
        <v>263</v>
      </c>
      <c r="AG15" s="24">
        <f>IFERROR((AE15)/(AF15+AE15),"-")</f>
        <v>0.56955810147299513</v>
      </c>
      <c r="AH15" s="23">
        <f>SUM(AH11:AH14)</f>
        <v>0</v>
      </c>
      <c r="AI15" s="8">
        <f>SUM(AI11:AI14)</f>
        <v>0</v>
      </c>
      <c r="AJ15" s="24" t="str">
        <f>IFERROR((AH15)/(AI15+AH15),"-")</f>
        <v>-</v>
      </c>
      <c r="AK15" s="23">
        <f>SUM(AK11:AK14)</f>
        <v>0</v>
      </c>
      <c r="AL15" s="8">
        <f>SUM(AL11:AL14)</f>
        <v>0</v>
      </c>
      <c r="AM15" s="24" t="str">
        <f>IFERROR((AK15)/(AL15+AK15),"-")</f>
        <v>-</v>
      </c>
      <c r="AN15" s="23">
        <f>SUM(AN11:AN14)</f>
        <v>81</v>
      </c>
      <c r="AO15" s="8">
        <f>SUM(AO11:AO14)</f>
        <v>534</v>
      </c>
      <c r="AP15" s="24">
        <f>IFERROR((AN15)/(AO15+AN15),"-")</f>
        <v>0.13170731707317074</v>
      </c>
      <c r="AQ15" s="23">
        <f>SUM(AQ11:AQ14)</f>
        <v>112</v>
      </c>
      <c r="AR15" s="8">
        <f>SUM(AR11:AR14)</f>
        <v>503</v>
      </c>
      <c r="AS15" s="24">
        <f>IFERROR((AQ15)/(AR15+AQ15),"-")</f>
        <v>0.1821138211382114</v>
      </c>
      <c r="AT15" s="23">
        <f>SUM(AT11:AT14)</f>
        <v>365</v>
      </c>
      <c r="AU15" s="8">
        <f>SUM(AU11:AU14)</f>
        <v>250</v>
      </c>
      <c r="AV15" s="24">
        <f>IFERROR((AT15)/(AU15+AT15),"-")</f>
        <v>0.5934959349593496</v>
      </c>
      <c r="AW15" s="23">
        <f>SUM(AW11:AW14)</f>
        <v>126</v>
      </c>
      <c r="AX15" s="8">
        <f>SUM(AX11:AX14)</f>
        <v>490</v>
      </c>
      <c r="AY15" s="24">
        <f>IFERROR((AW15)/(AX15+AW15),"-")</f>
        <v>0.20454545454545456</v>
      </c>
      <c r="AZ15" s="23">
        <f>SUM(AZ11:AZ14)</f>
        <v>46</v>
      </c>
      <c r="BA15" s="8">
        <f>SUM(BA11:BA14)</f>
        <v>571</v>
      </c>
      <c r="BB15" s="24">
        <f>IFERROR((AZ15)/(BA15+AZ15),"-")</f>
        <v>7.4554294975688815E-2</v>
      </c>
      <c r="BC15" s="23">
        <f>SUM(BC11:BC14)</f>
        <v>15</v>
      </c>
      <c r="BD15" s="8">
        <f>SUM(BD11:BD14)</f>
        <v>602</v>
      </c>
      <c r="BE15" s="24">
        <f>IFERROR((BC15)/(BD15+BC15),"-")</f>
        <v>2.4311183144246355E-2</v>
      </c>
      <c r="BF15" s="23">
        <f>SUM(BF11:BF14)</f>
        <v>0</v>
      </c>
      <c r="BG15" s="8">
        <f>SUM(BG11:BG14)</f>
        <v>0</v>
      </c>
      <c r="BH15" s="24" t="str">
        <f>IFERROR((BF15)/(BG15+BF15),"-")</f>
        <v>-</v>
      </c>
      <c r="BI15" s="23">
        <f>SUM(BI11:BI14)</f>
        <v>0</v>
      </c>
      <c r="BJ15" s="8">
        <f>SUM(BJ11:BJ14)</f>
        <v>0</v>
      </c>
      <c r="BK15" s="24" t="str">
        <f>IFERROR((BI15)/(BJ15+BI15),"-")</f>
        <v>-</v>
      </c>
      <c r="BL15" s="23">
        <f>SUM(BL11:BL14)</f>
        <v>186</v>
      </c>
      <c r="BM15" s="8">
        <f>SUM(BM11:BM14)</f>
        <v>430</v>
      </c>
      <c r="BN15" s="24">
        <f>IFERROR((BL15)/(BM15+BL15),"-")</f>
        <v>0.30194805194805197</v>
      </c>
      <c r="BO15" s="23">
        <f>SUM(BO11:BO14)</f>
        <v>150</v>
      </c>
      <c r="BP15" s="8">
        <f>SUM(BP11:BP14)</f>
        <v>466</v>
      </c>
      <c r="BQ15" s="24">
        <f>IFERROR((BO15)/(BP15+BO15),"-")</f>
        <v>0.2435064935064935</v>
      </c>
      <c r="BR15" s="23">
        <f>SUM(BR11:BR14)</f>
        <v>150</v>
      </c>
      <c r="BS15" s="8">
        <f>SUM(BS11:BS14)</f>
        <v>466</v>
      </c>
      <c r="BT15" s="24">
        <f>IFERROR((BR15)/(BS15+BR15),"-")</f>
        <v>0.2435064935064935</v>
      </c>
      <c r="BU15" s="79">
        <f>SUM(BU11:BU14)</f>
        <v>40</v>
      </c>
      <c r="BV15"/>
    </row>
    <row r="16" spans="1:74" s="1" customFormat="1" thickBot="1" x14ac:dyDescent="0.3">
      <c r="A16" s="16"/>
      <c r="C16" s="10"/>
      <c r="BV16"/>
    </row>
    <row r="17" spans="1:74" thickBot="1" x14ac:dyDescent="0.3">
      <c r="A17" s="63" t="s">
        <v>17</v>
      </c>
      <c r="B17" s="64">
        <v>518975</v>
      </c>
      <c r="C17" s="65" t="s">
        <v>18</v>
      </c>
      <c r="D17" s="66">
        <v>9</v>
      </c>
      <c r="E17" s="50">
        <v>14</v>
      </c>
      <c r="F17" s="18">
        <v>44</v>
      </c>
      <c r="G17" s="18">
        <v>37</v>
      </c>
      <c r="H17" s="18">
        <v>10</v>
      </c>
      <c r="I17" s="32">
        <f t="shared" ref="I17:I29" si="2">G17/$D17</f>
        <v>4.1111111111111107</v>
      </c>
      <c r="J17" s="18">
        <v>15</v>
      </c>
      <c r="K17" s="18">
        <v>32</v>
      </c>
      <c r="L17" s="32">
        <f t="shared" ref="L17:L29" si="3">J17/$D17</f>
        <v>1.6666666666666667</v>
      </c>
      <c r="M17" s="42"/>
      <c r="N17" s="37"/>
      <c r="O17" s="32">
        <f t="shared" ref="O17:O29" si="4">M17/$D17</f>
        <v>0</v>
      </c>
      <c r="P17" s="42"/>
      <c r="Q17" s="37"/>
      <c r="R17" s="32">
        <f t="shared" ref="R17:R29" si="5">P17/$D17</f>
        <v>0</v>
      </c>
      <c r="S17" s="18">
        <v>2</v>
      </c>
      <c r="T17" s="18">
        <v>45</v>
      </c>
      <c r="U17" s="32">
        <f t="shared" ref="U17:U29" si="6">S17/$D17</f>
        <v>0.22222222222222221</v>
      </c>
      <c r="V17" s="18">
        <v>47</v>
      </c>
      <c r="W17" s="18">
        <v>0</v>
      </c>
      <c r="X17" s="32">
        <f t="shared" ref="X17:X29" si="7">V17/$D17</f>
        <v>5.2222222222222223</v>
      </c>
      <c r="Y17" s="42">
        <v>26</v>
      </c>
      <c r="Z17" s="37">
        <v>21</v>
      </c>
      <c r="AA17" s="32">
        <f t="shared" ref="AA17:AA29" si="8">Y17/$D17</f>
        <v>2.8888888888888888</v>
      </c>
      <c r="AB17" s="42">
        <v>13</v>
      </c>
      <c r="AC17" s="37">
        <v>34</v>
      </c>
      <c r="AD17" s="32">
        <f t="shared" ref="AD17:AD29" si="9">AB17/$D17</f>
        <v>1.4444444444444444</v>
      </c>
      <c r="AE17" s="42">
        <v>4</v>
      </c>
      <c r="AF17" s="37">
        <v>43</v>
      </c>
      <c r="AG17" s="32">
        <f t="shared" ref="AG17:AG29" si="10">AE17/$D17</f>
        <v>0.44444444444444442</v>
      </c>
      <c r="AH17" s="42"/>
      <c r="AI17" s="37"/>
      <c r="AJ17" s="32">
        <f t="shared" ref="AJ17:AJ29" si="11">AH17/$D17</f>
        <v>0</v>
      </c>
      <c r="AK17" s="42"/>
      <c r="AL17" s="37"/>
      <c r="AM17" s="32">
        <f t="shared" ref="AM17:AM29" si="12">AK17/$D17</f>
        <v>0</v>
      </c>
      <c r="AN17" s="18">
        <v>6</v>
      </c>
      <c r="AO17" s="18">
        <v>41</v>
      </c>
      <c r="AP17" s="32">
        <f t="shared" ref="AP17:AP29" si="13">AN17/$D17</f>
        <v>0.66666666666666663</v>
      </c>
      <c r="AQ17" s="18">
        <v>44</v>
      </c>
      <c r="AR17" s="18">
        <v>3</v>
      </c>
      <c r="AS17" s="32">
        <f t="shared" ref="AS17:AS29" si="14">AQ17/$D17</f>
        <v>4.8888888888888893</v>
      </c>
      <c r="AT17" s="18">
        <v>24</v>
      </c>
      <c r="AU17" s="18">
        <v>23</v>
      </c>
      <c r="AV17" s="32">
        <f t="shared" ref="AV17:AV29" si="15">AT17/$D17</f>
        <v>2.6666666666666665</v>
      </c>
      <c r="AW17" s="18">
        <v>9</v>
      </c>
      <c r="AX17" s="18">
        <v>38</v>
      </c>
      <c r="AY17" s="32">
        <f t="shared" ref="AY17:AY29" si="16">AW17/$D17</f>
        <v>1</v>
      </c>
      <c r="AZ17" s="18">
        <v>29</v>
      </c>
      <c r="BA17" s="18">
        <v>18</v>
      </c>
      <c r="BB17" s="32">
        <f t="shared" ref="BB17:BB29" si="17">AZ17/$D17</f>
        <v>3.2222222222222223</v>
      </c>
      <c r="BC17" s="18">
        <v>11</v>
      </c>
      <c r="BD17" s="18">
        <v>36</v>
      </c>
      <c r="BE17" s="32">
        <f t="shared" ref="BE17:BE29" si="18">BC17/$D17</f>
        <v>1.2222222222222223</v>
      </c>
      <c r="BF17" s="18"/>
      <c r="BG17" s="18"/>
      <c r="BH17" s="32">
        <f t="shared" ref="BH17:BH29" si="19">BF17/$D17</f>
        <v>0</v>
      </c>
      <c r="BI17" s="42"/>
      <c r="BJ17" s="37"/>
      <c r="BK17" s="32">
        <f t="shared" ref="BK17:BK29" si="20">BI17/$D17</f>
        <v>0</v>
      </c>
      <c r="BL17" s="18">
        <v>11</v>
      </c>
      <c r="BM17" s="18">
        <v>36</v>
      </c>
      <c r="BN17" s="32">
        <f t="shared" ref="BN17:BN29" si="21">BL17/$D17</f>
        <v>1.2222222222222223</v>
      </c>
      <c r="BO17" s="18">
        <v>6</v>
      </c>
      <c r="BP17" s="18">
        <v>41</v>
      </c>
      <c r="BQ17" s="32">
        <f t="shared" ref="BQ17:BQ29" si="22">BO17/$D17</f>
        <v>0.66666666666666663</v>
      </c>
      <c r="BR17" s="18">
        <v>46</v>
      </c>
      <c r="BS17" s="18">
        <v>1</v>
      </c>
      <c r="BT17" s="49">
        <f t="shared" ref="BT17:BT29" si="23">BR17/$D17</f>
        <v>5.1111111111111107</v>
      </c>
      <c r="BU17" s="8">
        <f t="shared" ref="BU17:BU29" si="24">COUNTIFS(E17:BT17,"&lt;3",E17:BT17,"&gt;0",$E$3:$BT$3,"=Nb Jr Vente")</f>
        <v>11</v>
      </c>
    </row>
    <row r="18" spans="1:74" ht="15.75" x14ac:dyDescent="0.25">
      <c r="A18" s="57" t="s">
        <v>17</v>
      </c>
      <c r="B18" s="7">
        <v>514401</v>
      </c>
      <c r="C18" s="21" t="s">
        <v>19</v>
      </c>
      <c r="D18" s="58">
        <v>10</v>
      </c>
      <c r="E18" s="50">
        <v>60</v>
      </c>
      <c r="F18" s="18">
        <v>57</v>
      </c>
      <c r="G18" s="18">
        <v>25</v>
      </c>
      <c r="H18" s="18">
        <v>63</v>
      </c>
      <c r="I18" s="35">
        <f t="shared" si="2"/>
        <v>2.5</v>
      </c>
      <c r="J18" s="18">
        <v>4</v>
      </c>
      <c r="K18" s="18">
        <v>84</v>
      </c>
      <c r="L18" s="35">
        <f t="shared" si="3"/>
        <v>0.4</v>
      </c>
      <c r="M18" s="43"/>
      <c r="N18" s="39"/>
      <c r="O18" s="35">
        <f t="shared" si="4"/>
        <v>0</v>
      </c>
      <c r="P18" s="43"/>
      <c r="Q18" s="39"/>
      <c r="R18" s="35">
        <f t="shared" si="5"/>
        <v>0</v>
      </c>
      <c r="S18" s="18">
        <v>2</v>
      </c>
      <c r="T18" s="18">
        <v>86</v>
      </c>
      <c r="U18" s="35">
        <f t="shared" si="6"/>
        <v>0.2</v>
      </c>
      <c r="V18" s="18">
        <v>81</v>
      </c>
      <c r="W18" s="18">
        <v>7</v>
      </c>
      <c r="X18" s="35">
        <f t="shared" si="7"/>
        <v>8.1</v>
      </c>
      <c r="Y18" s="43">
        <v>46</v>
      </c>
      <c r="Z18" s="39">
        <v>42</v>
      </c>
      <c r="AA18" s="35">
        <f t="shared" si="8"/>
        <v>4.5999999999999996</v>
      </c>
      <c r="AB18" s="43">
        <v>7</v>
      </c>
      <c r="AC18" s="39">
        <v>81</v>
      </c>
      <c r="AD18" s="35">
        <f t="shared" si="9"/>
        <v>0.7</v>
      </c>
      <c r="AE18" s="43">
        <v>4</v>
      </c>
      <c r="AF18" s="39">
        <v>86</v>
      </c>
      <c r="AG18" s="35">
        <f t="shared" si="10"/>
        <v>0.4</v>
      </c>
      <c r="AH18" s="43"/>
      <c r="AI18" s="39"/>
      <c r="AJ18" s="35">
        <f t="shared" si="11"/>
        <v>0</v>
      </c>
      <c r="AK18" s="43"/>
      <c r="AL18" s="39"/>
      <c r="AM18" s="35">
        <f t="shared" si="12"/>
        <v>0</v>
      </c>
      <c r="AN18" s="18">
        <v>6</v>
      </c>
      <c r="AO18" s="18">
        <v>82</v>
      </c>
      <c r="AP18" s="35">
        <f t="shared" si="13"/>
        <v>0.6</v>
      </c>
      <c r="AQ18" s="18">
        <v>73</v>
      </c>
      <c r="AR18" s="18">
        <v>15</v>
      </c>
      <c r="AS18" s="35">
        <f t="shared" si="14"/>
        <v>7.3</v>
      </c>
      <c r="AT18" s="18">
        <v>46</v>
      </c>
      <c r="AU18" s="18">
        <v>42</v>
      </c>
      <c r="AV18" s="35">
        <f t="shared" si="15"/>
        <v>4.5999999999999996</v>
      </c>
      <c r="AW18" s="18">
        <v>27</v>
      </c>
      <c r="AX18" s="18">
        <v>62</v>
      </c>
      <c r="AY18" s="35">
        <f t="shared" si="16"/>
        <v>2.7</v>
      </c>
      <c r="AZ18" s="18">
        <v>37</v>
      </c>
      <c r="BA18" s="18">
        <v>51</v>
      </c>
      <c r="BB18" s="35">
        <f t="shared" si="17"/>
        <v>3.7</v>
      </c>
      <c r="BC18" s="18">
        <v>3</v>
      </c>
      <c r="BD18" s="18">
        <v>85</v>
      </c>
      <c r="BE18" s="35">
        <f t="shared" si="18"/>
        <v>0.3</v>
      </c>
      <c r="BF18" s="18"/>
      <c r="BG18" s="18"/>
      <c r="BH18" s="35">
        <f t="shared" si="19"/>
        <v>0</v>
      </c>
      <c r="BI18" s="43"/>
      <c r="BJ18" s="39"/>
      <c r="BK18" s="35">
        <f t="shared" si="20"/>
        <v>0</v>
      </c>
      <c r="BL18" s="18">
        <v>3</v>
      </c>
      <c r="BM18" s="18">
        <v>85</v>
      </c>
      <c r="BN18" s="35">
        <f t="shared" si="21"/>
        <v>0.3</v>
      </c>
      <c r="BO18" s="18">
        <v>3</v>
      </c>
      <c r="BP18" s="18">
        <v>85</v>
      </c>
      <c r="BQ18" s="35">
        <f t="shared" si="22"/>
        <v>0.3</v>
      </c>
      <c r="BR18" s="18">
        <v>83</v>
      </c>
      <c r="BS18" s="18">
        <v>5</v>
      </c>
      <c r="BT18" s="74">
        <f t="shared" si="23"/>
        <v>8.3000000000000007</v>
      </c>
      <c r="BU18" s="75">
        <f t="shared" si="24"/>
        <v>10</v>
      </c>
    </row>
    <row r="19" spans="1:74" ht="15.75" x14ac:dyDescent="0.25">
      <c r="A19" s="57" t="s">
        <v>17</v>
      </c>
      <c r="B19" s="7">
        <v>520410</v>
      </c>
      <c r="C19" s="21" t="s">
        <v>20</v>
      </c>
      <c r="D19" s="58">
        <v>10</v>
      </c>
      <c r="E19" s="50">
        <v>13</v>
      </c>
      <c r="F19" s="18">
        <v>76</v>
      </c>
      <c r="G19" s="18">
        <v>12</v>
      </c>
      <c r="H19" s="18">
        <v>61</v>
      </c>
      <c r="I19" s="35">
        <f t="shared" si="2"/>
        <v>1.2</v>
      </c>
      <c r="J19" s="18">
        <v>46</v>
      </c>
      <c r="K19" s="18">
        <v>27</v>
      </c>
      <c r="L19" s="35">
        <f t="shared" si="3"/>
        <v>4.5999999999999996</v>
      </c>
      <c r="M19" s="43"/>
      <c r="N19" s="39"/>
      <c r="O19" s="35">
        <f t="shared" si="4"/>
        <v>0</v>
      </c>
      <c r="P19" s="43"/>
      <c r="Q19" s="39"/>
      <c r="R19" s="35">
        <f t="shared" si="5"/>
        <v>0</v>
      </c>
      <c r="S19" s="18">
        <v>16</v>
      </c>
      <c r="T19" s="18">
        <v>57</v>
      </c>
      <c r="U19" s="35">
        <f t="shared" si="6"/>
        <v>1.6</v>
      </c>
      <c r="V19" s="18">
        <v>55</v>
      </c>
      <c r="W19" s="18">
        <v>18</v>
      </c>
      <c r="X19" s="35">
        <f t="shared" si="7"/>
        <v>5.5</v>
      </c>
      <c r="Y19" s="43">
        <v>30</v>
      </c>
      <c r="Z19" s="39">
        <v>43</v>
      </c>
      <c r="AA19" s="35">
        <f t="shared" si="8"/>
        <v>3</v>
      </c>
      <c r="AB19" s="43">
        <v>12</v>
      </c>
      <c r="AC19" s="39">
        <v>61</v>
      </c>
      <c r="AD19" s="35">
        <f t="shared" si="9"/>
        <v>1.2</v>
      </c>
      <c r="AE19" s="43">
        <v>10</v>
      </c>
      <c r="AF19" s="39">
        <v>62</v>
      </c>
      <c r="AG19" s="35">
        <f t="shared" si="10"/>
        <v>1</v>
      </c>
      <c r="AH19" s="43"/>
      <c r="AI19" s="39"/>
      <c r="AJ19" s="35">
        <f t="shared" si="11"/>
        <v>0</v>
      </c>
      <c r="AK19" s="43"/>
      <c r="AL19" s="39"/>
      <c r="AM19" s="35">
        <f t="shared" si="12"/>
        <v>0</v>
      </c>
      <c r="AN19" s="18">
        <v>9</v>
      </c>
      <c r="AO19" s="18">
        <v>62</v>
      </c>
      <c r="AP19" s="35">
        <f t="shared" si="13"/>
        <v>0.9</v>
      </c>
      <c r="AQ19" s="18">
        <v>64</v>
      </c>
      <c r="AR19" s="18">
        <v>4</v>
      </c>
      <c r="AS19" s="35">
        <f t="shared" si="14"/>
        <v>6.4</v>
      </c>
      <c r="AT19" s="18">
        <v>45</v>
      </c>
      <c r="AU19" s="18">
        <v>28</v>
      </c>
      <c r="AV19" s="35">
        <f t="shared" si="15"/>
        <v>4.5</v>
      </c>
      <c r="AW19" s="18">
        <v>27</v>
      </c>
      <c r="AX19" s="18">
        <v>45</v>
      </c>
      <c r="AY19" s="35">
        <f t="shared" si="16"/>
        <v>2.7</v>
      </c>
      <c r="AZ19" s="18">
        <v>45</v>
      </c>
      <c r="BA19" s="18">
        <v>27</v>
      </c>
      <c r="BB19" s="35">
        <f t="shared" si="17"/>
        <v>4.5</v>
      </c>
      <c r="BC19" s="18">
        <v>15</v>
      </c>
      <c r="BD19" s="18">
        <v>57</v>
      </c>
      <c r="BE19" s="35">
        <f t="shared" si="18"/>
        <v>1.5</v>
      </c>
      <c r="BF19" s="18"/>
      <c r="BG19" s="18"/>
      <c r="BH19" s="35">
        <f t="shared" si="19"/>
        <v>0</v>
      </c>
      <c r="BI19" s="43"/>
      <c r="BJ19" s="39"/>
      <c r="BK19" s="35">
        <f t="shared" si="20"/>
        <v>0</v>
      </c>
      <c r="BL19" s="18">
        <v>11</v>
      </c>
      <c r="BM19" s="18">
        <v>61</v>
      </c>
      <c r="BN19" s="35">
        <f t="shared" si="21"/>
        <v>1.1000000000000001</v>
      </c>
      <c r="BO19" s="18">
        <v>10</v>
      </c>
      <c r="BP19" s="18">
        <v>62</v>
      </c>
      <c r="BQ19" s="35">
        <f t="shared" si="22"/>
        <v>1</v>
      </c>
      <c r="BR19" s="18">
        <v>70</v>
      </c>
      <c r="BS19" s="18">
        <v>2</v>
      </c>
      <c r="BT19" s="74">
        <f t="shared" si="23"/>
        <v>7</v>
      </c>
      <c r="BU19" s="75">
        <f t="shared" si="24"/>
        <v>9</v>
      </c>
    </row>
    <row r="20" spans="1:74" ht="15.75" x14ac:dyDescent="0.25">
      <c r="A20" s="57" t="s">
        <v>17</v>
      </c>
      <c r="B20" s="7">
        <v>514391</v>
      </c>
      <c r="C20" s="21" t="s">
        <v>21</v>
      </c>
      <c r="D20" s="58">
        <v>9</v>
      </c>
      <c r="E20" s="51">
        <v>52</v>
      </c>
      <c r="F20" s="19">
        <v>50</v>
      </c>
      <c r="G20" s="19">
        <v>6</v>
      </c>
      <c r="H20" s="19">
        <v>101</v>
      </c>
      <c r="I20" s="35">
        <f t="shared" si="2"/>
        <v>0.66666666666666663</v>
      </c>
      <c r="J20" s="19">
        <v>6</v>
      </c>
      <c r="K20" s="19">
        <v>101</v>
      </c>
      <c r="L20" s="35">
        <f t="shared" si="3"/>
        <v>0.66666666666666663</v>
      </c>
      <c r="M20" s="44"/>
      <c r="N20" s="41"/>
      <c r="O20" s="35">
        <f t="shared" si="4"/>
        <v>0</v>
      </c>
      <c r="P20" s="44"/>
      <c r="Q20" s="41"/>
      <c r="R20" s="35">
        <f t="shared" si="5"/>
        <v>0</v>
      </c>
      <c r="S20" s="19">
        <v>4</v>
      </c>
      <c r="T20" s="19">
        <v>102</v>
      </c>
      <c r="U20" s="35">
        <f t="shared" si="6"/>
        <v>0.44444444444444442</v>
      </c>
      <c r="V20" s="19">
        <v>89</v>
      </c>
      <c r="W20" s="19">
        <v>17</v>
      </c>
      <c r="X20" s="35">
        <f t="shared" si="7"/>
        <v>9.8888888888888893</v>
      </c>
      <c r="Y20" s="44">
        <v>52</v>
      </c>
      <c r="Z20" s="41">
        <v>53</v>
      </c>
      <c r="AA20" s="35">
        <f t="shared" si="8"/>
        <v>5.7777777777777777</v>
      </c>
      <c r="AB20" s="44">
        <v>74</v>
      </c>
      <c r="AC20" s="41">
        <v>31</v>
      </c>
      <c r="AD20" s="35">
        <f t="shared" si="9"/>
        <v>8.2222222222222214</v>
      </c>
      <c r="AE20" s="44">
        <v>38</v>
      </c>
      <c r="AF20" s="41">
        <v>67</v>
      </c>
      <c r="AG20" s="35">
        <f t="shared" si="10"/>
        <v>4.2222222222222223</v>
      </c>
      <c r="AH20" s="44"/>
      <c r="AI20" s="41"/>
      <c r="AJ20" s="35">
        <f t="shared" si="11"/>
        <v>0</v>
      </c>
      <c r="AK20" s="44"/>
      <c r="AL20" s="41"/>
      <c r="AM20" s="35">
        <f t="shared" si="12"/>
        <v>0</v>
      </c>
      <c r="AN20" s="19">
        <v>24</v>
      </c>
      <c r="AO20" s="19">
        <v>81</v>
      </c>
      <c r="AP20" s="35">
        <f t="shared" si="13"/>
        <v>2.6666666666666665</v>
      </c>
      <c r="AQ20" s="19">
        <v>95</v>
      </c>
      <c r="AR20" s="19">
        <v>10</v>
      </c>
      <c r="AS20" s="35">
        <f t="shared" si="14"/>
        <v>10.555555555555555</v>
      </c>
      <c r="AT20" s="19">
        <v>92</v>
      </c>
      <c r="AU20" s="19">
        <v>12</v>
      </c>
      <c r="AV20" s="35">
        <f t="shared" si="15"/>
        <v>10.222222222222221</v>
      </c>
      <c r="AW20" s="19">
        <v>67</v>
      </c>
      <c r="AX20" s="19">
        <v>38</v>
      </c>
      <c r="AY20" s="35">
        <f t="shared" si="16"/>
        <v>7.4444444444444446</v>
      </c>
      <c r="AZ20" s="19">
        <v>49</v>
      </c>
      <c r="BA20" s="19">
        <v>56</v>
      </c>
      <c r="BB20" s="35">
        <f t="shared" si="17"/>
        <v>5.4444444444444446</v>
      </c>
      <c r="BC20" s="19">
        <v>15</v>
      </c>
      <c r="BD20" s="19">
        <v>90</v>
      </c>
      <c r="BE20" s="35">
        <f t="shared" si="18"/>
        <v>1.6666666666666667</v>
      </c>
      <c r="BF20" s="19"/>
      <c r="BG20" s="19"/>
      <c r="BH20" s="35">
        <f t="shared" si="19"/>
        <v>0</v>
      </c>
      <c r="BI20" s="44"/>
      <c r="BJ20" s="41"/>
      <c r="BK20" s="35">
        <f t="shared" si="20"/>
        <v>0</v>
      </c>
      <c r="BL20" s="19">
        <v>13</v>
      </c>
      <c r="BM20" s="19">
        <v>92</v>
      </c>
      <c r="BN20" s="35">
        <f t="shared" si="21"/>
        <v>1.4444444444444444</v>
      </c>
      <c r="BO20" s="19">
        <v>13</v>
      </c>
      <c r="BP20" s="19">
        <v>92</v>
      </c>
      <c r="BQ20" s="35">
        <f t="shared" si="22"/>
        <v>1.4444444444444444</v>
      </c>
      <c r="BR20" s="19">
        <v>90</v>
      </c>
      <c r="BS20" s="19">
        <v>15</v>
      </c>
      <c r="BT20" s="74">
        <f t="shared" si="23"/>
        <v>10</v>
      </c>
      <c r="BU20" s="75">
        <f t="shared" si="24"/>
        <v>7</v>
      </c>
    </row>
    <row r="21" spans="1:74" ht="15.75" x14ac:dyDescent="0.25">
      <c r="A21" s="57" t="s">
        <v>17</v>
      </c>
      <c r="B21" s="7">
        <v>192482</v>
      </c>
      <c r="C21" s="21" t="s">
        <v>22</v>
      </c>
      <c r="D21" s="58">
        <v>10</v>
      </c>
      <c r="E21" s="50">
        <v>28</v>
      </c>
      <c r="F21" s="18">
        <v>56</v>
      </c>
      <c r="G21" s="18">
        <v>43</v>
      </c>
      <c r="H21" s="18">
        <v>4</v>
      </c>
      <c r="I21" s="35">
        <f t="shared" si="2"/>
        <v>4.3</v>
      </c>
      <c r="J21" s="18">
        <v>8</v>
      </c>
      <c r="K21" s="18">
        <v>35</v>
      </c>
      <c r="L21" s="35">
        <f t="shared" si="3"/>
        <v>0.8</v>
      </c>
      <c r="M21" s="43"/>
      <c r="N21" s="39"/>
      <c r="O21" s="35">
        <f t="shared" si="4"/>
        <v>0</v>
      </c>
      <c r="P21" s="43"/>
      <c r="Q21" s="39"/>
      <c r="R21" s="35">
        <f t="shared" si="5"/>
        <v>0</v>
      </c>
      <c r="S21" s="18">
        <v>7</v>
      </c>
      <c r="T21" s="18">
        <v>40</v>
      </c>
      <c r="U21" s="35">
        <f t="shared" si="6"/>
        <v>0.7</v>
      </c>
      <c r="V21" s="18">
        <v>47</v>
      </c>
      <c r="W21" s="18">
        <v>0</v>
      </c>
      <c r="X21" s="35">
        <f t="shared" si="7"/>
        <v>4.7</v>
      </c>
      <c r="Y21" s="43">
        <v>12</v>
      </c>
      <c r="Z21" s="39">
        <v>35</v>
      </c>
      <c r="AA21" s="35">
        <f t="shared" si="8"/>
        <v>1.2</v>
      </c>
      <c r="AB21" s="43">
        <v>9</v>
      </c>
      <c r="AC21" s="39">
        <v>38</v>
      </c>
      <c r="AD21" s="35">
        <f t="shared" si="9"/>
        <v>0.9</v>
      </c>
      <c r="AE21" s="43"/>
      <c r="AF21" s="39"/>
      <c r="AG21" s="35">
        <f t="shared" si="10"/>
        <v>0</v>
      </c>
      <c r="AH21" s="43"/>
      <c r="AI21" s="39"/>
      <c r="AJ21" s="35">
        <f t="shared" si="11"/>
        <v>0</v>
      </c>
      <c r="AK21" s="43"/>
      <c r="AL21" s="39"/>
      <c r="AM21" s="35">
        <f t="shared" si="12"/>
        <v>0</v>
      </c>
      <c r="AN21" s="18">
        <v>5</v>
      </c>
      <c r="AO21" s="18">
        <v>42</v>
      </c>
      <c r="AP21" s="35">
        <f t="shared" si="13"/>
        <v>0.5</v>
      </c>
      <c r="AQ21" s="18">
        <v>44</v>
      </c>
      <c r="AR21" s="18">
        <v>3</v>
      </c>
      <c r="AS21" s="35">
        <f t="shared" si="14"/>
        <v>4.4000000000000004</v>
      </c>
      <c r="AT21" s="18">
        <v>27</v>
      </c>
      <c r="AU21" s="18">
        <v>20</v>
      </c>
      <c r="AV21" s="35">
        <f t="shared" si="15"/>
        <v>2.7</v>
      </c>
      <c r="AW21" s="18">
        <v>5</v>
      </c>
      <c r="AX21" s="18">
        <v>41</v>
      </c>
      <c r="AY21" s="35">
        <f t="shared" si="16"/>
        <v>0.5</v>
      </c>
      <c r="AZ21" s="18">
        <v>29</v>
      </c>
      <c r="BA21" s="18">
        <v>17</v>
      </c>
      <c r="BB21" s="35">
        <f t="shared" si="17"/>
        <v>2.9</v>
      </c>
      <c r="BC21" s="18">
        <v>5</v>
      </c>
      <c r="BD21" s="18">
        <v>41</v>
      </c>
      <c r="BE21" s="35">
        <f t="shared" si="18"/>
        <v>0.5</v>
      </c>
      <c r="BF21" s="18"/>
      <c r="BG21" s="18"/>
      <c r="BH21" s="35">
        <f t="shared" si="19"/>
        <v>0</v>
      </c>
      <c r="BI21" s="43"/>
      <c r="BJ21" s="39"/>
      <c r="BK21" s="35">
        <f t="shared" si="20"/>
        <v>0</v>
      </c>
      <c r="BL21" s="18">
        <v>5</v>
      </c>
      <c r="BM21" s="18">
        <v>41</v>
      </c>
      <c r="BN21" s="35">
        <f t="shared" si="21"/>
        <v>0.5</v>
      </c>
      <c r="BO21" s="18">
        <v>4</v>
      </c>
      <c r="BP21" s="18">
        <v>42</v>
      </c>
      <c r="BQ21" s="35">
        <f t="shared" si="22"/>
        <v>0.4</v>
      </c>
      <c r="BR21" s="18">
        <v>41</v>
      </c>
      <c r="BS21" s="18">
        <v>5</v>
      </c>
      <c r="BT21" s="74">
        <f t="shared" si="23"/>
        <v>4.0999999999999996</v>
      </c>
      <c r="BU21" s="75">
        <f t="shared" si="24"/>
        <v>11</v>
      </c>
    </row>
    <row r="22" spans="1:74" ht="15.75" x14ac:dyDescent="0.25">
      <c r="A22" s="57" t="s">
        <v>17</v>
      </c>
      <c r="B22" s="7">
        <v>111848</v>
      </c>
      <c r="C22" s="21" t="s">
        <v>23</v>
      </c>
      <c r="D22" s="58">
        <v>20</v>
      </c>
      <c r="E22" s="52">
        <v>73</v>
      </c>
      <c r="F22" s="20">
        <v>95</v>
      </c>
      <c r="G22" s="20">
        <v>24</v>
      </c>
      <c r="H22" s="20">
        <v>169</v>
      </c>
      <c r="I22" s="35">
        <f t="shared" si="2"/>
        <v>1.2</v>
      </c>
      <c r="J22" s="20">
        <v>191</v>
      </c>
      <c r="K22" s="20">
        <v>0</v>
      </c>
      <c r="L22" s="35">
        <f t="shared" si="3"/>
        <v>9.5500000000000007</v>
      </c>
      <c r="M22" s="45"/>
      <c r="N22" s="46"/>
      <c r="O22" s="35">
        <f t="shared" si="4"/>
        <v>0</v>
      </c>
      <c r="P22" s="45"/>
      <c r="Q22" s="46"/>
      <c r="R22" s="35">
        <f t="shared" si="5"/>
        <v>0</v>
      </c>
      <c r="S22" s="20">
        <v>18</v>
      </c>
      <c r="T22" s="20">
        <v>173</v>
      </c>
      <c r="U22" s="35">
        <f t="shared" si="6"/>
        <v>0.9</v>
      </c>
      <c r="V22" s="20">
        <v>126</v>
      </c>
      <c r="W22" s="20">
        <v>65</v>
      </c>
      <c r="X22" s="35">
        <f t="shared" si="7"/>
        <v>6.3</v>
      </c>
      <c r="Y22" s="45">
        <v>62</v>
      </c>
      <c r="Z22" s="46">
        <v>126</v>
      </c>
      <c r="AA22" s="35">
        <f t="shared" si="8"/>
        <v>3.1</v>
      </c>
      <c r="AB22" s="45">
        <v>44</v>
      </c>
      <c r="AC22" s="46">
        <v>147</v>
      </c>
      <c r="AD22" s="35">
        <f t="shared" si="9"/>
        <v>2.2000000000000002</v>
      </c>
      <c r="AE22" s="45">
        <v>40</v>
      </c>
      <c r="AF22" s="46">
        <v>151</v>
      </c>
      <c r="AG22" s="35">
        <f t="shared" si="10"/>
        <v>2</v>
      </c>
      <c r="AH22" s="45"/>
      <c r="AI22" s="46"/>
      <c r="AJ22" s="35">
        <f t="shared" si="11"/>
        <v>0</v>
      </c>
      <c r="AK22" s="45"/>
      <c r="AL22" s="46"/>
      <c r="AM22" s="35">
        <f t="shared" si="12"/>
        <v>0</v>
      </c>
      <c r="AN22" s="20">
        <v>30</v>
      </c>
      <c r="AO22" s="20">
        <v>161</v>
      </c>
      <c r="AP22" s="35">
        <f t="shared" si="13"/>
        <v>1.5</v>
      </c>
      <c r="AQ22" s="20">
        <v>157</v>
      </c>
      <c r="AR22" s="20">
        <v>13</v>
      </c>
      <c r="AS22" s="35">
        <f t="shared" si="14"/>
        <v>7.85</v>
      </c>
      <c r="AT22" s="20">
        <v>82</v>
      </c>
      <c r="AU22" s="20">
        <v>100</v>
      </c>
      <c r="AV22" s="35">
        <f t="shared" si="15"/>
        <v>4.0999999999999996</v>
      </c>
      <c r="AW22" s="20">
        <v>69</v>
      </c>
      <c r="AX22" s="20">
        <v>112</v>
      </c>
      <c r="AY22" s="35">
        <f t="shared" si="16"/>
        <v>3.45</v>
      </c>
      <c r="AZ22" s="20">
        <v>69</v>
      </c>
      <c r="BA22" s="20">
        <v>112</v>
      </c>
      <c r="BB22" s="35">
        <f t="shared" si="17"/>
        <v>3.45</v>
      </c>
      <c r="BC22" s="20">
        <v>62</v>
      </c>
      <c r="BD22" s="20">
        <v>129</v>
      </c>
      <c r="BE22" s="35">
        <f t="shared" si="18"/>
        <v>3.1</v>
      </c>
      <c r="BF22" s="20"/>
      <c r="BG22" s="20"/>
      <c r="BH22" s="35">
        <f t="shared" si="19"/>
        <v>0</v>
      </c>
      <c r="BI22" s="45"/>
      <c r="BJ22" s="46"/>
      <c r="BK22" s="35">
        <f t="shared" si="20"/>
        <v>0</v>
      </c>
      <c r="BL22" s="20">
        <v>58</v>
      </c>
      <c r="BM22" s="20">
        <v>133</v>
      </c>
      <c r="BN22" s="35">
        <f t="shared" si="21"/>
        <v>2.9</v>
      </c>
      <c r="BO22" s="20">
        <v>57</v>
      </c>
      <c r="BP22" s="20">
        <v>134</v>
      </c>
      <c r="BQ22" s="35">
        <f t="shared" si="22"/>
        <v>2.85</v>
      </c>
      <c r="BR22" s="20">
        <v>54</v>
      </c>
      <c r="BS22" s="20">
        <v>137</v>
      </c>
      <c r="BT22" s="74">
        <f t="shared" si="23"/>
        <v>2.7</v>
      </c>
      <c r="BU22" s="75">
        <f t="shared" si="24"/>
        <v>8</v>
      </c>
    </row>
    <row r="23" spans="1:74" ht="15.75" x14ac:dyDescent="0.25">
      <c r="A23" s="57" t="s">
        <v>17</v>
      </c>
      <c r="B23" s="7">
        <v>510575</v>
      </c>
      <c r="C23" s="21" t="s">
        <v>24</v>
      </c>
      <c r="D23" s="58">
        <v>5</v>
      </c>
      <c r="E23" s="50">
        <v>40</v>
      </c>
      <c r="F23" s="18">
        <v>28</v>
      </c>
      <c r="G23" s="18">
        <v>9</v>
      </c>
      <c r="H23" s="18">
        <v>56</v>
      </c>
      <c r="I23" s="35">
        <f t="shared" si="2"/>
        <v>1.8</v>
      </c>
      <c r="J23" s="18">
        <v>41</v>
      </c>
      <c r="K23" s="18">
        <v>24</v>
      </c>
      <c r="L23" s="35">
        <f t="shared" si="3"/>
        <v>8.1999999999999993</v>
      </c>
      <c r="M23" s="43"/>
      <c r="N23" s="39"/>
      <c r="O23" s="35">
        <f t="shared" si="4"/>
        <v>0</v>
      </c>
      <c r="P23" s="43"/>
      <c r="Q23" s="39"/>
      <c r="R23" s="35">
        <f t="shared" si="5"/>
        <v>0</v>
      </c>
      <c r="S23" s="18">
        <v>6</v>
      </c>
      <c r="T23" s="18">
        <v>59</v>
      </c>
      <c r="U23" s="35">
        <f t="shared" si="6"/>
        <v>1.2</v>
      </c>
      <c r="V23" s="18">
        <v>48</v>
      </c>
      <c r="W23" s="18">
        <v>17</v>
      </c>
      <c r="X23" s="35">
        <f t="shared" si="7"/>
        <v>9.6</v>
      </c>
      <c r="Y23" s="43">
        <v>11</v>
      </c>
      <c r="Z23" s="39">
        <v>54</v>
      </c>
      <c r="AA23" s="35">
        <f t="shared" si="8"/>
        <v>2.2000000000000002</v>
      </c>
      <c r="AB23" s="43">
        <v>7</v>
      </c>
      <c r="AC23" s="39">
        <v>58</v>
      </c>
      <c r="AD23" s="35">
        <f t="shared" si="9"/>
        <v>1.4</v>
      </c>
      <c r="AE23" s="43">
        <v>7</v>
      </c>
      <c r="AF23" s="39">
        <v>58</v>
      </c>
      <c r="AG23" s="35">
        <f t="shared" si="10"/>
        <v>1.4</v>
      </c>
      <c r="AH23" s="43"/>
      <c r="AI23" s="39"/>
      <c r="AJ23" s="35">
        <f t="shared" si="11"/>
        <v>0</v>
      </c>
      <c r="AK23" s="43"/>
      <c r="AL23" s="39"/>
      <c r="AM23" s="35">
        <f t="shared" si="12"/>
        <v>0</v>
      </c>
      <c r="AN23" s="18">
        <v>7</v>
      </c>
      <c r="AO23" s="18">
        <v>58</v>
      </c>
      <c r="AP23" s="35">
        <f t="shared" si="13"/>
        <v>1.4</v>
      </c>
      <c r="AQ23" s="18">
        <v>58</v>
      </c>
      <c r="AR23" s="18">
        <v>7</v>
      </c>
      <c r="AS23" s="35">
        <f t="shared" si="14"/>
        <v>11.6</v>
      </c>
      <c r="AT23" s="18">
        <v>39</v>
      </c>
      <c r="AU23" s="18">
        <v>26</v>
      </c>
      <c r="AV23" s="35">
        <f t="shared" si="15"/>
        <v>7.8</v>
      </c>
      <c r="AW23" s="18">
        <v>19</v>
      </c>
      <c r="AX23" s="18">
        <v>46</v>
      </c>
      <c r="AY23" s="35">
        <f t="shared" si="16"/>
        <v>3.8</v>
      </c>
      <c r="AZ23" s="18">
        <v>15</v>
      </c>
      <c r="BA23" s="18">
        <v>50</v>
      </c>
      <c r="BB23" s="35">
        <f t="shared" si="17"/>
        <v>3</v>
      </c>
      <c r="BC23" s="18">
        <v>14</v>
      </c>
      <c r="BD23" s="18">
        <v>51</v>
      </c>
      <c r="BE23" s="35">
        <f t="shared" si="18"/>
        <v>2.8</v>
      </c>
      <c r="BF23" s="18"/>
      <c r="BG23" s="18"/>
      <c r="BH23" s="35">
        <f t="shared" si="19"/>
        <v>0</v>
      </c>
      <c r="BI23" s="43"/>
      <c r="BJ23" s="39"/>
      <c r="BK23" s="35">
        <f t="shared" si="20"/>
        <v>0</v>
      </c>
      <c r="BL23" s="18">
        <v>12</v>
      </c>
      <c r="BM23" s="18">
        <v>53</v>
      </c>
      <c r="BN23" s="35">
        <f t="shared" si="21"/>
        <v>2.4</v>
      </c>
      <c r="BO23" s="18">
        <v>12</v>
      </c>
      <c r="BP23" s="18">
        <v>53</v>
      </c>
      <c r="BQ23" s="35">
        <f t="shared" si="22"/>
        <v>2.4</v>
      </c>
      <c r="BR23" s="18">
        <v>11</v>
      </c>
      <c r="BS23" s="18">
        <v>54</v>
      </c>
      <c r="BT23" s="74">
        <f t="shared" si="23"/>
        <v>2.2000000000000002</v>
      </c>
      <c r="BU23" s="75">
        <f t="shared" si="24"/>
        <v>10</v>
      </c>
    </row>
    <row r="24" spans="1:74" ht="15.75" x14ac:dyDescent="0.25">
      <c r="A24" s="57" t="s">
        <v>17</v>
      </c>
      <c r="B24" s="7">
        <v>510406</v>
      </c>
      <c r="C24" s="21" t="s">
        <v>25</v>
      </c>
      <c r="D24" s="58">
        <v>5</v>
      </c>
      <c r="E24" s="50">
        <v>10</v>
      </c>
      <c r="F24" s="18">
        <v>33</v>
      </c>
      <c r="G24" s="18">
        <v>8</v>
      </c>
      <c r="H24" s="18">
        <v>39</v>
      </c>
      <c r="I24" s="35">
        <f t="shared" si="2"/>
        <v>1.6</v>
      </c>
      <c r="J24" s="18">
        <v>31</v>
      </c>
      <c r="K24" s="18">
        <v>16</v>
      </c>
      <c r="L24" s="35">
        <f t="shared" si="3"/>
        <v>6.2</v>
      </c>
      <c r="M24" s="43"/>
      <c r="N24" s="39"/>
      <c r="O24" s="35">
        <f t="shared" si="4"/>
        <v>0</v>
      </c>
      <c r="P24" s="43"/>
      <c r="Q24" s="39"/>
      <c r="R24" s="35">
        <f t="shared" si="5"/>
        <v>0</v>
      </c>
      <c r="S24" s="18">
        <v>14</v>
      </c>
      <c r="T24" s="18">
        <v>33</v>
      </c>
      <c r="U24" s="35">
        <f t="shared" si="6"/>
        <v>2.8</v>
      </c>
      <c r="V24" s="18">
        <v>10</v>
      </c>
      <c r="W24" s="18">
        <v>37</v>
      </c>
      <c r="X24" s="35">
        <f t="shared" si="7"/>
        <v>2</v>
      </c>
      <c r="Y24" s="43">
        <v>7</v>
      </c>
      <c r="Z24" s="39">
        <v>37</v>
      </c>
      <c r="AA24" s="35">
        <f t="shared" si="8"/>
        <v>1.4</v>
      </c>
      <c r="AB24" s="43">
        <v>7</v>
      </c>
      <c r="AC24" s="39">
        <v>40</v>
      </c>
      <c r="AD24" s="35">
        <f t="shared" si="9"/>
        <v>1.4</v>
      </c>
      <c r="AE24" s="43">
        <v>47</v>
      </c>
      <c r="AF24" s="39">
        <v>0</v>
      </c>
      <c r="AG24" s="35">
        <f t="shared" si="10"/>
        <v>9.4</v>
      </c>
      <c r="AH24" s="43"/>
      <c r="AI24" s="39"/>
      <c r="AJ24" s="35">
        <f t="shared" si="11"/>
        <v>0</v>
      </c>
      <c r="AK24" s="43"/>
      <c r="AL24" s="39"/>
      <c r="AM24" s="35">
        <f t="shared" si="12"/>
        <v>0</v>
      </c>
      <c r="AN24" s="18">
        <v>30</v>
      </c>
      <c r="AO24" s="18">
        <v>17</v>
      </c>
      <c r="AP24" s="35">
        <f t="shared" si="13"/>
        <v>6</v>
      </c>
      <c r="AQ24" s="18">
        <v>27</v>
      </c>
      <c r="AR24" s="18">
        <v>20</v>
      </c>
      <c r="AS24" s="35">
        <f t="shared" si="14"/>
        <v>5.4</v>
      </c>
      <c r="AT24" s="18">
        <v>25</v>
      </c>
      <c r="AU24" s="18">
        <v>22</v>
      </c>
      <c r="AV24" s="35">
        <f t="shared" si="15"/>
        <v>5</v>
      </c>
      <c r="AW24" s="18">
        <v>20</v>
      </c>
      <c r="AX24" s="18">
        <v>27</v>
      </c>
      <c r="AY24" s="35">
        <f t="shared" si="16"/>
        <v>4</v>
      </c>
      <c r="AZ24" s="18">
        <v>47</v>
      </c>
      <c r="BA24" s="18">
        <v>0</v>
      </c>
      <c r="BB24" s="35">
        <f t="shared" si="17"/>
        <v>9.4</v>
      </c>
      <c r="BC24" s="18">
        <v>27</v>
      </c>
      <c r="BD24" s="18">
        <v>20</v>
      </c>
      <c r="BE24" s="35">
        <f t="shared" si="18"/>
        <v>5.4</v>
      </c>
      <c r="BF24" s="18"/>
      <c r="BG24" s="18"/>
      <c r="BH24" s="35">
        <f t="shared" si="19"/>
        <v>0</v>
      </c>
      <c r="BI24" s="43"/>
      <c r="BJ24" s="39"/>
      <c r="BK24" s="35">
        <f t="shared" si="20"/>
        <v>0</v>
      </c>
      <c r="BL24" s="18">
        <v>22</v>
      </c>
      <c r="BM24" s="18">
        <v>25</v>
      </c>
      <c r="BN24" s="35">
        <f t="shared" si="21"/>
        <v>4.4000000000000004</v>
      </c>
      <c r="BO24" s="18">
        <v>20</v>
      </c>
      <c r="BP24" s="18">
        <v>27</v>
      </c>
      <c r="BQ24" s="35">
        <f t="shared" si="22"/>
        <v>4</v>
      </c>
      <c r="BR24" s="18">
        <v>18</v>
      </c>
      <c r="BS24" s="18">
        <v>29</v>
      </c>
      <c r="BT24" s="74">
        <f t="shared" si="23"/>
        <v>3.6</v>
      </c>
      <c r="BU24" s="75">
        <f t="shared" si="24"/>
        <v>5</v>
      </c>
    </row>
    <row r="25" spans="1:74" ht="15.75" x14ac:dyDescent="0.25">
      <c r="A25" s="57" t="s">
        <v>17</v>
      </c>
      <c r="B25" s="7">
        <v>514392</v>
      </c>
      <c r="C25" s="21" t="s">
        <v>26</v>
      </c>
      <c r="D25" s="58">
        <v>12</v>
      </c>
      <c r="E25" s="50">
        <v>98</v>
      </c>
      <c r="F25" s="18">
        <v>104</v>
      </c>
      <c r="G25" s="18">
        <v>8</v>
      </c>
      <c r="H25" s="18">
        <v>190</v>
      </c>
      <c r="I25" s="35">
        <f t="shared" si="2"/>
        <v>0.66666666666666663</v>
      </c>
      <c r="J25" s="18">
        <v>133</v>
      </c>
      <c r="K25" s="18">
        <v>65</v>
      </c>
      <c r="L25" s="35">
        <f t="shared" si="3"/>
        <v>11.083333333333334</v>
      </c>
      <c r="M25" s="43"/>
      <c r="N25" s="39"/>
      <c r="O25" s="35">
        <f t="shared" si="4"/>
        <v>0</v>
      </c>
      <c r="P25" s="43"/>
      <c r="Q25" s="39"/>
      <c r="R25" s="35">
        <f t="shared" si="5"/>
        <v>0</v>
      </c>
      <c r="S25" s="18">
        <v>38</v>
      </c>
      <c r="T25" s="18">
        <v>160</v>
      </c>
      <c r="U25" s="35">
        <f t="shared" si="6"/>
        <v>3.1666666666666665</v>
      </c>
      <c r="V25" s="18">
        <v>10</v>
      </c>
      <c r="W25" s="18">
        <v>188</v>
      </c>
      <c r="X25" s="35">
        <f t="shared" si="7"/>
        <v>0.83333333333333337</v>
      </c>
      <c r="Y25" s="43">
        <v>10</v>
      </c>
      <c r="Z25" s="39">
        <v>188</v>
      </c>
      <c r="AA25" s="35">
        <f t="shared" si="8"/>
        <v>0.83333333333333337</v>
      </c>
      <c r="AB25" s="43">
        <v>9</v>
      </c>
      <c r="AC25" s="39">
        <v>189</v>
      </c>
      <c r="AD25" s="35">
        <f t="shared" si="9"/>
        <v>0.75</v>
      </c>
      <c r="AE25" s="43">
        <v>184</v>
      </c>
      <c r="AF25" s="39">
        <v>9</v>
      </c>
      <c r="AG25" s="35">
        <f t="shared" si="10"/>
        <v>15.333333333333334</v>
      </c>
      <c r="AH25" s="43"/>
      <c r="AI25" s="39"/>
      <c r="AJ25" s="35">
        <f t="shared" si="11"/>
        <v>0</v>
      </c>
      <c r="AK25" s="43"/>
      <c r="AL25" s="39"/>
      <c r="AM25" s="35">
        <f t="shared" si="12"/>
        <v>0</v>
      </c>
      <c r="AN25" s="18">
        <v>96</v>
      </c>
      <c r="AO25" s="18">
        <v>102</v>
      </c>
      <c r="AP25" s="35">
        <f t="shared" si="13"/>
        <v>8</v>
      </c>
      <c r="AQ25" s="18">
        <v>71</v>
      </c>
      <c r="AR25" s="18">
        <v>127</v>
      </c>
      <c r="AS25" s="35">
        <f t="shared" si="14"/>
        <v>5.916666666666667</v>
      </c>
      <c r="AT25" s="18">
        <v>39</v>
      </c>
      <c r="AU25" s="18">
        <v>159</v>
      </c>
      <c r="AV25" s="35">
        <f t="shared" si="15"/>
        <v>3.25</v>
      </c>
      <c r="AW25" s="18">
        <v>13</v>
      </c>
      <c r="AX25" s="18">
        <v>185</v>
      </c>
      <c r="AY25" s="35">
        <f t="shared" si="16"/>
        <v>1.0833333333333333</v>
      </c>
      <c r="AZ25" s="18">
        <v>163</v>
      </c>
      <c r="BA25" s="18">
        <v>35</v>
      </c>
      <c r="BB25" s="35">
        <f t="shared" si="17"/>
        <v>13.583333333333334</v>
      </c>
      <c r="BC25" s="18">
        <v>73</v>
      </c>
      <c r="BD25" s="18">
        <v>124</v>
      </c>
      <c r="BE25" s="35">
        <f t="shared" si="18"/>
        <v>6.083333333333333</v>
      </c>
      <c r="BF25" s="18"/>
      <c r="BG25" s="18"/>
      <c r="BH25" s="35">
        <f t="shared" si="19"/>
        <v>0</v>
      </c>
      <c r="BI25" s="43"/>
      <c r="BJ25" s="39"/>
      <c r="BK25" s="35">
        <f t="shared" si="20"/>
        <v>0</v>
      </c>
      <c r="BL25" s="18">
        <v>48</v>
      </c>
      <c r="BM25" s="18">
        <v>148</v>
      </c>
      <c r="BN25" s="35">
        <f t="shared" si="21"/>
        <v>4</v>
      </c>
      <c r="BO25" s="18">
        <v>27</v>
      </c>
      <c r="BP25" s="18">
        <v>170</v>
      </c>
      <c r="BQ25" s="35">
        <f t="shared" si="22"/>
        <v>2.25</v>
      </c>
      <c r="BR25" s="18">
        <v>15</v>
      </c>
      <c r="BS25" s="18">
        <v>182</v>
      </c>
      <c r="BT25" s="74">
        <f t="shared" si="23"/>
        <v>1.25</v>
      </c>
      <c r="BU25" s="75">
        <f t="shared" si="24"/>
        <v>7</v>
      </c>
    </row>
    <row r="26" spans="1:74" ht="15.75" x14ac:dyDescent="0.25">
      <c r="A26" s="57" t="s">
        <v>17</v>
      </c>
      <c r="B26" s="7">
        <v>507111</v>
      </c>
      <c r="C26" s="21" t="s">
        <v>27</v>
      </c>
      <c r="D26" s="58">
        <v>3</v>
      </c>
      <c r="E26" s="50">
        <v>23</v>
      </c>
      <c r="F26" s="18">
        <v>13</v>
      </c>
      <c r="G26" s="18">
        <v>3</v>
      </c>
      <c r="H26" s="18">
        <v>30</v>
      </c>
      <c r="I26" s="35">
        <f t="shared" si="2"/>
        <v>1</v>
      </c>
      <c r="J26" s="18">
        <v>17</v>
      </c>
      <c r="K26" s="18">
        <v>17</v>
      </c>
      <c r="L26" s="35">
        <f t="shared" si="3"/>
        <v>5.666666666666667</v>
      </c>
      <c r="M26" s="43"/>
      <c r="N26" s="39"/>
      <c r="O26" s="35">
        <f t="shared" si="4"/>
        <v>0</v>
      </c>
      <c r="P26" s="43"/>
      <c r="Q26" s="39"/>
      <c r="R26" s="35">
        <f t="shared" si="5"/>
        <v>0</v>
      </c>
      <c r="S26" s="18">
        <v>6</v>
      </c>
      <c r="T26" s="18">
        <v>28</v>
      </c>
      <c r="U26" s="35">
        <f t="shared" si="6"/>
        <v>2</v>
      </c>
      <c r="V26" s="18">
        <v>6</v>
      </c>
      <c r="W26" s="18">
        <v>28</v>
      </c>
      <c r="X26" s="35">
        <f t="shared" si="7"/>
        <v>2</v>
      </c>
      <c r="Y26" s="43">
        <v>6</v>
      </c>
      <c r="Z26" s="39">
        <v>28</v>
      </c>
      <c r="AA26" s="35">
        <f t="shared" si="8"/>
        <v>2</v>
      </c>
      <c r="AB26" s="43">
        <v>6</v>
      </c>
      <c r="AC26" s="39">
        <v>28</v>
      </c>
      <c r="AD26" s="35">
        <f t="shared" si="9"/>
        <v>2</v>
      </c>
      <c r="AE26" s="43">
        <v>34</v>
      </c>
      <c r="AF26" s="39">
        <v>0</v>
      </c>
      <c r="AG26" s="35">
        <f t="shared" si="10"/>
        <v>11.333333333333334</v>
      </c>
      <c r="AH26" s="43"/>
      <c r="AI26" s="39"/>
      <c r="AJ26" s="35">
        <f t="shared" si="11"/>
        <v>0</v>
      </c>
      <c r="AK26" s="43"/>
      <c r="AL26" s="39"/>
      <c r="AM26" s="35">
        <f t="shared" si="12"/>
        <v>0</v>
      </c>
      <c r="AN26" s="18">
        <v>22</v>
      </c>
      <c r="AO26" s="18">
        <v>12</v>
      </c>
      <c r="AP26" s="35">
        <f t="shared" si="13"/>
        <v>7.333333333333333</v>
      </c>
      <c r="AQ26" s="18">
        <v>17</v>
      </c>
      <c r="AR26" s="18">
        <v>15</v>
      </c>
      <c r="AS26" s="35">
        <f t="shared" si="14"/>
        <v>5.666666666666667</v>
      </c>
      <c r="AT26" s="18">
        <v>14</v>
      </c>
      <c r="AU26" s="18">
        <v>18</v>
      </c>
      <c r="AV26" s="35">
        <f t="shared" si="15"/>
        <v>4.666666666666667</v>
      </c>
      <c r="AW26" s="18">
        <v>9</v>
      </c>
      <c r="AX26" s="18">
        <v>23</v>
      </c>
      <c r="AY26" s="35">
        <f t="shared" si="16"/>
        <v>3</v>
      </c>
      <c r="AZ26" s="18">
        <v>29</v>
      </c>
      <c r="BA26" s="18">
        <v>3</v>
      </c>
      <c r="BB26" s="35">
        <f t="shared" si="17"/>
        <v>9.6666666666666661</v>
      </c>
      <c r="BC26" s="18">
        <v>20</v>
      </c>
      <c r="BD26" s="18">
        <v>15</v>
      </c>
      <c r="BE26" s="35">
        <f t="shared" si="18"/>
        <v>6.666666666666667</v>
      </c>
      <c r="BF26" s="18"/>
      <c r="BG26" s="18"/>
      <c r="BH26" s="35">
        <f t="shared" si="19"/>
        <v>0</v>
      </c>
      <c r="BI26" s="43"/>
      <c r="BJ26" s="39"/>
      <c r="BK26" s="35">
        <f t="shared" si="20"/>
        <v>0</v>
      </c>
      <c r="BL26" s="18">
        <v>17</v>
      </c>
      <c r="BM26" s="18">
        <v>17</v>
      </c>
      <c r="BN26" s="35">
        <f t="shared" si="21"/>
        <v>5.666666666666667</v>
      </c>
      <c r="BO26" s="18">
        <v>9</v>
      </c>
      <c r="BP26" s="18">
        <v>24</v>
      </c>
      <c r="BQ26" s="35">
        <f t="shared" si="22"/>
        <v>3</v>
      </c>
      <c r="BR26" s="18">
        <v>6</v>
      </c>
      <c r="BS26" s="18">
        <v>27</v>
      </c>
      <c r="BT26" s="74">
        <f t="shared" si="23"/>
        <v>2</v>
      </c>
      <c r="BU26" s="75">
        <f t="shared" si="24"/>
        <v>6</v>
      </c>
    </row>
    <row r="27" spans="1:74" ht="15.75" x14ac:dyDescent="0.25">
      <c r="A27" s="57" t="s">
        <v>17</v>
      </c>
      <c r="B27" s="7"/>
      <c r="C27" s="21" t="s">
        <v>28</v>
      </c>
      <c r="D27" s="58">
        <v>3</v>
      </c>
      <c r="E27" s="51">
        <v>82</v>
      </c>
      <c r="F27" s="19">
        <v>28</v>
      </c>
      <c r="G27" s="19">
        <v>45</v>
      </c>
      <c r="H27" s="19">
        <v>46</v>
      </c>
      <c r="I27" s="35">
        <f t="shared" si="2"/>
        <v>15</v>
      </c>
      <c r="J27" s="19">
        <v>43</v>
      </c>
      <c r="K27" s="19">
        <v>48</v>
      </c>
      <c r="L27" s="35">
        <f t="shared" si="3"/>
        <v>14.333333333333334</v>
      </c>
      <c r="M27" s="44"/>
      <c r="N27" s="39"/>
      <c r="O27" s="35">
        <f t="shared" si="4"/>
        <v>0</v>
      </c>
      <c r="P27" s="44"/>
      <c r="Q27" s="39"/>
      <c r="R27" s="35">
        <f t="shared" si="5"/>
        <v>0</v>
      </c>
      <c r="S27" s="19">
        <v>8</v>
      </c>
      <c r="T27" s="19">
        <v>83</v>
      </c>
      <c r="U27" s="35">
        <f t="shared" si="6"/>
        <v>2.6666666666666665</v>
      </c>
      <c r="V27" s="19">
        <v>7</v>
      </c>
      <c r="W27" s="19">
        <v>83</v>
      </c>
      <c r="X27" s="35">
        <f t="shared" si="7"/>
        <v>2.3333333333333335</v>
      </c>
      <c r="Y27" s="44">
        <v>6</v>
      </c>
      <c r="Z27" s="39">
        <v>84</v>
      </c>
      <c r="AA27" s="35">
        <f t="shared" si="8"/>
        <v>2</v>
      </c>
      <c r="AB27" s="44">
        <v>81</v>
      </c>
      <c r="AC27" s="39">
        <v>7</v>
      </c>
      <c r="AD27" s="35">
        <f t="shared" si="9"/>
        <v>27</v>
      </c>
      <c r="AE27" s="44">
        <v>79</v>
      </c>
      <c r="AF27" s="39">
        <v>10</v>
      </c>
      <c r="AG27" s="35">
        <f t="shared" si="10"/>
        <v>26.333333333333332</v>
      </c>
      <c r="AH27" s="44"/>
      <c r="AI27" s="39"/>
      <c r="AJ27" s="35">
        <f t="shared" si="11"/>
        <v>0</v>
      </c>
      <c r="AK27" s="44"/>
      <c r="AL27" s="39"/>
      <c r="AM27" s="35">
        <f t="shared" si="12"/>
        <v>0</v>
      </c>
      <c r="AN27" s="19">
        <v>73</v>
      </c>
      <c r="AO27" s="19">
        <v>15</v>
      </c>
      <c r="AP27" s="35">
        <f t="shared" si="13"/>
        <v>24.333333333333332</v>
      </c>
      <c r="AQ27" s="19">
        <v>56</v>
      </c>
      <c r="AR27" s="19">
        <v>32</v>
      </c>
      <c r="AS27" s="35">
        <f t="shared" si="14"/>
        <v>18.666666666666668</v>
      </c>
      <c r="AT27" s="19">
        <v>46</v>
      </c>
      <c r="AU27" s="19">
        <v>40</v>
      </c>
      <c r="AV27" s="35">
        <f t="shared" si="15"/>
        <v>15.333333333333334</v>
      </c>
      <c r="AW27" s="19">
        <v>77</v>
      </c>
      <c r="AX27" s="19">
        <v>11</v>
      </c>
      <c r="AY27" s="35">
        <f t="shared" si="16"/>
        <v>25.666666666666668</v>
      </c>
      <c r="AZ27" s="19">
        <v>62</v>
      </c>
      <c r="BA27" s="19">
        <v>26</v>
      </c>
      <c r="BB27" s="35">
        <f t="shared" si="17"/>
        <v>20.666666666666668</v>
      </c>
      <c r="BC27" s="19">
        <v>56</v>
      </c>
      <c r="BD27" s="19">
        <v>32</v>
      </c>
      <c r="BE27" s="35">
        <f t="shared" si="18"/>
        <v>18.666666666666668</v>
      </c>
      <c r="BF27" s="19"/>
      <c r="BG27" s="19"/>
      <c r="BH27" s="35">
        <f t="shared" si="19"/>
        <v>0</v>
      </c>
      <c r="BI27" s="44"/>
      <c r="BJ27" s="39"/>
      <c r="BK27" s="35">
        <f t="shared" si="20"/>
        <v>0</v>
      </c>
      <c r="BL27" s="19">
        <v>47</v>
      </c>
      <c r="BM27" s="19">
        <v>41</v>
      </c>
      <c r="BN27" s="35">
        <f t="shared" si="21"/>
        <v>15.666666666666666</v>
      </c>
      <c r="BO27" s="19">
        <v>38</v>
      </c>
      <c r="BP27" s="19">
        <v>50</v>
      </c>
      <c r="BQ27" s="35">
        <f t="shared" si="22"/>
        <v>12.666666666666666</v>
      </c>
      <c r="BR27" s="19">
        <v>28</v>
      </c>
      <c r="BS27" s="19">
        <v>60</v>
      </c>
      <c r="BT27" s="74">
        <f t="shared" si="23"/>
        <v>9.3333333333333339</v>
      </c>
      <c r="BU27" s="75">
        <f t="shared" si="24"/>
        <v>3</v>
      </c>
    </row>
    <row r="28" spans="1:74" ht="15.75" x14ac:dyDescent="0.25">
      <c r="A28" s="57" t="s">
        <v>17</v>
      </c>
      <c r="B28" s="7">
        <v>515601</v>
      </c>
      <c r="C28" s="21" t="s">
        <v>29</v>
      </c>
      <c r="D28" s="58">
        <v>10</v>
      </c>
      <c r="E28" s="51">
        <v>25</v>
      </c>
      <c r="F28" s="19">
        <v>104</v>
      </c>
      <c r="G28" s="19">
        <v>63</v>
      </c>
      <c r="H28" s="19">
        <v>86</v>
      </c>
      <c r="I28" s="35">
        <f t="shared" si="2"/>
        <v>6.3</v>
      </c>
      <c r="J28" s="19">
        <v>50</v>
      </c>
      <c r="K28" s="19">
        <v>99</v>
      </c>
      <c r="L28" s="35">
        <f t="shared" si="3"/>
        <v>5</v>
      </c>
      <c r="M28" s="44"/>
      <c r="N28" s="39"/>
      <c r="O28" s="35">
        <f t="shared" si="4"/>
        <v>0</v>
      </c>
      <c r="P28" s="44"/>
      <c r="Q28" s="39"/>
      <c r="R28" s="35">
        <f t="shared" si="5"/>
        <v>0</v>
      </c>
      <c r="S28" s="19">
        <v>9</v>
      </c>
      <c r="T28" s="19">
        <v>140</v>
      </c>
      <c r="U28" s="35">
        <f t="shared" si="6"/>
        <v>0.9</v>
      </c>
      <c r="V28" s="19">
        <v>8</v>
      </c>
      <c r="W28" s="19">
        <v>141</v>
      </c>
      <c r="X28" s="35">
        <f t="shared" si="7"/>
        <v>0.8</v>
      </c>
      <c r="Y28" s="44">
        <v>6</v>
      </c>
      <c r="Z28" s="39">
        <v>109</v>
      </c>
      <c r="AA28" s="35">
        <f t="shared" si="8"/>
        <v>0.6</v>
      </c>
      <c r="AB28" s="44">
        <v>92</v>
      </c>
      <c r="AC28" s="39">
        <v>23</v>
      </c>
      <c r="AD28" s="35">
        <f t="shared" si="9"/>
        <v>9.1999999999999993</v>
      </c>
      <c r="AE28" s="44">
        <v>84</v>
      </c>
      <c r="AF28" s="39">
        <v>36</v>
      </c>
      <c r="AG28" s="35">
        <f t="shared" si="10"/>
        <v>8.4</v>
      </c>
      <c r="AH28" s="44"/>
      <c r="AI28" s="39"/>
      <c r="AJ28" s="35">
        <f t="shared" si="11"/>
        <v>0</v>
      </c>
      <c r="AK28" s="44"/>
      <c r="AL28" s="39"/>
      <c r="AM28" s="35">
        <f t="shared" si="12"/>
        <v>0</v>
      </c>
      <c r="AN28" s="19">
        <v>49</v>
      </c>
      <c r="AO28" s="19">
        <v>95</v>
      </c>
      <c r="AP28" s="35">
        <f t="shared" si="13"/>
        <v>4.9000000000000004</v>
      </c>
      <c r="AQ28" s="19">
        <v>25</v>
      </c>
      <c r="AR28" s="19">
        <v>119</v>
      </c>
      <c r="AS28" s="35">
        <f t="shared" si="14"/>
        <v>2.5</v>
      </c>
      <c r="AT28" s="19">
        <v>10</v>
      </c>
      <c r="AU28" s="19">
        <v>134</v>
      </c>
      <c r="AV28" s="35">
        <f t="shared" si="15"/>
        <v>1</v>
      </c>
      <c r="AW28" s="19">
        <v>110</v>
      </c>
      <c r="AX28" s="19">
        <v>5</v>
      </c>
      <c r="AY28" s="35">
        <f t="shared" si="16"/>
        <v>11</v>
      </c>
      <c r="AZ28" s="19">
        <v>91</v>
      </c>
      <c r="BA28" s="19">
        <v>29</v>
      </c>
      <c r="BB28" s="35">
        <f t="shared" si="17"/>
        <v>9.1</v>
      </c>
      <c r="BC28" s="19">
        <v>34</v>
      </c>
      <c r="BD28" s="19">
        <v>85</v>
      </c>
      <c r="BE28" s="35">
        <f t="shared" si="18"/>
        <v>3.4</v>
      </c>
      <c r="BF28" s="19"/>
      <c r="BG28" s="19"/>
      <c r="BH28" s="35">
        <f t="shared" si="19"/>
        <v>0</v>
      </c>
      <c r="BI28" s="44"/>
      <c r="BJ28" s="39"/>
      <c r="BK28" s="35">
        <f t="shared" si="20"/>
        <v>0</v>
      </c>
      <c r="BL28" s="19">
        <v>21</v>
      </c>
      <c r="BM28" s="19">
        <v>98</v>
      </c>
      <c r="BN28" s="35">
        <f t="shared" si="21"/>
        <v>2.1</v>
      </c>
      <c r="BO28" s="19">
        <v>6</v>
      </c>
      <c r="BP28" s="19">
        <v>113</v>
      </c>
      <c r="BQ28" s="35">
        <f t="shared" si="22"/>
        <v>0.6</v>
      </c>
      <c r="BR28" s="19">
        <v>5</v>
      </c>
      <c r="BS28" s="19">
        <v>113</v>
      </c>
      <c r="BT28" s="74">
        <f t="shared" si="23"/>
        <v>0.5</v>
      </c>
      <c r="BU28" s="75">
        <f t="shared" si="24"/>
        <v>8</v>
      </c>
    </row>
    <row r="29" spans="1:74" thickBot="1" x14ac:dyDescent="0.3">
      <c r="A29" s="59" t="s">
        <v>17</v>
      </c>
      <c r="B29" s="60">
        <v>518883</v>
      </c>
      <c r="C29" s="61" t="s">
        <v>30</v>
      </c>
      <c r="D29" s="62">
        <v>7</v>
      </c>
      <c r="E29" s="51">
        <v>5</v>
      </c>
      <c r="F29" s="19">
        <v>82</v>
      </c>
      <c r="G29" s="19">
        <v>29</v>
      </c>
      <c r="H29" s="19">
        <v>32</v>
      </c>
      <c r="I29" s="33">
        <f t="shared" si="2"/>
        <v>4.1428571428571432</v>
      </c>
      <c r="J29" s="19">
        <v>22</v>
      </c>
      <c r="K29" s="19">
        <v>39</v>
      </c>
      <c r="L29" s="33">
        <f t="shared" si="3"/>
        <v>3.1428571428571428</v>
      </c>
      <c r="M29" s="47"/>
      <c r="N29" s="48"/>
      <c r="O29" s="33">
        <f t="shared" si="4"/>
        <v>0</v>
      </c>
      <c r="P29" s="47"/>
      <c r="Q29" s="48"/>
      <c r="R29" s="33">
        <f t="shared" si="5"/>
        <v>0</v>
      </c>
      <c r="S29" s="19">
        <v>12</v>
      </c>
      <c r="T29" s="19">
        <v>49</v>
      </c>
      <c r="U29" s="33">
        <f t="shared" si="6"/>
        <v>1.7142857142857142</v>
      </c>
      <c r="V29" s="19">
        <v>11</v>
      </c>
      <c r="W29" s="19">
        <v>50</v>
      </c>
      <c r="X29" s="33">
        <f t="shared" si="7"/>
        <v>1.5714285714285714</v>
      </c>
      <c r="Y29" s="47">
        <v>11</v>
      </c>
      <c r="Z29" s="48">
        <v>50</v>
      </c>
      <c r="AA29" s="33">
        <f t="shared" si="8"/>
        <v>1.5714285714285714</v>
      </c>
      <c r="AB29" s="47">
        <v>38</v>
      </c>
      <c r="AC29" s="48">
        <v>23</v>
      </c>
      <c r="AD29" s="33">
        <f t="shared" si="9"/>
        <v>5.4285714285714288</v>
      </c>
      <c r="AE29" s="47">
        <v>34</v>
      </c>
      <c r="AF29" s="48">
        <v>27</v>
      </c>
      <c r="AG29" s="33">
        <f t="shared" si="10"/>
        <v>4.8571428571428568</v>
      </c>
      <c r="AH29" s="47"/>
      <c r="AI29" s="48"/>
      <c r="AJ29" s="33">
        <f t="shared" si="11"/>
        <v>0</v>
      </c>
      <c r="AK29" s="47"/>
      <c r="AL29" s="48"/>
      <c r="AM29" s="33">
        <f t="shared" si="12"/>
        <v>0</v>
      </c>
      <c r="AN29" s="19">
        <v>18</v>
      </c>
      <c r="AO29" s="19">
        <v>43</v>
      </c>
      <c r="AP29" s="33">
        <f t="shared" si="13"/>
        <v>2.5714285714285716</v>
      </c>
      <c r="AQ29" s="19">
        <v>12</v>
      </c>
      <c r="AR29" s="19">
        <v>49</v>
      </c>
      <c r="AS29" s="33">
        <f t="shared" si="14"/>
        <v>1.7142857142857142</v>
      </c>
      <c r="AT29" s="19">
        <v>10</v>
      </c>
      <c r="AU29" s="19">
        <v>51</v>
      </c>
      <c r="AV29" s="33">
        <f t="shared" si="15"/>
        <v>1.4285714285714286</v>
      </c>
      <c r="AW29" s="19">
        <v>60</v>
      </c>
      <c r="AX29" s="19">
        <v>1</v>
      </c>
      <c r="AY29" s="33">
        <f t="shared" si="16"/>
        <v>8.5714285714285712</v>
      </c>
      <c r="AZ29" s="19">
        <v>41</v>
      </c>
      <c r="BA29" s="19">
        <v>10</v>
      </c>
      <c r="BB29" s="33">
        <f t="shared" si="17"/>
        <v>5.8571428571428568</v>
      </c>
      <c r="BC29" s="19">
        <v>15</v>
      </c>
      <c r="BD29" s="19">
        <v>46</v>
      </c>
      <c r="BE29" s="33">
        <f t="shared" si="18"/>
        <v>2.1428571428571428</v>
      </c>
      <c r="BF29" s="19"/>
      <c r="BG29" s="19"/>
      <c r="BH29" s="33">
        <f t="shared" si="19"/>
        <v>0</v>
      </c>
      <c r="BI29" s="47"/>
      <c r="BJ29" s="48"/>
      <c r="BK29" s="33">
        <f t="shared" si="20"/>
        <v>0</v>
      </c>
      <c r="BL29" s="19">
        <v>7</v>
      </c>
      <c r="BM29" s="19">
        <v>54</v>
      </c>
      <c r="BN29" s="33">
        <f t="shared" si="21"/>
        <v>1</v>
      </c>
      <c r="BO29" s="19">
        <v>5</v>
      </c>
      <c r="BP29" s="19">
        <v>56</v>
      </c>
      <c r="BQ29" s="33">
        <f t="shared" si="22"/>
        <v>0.7142857142857143</v>
      </c>
      <c r="BR29" s="19">
        <v>5</v>
      </c>
      <c r="BS29" s="19">
        <v>56</v>
      </c>
      <c r="BT29" s="72">
        <f t="shared" si="23"/>
        <v>0.7142857142857143</v>
      </c>
      <c r="BU29" s="78">
        <f t="shared" si="24"/>
        <v>10</v>
      </c>
    </row>
    <row r="30" spans="1:74" s="1" customFormat="1" thickBot="1" x14ac:dyDescent="0.3">
      <c r="A30" s="16"/>
      <c r="C30" s="10"/>
      <c r="E30" s="12">
        <f>SUM(E17:E29)</f>
        <v>523</v>
      </c>
      <c r="F30" s="13">
        <f>SUM(F17:F29)</f>
        <v>770</v>
      </c>
      <c r="G30" s="23">
        <f>SUM(G17:G29)</f>
        <v>312</v>
      </c>
      <c r="H30" s="8">
        <f>SUM(H17:H29)</f>
        <v>887</v>
      </c>
      <c r="I30" s="34">
        <f>IFERROR((G30)/(H30+G30),"-")</f>
        <v>0.2602168473728107</v>
      </c>
      <c r="J30" s="23">
        <f>SUM(J17:J29)</f>
        <v>607</v>
      </c>
      <c r="K30" s="8">
        <f>SUM(K17:K29)</f>
        <v>587</v>
      </c>
      <c r="L30" s="34">
        <f>IFERROR((J30)/(K30+J30),"-")</f>
        <v>0.50837520938023451</v>
      </c>
      <c r="M30" s="23">
        <f>SUM(M17:M29)</f>
        <v>0</v>
      </c>
      <c r="N30" s="8">
        <f>SUM(N17:N29)</f>
        <v>0</v>
      </c>
      <c r="O30" s="34" t="str">
        <f>IFERROR((M30)/(N30+M30),"-")</f>
        <v>-</v>
      </c>
      <c r="P30" s="23">
        <f>SUM(P17:P29)</f>
        <v>0</v>
      </c>
      <c r="Q30" s="8">
        <f>SUM(Q17:Q29)</f>
        <v>0</v>
      </c>
      <c r="R30" s="34" t="str">
        <f>IFERROR((P30)/(Q30+P30),"-")</f>
        <v>-</v>
      </c>
      <c r="S30" s="23">
        <f>SUM(S17:S29)</f>
        <v>142</v>
      </c>
      <c r="T30" s="8">
        <f>SUM(T17:T29)</f>
        <v>1055</v>
      </c>
      <c r="U30" s="34">
        <f>IFERROR((S30)/(T30+S30),"-")</f>
        <v>0.11862990810359231</v>
      </c>
      <c r="V30" s="23">
        <f>SUM(V17:V29)</f>
        <v>545</v>
      </c>
      <c r="W30" s="8">
        <f>SUM(W17:W29)</f>
        <v>651</v>
      </c>
      <c r="X30" s="34">
        <f>IFERROR((V30)/(W30+V30),"-")</f>
        <v>0.45568561872909696</v>
      </c>
      <c r="Y30" s="23">
        <f>SUM(Y17:Y29)</f>
        <v>285</v>
      </c>
      <c r="Z30" s="8">
        <f>SUM(Z17:Z29)</f>
        <v>870</v>
      </c>
      <c r="AA30" s="34">
        <f>IFERROR((Y30)/(Z30+Y30),"-")</f>
        <v>0.24675324675324675</v>
      </c>
      <c r="AB30" s="23">
        <f>SUM(AB17:AB29)</f>
        <v>399</v>
      </c>
      <c r="AC30" s="8">
        <f>SUM(AC17:AC29)</f>
        <v>760</v>
      </c>
      <c r="AD30" s="34">
        <f>IFERROR((AB30)/(AC30+AB30),"-")</f>
        <v>0.34426229508196721</v>
      </c>
      <c r="AE30" s="23">
        <f>SUM(AE17:AE29)</f>
        <v>565</v>
      </c>
      <c r="AF30" s="8">
        <f>SUM(AF17:AF29)</f>
        <v>549</v>
      </c>
      <c r="AG30" s="34">
        <f>IFERROR((AE30)/(AF30+AE30),"-")</f>
        <v>0.50718132854578102</v>
      </c>
      <c r="AH30" s="23">
        <f>SUM(AH17:AH29)</f>
        <v>0</v>
      </c>
      <c r="AI30" s="8">
        <f>SUM(AI17:AI29)</f>
        <v>0</v>
      </c>
      <c r="AJ30" s="34" t="str">
        <f>IFERROR((AH30)/(AI30+AH30),"-")</f>
        <v>-</v>
      </c>
      <c r="AK30" s="23">
        <f>SUM(AK17:AK29)</f>
        <v>0</v>
      </c>
      <c r="AL30" s="8">
        <f>SUM(AL17:AL29)</f>
        <v>0</v>
      </c>
      <c r="AM30" s="34" t="str">
        <f>IFERROR((AK30)/(AL30+AK30),"-")</f>
        <v>-</v>
      </c>
      <c r="AN30" s="23">
        <f>SUM(AN17:AN29)</f>
        <v>375</v>
      </c>
      <c r="AO30" s="8">
        <f>SUM(AO17:AO29)</f>
        <v>811</v>
      </c>
      <c r="AP30" s="34">
        <f>IFERROR((AN30)/(AO30+AN30),"-")</f>
        <v>0.31618887015177066</v>
      </c>
      <c r="AQ30" s="23">
        <f>SUM(AQ17:AQ29)</f>
        <v>743</v>
      </c>
      <c r="AR30" s="8">
        <f>SUM(AR17:AR29)</f>
        <v>417</v>
      </c>
      <c r="AS30" s="34">
        <f>IFERROR((AQ30)/(AR30+AQ30),"-")</f>
        <v>0.64051724137931032</v>
      </c>
      <c r="AT30" s="23">
        <f>SUM(AT17:AT29)</f>
        <v>499</v>
      </c>
      <c r="AU30" s="8">
        <f>SUM(AU17:AU29)</f>
        <v>675</v>
      </c>
      <c r="AV30" s="34">
        <f>IFERROR((AT30)/(AU30+AT30),"-")</f>
        <v>0.42504258943781942</v>
      </c>
      <c r="AW30" s="23">
        <f>SUM(AW17:AW29)</f>
        <v>512</v>
      </c>
      <c r="AX30" s="8">
        <f>SUM(AX17:AX29)</f>
        <v>634</v>
      </c>
      <c r="AY30" s="34">
        <f>IFERROR((AW30)/(AX30+AW30),"-")</f>
        <v>0.44677137870855149</v>
      </c>
      <c r="AZ30" s="23">
        <f>SUM(AZ17:AZ29)</f>
        <v>706</v>
      </c>
      <c r="BA30" s="8">
        <f>SUM(BA17:BA29)</f>
        <v>434</v>
      </c>
      <c r="BB30" s="34">
        <f>IFERROR((AZ30)/(BA30+AZ30),"-")</f>
        <v>0.61929824561403513</v>
      </c>
      <c r="BC30" s="23">
        <f>SUM(BC17:BC29)</f>
        <v>350</v>
      </c>
      <c r="BD30" s="8">
        <f>SUM(BD17:BD29)</f>
        <v>811</v>
      </c>
      <c r="BE30" s="34">
        <f>IFERROR((BC30)/(BD30+BC30),"-")</f>
        <v>0.30146425495262702</v>
      </c>
      <c r="BF30" s="23">
        <f>SUM(BF17:BF29)</f>
        <v>0</v>
      </c>
      <c r="BG30" s="8">
        <f>SUM(BG17:BG29)</f>
        <v>0</v>
      </c>
      <c r="BH30" s="34" t="str">
        <f>IFERROR((BF30)/(BG30+BF30),"-")</f>
        <v>-</v>
      </c>
      <c r="BI30" s="23">
        <f>SUM(BI17:BI29)</f>
        <v>0</v>
      </c>
      <c r="BJ30" s="8">
        <f>SUM(BJ17:BJ29)</f>
        <v>0</v>
      </c>
      <c r="BK30" s="34" t="str">
        <f>IFERROR((BI30)/(BJ30+BI30),"-")</f>
        <v>-</v>
      </c>
      <c r="BL30" s="23">
        <f>SUM(BL17:BL29)</f>
        <v>275</v>
      </c>
      <c r="BM30" s="8">
        <f>SUM(BM17:BM29)</f>
        <v>884</v>
      </c>
      <c r="BN30" s="34">
        <f>IFERROR((BL30)/(BM30+BL30),"-")</f>
        <v>0.23727351164797239</v>
      </c>
      <c r="BO30" s="23">
        <f>SUM(BO17:BO29)</f>
        <v>210</v>
      </c>
      <c r="BP30" s="8">
        <f>SUM(BP17:BP29)</f>
        <v>949</v>
      </c>
      <c r="BQ30" s="34">
        <f>IFERROR((BO30)/(BP30+BO30),"-")</f>
        <v>0.18119068162208801</v>
      </c>
      <c r="BR30" s="23">
        <f>SUM(BR17:BR29)</f>
        <v>472</v>
      </c>
      <c r="BS30" s="8">
        <f>SUM(BS17:BS29)</f>
        <v>686</v>
      </c>
      <c r="BT30" s="73">
        <f>IFERROR((BR30)/(BS30+BR30),"-")</f>
        <v>0.40759930915371329</v>
      </c>
      <c r="BU30" s="79">
        <f>SUM(BU17:BU29)</f>
        <v>105</v>
      </c>
      <c r="BV30"/>
    </row>
    <row r="31" spans="1:74" s="1" customFormat="1" ht="15.75" x14ac:dyDescent="0.25">
      <c r="A31" s="16"/>
      <c r="C31" s="10"/>
      <c r="BV31"/>
    </row>
    <row r="32" spans="1:74" s="1" customFormat="1" thickBot="1" x14ac:dyDescent="0.3">
      <c r="A32" s="16"/>
      <c r="C32" s="10"/>
      <c r="BV32"/>
    </row>
    <row r="33" spans="1:73" thickBot="1" x14ac:dyDescent="0.3">
      <c r="A33" s="63" t="s">
        <v>35</v>
      </c>
      <c r="B33" s="64">
        <v>509937</v>
      </c>
      <c r="C33" s="65" t="s">
        <v>31</v>
      </c>
      <c r="D33" s="66">
        <v>9</v>
      </c>
      <c r="E33" s="52">
        <v>53</v>
      </c>
      <c r="F33" s="20">
        <v>7</v>
      </c>
      <c r="G33" s="20">
        <v>11</v>
      </c>
      <c r="H33" s="20">
        <v>62</v>
      </c>
      <c r="I33" s="32">
        <f>G33/$D33</f>
        <v>1.2222222222222223</v>
      </c>
      <c r="J33" s="20">
        <v>9</v>
      </c>
      <c r="K33" s="20">
        <v>63</v>
      </c>
      <c r="L33" s="32">
        <f>J33/$D33</f>
        <v>1</v>
      </c>
      <c r="M33" s="42"/>
      <c r="N33" s="37"/>
      <c r="O33" s="32">
        <f>M33/$D33</f>
        <v>0</v>
      </c>
      <c r="P33" s="42"/>
      <c r="Q33" s="37"/>
      <c r="R33" s="32">
        <f>P33/$D33</f>
        <v>0</v>
      </c>
      <c r="S33" s="20">
        <v>6</v>
      </c>
      <c r="T33" s="20">
        <v>65</v>
      </c>
      <c r="U33" s="32">
        <f>S33/$D33</f>
        <v>0.66666666666666663</v>
      </c>
      <c r="V33" s="20">
        <v>6</v>
      </c>
      <c r="W33" s="20">
        <v>65</v>
      </c>
      <c r="X33" s="32">
        <f>V33/$D33</f>
        <v>0.66666666666666663</v>
      </c>
      <c r="Y33" s="42">
        <v>6</v>
      </c>
      <c r="Z33" s="37">
        <v>65</v>
      </c>
      <c r="AA33" s="32">
        <f>Y33/$D33</f>
        <v>0.66666666666666663</v>
      </c>
      <c r="AB33" s="42">
        <v>4</v>
      </c>
      <c r="AC33" s="37">
        <v>67</v>
      </c>
      <c r="AD33" s="32">
        <f>AB33/$D33</f>
        <v>0.44444444444444442</v>
      </c>
      <c r="AE33" s="42">
        <v>4</v>
      </c>
      <c r="AF33" s="37">
        <v>67</v>
      </c>
      <c r="AG33" s="32">
        <f>AE33/$D33</f>
        <v>0.44444444444444442</v>
      </c>
      <c r="AH33" s="42"/>
      <c r="AI33" s="37"/>
      <c r="AJ33" s="32">
        <f>AH33/$D33</f>
        <v>0</v>
      </c>
      <c r="AK33" s="42"/>
      <c r="AL33" s="37"/>
      <c r="AM33" s="32">
        <f>AK33/$D33</f>
        <v>0</v>
      </c>
      <c r="AN33" s="20">
        <v>1</v>
      </c>
      <c r="AO33" s="20">
        <v>70</v>
      </c>
      <c r="AP33" s="32">
        <f>AN33/$D33</f>
        <v>0.1111111111111111</v>
      </c>
      <c r="AQ33" s="20">
        <v>1</v>
      </c>
      <c r="AR33" s="20">
        <v>70</v>
      </c>
      <c r="AS33" s="32">
        <f>AQ33/$D33</f>
        <v>0.1111111111111111</v>
      </c>
      <c r="AT33" s="20">
        <v>1</v>
      </c>
      <c r="AU33" s="20">
        <v>70</v>
      </c>
      <c r="AV33" s="32">
        <f>AT33/$D33</f>
        <v>0.1111111111111111</v>
      </c>
      <c r="AW33" s="20">
        <v>1</v>
      </c>
      <c r="AX33" s="20">
        <v>70</v>
      </c>
      <c r="AY33" s="32">
        <f>AW33/$D33</f>
        <v>0.1111111111111111</v>
      </c>
      <c r="AZ33" s="20">
        <v>1</v>
      </c>
      <c r="BA33" s="20">
        <v>70</v>
      </c>
      <c r="BB33" s="32">
        <f>AZ33/$D33</f>
        <v>0.1111111111111111</v>
      </c>
      <c r="BC33" s="20">
        <v>13</v>
      </c>
      <c r="BD33" s="20">
        <v>58</v>
      </c>
      <c r="BE33" s="32">
        <f>BC33/$D33</f>
        <v>1.4444444444444444</v>
      </c>
      <c r="BF33" s="20"/>
      <c r="BG33" s="20"/>
      <c r="BH33" s="32">
        <f>BF33/$D33</f>
        <v>0</v>
      </c>
      <c r="BI33" s="42"/>
      <c r="BJ33" s="37"/>
      <c r="BK33" s="32">
        <f>BI33/$D33</f>
        <v>0</v>
      </c>
      <c r="BL33" s="20">
        <v>13</v>
      </c>
      <c r="BM33" s="20">
        <v>58</v>
      </c>
      <c r="BN33" s="32">
        <f>BL33/$D33</f>
        <v>1.4444444444444444</v>
      </c>
      <c r="BO33" s="20">
        <v>11</v>
      </c>
      <c r="BP33" s="20">
        <v>60</v>
      </c>
      <c r="BQ33" s="32">
        <f>BO33/$D33</f>
        <v>1.2222222222222223</v>
      </c>
      <c r="BR33" s="20">
        <v>10</v>
      </c>
      <c r="BS33" s="20">
        <v>61</v>
      </c>
      <c r="BT33" s="49">
        <f>BR33/$D33</f>
        <v>1.1111111111111112</v>
      </c>
      <c r="BU33" s="91">
        <f t="shared" ref="BU33:BU36" si="25">COUNTIFS(E33:BT33,"&lt;3",E33:BT33,"&gt;0",$E$3:$BT$3,"=Nb Jr Vente")</f>
        <v>16</v>
      </c>
    </row>
    <row r="34" spans="1:73" thickBot="1" x14ac:dyDescent="0.3">
      <c r="A34" s="57" t="s">
        <v>35</v>
      </c>
      <c r="B34" s="7">
        <v>509918</v>
      </c>
      <c r="C34" s="21" t="s">
        <v>32</v>
      </c>
      <c r="D34" s="58">
        <v>7</v>
      </c>
      <c r="E34" s="50">
        <v>102</v>
      </c>
      <c r="F34" s="18">
        <v>11</v>
      </c>
      <c r="G34" s="18">
        <v>77</v>
      </c>
      <c r="H34" s="18">
        <v>46</v>
      </c>
      <c r="I34" s="32">
        <f>G34/$D34</f>
        <v>11</v>
      </c>
      <c r="J34" s="18">
        <v>62</v>
      </c>
      <c r="K34" s="18">
        <v>61</v>
      </c>
      <c r="L34" s="32">
        <f>J34/$D34</f>
        <v>8.8571428571428577</v>
      </c>
      <c r="M34" s="43"/>
      <c r="N34" s="39"/>
      <c r="O34" s="32">
        <f>M34/$D34</f>
        <v>0</v>
      </c>
      <c r="P34" s="43"/>
      <c r="Q34" s="39"/>
      <c r="R34" s="32">
        <f>P34/$D34</f>
        <v>0</v>
      </c>
      <c r="S34" s="18">
        <v>36</v>
      </c>
      <c r="T34" s="18">
        <v>87</v>
      </c>
      <c r="U34" s="32">
        <f>S34/$D34</f>
        <v>5.1428571428571432</v>
      </c>
      <c r="V34" s="18">
        <v>36</v>
      </c>
      <c r="W34" s="18">
        <v>87</v>
      </c>
      <c r="X34" s="32">
        <f>V34/$D34</f>
        <v>5.1428571428571432</v>
      </c>
      <c r="Y34" s="43">
        <v>36</v>
      </c>
      <c r="Z34" s="39">
        <v>87</v>
      </c>
      <c r="AA34" s="32">
        <f>Y34/$D34</f>
        <v>5.1428571428571432</v>
      </c>
      <c r="AB34" s="43">
        <v>36</v>
      </c>
      <c r="AC34" s="39">
        <v>87</v>
      </c>
      <c r="AD34" s="32">
        <f>AB34/$D34</f>
        <v>5.1428571428571432</v>
      </c>
      <c r="AE34" s="43">
        <v>36</v>
      </c>
      <c r="AF34" s="39">
        <v>87</v>
      </c>
      <c r="AG34" s="32">
        <f>AE34/$D34</f>
        <v>5.1428571428571432</v>
      </c>
      <c r="AH34" s="43"/>
      <c r="AI34" s="39"/>
      <c r="AJ34" s="32">
        <f>AH34/$D34</f>
        <v>0</v>
      </c>
      <c r="AK34" s="43"/>
      <c r="AL34" s="39"/>
      <c r="AM34" s="32">
        <f>AK34/$D34</f>
        <v>0</v>
      </c>
      <c r="AN34" s="18">
        <v>36</v>
      </c>
      <c r="AO34" s="18">
        <v>87</v>
      </c>
      <c r="AP34" s="32">
        <f>AN34/$D34</f>
        <v>5.1428571428571432</v>
      </c>
      <c r="AQ34" s="18">
        <v>36</v>
      </c>
      <c r="AR34" s="18">
        <v>87</v>
      </c>
      <c r="AS34" s="32">
        <f>AQ34/$D34</f>
        <v>5.1428571428571432</v>
      </c>
      <c r="AT34" s="18">
        <v>36</v>
      </c>
      <c r="AU34" s="18">
        <v>87</v>
      </c>
      <c r="AV34" s="32">
        <f>AT34/$D34</f>
        <v>5.1428571428571432</v>
      </c>
      <c r="AW34" s="18">
        <v>36</v>
      </c>
      <c r="AX34" s="18">
        <v>87</v>
      </c>
      <c r="AY34" s="32">
        <f>AW34/$D34</f>
        <v>5.1428571428571432</v>
      </c>
      <c r="AZ34" s="18">
        <v>36</v>
      </c>
      <c r="BA34" s="18">
        <v>87</v>
      </c>
      <c r="BB34" s="32">
        <f>AZ34/$D34</f>
        <v>5.1428571428571432</v>
      </c>
      <c r="BC34" s="18">
        <v>96</v>
      </c>
      <c r="BD34" s="18">
        <v>27</v>
      </c>
      <c r="BE34" s="32">
        <f>BC34/$D34</f>
        <v>13.714285714285714</v>
      </c>
      <c r="BF34" s="18"/>
      <c r="BG34" s="18"/>
      <c r="BH34" s="32">
        <f>BF34/$D34</f>
        <v>0</v>
      </c>
      <c r="BI34" s="43"/>
      <c r="BJ34" s="39"/>
      <c r="BK34" s="32">
        <f>BI34/$D34</f>
        <v>0</v>
      </c>
      <c r="BL34" s="18">
        <v>96</v>
      </c>
      <c r="BM34" s="18">
        <v>27</v>
      </c>
      <c r="BN34" s="32">
        <f>BL34/$D34</f>
        <v>13.714285714285714</v>
      </c>
      <c r="BO34" s="18">
        <v>25</v>
      </c>
      <c r="BP34" s="18">
        <v>71</v>
      </c>
      <c r="BQ34" s="32">
        <f>BO34/$D34</f>
        <v>3.5714285714285716</v>
      </c>
      <c r="BR34" s="18">
        <v>25</v>
      </c>
      <c r="BS34" s="18">
        <v>71</v>
      </c>
      <c r="BT34" s="49">
        <f>BR34/$D34</f>
        <v>3.5714285714285716</v>
      </c>
      <c r="BU34" s="75">
        <f t="shared" si="25"/>
        <v>0</v>
      </c>
    </row>
    <row r="35" spans="1:73" ht="15.75" x14ac:dyDescent="0.25">
      <c r="A35" s="57" t="s">
        <v>35</v>
      </c>
      <c r="B35" s="7">
        <v>199145</v>
      </c>
      <c r="C35" s="21" t="s">
        <v>33</v>
      </c>
      <c r="D35" s="58">
        <v>5</v>
      </c>
      <c r="E35" s="50">
        <v>50</v>
      </c>
      <c r="F35" s="18">
        <v>8</v>
      </c>
      <c r="G35" s="18">
        <v>20</v>
      </c>
      <c r="H35" s="18">
        <v>46</v>
      </c>
      <c r="I35" s="32">
        <f>G35/$D35</f>
        <v>4</v>
      </c>
      <c r="J35" s="18">
        <v>14</v>
      </c>
      <c r="K35" s="18">
        <v>52</v>
      </c>
      <c r="L35" s="32">
        <f>J35/$D35</f>
        <v>2.8</v>
      </c>
      <c r="M35" s="43"/>
      <c r="N35" s="39"/>
      <c r="O35" s="32">
        <f>M35/$D35</f>
        <v>0</v>
      </c>
      <c r="P35" s="43"/>
      <c r="Q35" s="39"/>
      <c r="R35" s="32">
        <f>P35/$D35</f>
        <v>0</v>
      </c>
      <c r="S35" s="18">
        <v>12</v>
      </c>
      <c r="T35" s="18">
        <v>54</v>
      </c>
      <c r="U35" s="32">
        <f>S35/$D35</f>
        <v>2.4</v>
      </c>
      <c r="V35" s="18">
        <v>12</v>
      </c>
      <c r="W35" s="18">
        <v>54</v>
      </c>
      <c r="X35" s="32">
        <f>V35/$D35</f>
        <v>2.4</v>
      </c>
      <c r="Y35" s="43">
        <v>12</v>
      </c>
      <c r="Z35" s="39">
        <v>54</v>
      </c>
      <c r="AA35" s="32">
        <f>Y35/$D35</f>
        <v>2.4</v>
      </c>
      <c r="AB35" s="43">
        <v>9</v>
      </c>
      <c r="AC35" s="39">
        <v>57</v>
      </c>
      <c r="AD35" s="32">
        <f>AB35/$D35</f>
        <v>1.8</v>
      </c>
      <c r="AE35" s="43">
        <v>9</v>
      </c>
      <c r="AF35" s="39">
        <v>57</v>
      </c>
      <c r="AG35" s="32">
        <f>AE35/$D35</f>
        <v>1.8</v>
      </c>
      <c r="AH35" s="43"/>
      <c r="AI35" s="39"/>
      <c r="AJ35" s="32">
        <f>AH35/$D35</f>
        <v>0</v>
      </c>
      <c r="AK35" s="43"/>
      <c r="AL35" s="39"/>
      <c r="AM35" s="32">
        <f>AK35/$D35</f>
        <v>0</v>
      </c>
      <c r="AN35" s="18">
        <v>7</v>
      </c>
      <c r="AO35" s="18">
        <v>59</v>
      </c>
      <c r="AP35" s="32">
        <f>AN35/$D35</f>
        <v>1.4</v>
      </c>
      <c r="AQ35" s="18">
        <v>7</v>
      </c>
      <c r="AR35" s="18">
        <v>59</v>
      </c>
      <c r="AS35" s="32">
        <f>AQ35/$D35</f>
        <v>1.4</v>
      </c>
      <c r="AT35" s="18">
        <v>7</v>
      </c>
      <c r="AU35" s="18">
        <v>59</v>
      </c>
      <c r="AV35" s="32">
        <f>AT35/$D35</f>
        <v>1.4</v>
      </c>
      <c r="AW35" s="18">
        <v>7</v>
      </c>
      <c r="AX35" s="18">
        <v>59</v>
      </c>
      <c r="AY35" s="32">
        <f>AW35/$D35</f>
        <v>1.4</v>
      </c>
      <c r="AZ35" s="18">
        <v>7</v>
      </c>
      <c r="BA35" s="18">
        <v>59</v>
      </c>
      <c r="BB35" s="32">
        <f>AZ35/$D35</f>
        <v>1.4</v>
      </c>
      <c r="BC35" s="18">
        <v>50</v>
      </c>
      <c r="BD35" s="18">
        <v>16</v>
      </c>
      <c r="BE35" s="32">
        <f>BC35/$D35</f>
        <v>10</v>
      </c>
      <c r="BF35" s="18"/>
      <c r="BG35" s="18"/>
      <c r="BH35" s="32">
        <f>BF35/$D35</f>
        <v>0</v>
      </c>
      <c r="BI35" s="43"/>
      <c r="BJ35" s="39"/>
      <c r="BK35" s="32">
        <f>BI35/$D35</f>
        <v>0</v>
      </c>
      <c r="BL35" s="18">
        <v>50</v>
      </c>
      <c r="BM35" s="18">
        <v>16</v>
      </c>
      <c r="BN35" s="32">
        <f>BL35/$D35</f>
        <v>10</v>
      </c>
      <c r="BO35" s="18">
        <v>33</v>
      </c>
      <c r="BP35" s="18">
        <v>33</v>
      </c>
      <c r="BQ35" s="32">
        <f>BO35/$D35</f>
        <v>6.6</v>
      </c>
      <c r="BR35" s="18">
        <v>29</v>
      </c>
      <c r="BS35" s="18">
        <v>37</v>
      </c>
      <c r="BT35" s="49">
        <f>BR35/$D35</f>
        <v>5.8</v>
      </c>
      <c r="BU35" s="75">
        <f>COUNTIFS(E35:BT35,"&lt;3",E35:BT35,"&gt;0",$E$3:$BT$3,"=Nb Jr Vente")</f>
        <v>11</v>
      </c>
    </row>
    <row r="36" spans="1:73" thickBot="1" x14ac:dyDescent="0.3">
      <c r="A36" s="59" t="s">
        <v>35</v>
      </c>
      <c r="B36" s="60">
        <v>515132</v>
      </c>
      <c r="C36" s="61" t="s">
        <v>34</v>
      </c>
      <c r="D36" s="62">
        <v>7</v>
      </c>
      <c r="E36" s="50">
        <v>92</v>
      </c>
      <c r="F36" s="18">
        <v>15</v>
      </c>
      <c r="G36" s="18"/>
      <c r="H36" s="18"/>
      <c r="I36" s="33">
        <f>G36/$D36</f>
        <v>0</v>
      </c>
      <c r="J36" s="18"/>
      <c r="K36" s="18"/>
      <c r="L36" s="33">
        <f>J36/$D36</f>
        <v>0</v>
      </c>
      <c r="M36" s="43"/>
      <c r="N36" s="39"/>
      <c r="O36" s="33">
        <f>M36/$D36</f>
        <v>0</v>
      </c>
      <c r="P36" s="43"/>
      <c r="Q36" s="39"/>
      <c r="R36" s="33">
        <f>P36/$D36</f>
        <v>0</v>
      </c>
      <c r="S36" s="18"/>
      <c r="T36" s="18"/>
      <c r="U36" s="33">
        <f>S36/$D36</f>
        <v>0</v>
      </c>
      <c r="V36" s="18"/>
      <c r="W36" s="18"/>
      <c r="X36" s="33">
        <f>V36/$D36</f>
        <v>0</v>
      </c>
      <c r="Y36" s="43"/>
      <c r="Z36" s="39"/>
      <c r="AA36" s="33">
        <f>Y36/$D36</f>
        <v>0</v>
      </c>
      <c r="AB36" s="43"/>
      <c r="AC36" s="39"/>
      <c r="AD36" s="33">
        <f>AB36/$D36</f>
        <v>0</v>
      </c>
      <c r="AE36" s="43"/>
      <c r="AF36" s="39"/>
      <c r="AG36" s="33">
        <f>AE36/$D36</f>
        <v>0</v>
      </c>
      <c r="AH36" s="43"/>
      <c r="AI36" s="39"/>
      <c r="AJ36" s="33">
        <f>AH36/$D36</f>
        <v>0</v>
      </c>
      <c r="AK36" s="43"/>
      <c r="AL36" s="39"/>
      <c r="AM36" s="33">
        <f>AK36/$D36</f>
        <v>0</v>
      </c>
      <c r="AN36" s="18"/>
      <c r="AO36" s="18"/>
      <c r="AP36" s="33">
        <f>AN36/$D36</f>
        <v>0</v>
      </c>
      <c r="AQ36" s="18"/>
      <c r="AR36" s="18"/>
      <c r="AS36" s="33">
        <f>AQ36/$D36</f>
        <v>0</v>
      </c>
      <c r="AT36" s="18"/>
      <c r="AU36" s="18"/>
      <c r="AV36" s="33">
        <f>AT36/$D36</f>
        <v>0</v>
      </c>
      <c r="AW36" s="18"/>
      <c r="AX36" s="18"/>
      <c r="AY36" s="33">
        <f>AW36/$D36</f>
        <v>0</v>
      </c>
      <c r="AZ36" s="18"/>
      <c r="BA36" s="18"/>
      <c r="BB36" s="33">
        <f>AZ36/$D36</f>
        <v>0</v>
      </c>
      <c r="BC36" s="18"/>
      <c r="BD36" s="18"/>
      <c r="BE36" s="33">
        <f>BC36/$D36</f>
        <v>0</v>
      </c>
      <c r="BF36" s="18"/>
      <c r="BG36" s="18"/>
      <c r="BH36" s="33">
        <f>BF36/$D36</f>
        <v>0</v>
      </c>
      <c r="BI36" s="43"/>
      <c r="BJ36" s="39"/>
      <c r="BK36" s="33">
        <f>BI36/$D36</f>
        <v>0</v>
      </c>
      <c r="BL36" s="18"/>
      <c r="BM36" s="18"/>
      <c r="BN36" s="33">
        <f>BL36/$D36</f>
        <v>0</v>
      </c>
      <c r="BO36" s="18"/>
      <c r="BP36" s="18"/>
      <c r="BQ36" s="33">
        <f>BO36/$D36</f>
        <v>0</v>
      </c>
      <c r="BR36" s="18"/>
      <c r="BS36" s="18"/>
      <c r="BT36" s="72">
        <f>BR36/$D36</f>
        <v>0</v>
      </c>
      <c r="BU36" s="92">
        <f t="shared" si="25"/>
        <v>0</v>
      </c>
    </row>
    <row r="37" spans="1:73" ht="17.25" thickBot="1" x14ac:dyDescent="0.3">
      <c r="C37" s="4"/>
      <c r="D37" s="11"/>
      <c r="E37" s="17">
        <f>SUM(E33:E36)</f>
        <v>297</v>
      </c>
      <c r="F37" s="14">
        <f>SUM(F33:F36)</f>
        <v>41</v>
      </c>
      <c r="G37" s="23">
        <f>SUM(G33:G36)</f>
        <v>108</v>
      </c>
      <c r="H37" s="8">
        <f>SUM(H33:H36)</f>
        <v>154</v>
      </c>
      <c r="I37" s="34">
        <f>IFERROR((G37)/(H37+G37),"-")</f>
        <v>0.41221374045801529</v>
      </c>
      <c r="J37" s="23">
        <f>SUM(J33:J36)</f>
        <v>85</v>
      </c>
      <c r="K37" s="8">
        <f>SUM(K33:K36)</f>
        <v>176</v>
      </c>
      <c r="L37" s="34">
        <f>IFERROR((J37)/(K37+J37),"-")</f>
        <v>0.32567049808429116</v>
      </c>
      <c r="M37" s="23">
        <f>SUM(M33:M36)</f>
        <v>0</v>
      </c>
      <c r="N37" s="8">
        <f>SUM(N33:N36)</f>
        <v>0</v>
      </c>
      <c r="O37" s="34" t="str">
        <f>IFERROR((M37)/(N37+M37),"-")</f>
        <v>-</v>
      </c>
      <c r="P37" s="23">
        <f>SUM(P33:P36)</f>
        <v>0</v>
      </c>
      <c r="Q37" s="8">
        <f>SUM(Q33:Q36)</f>
        <v>0</v>
      </c>
      <c r="R37" s="34" t="str">
        <f>IFERROR((P37)/(Q37+P37),"-")</f>
        <v>-</v>
      </c>
      <c r="S37" s="23">
        <f>SUM(S33:S36)</f>
        <v>54</v>
      </c>
      <c r="T37" s="8">
        <f>SUM(T33:T36)</f>
        <v>206</v>
      </c>
      <c r="U37" s="34">
        <f>IFERROR((S37)/(T37+S37),"-")</f>
        <v>0.2076923076923077</v>
      </c>
      <c r="V37" s="23">
        <f>SUM(V33:V36)</f>
        <v>54</v>
      </c>
      <c r="W37" s="8">
        <f>SUM(W33:W36)</f>
        <v>206</v>
      </c>
      <c r="X37" s="34">
        <f>IFERROR((V37)/(W37+V37),"-")</f>
        <v>0.2076923076923077</v>
      </c>
      <c r="Y37" s="23">
        <f>SUM(Y33:Y36)</f>
        <v>54</v>
      </c>
      <c r="Z37" s="8">
        <f>SUM(Z33:Z36)</f>
        <v>206</v>
      </c>
      <c r="AA37" s="34">
        <f>IFERROR((Y37)/(Z37+Y37),"-")</f>
        <v>0.2076923076923077</v>
      </c>
      <c r="AB37" s="23">
        <f>SUM(AB33:AB36)</f>
        <v>49</v>
      </c>
      <c r="AC37" s="8">
        <f>SUM(AC33:AC36)</f>
        <v>211</v>
      </c>
      <c r="AD37" s="34">
        <f>IFERROR((AB37)/(AC37+AB37),"-")</f>
        <v>0.18846153846153846</v>
      </c>
      <c r="AE37" s="23">
        <f>SUM(AE33:AE36)</f>
        <v>49</v>
      </c>
      <c r="AF37" s="8">
        <f>SUM(AF33:AF36)</f>
        <v>211</v>
      </c>
      <c r="AG37" s="34">
        <f>IFERROR((AE37)/(AF37+AE37),"-")</f>
        <v>0.18846153846153846</v>
      </c>
      <c r="AH37" s="23">
        <f>SUM(AH33:AH36)</f>
        <v>0</v>
      </c>
      <c r="AI37" s="8">
        <f>SUM(AI33:AI36)</f>
        <v>0</v>
      </c>
      <c r="AJ37" s="34" t="str">
        <f>IFERROR((AH37)/(AI37+AH37),"-")</f>
        <v>-</v>
      </c>
      <c r="AK37" s="23">
        <f>SUM(AK33:AK36)</f>
        <v>0</v>
      </c>
      <c r="AL37" s="8">
        <f>SUM(AL33:AL36)</f>
        <v>0</v>
      </c>
      <c r="AM37" s="34" t="str">
        <f>IFERROR((AK37)/(AL37+AK37),"-")</f>
        <v>-</v>
      </c>
      <c r="AN37" s="23">
        <f>SUM(AN33:AN36)</f>
        <v>44</v>
      </c>
      <c r="AO37" s="8">
        <f>SUM(AO33:AO36)</f>
        <v>216</v>
      </c>
      <c r="AP37" s="34">
        <f>IFERROR((AN37)/(AO37+AN37),"-")</f>
        <v>0.16923076923076924</v>
      </c>
      <c r="AQ37" s="23">
        <f>SUM(AQ33:AQ36)</f>
        <v>44</v>
      </c>
      <c r="AR37" s="8">
        <f>SUM(AR33:AR36)</f>
        <v>216</v>
      </c>
      <c r="AS37" s="34">
        <f>IFERROR((AQ37)/(AR37+AQ37),"-")</f>
        <v>0.16923076923076924</v>
      </c>
      <c r="AT37" s="23">
        <f>SUM(AT33:AT36)</f>
        <v>44</v>
      </c>
      <c r="AU37" s="8">
        <f>SUM(AU33:AU36)</f>
        <v>216</v>
      </c>
      <c r="AV37" s="34">
        <f>IFERROR((AT37)/(AU37+AT37),"-")</f>
        <v>0.16923076923076924</v>
      </c>
      <c r="AW37" s="23">
        <f>SUM(AW33:AW36)</f>
        <v>44</v>
      </c>
      <c r="AX37" s="8">
        <f>SUM(AX33:AX36)</f>
        <v>216</v>
      </c>
      <c r="AY37" s="34">
        <f>IFERROR((AW37)/(AX37+AW37),"-")</f>
        <v>0.16923076923076924</v>
      </c>
      <c r="AZ37" s="23">
        <f>SUM(AZ33:AZ36)</f>
        <v>44</v>
      </c>
      <c r="BA37" s="8">
        <f>SUM(BA33:BA36)</f>
        <v>216</v>
      </c>
      <c r="BB37" s="34">
        <f>IFERROR((AZ37)/(BA37+AZ37),"-")</f>
        <v>0.16923076923076924</v>
      </c>
      <c r="BC37" s="23">
        <f>SUM(BC33:BC36)</f>
        <v>159</v>
      </c>
      <c r="BD37" s="8">
        <f>SUM(BD33:BD36)</f>
        <v>101</v>
      </c>
      <c r="BE37" s="34">
        <f>IFERROR((BC37)/(BD37+BC37),"-")</f>
        <v>0.61153846153846159</v>
      </c>
      <c r="BF37" s="23">
        <f>SUM(BF33:BF36)</f>
        <v>0</v>
      </c>
      <c r="BG37" s="8">
        <f>SUM(BG33:BG36)</f>
        <v>0</v>
      </c>
      <c r="BH37" s="34" t="str">
        <f>IFERROR((BF37)/(BG37+BF37),"-")</f>
        <v>-</v>
      </c>
      <c r="BI37" s="23">
        <f>SUM(BI33:BI36)</f>
        <v>0</v>
      </c>
      <c r="BJ37" s="8">
        <f>SUM(BJ33:BJ36)</f>
        <v>0</v>
      </c>
      <c r="BK37" s="34" t="str">
        <f>IFERROR((BI37)/(BJ37+BI37),"-")</f>
        <v>-</v>
      </c>
      <c r="BL37" s="23">
        <f>SUM(BL33:BL36)</f>
        <v>159</v>
      </c>
      <c r="BM37" s="8">
        <f>SUM(BM33:BM36)</f>
        <v>101</v>
      </c>
      <c r="BN37" s="34">
        <f>IFERROR((BL37)/(BM37+BL37),"-")</f>
        <v>0.61153846153846159</v>
      </c>
      <c r="BO37" s="23">
        <f>SUM(BO33:BO36)</f>
        <v>69</v>
      </c>
      <c r="BP37" s="8">
        <f>SUM(BP33:BP36)</f>
        <v>164</v>
      </c>
      <c r="BQ37" s="34">
        <f>IFERROR((BO37)/(BP37+BO37),"-")</f>
        <v>0.29613733905579398</v>
      </c>
      <c r="BR37" s="23">
        <f>SUM(BR33:BR36)</f>
        <v>64</v>
      </c>
      <c r="BS37" s="8">
        <f>SUM(BS33:BS36)</f>
        <v>169</v>
      </c>
      <c r="BT37" s="73">
        <f>IFERROR((BR37)/(BS37+BR37),"-")</f>
        <v>0.27467811158798283</v>
      </c>
      <c r="BU37" s="79">
        <f>SUM(BU33:BU36)</f>
        <v>27</v>
      </c>
    </row>
    <row r="38" spans="1:73" ht="17.25" thickBot="1" x14ac:dyDescent="0.3">
      <c r="C38" s="4"/>
      <c r="D38" s="11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  <c r="BR38" s="97"/>
      <c r="BS38" s="97"/>
      <c r="BT38" s="97"/>
      <c r="BU38" s="97"/>
    </row>
    <row r="39" spans="1:73" ht="25.5" customHeight="1" thickBot="1" x14ac:dyDescent="0.35">
      <c r="C39" s="89" t="s">
        <v>37</v>
      </c>
      <c r="D39" s="90"/>
      <c r="I39" s="79"/>
      <c r="L39" s="79"/>
      <c r="O39" s="79"/>
      <c r="R39" s="79"/>
      <c r="U39" s="79"/>
      <c r="X39" s="79"/>
      <c r="AA39" s="79"/>
      <c r="AD39" s="79"/>
      <c r="AG39" s="79"/>
      <c r="AJ39" s="79"/>
      <c r="AM39" s="79"/>
      <c r="AP39" s="79"/>
      <c r="AS39" s="79"/>
      <c r="AV39" s="79"/>
      <c r="AY39" s="79"/>
      <c r="BB39" s="79"/>
      <c r="BE39" s="79"/>
      <c r="BH39" s="79"/>
      <c r="BK39" s="79"/>
      <c r="BN39" s="79"/>
      <c r="BQ39" s="79"/>
      <c r="BT39" s="79"/>
      <c r="BU39" s="1"/>
    </row>
    <row r="40" spans="1:73" x14ac:dyDescent="0.3">
      <c r="D40" s="5"/>
      <c r="E40" s="5"/>
      <c r="F40" s="5"/>
      <c r="BU40" s="1"/>
    </row>
    <row r="41" spans="1:73" x14ac:dyDescent="0.3">
      <c r="D41" s="5"/>
      <c r="E41" s="5"/>
      <c r="F41" s="5"/>
      <c r="BU41" s="1"/>
    </row>
    <row r="42" spans="1:73" x14ac:dyDescent="0.3">
      <c r="D42" s="5"/>
      <c r="E42" s="5"/>
      <c r="F42" s="5"/>
      <c r="BU42" s="1"/>
    </row>
    <row r="43" spans="1:73" x14ac:dyDescent="0.3">
      <c r="D43" s="5"/>
      <c r="E43" s="5"/>
      <c r="F43" s="5"/>
      <c r="BU43" s="1"/>
    </row>
    <row r="44" spans="1:73" x14ac:dyDescent="0.3">
      <c r="D44" s="5"/>
      <c r="E44" s="5"/>
      <c r="F44" s="5"/>
      <c r="BU44" s="1"/>
    </row>
    <row r="45" spans="1:73" x14ac:dyDescent="0.3">
      <c r="D45" s="5"/>
      <c r="E45" s="5"/>
      <c r="F45" s="5"/>
      <c r="BU45" s="1"/>
    </row>
    <row r="46" spans="1:73" x14ac:dyDescent="0.3">
      <c r="D46" s="5"/>
      <c r="E46" s="5"/>
      <c r="F46" s="5"/>
      <c r="BU46" s="1"/>
    </row>
    <row r="47" spans="1:73" x14ac:dyDescent="0.3">
      <c r="D47" s="5"/>
      <c r="E47" s="5"/>
      <c r="F47" s="5"/>
      <c r="BU47" s="1"/>
    </row>
    <row r="48" spans="1:73" x14ac:dyDescent="0.3">
      <c r="D48" s="5"/>
      <c r="E48" s="5"/>
      <c r="F48" s="5"/>
      <c r="BU48" s="1"/>
    </row>
    <row r="49" spans="4:73" x14ac:dyDescent="0.3">
      <c r="D49" s="5"/>
      <c r="E49" s="5"/>
      <c r="F49" s="5"/>
      <c r="BU49" s="1"/>
    </row>
    <row r="50" spans="4:73" x14ac:dyDescent="0.3">
      <c r="D50" s="5"/>
      <c r="E50" s="5"/>
      <c r="F50" s="5"/>
      <c r="BU50" s="1"/>
    </row>
    <row r="51" spans="4:73" x14ac:dyDescent="0.3">
      <c r="D51" s="5"/>
      <c r="E51" s="5"/>
      <c r="F51" s="5"/>
      <c r="BU51" s="1"/>
    </row>
    <row r="52" spans="4:73" x14ac:dyDescent="0.3">
      <c r="D52" s="5"/>
      <c r="E52" s="5"/>
      <c r="F52" s="5"/>
      <c r="BU52" s="1"/>
    </row>
    <row r="53" spans="4:73" x14ac:dyDescent="0.3">
      <c r="D53" s="5"/>
      <c r="E53" s="5"/>
      <c r="F53" s="5"/>
      <c r="BU53" s="1"/>
    </row>
    <row r="54" spans="4:73" x14ac:dyDescent="0.3">
      <c r="D54" s="5"/>
      <c r="E54" s="5"/>
      <c r="F54" s="5"/>
      <c r="BU54" s="1"/>
    </row>
    <row r="55" spans="4:73" x14ac:dyDescent="0.3">
      <c r="D55" s="5"/>
      <c r="E55" s="5"/>
      <c r="F55" s="5"/>
      <c r="BU55" s="1"/>
    </row>
    <row r="56" spans="4:73" x14ac:dyDescent="0.3">
      <c r="D56" s="5"/>
      <c r="E56" s="5"/>
      <c r="F56" s="5"/>
      <c r="BU56" s="1"/>
    </row>
    <row r="57" spans="4:73" x14ac:dyDescent="0.3">
      <c r="D57" s="5"/>
      <c r="E57" s="5"/>
      <c r="F57" s="5"/>
      <c r="BU57" s="1"/>
    </row>
    <row r="58" spans="4:73" x14ac:dyDescent="0.3">
      <c r="D58" s="5"/>
      <c r="E58" s="5"/>
      <c r="F58" s="5"/>
      <c r="BU58" s="1"/>
    </row>
    <row r="59" spans="4:73" x14ac:dyDescent="0.3">
      <c r="D59" s="5"/>
      <c r="E59" s="5"/>
      <c r="F59" s="5"/>
      <c r="BU59" s="1"/>
    </row>
    <row r="60" spans="4:73" x14ac:dyDescent="0.3">
      <c r="D60" s="5"/>
      <c r="E60" s="5"/>
      <c r="F60" s="5"/>
      <c r="BU60" s="1"/>
    </row>
    <row r="61" spans="4:73" x14ac:dyDescent="0.3">
      <c r="D61" s="5"/>
      <c r="E61" s="5"/>
      <c r="F61" s="5"/>
      <c r="BU61" s="1"/>
    </row>
    <row r="62" spans="4:73" x14ac:dyDescent="0.3">
      <c r="D62" s="5"/>
      <c r="E62" s="5"/>
      <c r="F62" s="5"/>
      <c r="BU62" s="1"/>
    </row>
    <row r="63" spans="4:73" x14ac:dyDescent="0.3">
      <c r="D63" s="5"/>
      <c r="E63" s="5"/>
      <c r="F63" s="5"/>
      <c r="BU63" s="1"/>
    </row>
    <row r="64" spans="4:73" x14ac:dyDescent="0.3">
      <c r="D64" s="5"/>
      <c r="E64" s="5"/>
      <c r="F64" s="5"/>
      <c r="BU64" s="1"/>
    </row>
    <row r="65" spans="4:73" x14ac:dyDescent="0.3">
      <c r="D65" s="5"/>
      <c r="E65" s="5"/>
      <c r="F65" s="5"/>
      <c r="BU65" s="1"/>
    </row>
    <row r="66" spans="4:73" x14ac:dyDescent="0.3">
      <c r="D66" s="5"/>
      <c r="E66" s="5"/>
      <c r="F66" s="5"/>
      <c r="BU66" s="1"/>
    </row>
    <row r="67" spans="4:73" x14ac:dyDescent="0.3">
      <c r="D67" s="5"/>
      <c r="E67" s="5"/>
      <c r="F67" s="5"/>
      <c r="BU67" s="1"/>
    </row>
    <row r="68" spans="4:73" x14ac:dyDescent="0.3">
      <c r="D68" s="5"/>
      <c r="E68" s="5"/>
      <c r="F68" s="5"/>
      <c r="BU68" s="1"/>
    </row>
    <row r="69" spans="4:73" x14ac:dyDescent="0.3">
      <c r="D69" s="5"/>
      <c r="E69" s="5"/>
      <c r="F69" s="5"/>
      <c r="BU69" s="1"/>
    </row>
    <row r="70" spans="4:73" x14ac:dyDescent="0.3">
      <c r="D70" s="5"/>
      <c r="E70" s="5"/>
      <c r="F70" s="5"/>
      <c r="BU70" s="1"/>
    </row>
    <row r="71" spans="4:73" x14ac:dyDescent="0.3">
      <c r="D71" s="5"/>
      <c r="E71" s="5"/>
      <c r="F71" s="5"/>
      <c r="BU71" s="1"/>
    </row>
    <row r="72" spans="4:73" x14ac:dyDescent="0.3">
      <c r="D72" s="5"/>
      <c r="E72" s="5"/>
      <c r="F72" s="5"/>
      <c r="BU72" s="1"/>
    </row>
    <row r="73" spans="4:73" x14ac:dyDescent="0.3">
      <c r="D73" s="5"/>
      <c r="E73" s="5"/>
      <c r="F73" s="5"/>
      <c r="BU73" s="1"/>
    </row>
    <row r="74" spans="4:73" x14ac:dyDescent="0.3">
      <c r="D74" s="5"/>
      <c r="E74" s="5"/>
      <c r="F74" s="5"/>
      <c r="BU74" s="1"/>
    </row>
    <row r="75" spans="4:73" x14ac:dyDescent="0.3">
      <c r="D75" s="5"/>
      <c r="E75" s="5"/>
      <c r="F75" s="5"/>
      <c r="BU75" s="1"/>
    </row>
    <row r="76" spans="4:73" x14ac:dyDescent="0.3">
      <c r="D76" s="5"/>
      <c r="E76" s="5"/>
      <c r="F76" s="5"/>
    </row>
    <row r="77" spans="4:73" x14ac:dyDescent="0.3">
      <c r="D77" s="5"/>
      <c r="E77" s="5"/>
      <c r="F77" s="5"/>
    </row>
    <row r="78" spans="4:73" x14ac:dyDescent="0.3">
      <c r="D78" s="5"/>
      <c r="E78" s="5"/>
      <c r="F78" s="5"/>
    </row>
    <row r="79" spans="4:73" x14ac:dyDescent="0.3">
      <c r="D79" s="5"/>
      <c r="E79" s="5"/>
      <c r="F79" s="5"/>
    </row>
    <row r="80" spans="4:73" x14ac:dyDescent="0.3">
      <c r="D80" s="5"/>
      <c r="E80" s="5"/>
      <c r="F80" s="5"/>
    </row>
    <row r="81" spans="4:6" x14ac:dyDescent="0.3">
      <c r="D81" s="5"/>
      <c r="E81" s="5"/>
      <c r="F81" s="5"/>
    </row>
    <row r="82" spans="4:6" x14ac:dyDescent="0.3">
      <c r="D82" s="5"/>
      <c r="E82" s="5"/>
      <c r="F82" s="5"/>
    </row>
    <row r="83" spans="4:6" x14ac:dyDescent="0.3">
      <c r="D83" s="5"/>
      <c r="E83" s="5"/>
      <c r="F83" s="5"/>
    </row>
    <row r="84" spans="4:6" x14ac:dyDescent="0.3">
      <c r="D84" s="5"/>
      <c r="E84" s="5"/>
      <c r="F84" s="5"/>
    </row>
    <row r="85" spans="4:6" x14ac:dyDescent="0.3">
      <c r="D85" s="5"/>
      <c r="E85" s="5"/>
      <c r="F85" s="5"/>
    </row>
    <row r="86" spans="4:6" x14ac:dyDescent="0.3">
      <c r="D86" s="5"/>
      <c r="E86" s="5"/>
      <c r="F86" s="5"/>
    </row>
    <row r="87" spans="4:6" x14ac:dyDescent="0.3">
      <c r="D87" s="5"/>
      <c r="E87" s="5"/>
      <c r="F87" s="5"/>
    </row>
    <row r="88" spans="4:6" x14ac:dyDescent="0.3">
      <c r="D88" s="5"/>
      <c r="E88" s="5"/>
      <c r="F88" s="5"/>
    </row>
    <row r="89" spans="4:6" x14ac:dyDescent="0.3">
      <c r="D89" s="5"/>
      <c r="E89" s="5"/>
      <c r="F89" s="5"/>
    </row>
    <row r="90" spans="4:6" x14ac:dyDescent="0.3">
      <c r="D90" s="5"/>
      <c r="E90" s="5"/>
      <c r="F90" s="5"/>
    </row>
    <row r="91" spans="4:6" x14ac:dyDescent="0.3">
      <c r="D91" s="5"/>
      <c r="E91" s="5"/>
      <c r="F91" s="5"/>
    </row>
    <row r="92" spans="4:6" x14ac:dyDescent="0.3">
      <c r="D92" s="5"/>
      <c r="E92" s="5"/>
      <c r="F92" s="5"/>
    </row>
    <row r="93" spans="4:6" x14ac:dyDescent="0.3">
      <c r="D93" s="5"/>
      <c r="E93" s="5"/>
      <c r="F93" s="5"/>
    </row>
    <row r="94" spans="4:6" x14ac:dyDescent="0.3">
      <c r="D94" s="5"/>
      <c r="E94" s="5"/>
      <c r="F94" s="5"/>
    </row>
    <row r="95" spans="4:6" x14ac:dyDescent="0.3">
      <c r="D95" s="5"/>
      <c r="E95" s="5"/>
      <c r="F95" s="5"/>
    </row>
    <row r="96" spans="4:6" x14ac:dyDescent="0.3">
      <c r="D96" s="5"/>
      <c r="E96" s="5"/>
      <c r="F96" s="5"/>
    </row>
    <row r="97" spans="4:6" x14ac:dyDescent="0.3">
      <c r="D97" s="5"/>
      <c r="E97" s="5"/>
      <c r="F97" s="5"/>
    </row>
    <row r="98" spans="4:6" x14ac:dyDescent="0.3">
      <c r="D98" s="5"/>
      <c r="E98" s="5"/>
      <c r="F98" s="5"/>
    </row>
    <row r="99" spans="4:6" x14ac:dyDescent="0.3">
      <c r="D99" s="5"/>
      <c r="E99" s="5"/>
      <c r="F99" s="5"/>
    </row>
    <row r="100" spans="4:6" x14ac:dyDescent="0.3">
      <c r="D100" s="5"/>
      <c r="E100" s="5"/>
      <c r="F100" s="5"/>
    </row>
    <row r="101" spans="4:6" x14ac:dyDescent="0.3">
      <c r="D101" s="5"/>
      <c r="E101" s="5"/>
      <c r="F101" s="5"/>
    </row>
    <row r="102" spans="4:6" x14ac:dyDescent="0.3">
      <c r="D102" s="5"/>
      <c r="E102" s="5"/>
      <c r="F102" s="5"/>
    </row>
    <row r="103" spans="4:6" x14ac:dyDescent="0.3">
      <c r="D103" s="5"/>
      <c r="E103" s="5"/>
      <c r="F103" s="5"/>
    </row>
    <row r="104" spans="4:6" x14ac:dyDescent="0.3">
      <c r="D104" s="5"/>
      <c r="E104" s="5"/>
      <c r="F104" s="5"/>
    </row>
    <row r="105" spans="4:6" x14ac:dyDescent="0.3">
      <c r="D105" s="5"/>
      <c r="E105" s="5"/>
      <c r="F105" s="5"/>
    </row>
    <row r="106" spans="4:6" x14ac:dyDescent="0.3">
      <c r="D106" s="5"/>
      <c r="E106" s="5"/>
      <c r="F106" s="5"/>
    </row>
    <row r="107" spans="4:6" x14ac:dyDescent="0.3">
      <c r="D107" s="5"/>
      <c r="E107" s="5"/>
      <c r="F107" s="5"/>
    </row>
    <row r="108" spans="4:6" x14ac:dyDescent="0.3">
      <c r="D108" s="5"/>
      <c r="E108" s="5"/>
      <c r="F108" s="5"/>
    </row>
    <row r="109" spans="4:6" x14ac:dyDescent="0.3">
      <c r="D109" s="5"/>
      <c r="E109" s="5"/>
      <c r="F109" s="5"/>
    </row>
    <row r="110" spans="4:6" x14ac:dyDescent="0.3">
      <c r="D110" s="5"/>
      <c r="E110" s="5"/>
      <c r="F110" s="5"/>
    </row>
    <row r="111" spans="4:6" x14ac:dyDescent="0.3">
      <c r="D111" s="5"/>
      <c r="E111" s="5"/>
      <c r="F111" s="5"/>
    </row>
    <row r="112" spans="4:6" x14ac:dyDescent="0.3">
      <c r="D112" s="5"/>
      <c r="E112" s="5"/>
      <c r="F112" s="5"/>
    </row>
    <row r="113" spans="4:6" x14ac:dyDescent="0.3">
      <c r="D113" s="5"/>
      <c r="E113" s="5"/>
      <c r="F113" s="5"/>
    </row>
    <row r="114" spans="4:6" x14ac:dyDescent="0.3">
      <c r="D114" s="5"/>
      <c r="E114" s="5"/>
      <c r="F114" s="5"/>
    </row>
    <row r="115" spans="4:6" x14ac:dyDescent="0.3">
      <c r="D115" s="5"/>
      <c r="E115" s="5"/>
      <c r="F115" s="5"/>
    </row>
    <row r="116" spans="4:6" x14ac:dyDescent="0.3">
      <c r="D116" s="5"/>
      <c r="E116" s="5"/>
      <c r="F116" s="5"/>
    </row>
    <row r="117" spans="4:6" x14ac:dyDescent="0.3">
      <c r="D117" s="5"/>
      <c r="E117" s="5"/>
      <c r="F117" s="5"/>
    </row>
    <row r="118" spans="4:6" x14ac:dyDescent="0.3">
      <c r="D118" s="5"/>
      <c r="E118" s="5"/>
      <c r="F118" s="5"/>
    </row>
    <row r="119" spans="4:6" x14ac:dyDescent="0.3">
      <c r="D119" s="5"/>
      <c r="E119" s="5"/>
      <c r="F119" s="5"/>
    </row>
    <row r="120" spans="4:6" x14ac:dyDescent="0.3">
      <c r="D120" s="5"/>
      <c r="E120" s="5"/>
      <c r="F120" s="5"/>
    </row>
  </sheetData>
  <autoFilter ref="A3:BT112" xr:uid="{DF1B0065-C0E3-4568-BD0B-D28C1AB06B4F}"/>
  <mergeCells count="25">
    <mergeCell ref="BL2:BN2"/>
    <mergeCell ref="BO2:BQ2"/>
    <mergeCell ref="BR2:BT2"/>
    <mergeCell ref="C39:D39"/>
    <mergeCell ref="AW2:AY2"/>
    <mergeCell ref="AZ2:BB2"/>
    <mergeCell ref="BC2:BE2"/>
    <mergeCell ref="BF2:BH2"/>
    <mergeCell ref="BI2:BK2"/>
    <mergeCell ref="BU2:BU3"/>
    <mergeCell ref="E2:F2"/>
    <mergeCell ref="G2:I2"/>
    <mergeCell ref="J2:L2"/>
    <mergeCell ref="M2:O2"/>
    <mergeCell ref="P2:R2"/>
    <mergeCell ref="S2:U2"/>
    <mergeCell ref="V2:X2"/>
    <mergeCell ref="Y2:AA2"/>
    <mergeCell ref="AB2:AD2"/>
    <mergeCell ref="AE2:AG2"/>
    <mergeCell ref="AH2:AJ2"/>
    <mergeCell ref="AK2:AM2"/>
    <mergeCell ref="AN2:AP2"/>
    <mergeCell ref="AQ2:AS2"/>
    <mergeCell ref="AT2:AV2"/>
  </mergeCells>
  <conditionalFormatting sqref="I4:I8 L4:L8 O4:O8 R4:R8 U4:U8 X4:X8 AA4:AA8 AD4:AD8 AG4:AG8 AJ4:AJ8 AM4:AM8 AP4:AP8 AS4:AS8 AV4:AV8 AY4:AY8 BB4:BB8 BE4:BE8 BH4:BH8 BK4:BK8 BN4:BN8 BQ4:BQ8 BT4:BT8">
    <cfRule type="cellIs" dxfId="5" priority="5" operator="equal">
      <formula>0</formula>
    </cfRule>
    <cfRule type="cellIs" dxfId="4" priority="6" operator="lessThan">
      <formula>3</formula>
    </cfRule>
  </conditionalFormatting>
  <conditionalFormatting sqref="I17:I29 I33:I36 L17:L29 O17:O29 R17:R29 U17:U29 X17:X29 AA17:AA29 AD17:AD29 AG17:AG29 AJ17:AJ29 AM17:AM29 AP17:AP29 AS17:AS29 AV17:AV29 AY17:AY29 BB17:BB29 BE17:BE29 BH17:BH29 BK17:BK29 BN17:BN29 BQ17:BQ29 BT17:BT29 L33:L36 O33:O36 R33:R36 U33:U36 X33:X36 AA33:AA36 AD33:AD36 AG33:AG36 AJ33:AJ36 AM33:AM36 AP33:AP36 AS33:AS36 AV33:AV36 AY33:AY36 BB33:BB36 BE33:BE36 BH33:BH36 BK33:BK36 BN33:BN36 BQ33:BQ36 BT33:BT36">
    <cfRule type="cellIs" dxfId="3" priority="3" operator="equal">
      <formula>0</formula>
    </cfRule>
    <cfRule type="cellIs" dxfId="2" priority="4" operator="lessThan">
      <formula>3</formula>
    </cfRule>
  </conditionalFormatting>
  <conditionalFormatting sqref="I11:I14 L11:L14 O11:O14 R11:R14 U11:U14 X11:X14 AA11:AA14 AD11:AD14 AG11:AG14 AJ11:AJ14 AM11:AM14 AP11:AP14 AS11:AS14 AV11:AV14 AY11:AY14 BB11:BB14 BE11:BE14 BH11:BH14 BK11:BK14 BN11:BN14 BQ11:BQ14 BT11:BT14">
    <cfRule type="cellIs" dxfId="1" priority="1" operator="equal">
      <formula>0</formula>
    </cfRule>
    <cfRule type="cellIs" dxfId="0" priority="2" operator="lessThan">
      <formula>3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EC24B-D2EA-4E61-BC4A-C03B951CF0B3}">
  <dimension ref="A2:S34"/>
  <sheetViews>
    <sheetView workbookViewId="0">
      <selection activeCell="B2" sqref="B2"/>
    </sheetView>
  </sheetViews>
  <sheetFormatPr baseColWidth="10" defaultRowHeight="15" x14ac:dyDescent="0.25"/>
  <cols>
    <col min="1" max="1" width="17.85546875" bestFit="1" customWidth="1"/>
  </cols>
  <sheetData>
    <row r="2" spans="1:19" x14ac:dyDescent="0.25">
      <c r="A2" s="80" t="str">
        <f>'12,5KG'!C4</f>
        <v>BAFANG CENTRE</v>
      </c>
      <c r="B2" s="81" t="str">
        <f>IF(AND('12,5KG'!I4&gt;0,'12,5KG'!I4&lt;3),"R","OK")</f>
        <v>OK</v>
      </c>
      <c r="C2" s="81" t="str">
        <f>IF(AND('12,5KG'!L4&gt;0,'12,5KG'!L4&lt;3),"R","OK")</f>
        <v>OK</v>
      </c>
      <c r="D2" s="81" t="str">
        <f>IF(AND('12,5KG'!R4&gt;0,'12,5KG'!R4&lt;3),"R","OK")</f>
        <v>OK</v>
      </c>
      <c r="E2" s="81" t="str">
        <f>IF(AND('12,5KG'!U4&gt;0,'12,5KG'!U4&lt;3),"R","OK")</f>
        <v>OK</v>
      </c>
      <c r="F2" s="81" t="str">
        <f>IF(AND('12,5KG'!X4&gt;0,'12,5KG'!X4&lt;3),"R","OK")</f>
        <v>R</v>
      </c>
      <c r="G2" s="81" t="str">
        <f>IF(AND('12,5KG'!AA4&gt;0,'12,5KG'!AA4&lt;3),"R","OK")</f>
        <v>R</v>
      </c>
      <c r="H2" s="81" t="str">
        <f>IF(AND('12,5KG'!AD4&gt;0,'12,5KG'!AD4&lt;3),"R","OK")</f>
        <v>OK</v>
      </c>
      <c r="I2" s="81" t="str">
        <f>IF(AND('12,5KG'!AG4&gt;0,'12,5KG'!AG4&lt;3),"R","OK")</f>
        <v>R</v>
      </c>
      <c r="J2" s="81" t="str">
        <f>IF(AND('12,5KG'!AP4&gt;0,'12,5KG'!AP4&lt;3),"R","OK")</f>
        <v>OK</v>
      </c>
      <c r="K2" s="81" t="str">
        <f>IF(AND('12,5KG'!AS4&gt;0,'12,5KG'!AS4&lt;3),"R","OK")</f>
        <v>OK</v>
      </c>
      <c r="L2" s="81" t="str">
        <f>IF(AND('12,5KG'!AV4&gt;0,'12,5KG'!AV4&lt;3),"R","OK")</f>
        <v>OK</v>
      </c>
      <c r="M2" s="81" t="str">
        <f>IF(AND('12,5KG'!AY4&gt;0,'12,5KG'!AY4&lt;3),"R","OK")</f>
        <v>OK</v>
      </c>
      <c r="N2" s="81" t="str">
        <f>IF(AND('12,5KG'!BB4&gt;0,'12,5KG'!BB4&lt;3),"R","OK")</f>
        <v>OK</v>
      </c>
      <c r="O2" s="81" t="str">
        <f>IF(AND('12,5KG'!BE4&gt;0,'12,5KG'!BE4&lt;3),"R","OK")</f>
        <v>R</v>
      </c>
      <c r="P2" s="81" t="str">
        <f>IF(AND('12,5KG'!BK4&gt;0,'12,5KG'!BK4&lt;3),"R","OK")</f>
        <v>OK</v>
      </c>
      <c r="Q2" s="81" t="str">
        <f>IF(AND('12,5KG'!BN4&gt;0,'12,5KG'!BN4&lt;3),"R","OK")</f>
        <v>R</v>
      </c>
      <c r="R2" s="81" t="str">
        <f>IF(AND('12,5KG'!BQ4&gt;0,'12,5KG'!BQ4&lt;3),"R","OK")</f>
        <v>R</v>
      </c>
      <c r="S2" s="81" t="str">
        <f>IF(AND('12,5KG'!BT4&gt;0,'12,5KG'!BT4&lt;3),"R","OK")</f>
        <v>R</v>
      </c>
    </row>
    <row r="3" spans="1:19" x14ac:dyDescent="0.25">
      <c r="A3" s="80" t="str">
        <f>'12,5KG'!C5</f>
        <v>BAFANG CHEFFERIE</v>
      </c>
      <c r="B3" s="81" t="str">
        <f>IF(AND('12,5KG'!I5&gt;0,'12,5KG'!I5&lt;3),"R","OK")</f>
        <v>OK</v>
      </c>
      <c r="C3" s="81" t="str">
        <f>IF(AND('12,5KG'!L5&gt;0,'12,5KG'!L5&lt;3),"R","OK")</f>
        <v>OK</v>
      </c>
      <c r="D3" s="81" t="str">
        <f>IF(AND('12,5KG'!R5&gt;0,'12,5KG'!R5&lt;3),"R","OK")</f>
        <v>OK</v>
      </c>
      <c r="E3" s="81" t="str">
        <f>IF(AND('12,5KG'!U5&gt;0,'12,5KG'!U5&lt;3),"R","OK")</f>
        <v>OK</v>
      </c>
      <c r="F3" s="81" t="str">
        <f>IF(AND('12,5KG'!X5&gt;0,'12,5KG'!X5&lt;3),"R","OK")</f>
        <v>OK</v>
      </c>
      <c r="G3" s="81" t="str">
        <f>IF(AND('12,5KG'!AA5&gt;0,'12,5KG'!AA5&lt;3),"R","OK")</f>
        <v>OK</v>
      </c>
      <c r="H3" s="81" t="str">
        <f>IF(AND('12,5KG'!AD5&gt;0,'12,5KG'!AD5&lt;3),"R","OK")</f>
        <v>OK</v>
      </c>
      <c r="I3" s="81" t="str">
        <f>IF(AND('12,5KG'!AG5&gt;0,'12,5KG'!AG5&lt;3),"R","OK")</f>
        <v>OK</v>
      </c>
      <c r="J3" s="81" t="str">
        <f>IF(AND('12,5KG'!AP5&gt;0,'12,5KG'!AP5&lt;3),"R","OK")</f>
        <v>OK</v>
      </c>
      <c r="K3" s="81" t="str">
        <f>IF(AND('12,5KG'!AS5&gt;0,'12,5KG'!AS5&lt;3),"R","OK")</f>
        <v>OK</v>
      </c>
      <c r="L3" s="81" t="str">
        <f>IF(AND('12,5KG'!AV5&gt;0,'12,5KG'!AV5&lt;3),"R","OK")</f>
        <v>OK</v>
      </c>
      <c r="M3" s="81" t="str">
        <f>IF(AND('12,5KG'!AY5&gt;0,'12,5KG'!AY5&lt;3),"R","OK")</f>
        <v>OK</v>
      </c>
      <c r="N3" s="81" t="str">
        <f>IF(AND('12,5KG'!BB5&gt;0,'12,5KG'!BB5&lt;3),"R","OK")</f>
        <v>OK</v>
      </c>
      <c r="O3" s="81" t="str">
        <f>IF(AND('12,5KG'!BE5&gt;0,'12,5KG'!BE5&lt;3),"R","OK")</f>
        <v>OK</v>
      </c>
      <c r="P3" s="81" t="str">
        <f>IF(AND('12,5KG'!BK5&gt;0,'12,5KG'!BK5&lt;3),"R","OK")</f>
        <v>OK</v>
      </c>
      <c r="Q3" s="81" t="str">
        <f>IF(AND('12,5KG'!BN5&gt;0,'12,5KG'!BN5&lt;3),"R","OK")</f>
        <v>OK</v>
      </c>
      <c r="R3" s="81" t="str">
        <f>IF(AND('12,5KG'!BQ5&gt;0,'12,5KG'!BQ5&lt;3),"R","OK")</f>
        <v>OK</v>
      </c>
      <c r="S3" s="81" t="str">
        <f>IF(AND('12,5KG'!BT5&gt;0,'12,5KG'!BT5&lt;3),"R","OK")</f>
        <v>OK</v>
      </c>
    </row>
    <row r="4" spans="1:19" x14ac:dyDescent="0.25">
      <c r="A4" s="80" t="str">
        <f>'12,5KG'!C6</f>
        <v>BONDJA BAFANG</v>
      </c>
      <c r="B4" s="81" t="str">
        <f>IF(AND('12,5KG'!I6&gt;0,'12,5KG'!I6&lt;3),"R","OK")</f>
        <v>OK</v>
      </c>
      <c r="C4" s="81" t="str">
        <f>IF(AND('12,5KG'!L6&gt;0,'12,5KG'!L6&lt;3),"R","OK")</f>
        <v>OK</v>
      </c>
      <c r="D4" s="81" t="str">
        <f>IF(AND('12,5KG'!R6&gt;0,'12,5KG'!R6&lt;3),"R","OK")</f>
        <v>OK</v>
      </c>
      <c r="E4" s="81" t="str">
        <f>IF(AND('12,5KG'!U6&gt;0,'12,5KG'!U6&lt;3),"R","OK")</f>
        <v>OK</v>
      </c>
      <c r="F4" s="81" t="str">
        <f>IF(AND('12,5KG'!X6&gt;0,'12,5KG'!X6&lt;3),"R","OK")</f>
        <v>OK</v>
      </c>
      <c r="G4" s="81" t="str">
        <f>IF(AND('12,5KG'!AA6&gt;0,'12,5KG'!AA6&lt;3),"R","OK")</f>
        <v>OK</v>
      </c>
      <c r="H4" s="81" t="str">
        <f>IF(AND('12,5KG'!AD6&gt;0,'12,5KG'!AD6&lt;3),"R","OK")</f>
        <v>OK</v>
      </c>
      <c r="I4" s="81" t="str">
        <f>IF(AND('12,5KG'!AG6&gt;0,'12,5KG'!AG6&lt;3),"R","OK")</f>
        <v>OK</v>
      </c>
      <c r="J4" s="81" t="str">
        <f>IF(AND('12,5KG'!AP6&gt;0,'12,5KG'!AP6&lt;3),"R","OK")</f>
        <v>OK</v>
      </c>
      <c r="K4" s="81" t="str">
        <f>IF(AND('12,5KG'!AS6&gt;0,'12,5KG'!AS6&lt;3),"R","OK")</f>
        <v>OK</v>
      </c>
      <c r="L4" s="81" t="str">
        <f>IF(AND('12,5KG'!AV6&gt;0,'12,5KG'!AV6&lt;3),"R","OK")</f>
        <v>OK</v>
      </c>
      <c r="M4" s="81" t="str">
        <f>IF(AND('12,5KG'!AY6&gt;0,'12,5KG'!AY6&lt;3),"R","OK")</f>
        <v>OK</v>
      </c>
      <c r="N4" s="81" t="str">
        <f>IF(AND('12,5KG'!BB6&gt;0,'12,5KG'!BB6&lt;3),"R","OK")</f>
        <v>OK</v>
      </c>
      <c r="O4" s="81" t="str">
        <f>IF(AND('12,5KG'!BE6&gt;0,'12,5KG'!BE6&lt;3),"R","OK")</f>
        <v>OK</v>
      </c>
      <c r="P4" s="81" t="str">
        <f>IF(AND('12,5KG'!BK6&gt;0,'12,5KG'!BK6&lt;3),"R","OK")</f>
        <v>OK</v>
      </c>
      <c r="Q4" s="81" t="str">
        <f>IF(AND('12,5KG'!BN6&gt;0,'12,5KG'!BN6&lt;3),"R","OK")</f>
        <v>OK</v>
      </c>
      <c r="R4" s="81" t="str">
        <f>IF(AND('12,5KG'!BQ6&gt;0,'12,5KG'!BQ6&lt;3),"R","OK")</f>
        <v>OK</v>
      </c>
      <c r="S4" s="81" t="str">
        <f>IF(AND('12,5KG'!BT6&gt;0,'12,5KG'!BT6&lt;3),"R","OK")</f>
        <v>OK</v>
      </c>
    </row>
    <row r="5" spans="1:19" x14ac:dyDescent="0.25">
      <c r="A5" s="80" t="str">
        <f>'12,5KG'!C7</f>
        <v>BANDJOUN</v>
      </c>
      <c r="B5" s="81" t="str">
        <f>IF(AND('12,5KG'!I7&gt;0,'12,5KG'!I7&lt;3),"R","OK")</f>
        <v>OK</v>
      </c>
      <c r="C5" s="81" t="str">
        <f>IF(AND('12,5KG'!L7&gt;0,'12,5KG'!L7&lt;3),"R","OK")</f>
        <v>R</v>
      </c>
      <c r="D5" s="81" t="str">
        <f>IF(AND('12,5KG'!R7&gt;0,'12,5KG'!R7&lt;3),"R","OK")</f>
        <v>OK</v>
      </c>
      <c r="E5" s="81" t="str">
        <f>IF(AND('12,5KG'!U7&gt;0,'12,5KG'!U7&lt;3),"R","OK")</f>
        <v>R</v>
      </c>
      <c r="F5" s="81" t="str">
        <f>IF(AND('12,5KG'!X7&gt;0,'12,5KG'!X7&lt;3),"R","OK")</f>
        <v>R</v>
      </c>
      <c r="G5" s="81" t="str">
        <f>IF(AND('12,5KG'!AA7&gt;0,'12,5KG'!AA7&lt;3),"R","OK")</f>
        <v>R</v>
      </c>
      <c r="H5" s="81" t="str">
        <f>IF(AND('12,5KG'!AD7&gt;0,'12,5KG'!AD7&lt;3),"R","OK")</f>
        <v>R</v>
      </c>
      <c r="I5" s="81" t="str">
        <f>IF(AND('12,5KG'!AG7&gt;0,'12,5KG'!AG7&lt;3),"R","OK")</f>
        <v>R</v>
      </c>
      <c r="J5" s="81" t="str">
        <f>IF(AND('12,5KG'!AP7&gt;0,'12,5KG'!AP7&lt;3),"R","OK")</f>
        <v>OK</v>
      </c>
      <c r="K5" s="81" t="str">
        <f>IF(AND('12,5KG'!AS7&gt;0,'12,5KG'!AS7&lt;3),"R","OK")</f>
        <v>OK</v>
      </c>
      <c r="L5" s="81" t="str">
        <f>IF(AND('12,5KG'!AV7&gt;0,'12,5KG'!AV7&lt;3),"R","OK")</f>
        <v>R</v>
      </c>
      <c r="M5" s="81" t="str">
        <f>IF(AND('12,5KG'!AY7&gt;0,'12,5KG'!AY7&lt;3),"R","OK")</f>
        <v>OK</v>
      </c>
      <c r="N5" s="81" t="str">
        <f>IF(AND('12,5KG'!BB7&gt;0,'12,5KG'!BB7&lt;3),"R","OK")</f>
        <v>OK</v>
      </c>
      <c r="O5" s="81" t="str">
        <f>IF(AND('12,5KG'!BE7&gt;0,'12,5KG'!BE7&lt;3),"R","OK")</f>
        <v>R</v>
      </c>
      <c r="P5" s="81" t="str">
        <f>IF(AND('12,5KG'!BK7&gt;0,'12,5KG'!BK7&lt;3),"R","OK")</f>
        <v>OK</v>
      </c>
      <c r="Q5" s="81" t="str">
        <f>IF(AND('12,5KG'!BN7&gt;0,'12,5KG'!BN7&lt;3),"R","OK")</f>
        <v>R</v>
      </c>
      <c r="R5" s="81" t="str">
        <f>IF(AND('12,5KG'!BQ7&gt;0,'12,5KG'!BQ7&lt;3),"R","OK")</f>
        <v>R</v>
      </c>
      <c r="S5" s="81" t="str">
        <f>IF(AND('12,5KG'!BT7&gt;0,'12,5KG'!BT7&lt;3),"R","OK")</f>
        <v>R</v>
      </c>
    </row>
    <row r="6" spans="1:19" x14ac:dyDescent="0.25">
      <c r="A6" s="80" t="str">
        <f>'12,5KG'!C8</f>
        <v>BAHAM</v>
      </c>
      <c r="B6" s="81" t="str">
        <f>IF(AND('12,5KG'!I8&gt;0,'12,5KG'!I8&lt;3),"R","OK")</f>
        <v>OK</v>
      </c>
      <c r="C6" s="81" t="str">
        <f>IF(AND('12,5KG'!L8&gt;0,'12,5KG'!L8&lt;3),"R","OK")</f>
        <v>OK</v>
      </c>
      <c r="D6" s="81" t="str">
        <f>IF(AND('12,5KG'!R8&gt;0,'12,5KG'!R8&lt;3),"R","OK")</f>
        <v>OK</v>
      </c>
      <c r="E6" s="81" t="str">
        <f>IF(AND('12,5KG'!U8&gt;0,'12,5KG'!U8&lt;3),"R","OK")</f>
        <v>R</v>
      </c>
      <c r="F6" s="81" t="str">
        <f>IF(AND('12,5KG'!X8&gt;0,'12,5KG'!X8&lt;3),"R","OK")</f>
        <v>R</v>
      </c>
      <c r="G6" s="81" t="str">
        <f>IF(AND('12,5KG'!AA8&gt;0,'12,5KG'!AA8&lt;3),"R","OK")</f>
        <v>R</v>
      </c>
      <c r="H6" s="81" t="str">
        <f>IF(AND('12,5KG'!AD8&gt;0,'12,5KG'!AD8&lt;3),"R","OK")</f>
        <v>R</v>
      </c>
      <c r="I6" s="81" t="str">
        <f>IF(AND('12,5KG'!AG8&gt;0,'12,5KG'!AG8&lt;3),"R","OK")</f>
        <v>R</v>
      </c>
      <c r="J6" s="81" t="str">
        <f>IF(AND('12,5KG'!AP8&gt;0,'12,5KG'!AP8&lt;3),"R","OK")</f>
        <v>OK</v>
      </c>
      <c r="K6" s="81" t="str">
        <f>IF(AND('12,5KG'!AS8&gt;0,'12,5KG'!AS8&lt;3),"R","OK")</f>
        <v>OK</v>
      </c>
      <c r="L6" s="81" t="str">
        <f>IF(AND('12,5KG'!AV8&gt;0,'12,5KG'!AV8&lt;3),"R","OK")</f>
        <v>OK</v>
      </c>
      <c r="M6" s="81" t="str">
        <f>IF(AND('12,5KG'!AY8&gt;0,'12,5KG'!AY8&lt;3),"R","OK")</f>
        <v>OK</v>
      </c>
      <c r="N6" s="81" t="str">
        <f>IF(AND('12,5KG'!BB8&gt;0,'12,5KG'!BB8&lt;3),"R","OK")</f>
        <v>R</v>
      </c>
      <c r="O6" s="81" t="str">
        <f>IF(AND('12,5KG'!BE8&gt;0,'12,5KG'!BE8&lt;3),"R","OK")</f>
        <v>R</v>
      </c>
      <c r="P6" s="81" t="str">
        <f>IF(AND('12,5KG'!BK8&gt;0,'12,5KG'!BK8&lt;3),"R","OK")</f>
        <v>OK</v>
      </c>
      <c r="Q6" s="81" t="str">
        <f>IF(AND('12,5KG'!BN8&gt;0,'12,5KG'!BN8&lt;3),"R","OK")</f>
        <v>R</v>
      </c>
      <c r="R6" s="81" t="str">
        <f>IF(AND('12,5KG'!BQ8&gt;0,'12,5KG'!BQ8&lt;3),"R","OK")</f>
        <v>R</v>
      </c>
      <c r="S6" s="81" t="str">
        <f>IF(AND('12,5KG'!BT8&gt;0,'12,5KG'!BT8&lt;3),"R","OK")</f>
        <v>R</v>
      </c>
    </row>
    <row r="7" spans="1:19" x14ac:dyDescent="0.25">
      <c r="A7" s="76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</row>
    <row r="8" spans="1:19" x14ac:dyDescent="0.25">
      <c r="A8" s="76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</row>
    <row r="9" spans="1:19" x14ac:dyDescent="0.25">
      <c r="A9" s="80" t="str">
        <f>'12,5KG'!C11</f>
        <v>ROUTE FOUMBAN</v>
      </c>
      <c r="B9" s="81" t="str">
        <f>IF(AND('12,5KG'!I11&gt;0,'12,5KG'!I11&lt;3),"R","OK")</f>
        <v>R</v>
      </c>
      <c r="C9" s="81" t="str">
        <f>IF(AND('12,5KG'!L11&gt;0,'12,5KG'!L11&lt;3),"R","OK")</f>
        <v>R</v>
      </c>
      <c r="D9" s="81" t="str">
        <f>IF(AND('12,5KG'!R11&gt;0,'12,5KG'!R11&lt;3),"R","OK")</f>
        <v>OK</v>
      </c>
      <c r="E9" s="81" t="str">
        <f>IF(AND('12,5KG'!U11&gt;0,'12,5KG'!U11&lt;3),"R","OK")</f>
        <v>R</v>
      </c>
      <c r="F9" s="81" t="str">
        <f>IF(AND('12,5KG'!X11&gt;0,'12,5KG'!X11&lt;3),"R","OK")</f>
        <v>OK</v>
      </c>
      <c r="G9" s="81" t="str">
        <f>IF(AND('12,5KG'!AA11&gt;0,'12,5KG'!AA11&lt;3),"R","OK")</f>
        <v>R</v>
      </c>
      <c r="H9" s="81" t="str">
        <f>IF(AND('12,5KG'!AD11&gt;0,'12,5KG'!AD11&lt;3),"R","OK")</f>
        <v>R</v>
      </c>
      <c r="I9" s="81" t="str">
        <f>IF(AND('12,5KG'!AG11&gt;0,'12,5KG'!AG11&lt;3),"R","OK")</f>
        <v>R</v>
      </c>
      <c r="J9" s="81" t="str">
        <f>IF(AND('12,5KG'!AP11&gt;0,'12,5KG'!AP11&lt;3),"R","OK")</f>
        <v>R</v>
      </c>
      <c r="K9" s="81" t="str">
        <f>IF(AND('12,5KG'!AS11&gt;0,'12,5KG'!AS11&lt;3),"R","OK")</f>
        <v>OK</v>
      </c>
      <c r="L9" s="81" t="str">
        <f>IF(AND('12,5KG'!AV11&gt;0,'12,5KG'!AV11&lt;3),"R","OK")</f>
        <v>OK</v>
      </c>
      <c r="M9" s="81" t="str">
        <f>IF(AND('12,5KG'!AY11&gt;0,'12,5KG'!AY11&lt;3),"R","OK")</f>
        <v>R</v>
      </c>
      <c r="N9" s="81" t="str">
        <f>IF(AND('12,5KG'!BB11&gt;0,'12,5KG'!BB11&lt;3),"R","OK")</f>
        <v>R</v>
      </c>
      <c r="O9" s="81" t="str">
        <f>IF(AND('12,5KG'!BE11&gt;0,'12,5KG'!BE11&lt;3),"R","OK")</f>
        <v>R</v>
      </c>
      <c r="P9" s="81" t="str">
        <f>IF(AND('12,5KG'!BK11&gt;0,'12,5KG'!BK11&lt;3),"R","OK")</f>
        <v>OK</v>
      </c>
      <c r="Q9" s="81" t="str">
        <f>IF(AND('12,5KG'!BN11&gt;0,'12,5KG'!BN11&lt;3),"R","OK")</f>
        <v>R</v>
      </c>
      <c r="R9" s="81" t="str">
        <f>IF(AND('12,5KG'!BQ11&gt;0,'12,5KG'!BQ11&lt;3),"R","OK")</f>
        <v>R</v>
      </c>
      <c r="S9" s="81" t="str">
        <f>IF(AND('12,5KG'!BT11&gt;0,'12,5KG'!BT11&lt;3),"R","OK")</f>
        <v>OK</v>
      </c>
    </row>
    <row r="10" spans="1:19" x14ac:dyDescent="0.25">
      <c r="A10" s="80" t="str">
        <f>'12,5KG'!C12</f>
        <v>FOUMBOT1&amp;2</v>
      </c>
      <c r="B10" s="81" t="str">
        <f>IF(AND('12,5KG'!I12&gt;0,'12,5KG'!I12&lt;3),"R","OK")</f>
        <v>R</v>
      </c>
      <c r="C10" s="81" t="str">
        <f>IF(AND('12,5KG'!L12&gt;0,'12,5KG'!L12&lt;3),"R","OK")</f>
        <v>OK</v>
      </c>
      <c r="D10" s="81" t="str">
        <f>IF(AND('12,5KG'!R12&gt;0,'12,5KG'!R12&lt;3),"R","OK")</f>
        <v>OK</v>
      </c>
      <c r="E10" s="81" t="str">
        <f>IF(AND('12,5KG'!U12&gt;0,'12,5KG'!U12&lt;3),"R","OK")</f>
        <v>OK</v>
      </c>
      <c r="F10" s="81" t="str">
        <f>IF(AND('12,5KG'!X12&gt;0,'12,5KG'!X12&lt;3),"R","OK")</f>
        <v>R</v>
      </c>
      <c r="G10" s="81" t="str">
        <f>IF(AND('12,5KG'!AA12&gt;0,'12,5KG'!AA12&lt;3),"R","OK")</f>
        <v>R</v>
      </c>
      <c r="H10" s="81" t="str">
        <f>IF(AND('12,5KG'!AD12&gt;0,'12,5KG'!AD12&lt;3),"R","OK")</f>
        <v>OK</v>
      </c>
      <c r="I10" s="81" t="str">
        <f>IF(AND('12,5KG'!AG12&gt;0,'12,5KG'!AG12&lt;3),"R","OK")</f>
        <v>OK</v>
      </c>
      <c r="J10" s="81" t="str">
        <f>IF(AND('12,5KG'!AP12&gt;0,'12,5KG'!AP12&lt;3),"R","OK")</f>
        <v>OK</v>
      </c>
      <c r="K10" s="81" t="str">
        <f>IF(AND('12,5KG'!AS12&gt;0,'12,5KG'!AS12&lt;3),"R","OK")</f>
        <v>OK</v>
      </c>
      <c r="L10" s="81" t="str">
        <f>IF(AND('12,5KG'!AV12&gt;0,'12,5KG'!AV12&lt;3),"R","OK")</f>
        <v>R</v>
      </c>
      <c r="M10" s="81" t="str">
        <f>IF(AND('12,5KG'!AY12&gt;0,'12,5KG'!AY12&lt;3),"R","OK")</f>
        <v>R</v>
      </c>
      <c r="N10" s="81" t="str">
        <f>IF(AND('12,5KG'!BB12&gt;0,'12,5KG'!BB12&lt;3),"R","OK")</f>
        <v>R</v>
      </c>
      <c r="O10" s="81" t="str">
        <f>IF(AND('12,5KG'!BE12&gt;0,'12,5KG'!BE12&lt;3),"R","OK")</f>
        <v>R</v>
      </c>
      <c r="P10" s="81" t="str">
        <f>IF(AND('12,5KG'!BK12&gt;0,'12,5KG'!BK12&lt;3),"R","OK")</f>
        <v>OK</v>
      </c>
      <c r="Q10" s="81" t="str">
        <f>IF(AND('12,5KG'!BN12&gt;0,'12,5KG'!BN12&lt;3),"R","OK")</f>
        <v>OK</v>
      </c>
      <c r="R10" s="81" t="str">
        <f>IF(AND('12,5KG'!BQ12&gt;0,'12,5KG'!BQ12&lt;3),"R","OK")</f>
        <v>OK</v>
      </c>
      <c r="S10" s="81" t="str">
        <f>IF(AND('12,5KG'!BT12&gt;0,'12,5KG'!BT12&lt;3),"R","OK")</f>
        <v>OK</v>
      </c>
    </row>
    <row r="11" spans="1:19" x14ac:dyDescent="0.25">
      <c r="A11" s="80" t="str">
        <f>'12,5KG'!C13</f>
        <v>FOUMBAN HOPITAL</v>
      </c>
      <c r="B11" s="81" t="str">
        <f>IF(AND('12,5KG'!I13&gt;0,'12,5KG'!I13&lt;3),"R","OK")</f>
        <v>R</v>
      </c>
      <c r="C11" s="81" t="str">
        <f>IF(AND('12,5KG'!L13&gt;0,'12,5KG'!L13&lt;3),"R","OK")</f>
        <v>OK</v>
      </c>
      <c r="D11" s="81" t="str">
        <f>IF(AND('12,5KG'!R13&gt;0,'12,5KG'!R13&lt;3),"R","OK")</f>
        <v>OK</v>
      </c>
      <c r="E11" s="81" t="str">
        <f>IF(AND('12,5KG'!U13&gt;0,'12,5KG'!U13&lt;3),"R","OK")</f>
        <v>OK</v>
      </c>
      <c r="F11" s="81" t="str">
        <f>IF(AND('12,5KG'!X13&gt;0,'12,5KG'!X13&lt;3),"R","OK")</f>
        <v>R</v>
      </c>
      <c r="G11" s="81" t="str">
        <f>IF(AND('12,5KG'!AA13&gt;0,'12,5KG'!AA13&lt;3),"R","OK")</f>
        <v>R</v>
      </c>
      <c r="H11" s="81" t="str">
        <f>IF(AND('12,5KG'!AD13&gt;0,'12,5KG'!AD13&lt;3),"R","OK")</f>
        <v>OK</v>
      </c>
      <c r="I11" s="81" t="str">
        <f>IF(AND('12,5KG'!AG13&gt;0,'12,5KG'!AG13&lt;3),"R","OK")</f>
        <v>OK</v>
      </c>
      <c r="J11" s="81" t="str">
        <f>IF(AND('12,5KG'!AP13&gt;0,'12,5KG'!AP13&lt;3),"R","OK")</f>
        <v>R</v>
      </c>
      <c r="K11" s="81" t="str">
        <f>IF(AND('12,5KG'!AS13&gt;0,'12,5KG'!AS13&lt;3),"R","OK")</f>
        <v>R</v>
      </c>
      <c r="L11" s="81" t="str">
        <f>IF(AND('12,5KG'!AV13&gt;0,'12,5KG'!AV13&lt;3),"R","OK")</f>
        <v>OK</v>
      </c>
      <c r="M11" s="81" t="str">
        <f>IF(AND('12,5KG'!AY13&gt;0,'12,5KG'!AY13&lt;3),"R","OK")</f>
        <v>OK</v>
      </c>
      <c r="N11" s="81" t="str">
        <f>IF(AND('12,5KG'!BB13&gt;0,'12,5KG'!BB13&lt;3),"R","OK")</f>
        <v>R</v>
      </c>
      <c r="O11" s="81" t="str">
        <f>IF(AND('12,5KG'!BE13&gt;0,'12,5KG'!BE13&lt;3),"R","OK")</f>
        <v>R</v>
      </c>
      <c r="P11" s="81" t="str">
        <f>IF(AND('12,5KG'!BK13&gt;0,'12,5KG'!BK13&lt;3),"R","OK")</f>
        <v>OK</v>
      </c>
      <c r="Q11" s="81" t="str">
        <f>IF(AND('12,5KG'!BN13&gt;0,'12,5KG'!BN13&lt;3),"R","OK")</f>
        <v>R</v>
      </c>
      <c r="R11" s="81" t="str">
        <f>IF(AND('12,5KG'!BQ13&gt;0,'12,5KG'!BQ13&lt;3),"R","OK")</f>
        <v>R</v>
      </c>
      <c r="S11" s="81" t="str">
        <f>IF(AND('12,5KG'!BT13&gt;0,'12,5KG'!BT13&lt;3),"R","OK")</f>
        <v>R</v>
      </c>
    </row>
    <row r="12" spans="1:19" x14ac:dyDescent="0.25">
      <c r="A12" s="80" t="str">
        <f>'12,5KG'!C14</f>
        <v>FOUMBAN 1&amp;2</v>
      </c>
      <c r="B12" s="81" t="str">
        <f>IF(AND('12,5KG'!I14&gt;0,'12,5KG'!I14&lt;3),"R","OK")</f>
        <v>R</v>
      </c>
      <c r="C12" s="81" t="str">
        <f>IF(AND('12,5KG'!L14&gt;0,'12,5KG'!L14&lt;3),"R","OK")</f>
        <v>OK</v>
      </c>
      <c r="D12" s="81" t="str">
        <f>IF(AND('12,5KG'!R14&gt;0,'12,5KG'!R14&lt;3),"R","OK")</f>
        <v>OK</v>
      </c>
      <c r="E12" s="81" t="str">
        <f>IF(AND('12,5KG'!U14&gt;0,'12,5KG'!U14&lt;3),"R","OK")</f>
        <v>OK</v>
      </c>
      <c r="F12" s="81" t="str">
        <f>IF(AND('12,5KG'!X14&gt;0,'12,5KG'!X14&lt;3),"R","OK")</f>
        <v>R</v>
      </c>
      <c r="G12" s="81" t="str">
        <f>IF(AND('12,5KG'!AA14&gt;0,'12,5KG'!AA14&lt;3),"R","OK")</f>
        <v>R</v>
      </c>
      <c r="H12" s="81" t="str">
        <f>IF(AND('12,5KG'!AD14&gt;0,'12,5KG'!AD14&lt;3),"R","OK")</f>
        <v>OK</v>
      </c>
      <c r="I12" s="81" t="str">
        <f>IF(AND('12,5KG'!AG14&gt;0,'12,5KG'!AG14&lt;3),"R","OK")</f>
        <v>R</v>
      </c>
      <c r="J12" s="81" t="str">
        <f>IF(AND('12,5KG'!AP14&gt;0,'12,5KG'!AP14&lt;3),"R","OK")</f>
        <v>OK</v>
      </c>
      <c r="K12" s="81" t="str">
        <f>IF(AND('12,5KG'!AS14&gt;0,'12,5KG'!AS14&lt;3),"R","OK")</f>
        <v>R</v>
      </c>
      <c r="L12" s="81" t="str">
        <f>IF(AND('12,5KG'!AV14&gt;0,'12,5KG'!AV14&lt;3),"R","OK")</f>
        <v>OK</v>
      </c>
      <c r="M12" s="81" t="str">
        <f>IF(AND('12,5KG'!AY14&gt;0,'12,5KG'!AY14&lt;3),"R","OK")</f>
        <v>R</v>
      </c>
      <c r="N12" s="81" t="str">
        <f>IF(AND('12,5KG'!BB14&gt;0,'12,5KG'!BB14&lt;3),"R","OK")</f>
        <v>R</v>
      </c>
      <c r="O12" s="81" t="str">
        <f>IF(AND('12,5KG'!BE14&gt;0,'12,5KG'!BE14&lt;3),"R","OK")</f>
        <v>R</v>
      </c>
      <c r="P12" s="81" t="str">
        <f>IF(AND('12,5KG'!BK14&gt;0,'12,5KG'!BK14&lt;3),"R","OK")</f>
        <v>OK</v>
      </c>
      <c r="Q12" s="81" t="str">
        <f>IF(AND('12,5KG'!BN14&gt;0,'12,5KG'!BN14&lt;3),"R","OK")</f>
        <v>R</v>
      </c>
      <c r="R12" s="81" t="str">
        <f>IF(AND('12,5KG'!BQ14&gt;0,'12,5KG'!BQ14&lt;3),"R","OK")</f>
        <v>R</v>
      </c>
      <c r="S12" s="81" t="str">
        <f>IF(AND('12,5KG'!BT14&gt;0,'12,5KG'!BT14&lt;3),"R","OK")</f>
        <v>R</v>
      </c>
    </row>
    <row r="13" spans="1:19" x14ac:dyDescent="0.25">
      <c r="A13" s="76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</row>
    <row r="14" spans="1:19" x14ac:dyDescent="0.25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</row>
    <row r="15" spans="1:19" x14ac:dyDescent="0.25">
      <c r="A15" s="80" t="str">
        <f>'12,5KG'!C17</f>
        <v>CENTRE COMMERCIAL</v>
      </c>
      <c r="B15" s="81" t="str">
        <f>IF(AND('12,5KG'!I17&gt;0,'12,5KG'!I17&lt;3),"R","OK")</f>
        <v>OK</v>
      </c>
      <c r="C15" s="81" t="str">
        <f>IF(AND('12,5KG'!L17&gt;0,'12,5KG'!L17&lt;3),"R","OK")</f>
        <v>R</v>
      </c>
      <c r="D15" s="81" t="str">
        <f>IF(AND('12,5KG'!R17&gt;0,'12,5KG'!R17&lt;3),"R","OK")</f>
        <v>OK</v>
      </c>
      <c r="E15" s="81" t="str">
        <f>IF(AND('12,5KG'!U17&gt;0,'12,5KG'!U17&lt;3),"R","OK")</f>
        <v>R</v>
      </c>
      <c r="F15" s="81" t="str">
        <f>IF(AND('12,5KG'!X17&gt;0,'12,5KG'!X17&lt;3),"R","OK")</f>
        <v>OK</v>
      </c>
      <c r="G15" s="81" t="str">
        <f>IF(AND('12,5KG'!AA17&gt;0,'12,5KG'!AA17&lt;3),"R","OK")</f>
        <v>R</v>
      </c>
      <c r="H15" s="81" t="str">
        <f>IF(AND('12,5KG'!AD17&gt;0,'12,5KG'!AD17&lt;3),"R","OK")</f>
        <v>R</v>
      </c>
      <c r="I15" s="81" t="str">
        <f>IF(AND('12,5KG'!AG17&gt;0,'12,5KG'!AG17&lt;3),"R","OK")</f>
        <v>R</v>
      </c>
      <c r="J15" s="81" t="str">
        <f>IF(AND('12,5KG'!AP17&gt;0,'12,5KG'!AP17&lt;3),"R","OK")</f>
        <v>R</v>
      </c>
      <c r="K15" s="81" t="str">
        <f>IF(AND('12,5KG'!AS17&gt;0,'12,5KG'!AS17&lt;3),"R","OK")</f>
        <v>OK</v>
      </c>
      <c r="L15" s="81" t="str">
        <f>IF(AND('12,5KG'!AV17&gt;0,'12,5KG'!AV17&lt;3),"R","OK")</f>
        <v>R</v>
      </c>
      <c r="M15" s="81" t="str">
        <f>IF(AND('12,5KG'!AY17&gt;0,'12,5KG'!AY17&lt;3),"R","OK")</f>
        <v>R</v>
      </c>
      <c r="N15" s="81" t="str">
        <f>IF(AND('12,5KG'!BB17&gt;0,'12,5KG'!BB17&lt;3),"R","OK")</f>
        <v>OK</v>
      </c>
      <c r="O15" s="81" t="str">
        <f>IF(AND('12,5KG'!BE17&gt;0,'12,5KG'!BE17&lt;3),"R","OK")</f>
        <v>R</v>
      </c>
      <c r="P15" s="81" t="str">
        <f>IF(AND('12,5KG'!BK17&gt;0,'12,5KG'!BK17&lt;3),"R","OK")</f>
        <v>OK</v>
      </c>
      <c r="Q15" s="81" t="str">
        <f>IF(AND('12,5KG'!BN17&gt;0,'12,5KG'!BN17&lt;3),"R","OK")</f>
        <v>R</v>
      </c>
      <c r="R15" s="81" t="str">
        <f>IF(AND('12,5KG'!BQ17&gt;0,'12,5KG'!BQ17&lt;3),"R","OK")</f>
        <v>R</v>
      </c>
      <c r="S15" s="81" t="str">
        <f>IF(AND('12,5KG'!BT17&gt;0,'12,5KG'!BT17&lt;3),"R","OK")</f>
        <v>OK</v>
      </c>
    </row>
    <row r="16" spans="1:19" x14ac:dyDescent="0.25">
      <c r="A16" s="80" t="str">
        <f>'12,5KG'!C18</f>
        <v>UNITE</v>
      </c>
      <c r="B16" s="81" t="str">
        <f>IF(AND('12,5KG'!I18&gt;0,'12,5KG'!I18&lt;3),"R","OK")</f>
        <v>R</v>
      </c>
      <c r="C16" s="81" t="str">
        <f>IF(AND('12,5KG'!L18&gt;0,'12,5KG'!L18&lt;3),"R","OK")</f>
        <v>R</v>
      </c>
      <c r="D16" s="81" t="str">
        <f>IF(AND('12,5KG'!R18&gt;0,'12,5KG'!R18&lt;3),"R","OK")</f>
        <v>OK</v>
      </c>
      <c r="E16" s="81" t="str">
        <f>IF(AND('12,5KG'!U18&gt;0,'12,5KG'!U18&lt;3),"R","OK")</f>
        <v>R</v>
      </c>
      <c r="F16" s="81" t="str">
        <f>IF(AND('12,5KG'!X18&gt;0,'12,5KG'!X18&lt;3),"R","OK")</f>
        <v>OK</v>
      </c>
      <c r="G16" s="81" t="str">
        <f>IF(AND('12,5KG'!AA18&gt;0,'12,5KG'!AA18&lt;3),"R","OK")</f>
        <v>OK</v>
      </c>
      <c r="H16" s="81" t="str">
        <f>IF(AND('12,5KG'!AD18&gt;0,'12,5KG'!AD18&lt;3),"R","OK")</f>
        <v>R</v>
      </c>
      <c r="I16" s="81" t="str">
        <f>IF(AND('12,5KG'!AG18&gt;0,'12,5KG'!AG18&lt;3),"R","OK")</f>
        <v>R</v>
      </c>
      <c r="J16" s="81" t="str">
        <f>IF(AND('12,5KG'!AP18&gt;0,'12,5KG'!AP18&lt;3),"R","OK")</f>
        <v>R</v>
      </c>
      <c r="K16" s="81" t="str">
        <f>IF(AND('12,5KG'!AS18&gt;0,'12,5KG'!AS18&lt;3),"R","OK")</f>
        <v>OK</v>
      </c>
      <c r="L16" s="81" t="str">
        <f>IF(AND('12,5KG'!AV18&gt;0,'12,5KG'!AV18&lt;3),"R","OK")</f>
        <v>OK</v>
      </c>
      <c r="M16" s="81" t="str">
        <f>IF(AND('12,5KG'!AY18&gt;0,'12,5KG'!AY18&lt;3),"R","OK")</f>
        <v>R</v>
      </c>
      <c r="N16" s="81" t="str">
        <f>IF(AND('12,5KG'!BB18&gt;0,'12,5KG'!BB18&lt;3),"R","OK")</f>
        <v>OK</v>
      </c>
      <c r="O16" s="81" t="str">
        <f>IF(AND('12,5KG'!BE18&gt;0,'12,5KG'!BE18&lt;3),"R","OK")</f>
        <v>R</v>
      </c>
      <c r="P16" s="81" t="str">
        <f>IF(AND('12,5KG'!BK18&gt;0,'12,5KG'!BK18&lt;3),"R","OK")</f>
        <v>OK</v>
      </c>
      <c r="Q16" s="81" t="str">
        <f>IF(AND('12,5KG'!BN18&gt;0,'12,5KG'!BN18&lt;3),"R","OK")</f>
        <v>R</v>
      </c>
      <c r="R16" s="81" t="str">
        <f>IF(AND('12,5KG'!BQ18&gt;0,'12,5KG'!BQ18&lt;3),"R","OK")</f>
        <v>R</v>
      </c>
      <c r="S16" s="81" t="str">
        <f>IF(AND('12,5KG'!BT18&gt;0,'12,5KG'!BT18&lt;3),"R","OK")</f>
        <v>OK</v>
      </c>
    </row>
    <row r="17" spans="1:19" x14ac:dyDescent="0.25">
      <c r="A17" s="80" t="str">
        <f>'12,5KG'!C19</f>
        <v>CHEFFERIE BAFOUSSAM</v>
      </c>
      <c r="B17" s="81" t="str">
        <f>IF(AND('12,5KG'!I19&gt;0,'12,5KG'!I19&lt;3),"R","OK")</f>
        <v>R</v>
      </c>
      <c r="C17" s="81" t="str">
        <f>IF(AND('12,5KG'!L19&gt;0,'12,5KG'!L19&lt;3),"R","OK")</f>
        <v>OK</v>
      </c>
      <c r="D17" s="81" t="str">
        <f>IF(AND('12,5KG'!R19&gt;0,'12,5KG'!R19&lt;3),"R","OK")</f>
        <v>OK</v>
      </c>
      <c r="E17" s="81" t="str">
        <f>IF(AND('12,5KG'!U19&gt;0,'12,5KG'!U19&lt;3),"R","OK")</f>
        <v>R</v>
      </c>
      <c r="F17" s="81" t="str">
        <f>IF(AND('12,5KG'!X19&gt;0,'12,5KG'!X19&lt;3),"R","OK")</f>
        <v>OK</v>
      </c>
      <c r="G17" s="81" t="str">
        <f>IF(AND('12,5KG'!AA19&gt;0,'12,5KG'!AA19&lt;3),"R","OK")</f>
        <v>OK</v>
      </c>
      <c r="H17" s="81" t="str">
        <f>IF(AND('12,5KG'!AD19&gt;0,'12,5KG'!AD19&lt;3),"R","OK")</f>
        <v>R</v>
      </c>
      <c r="I17" s="81" t="str">
        <f>IF(AND('12,5KG'!AG19&gt;0,'12,5KG'!AG19&lt;3),"R","OK")</f>
        <v>R</v>
      </c>
      <c r="J17" s="81" t="str">
        <f>IF(AND('12,5KG'!AP19&gt;0,'12,5KG'!AP19&lt;3),"R","OK")</f>
        <v>R</v>
      </c>
      <c r="K17" s="81" t="str">
        <f>IF(AND('12,5KG'!AS19&gt;0,'12,5KG'!AS19&lt;3),"R","OK")</f>
        <v>OK</v>
      </c>
      <c r="L17" s="81" t="str">
        <f>IF(AND('12,5KG'!AV19&gt;0,'12,5KG'!AV19&lt;3),"R","OK")</f>
        <v>OK</v>
      </c>
      <c r="M17" s="81" t="str">
        <f>IF(AND('12,5KG'!AY19&gt;0,'12,5KG'!AY19&lt;3),"R","OK")</f>
        <v>R</v>
      </c>
      <c r="N17" s="81" t="str">
        <f>IF(AND('12,5KG'!BB19&gt;0,'12,5KG'!BB19&lt;3),"R","OK")</f>
        <v>OK</v>
      </c>
      <c r="O17" s="81" t="str">
        <f>IF(AND('12,5KG'!BE19&gt;0,'12,5KG'!BE19&lt;3),"R","OK")</f>
        <v>R</v>
      </c>
      <c r="P17" s="81" t="str">
        <f>IF(AND('12,5KG'!BK19&gt;0,'12,5KG'!BK19&lt;3),"R","OK")</f>
        <v>OK</v>
      </c>
      <c r="Q17" s="81" t="str">
        <f>IF(AND('12,5KG'!BN19&gt;0,'12,5KG'!BN19&lt;3),"R","OK")</f>
        <v>R</v>
      </c>
      <c r="R17" s="81" t="str">
        <f>IF(AND('12,5KG'!BQ19&gt;0,'12,5KG'!BQ19&lt;3),"R","OK")</f>
        <v>R</v>
      </c>
      <c r="S17" s="81" t="str">
        <f>IF(AND('12,5KG'!BT19&gt;0,'12,5KG'!BT19&lt;3),"R","OK")</f>
        <v>OK</v>
      </c>
    </row>
    <row r="18" spans="1:19" x14ac:dyDescent="0.25">
      <c r="A18" s="80" t="str">
        <f>'12,5KG'!C20</f>
        <v>BAMENDZI</v>
      </c>
      <c r="B18" s="81" t="str">
        <f>IF(AND('12,5KG'!I20&gt;0,'12,5KG'!I20&lt;3),"R","OK")</f>
        <v>R</v>
      </c>
      <c r="C18" s="81" t="str">
        <f>IF(AND('12,5KG'!L20&gt;0,'12,5KG'!L20&lt;3),"R","OK")</f>
        <v>R</v>
      </c>
      <c r="D18" s="81" t="str">
        <f>IF(AND('12,5KG'!R20&gt;0,'12,5KG'!R20&lt;3),"R","OK")</f>
        <v>OK</v>
      </c>
      <c r="E18" s="81" t="str">
        <f>IF(AND('12,5KG'!U20&gt;0,'12,5KG'!U20&lt;3),"R","OK")</f>
        <v>R</v>
      </c>
      <c r="F18" s="81" t="str">
        <f>IF(AND('12,5KG'!X20&gt;0,'12,5KG'!X20&lt;3),"R","OK")</f>
        <v>OK</v>
      </c>
      <c r="G18" s="81" t="str">
        <f>IF(AND('12,5KG'!AA20&gt;0,'12,5KG'!AA20&lt;3),"R","OK")</f>
        <v>OK</v>
      </c>
      <c r="H18" s="81" t="str">
        <f>IF(AND('12,5KG'!AD20&gt;0,'12,5KG'!AD20&lt;3),"R","OK")</f>
        <v>OK</v>
      </c>
      <c r="I18" s="81" t="str">
        <f>IF(AND('12,5KG'!AG20&gt;0,'12,5KG'!AG20&lt;3),"R","OK")</f>
        <v>OK</v>
      </c>
      <c r="J18" s="81" t="str">
        <f>IF(AND('12,5KG'!AP20&gt;0,'12,5KG'!AP20&lt;3),"R","OK")</f>
        <v>R</v>
      </c>
      <c r="K18" s="81" t="str">
        <f>IF(AND('12,5KG'!AS20&gt;0,'12,5KG'!AS20&lt;3),"R","OK")</f>
        <v>OK</v>
      </c>
      <c r="L18" s="81" t="str">
        <f>IF(AND('12,5KG'!AV20&gt;0,'12,5KG'!AV20&lt;3),"R","OK")</f>
        <v>OK</v>
      </c>
      <c r="M18" s="81" t="str">
        <f>IF(AND('12,5KG'!AY20&gt;0,'12,5KG'!AY20&lt;3),"R","OK")</f>
        <v>OK</v>
      </c>
      <c r="N18" s="81" t="str">
        <f>IF(AND('12,5KG'!BB20&gt;0,'12,5KG'!BB20&lt;3),"R","OK")</f>
        <v>OK</v>
      </c>
      <c r="O18" s="81" t="str">
        <f>IF(AND('12,5KG'!BE20&gt;0,'12,5KG'!BE20&lt;3),"R","OK")</f>
        <v>R</v>
      </c>
      <c r="P18" s="81" t="str">
        <f>IF(AND('12,5KG'!BK20&gt;0,'12,5KG'!BK20&lt;3),"R","OK")</f>
        <v>OK</v>
      </c>
      <c r="Q18" s="81" t="str">
        <f>IF(AND('12,5KG'!BN20&gt;0,'12,5KG'!BN20&lt;3),"R","OK")</f>
        <v>R</v>
      </c>
      <c r="R18" s="81" t="str">
        <f>IF(AND('12,5KG'!BQ20&gt;0,'12,5KG'!BQ20&lt;3),"R","OK")</f>
        <v>R</v>
      </c>
      <c r="S18" s="81" t="str">
        <f>IF(AND('12,5KG'!BT20&gt;0,'12,5KG'!BT20&lt;3),"R","OK")</f>
        <v>OK</v>
      </c>
    </row>
    <row r="19" spans="1:19" x14ac:dyDescent="0.25">
      <c r="A19" s="80" t="str">
        <f>'12,5KG'!C21</f>
        <v>ROUTE BAMENDA</v>
      </c>
      <c r="B19" s="81" t="str">
        <f>IF(AND('12,5KG'!I21&gt;0,'12,5KG'!I21&lt;3),"R","OK")</f>
        <v>OK</v>
      </c>
      <c r="C19" s="81" t="str">
        <f>IF(AND('12,5KG'!L21&gt;0,'12,5KG'!L21&lt;3),"R","OK")</f>
        <v>R</v>
      </c>
      <c r="D19" s="81" t="str">
        <f>IF(AND('12,5KG'!R21&gt;0,'12,5KG'!R21&lt;3),"R","OK")</f>
        <v>OK</v>
      </c>
      <c r="E19" s="81" t="str">
        <f>IF(AND('12,5KG'!U21&gt;0,'12,5KG'!U21&lt;3),"R","OK")</f>
        <v>R</v>
      </c>
      <c r="F19" s="81" t="str">
        <f>IF(AND('12,5KG'!X21&gt;0,'12,5KG'!X21&lt;3),"R","OK")</f>
        <v>OK</v>
      </c>
      <c r="G19" s="81" t="str">
        <f>IF(AND('12,5KG'!AA21&gt;0,'12,5KG'!AA21&lt;3),"R","OK")</f>
        <v>R</v>
      </c>
      <c r="H19" s="81" t="str">
        <f>IF(AND('12,5KG'!AD21&gt;0,'12,5KG'!AD21&lt;3),"R","OK")</f>
        <v>R</v>
      </c>
      <c r="I19" s="81" t="str">
        <f>IF(AND('12,5KG'!AG21&gt;0,'12,5KG'!AG21&lt;3),"R","OK")</f>
        <v>OK</v>
      </c>
      <c r="J19" s="81" t="str">
        <f>IF(AND('12,5KG'!AP21&gt;0,'12,5KG'!AP21&lt;3),"R","OK")</f>
        <v>R</v>
      </c>
      <c r="K19" s="81" t="str">
        <f>IF(AND('12,5KG'!AS21&gt;0,'12,5KG'!AS21&lt;3),"R","OK")</f>
        <v>OK</v>
      </c>
      <c r="L19" s="81" t="str">
        <f>IF(AND('12,5KG'!AV21&gt;0,'12,5KG'!AV21&lt;3),"R","OK")</f>
        <v>R</v>
      </c>
      <c r="M19" s="81" t="str">
        <f>IF(AND('12,5KG'!AY21&gt;0,'12,5KG'!AY21&lt;3),"R","OK")</f>
        <v>R</v>
      </c>
      <c r="N19" s="81" t="str">
        <f>IF(AND('12,5KG'!BB21&gt;0,'12,5KG'!BB21&lt;3),"R","OK")</f>
        <v>R</v>
      </c>
      <c r="O19" s="81" t="str">
        <f>IF(AND('12,5KG'!BE21&gt;0,'12,5KG'!BE21&lt;3),"R","OK")</f>
        <v>R</v>
      </c>
      <c r="P19" s="81" t="str">
        <f>IF(AND('12,5KG'!BK21&gt;0,'12,5KG'!BK21&lt;3),"R","OK")</f>
        <v>OK</v>
      </c>
      <c r="Q19" s="81" t="str">
        <f>IF(AND('12,5KG'!BN21&gt;0,'12,5KG'!BN21&lt;3),"R","OK")</f>
        <v>R</v>
      </c>
      <c r="R19" s="81" t="str">
        <f>IF(AND('12,5KG'!BQ21&gt;0,'12,5KG'!BQ21&lt;3),"R","OK")</f>
        <v>R</v>
      </c>
      <c r="S19" s="81" t="str">
        <f>IF(AND('12,5KG'!BT21&gt;0,'12,5KG'!BT21&lt;3),"R","OK")</f>
        <v>OK</v>
      </c>
    </row>
    <row r="20" spans="1:19" x14ac:dyDescent="0.25">
      <c r="A20" s="80" t="str">
        <f>'12,5KG'!C22</f>
        <v>DSCHANG1</v>
      </c>
      <c r="B20" s="81" t="str">
        <f>IF(AND('12,5KG'!I22&gt;0,'12,5KG'!I22&lt;3),"R","OK")</f>
        <v>R</v>
      </c>
      <c r="C20" s="81" t="str">
        <f>IF(AND('12,5KG'!L22&gt;0,'12,5KG'!L22&lt;3),"R","OK")</f>
        <v>OK</v>
      </c>
      <c r="D20" s="81" t="str">
        <f>IF(AND('12,5KG'!R22&gt;0,'12,5KG'!R22&lt;3),"R","OK")</f>
        <v>OK</v>
      </c>
      <c r="E20" s="81" t="str">
        <f>IF(AND('12,5KG'!U22&gt;0,'12,5KG'!U22&lt;3),"R","OK")</f>
        <v>R</v>
      </c>
      <c r="F20" s="81" t="str">
        <f>IF(AND('12,5KG'!X22&gt;0,'12,5KG'!X22&lt;3),"R","OK")</f>
        <v>OK</v>
      </c>
      <c r="G20" s="81" t="str">
        <f>IF(AND('12,5KG'!AA22&gt;0,'12,5KG'!AA22&lt;3),"R","OK")</f>
        <v>OK</v>
      </c>
      <c r="H20" s="81" t="str">
        <f>IF(AND('12,5KG'!AD22&gt;0,'12,5KG'!AD22&lt;3),"R","OK")</f>
        <v>R</v>
      </c>
      <c r="I20" s="81" t="str">
        <f>IF(AND('12,5KG'!AG22&gt;0,'12,5KG'!AG22&lt;3),"R","OK")</f>
        <v>R</v>
      </c>
      <c r="J20" s="81" t="str">
        <f>IF(AND('12,5KG'!AP22&gt;0,'12,5KG'!AP22&lt;3),"R","OK")</f>
        <v>R</v>
      </c>
      <c r="K20" s="81" t="str">
        <f>IF(AND('12,5KG'!AS22&gt;0,'12,5KG'!AS22&lt;3),"R","OK")</f>
        <v>OK</v>
      </c>
      <c r="L20" s="81" t="str">
        <f>IF(AND('12,5KG'!AV22&gt;0,'12,5KG'!AV22&lt;3),"R","OK")</f>
        <v>OK</v>
      </c>
      <c r="M20" s="81" t="str">
        <f>IF(AND('12,5KG'!AY22&gt;0,'12,5KG'!AY22&lt;3),"R","OK")</f>
        <v>OK</v>
      </c>
      <c r="N20" s="81" t="str">
        <f>IF(AND('12,5KG'!BB22&gt;0,'12,5KG'!BB22&lt;3),"R","OK")</f>
        <v>OK</v>
      </c>
      <c r="O20" s="81" t="str">
        <f>IF(AND('12,5KG'!BE22&gt;0,'12,5KG'!BE22&lt;3),"R","OK")</f>
        <v>OK</v>
      </c>
      <c r="P20" s="81" t="str">
        <f>IF(AND('12,5KG'!BK22&gt;0,'12,5KG'!BK22&lt;3),"R","OK")</f>
        <v>OK</v>
      </c>
      <c r="Q20" s="81" t="str">
        <f>IF(AND('12,5KG'!BN22&gt;0,'12,5KG'!BN22&lt;3),"R","OK")</f>
        <v>R</v>
      </c>
      <c r="R20" s="81" t="str">
        <f>IF(AND('12,5KG'!BQ22&gt;0,'12,5KG'!BQ22&lt;3),"R","OK")</f>
        <v>R</v>
      </c>
      <c r="S20" s="81" t="str">
        <f>IF(AND('12,5KG'!BT22&gt;0,'12,5KG'!BT22&lt;3),"R","OK")</f>
        <v>R</v>
      </c>
    </row>
    <row r="21" spans="1:19" x14ac:dyDescent="0.25">
      <c r="A21" s="80" t="str">
        <f>'12,5KG'!C23</f>
        <v>DSCHANG 2</v>
      </c>
      <c r="B21" s="81" t="str">
        <f>IF(AND('12,5KG'!I23&gt;0,'12,5KG'!I23&lt;3),"R","OK")</f>
        <v>R</v>
      </c>
      <c r="C21" s="81" t="str">
        <f>IF(AND('12,5KG'!L23&gt;0,'12,5KG'!L23&lt;3),"R","OK")</f>
        <v>OK</v>
      </c>
      <c r="D21" s="81" t="str">
        <f>IF(AND('12,5KG'!R23&gt;0,'12,5KG'!R23&lt;3),"R","OK")</f>
        <v>OK</v>
      </c>
      <c r="E21" s="81" t="str">
        <f>IF(AND('12,5KG'!U23&gt;0,'12,5KG'!U23&lt;3),"R","OK")</f>
        <v>R</v>
      </c>
      <c r="F21" s="81" t="str">
        <f>IF(AND('12,5KG'!X23&gt;0,'12,5KG'!X23&lt;3),"R","OK")</f>
        <v>OK</v>
      </c>
      <c r="G21" s="81" t="str">
        <f>IF(AND('12,5KG'!AA23&gt;0,'12,5KG'!AA23&lt;3),"R","OK")</f>
        <v>R</v>
      </c>
      <c r="H21" s="81" t="str">
        <f>IF(AND('12,5KG'!AD23&gt;0,'12,5KG'!AD23&lt;3),"R","OK")</f>
        <v>R</v>
      </c>
      <c r="I21" s="81" t="str">
        <f>IF(AND('12,5KG'!AG23&gt;0,'12,5KG'!AG23&lt;3),"R","OK")</f>
        <v>R</v>
      </c>
      <c r="J21" s="81" t="str">
        <f>IF(AND('12,5KG'!AP23&gt;0,'12,5KG'!AP23&lt;3),"R","OK")</f>
        <v>R</v>
      </c>
      <c r="K21" s="81" t="str">
        <f>IF(AND('12,5KG'!AS23&gt;0,'12,5KG'!AS23&lt;3),"R","OK")</f>
        <v>OK</v>
      </c>
      <c r="L21" s="81" t="str">
        <f>IF(AND('12,5KG'!AV23&gt;0,'12,5KG'!AV23&lt;3),"R","OK")</f>
        <v>OK</v>
      </c>
      <c r="M21" s="81" t="str">
        <f>IF(AND('12,5KG'!AY23&gt;0,'12,5KG'!AY23&lt;3),"R","OK")</f>
        <v>OK</v>
      </c>
      <c r="N21" s="81" t="str">
        <f>IF(AND('12,5KG'!BB23&gt;0,'12,5KG'!BB23&lt;3),"R","OK")</f>
        <v>OK</v>
      </c>
      <c r="O21" s="81" t="str">
        <f>IF(AND('12,5KG'!BE23&gt;0,'12,5KG'!BE23&lt;3),"R","OK")</f>
        <v>R</v>
      </c>
      <c r="P21" s="81" t="str">
        <f>IF(AND('12,5KG'!BK23&gt;0,'12,5KG'!BK23&lt;3),"R","OK")</f>
        <v>OK</v>
      </c>
      <c r="Q21" s="81" t="str">
        <f>IF(AND('12,5KG'!BN23&gt;0,'12,5KG'!BN23&lt;3),"R","OK")</f>
        <v>R</v>
      </c>
      <c r="R21" s="81" t="str">
        <f>IF(AND('12,5KG'!BQ23&gt;0,'12,5KG'!BQ23&lt;3),"R","OK")</f>
        <v>R</v>
      </c>
      <c r="S21" s="81" t="str">
        <f>IF(AND('12,5KG'!BT23&gt;0,'12,5KG'!BT23&lt;3),"R","OK")</f>
        <v>R</v>
      </c>
    </row>
    <row r="22" spans="1:19" x14ac:dyDescent="0.25">
      <c r="A22" s="80" t="str">
        <f>'12,5KG'!C24</f>
        <v>MBOUDA 1</v>
      </c>
      <c r="B22" s="81" t="str">
        <f>IF(AND('12,5KG'!I24&gt;0,'12,5KG'!I24&lt;3),"R","OK")</f>
        <v>R</v>
      </c>
      <c r="C22" s="81" t="str">
        <f>IF(AND('12,5KG'!L24&gt;0,'12,5KG'!L24&lt;3),"R","OK")</f>
        <v>OK</v>
      </c>
      <c r="D22" s="81" t="str">
        <f>IF(AND('12,5KG'!R24&gt;0,'12,5KG'!R24&lt;3),"R","OK")</f>
        <v>OK</v>
      </c>
      <c r="E22" s="81" t="str">
        <f>IF(AND('12,5KG'!U24&gt;0,'12,5KG'!U24&lt;3),"R","OK")</f>
        <v>R</v>
      </c>
      <c r="F22" s="81" t="str">
        <f>IF(AND('12,5KG'!X24&gt;0,'12,5KG'!X24&lt;3),"R","OK")</f>
        <v>R</v>
      </c>
      <c r="G22" s="81" t="str">
        <f>IF(AND('12,5KG'!AA24&gt;0,'12,5KG'!AA24&lt;3),"R","OK")</f>
        <v>R</v>
      </c>
      <c r="H22" s="81" t="str">
        <f>IF(AND('12,5KG'!AD24&gt;0,'12,5KG'!AD24&lt;3),"R","OK")</f>
        <v>R</v>
      </c>
      <c r="I22" s="81" t="str">
        <f>IF(AND('12,5KG'!AG24&gt;0,'12,5KG'!AG24&lt;3),"R","OK")</f>
        <v>OK</v>
      </c>
      <c r="J22" s="81" t="str">
        <f>IF(AND('12,5KG'!AP24&gt;0,'12,5KG'!AP24&lt;3),"R","OK")</f>
        <v>OK</v>
      </c>
      <c r="K22" s="81" t="str">
        <f>IF(AND('12,5KG'!AS24&gt;0,'12,5KG'!AS24&lt;3),"R","OK")</f>
        <v>OK</v>
      </c>
      <c r="L22" s="81" t="str">
        <f>IF(AND('12,5KG'!AV24&gt;0,'12,5KG'!AV24&lt;3),"R","OK")</f>
        <v>OK</v>
      </c>
      <c r="M22" s="81" t="str">
        <f>IF(AND('12,5KG'!AY24&gt;0,'12,5KG'!AY24&lt;3),"R","OK")</f>
        <v>OK</v>
      </c>
      <c r="N22" s="81" t="str">
        <f>IF(AND('12,5KG'!BB24&gt;0,'12,5KG'!BB24&lt;3),"R","OK")</f>
        <v>OK</v>
      </c>
      <c r="O22" s="81" t="str">
        <f>IF(AND('12,5KG'!BE24&gt;0,'12,5KG'!BE24&lt;3),"R","OK")</f>
        <v>OK</v>
      </c>
      <c r="P22" s="81" t="str">
        <f>IF(AND('12,5KG'!BK24&gt;0,'12,5KG'!BK24&lt;3),"R","OK")</f>
        <v>OK</v>
      </c>
      <c r="Q22" s="81" t="str">
        <f>IF(AND('12,5KG'!BN24&gt;0,'12,5KG'!BN24&lt;3),"R","OK")</f>
        <v>OK</v>
      </c>
      <c r="R22" s="81" t="str">
        <f>IF(AND('12,5KG'!BQ24&gt;0,'12,5KG'!BQ24&lt;3),"R","OK")</f>
        <v>OK</v>
      </c>
      <c r="S22" s="81" t="str">
        <f>IF(AND('12,5KG'!BT24&gt;0,'12,5KG'!BT24&lt;3),"R","OK")</f>
        <v>OK</v>
      </c>
    </row>
    <row r="23" spans="1:19" x14ac:dyDescent="0.25">
      <c r="A23" s="80" t="str">
        <f>'12,5KG'!C25</f>
        <v>MBOUDA 2</v>
      </c>
      <c r="B23" s="81" t="str">
        <f>IF(AND('12,5KG'!I25&gt;0,'12,5KG'!I25&lt;3),"R","OK")</f>
        <v>R</v>
      </c>
      <c r="C23" s="81" t="str">
        <f>IF(AND('12,5KG'!L25&gt;0,'12,5KG'!L25&lt;3),"R","OK")</f>
        <v>OK</v>
      </c>
      <c r="D23" s="81" t="str">
        <f>IF(AND('12,5KG'!R25&gt;0,'12,5KG'!R25&lt;3),"R","OK")</f>
        <v>OK</v>
      </c>
      <c r="E23" s="81" t="str">
        <f>IF(AND('12,5KG'!U25&gt;0,'12,5KG'!U25&lt;3),"R","OK")</f>
        <v>OK</v>
      </c>
      <c r="F23" s="81" t="str">
        <f>IF(AND('12,5KG'!X25&gt;0,'12,5KG'!X25&lt;3),"R","OK")</f>
        <v>R</v>
      </c>
      <c r="G23" s="81" t="str">
        <f>IF(AND('12,5KG'!AA25&gt;0,'12,5KG'!AA25&lt;3),"R","OK")</f>
        <v>R</v>
      </c>
      <c r="H23" s="81" t="str">
        <f>IF(AND('12,5KG'!AD25&gt;0,'12,5KG'!AD25&lt;3),"R","OK")</f>
        <v>R</v>
      </c>
      <c r="I23" s="81" t="str">
        <f>IF(AND('12,5KG'!AG25&gt;0,'12,5KG'!AG25&lt;3),"R","OK")</f>
        <v>OK</v>
      </c>
      <c r="J23" s="81" t="str">
        <f>IF(AND('12,5KG'!AP25&gt;0,'12,5KG'!AP25&lt;3),"R","OK")</f>
        <v>OK</v>
      </c>
      <c r="K23" s="81" t="str">
        <f>IF(AND('12,5KG'!AS25&gt;0,'12,5KG'!AS25&lt;3),"R","OK")</f>
        <v>OK</v>
      </c>
      <c r="L23" s="81" t="str">
        <f>IF(AND('12,5KG'!AV25&gt;0,'12,5KG'!AV25&lt;3),"R","OK")</f>
        <v>OK</v>
      </c>
      <c r="M23" s="81" t="str">
        <f>IF(AND('12,5KG'!AY25&gt;0,'12,5KG'!AY25&lt;3),"R","OK")</f>
        <v>R</v>
      </c>
      <c r="N23" s="81" t="str">
        <f>IF(AND('12,5KG'!BB25&gt;0,'12,5KG'!BB25&lt;3),"R","OK")</f>
        <v>OK</v>
      </c>
      <c r="O23" s="81" t="str">
        <f>IF(AND('12,5KG'!BE25&gt;0,'12,5KG'!BE25&lt;3),"R","OK")</f>
        <v>OK</v>
      </c>
      <c r="P23" s="81" t="str">
        <f>IF(AND('12,5KG'!BK25&gt;0,'12,5KG'!BK25&lt;3),"R","OK")</f>
        <v>OK</v>
      </c>
      <c r="Q23" s="81" t="str">
        <f>IF(AND('12,5KG'!BN25&gt;0,'12,5KG'!BN25&lt;3),"R","OK")</f>
        <v>OK</v>
      </c>
      <c r="R23" s="81" t="str">
        <f>IF(AND('12,5KG'!BQ25&gt;0,'12,5KG'!BQ25&lt;3),"R","OK")</f>
        <v>R</v>
      </c>
      <c r="S23" s="81" t="str">
        <f>IF(AND('12,5KG'!BT25&gt;0,'12,5KG'!BT25&lt;3),"R","OK")</f>
        <v>R</v>
      </c>
    </row>
    <row r="24" spans="1:19" x14ac:dyDescent="0.25">
      <c r="A24" s="80" t="str">
        <f>'12,5KG'!C26</f>
        <v>BABADJOU</v>
      </c>
      <c r="B24" s="81" t="str">
        <f>IF(AND('12,5KG'!I26&gt;0,'12,5KG'!I26&lt;3),"R","OK")</f>
        <v>R</v>
      </c>
      <c r="C24" s="81" t="str">
        <f>IF(AND('12,5KG'!L26&gt;0,'12,5KG'!L26&lt;3),"R","OK")</f>
        <v>OK</v>
      </c>
      <c r="D24" s="81" t="str">
        <f>IF(AND('12,5KG'!R26&gt;0,'12,5KG'!R26&lt;3),"R","OK")</f>
        <v>OK</v>
      </c>
      <c r="E24" s="81" t="str">
        <f>IF(AND('12,5KG'!U26&gt;0,'12,5KG'!U26&lt;3),"R","OK")</f>
        <v>R</v>
      </c>
      <c r="F24" s="81" t="str">
        <f>IF(AND('12,5KG'!X26&gt;0,'12,5KG'!X26&lt;3),"R","OK")</f>
        <v>R</v>
      </c>
      <c r="G24" s="81" t="str">
        <f>IF(AND('12,5KG'!AA26&gt;0,'12,5KG'!AA26&lt;3),"R","OK")</f>
        <v>R</v>
      </c>
      <c r="H24" s="81" t="str">
        <f>IF(AND('12,5KG'!AD26&gt;0,'12,5KG'!AD26&lt;3),"R","OK")</f>
        <v>R</v>
      </c>
      <c r="I24" s="81" t="str">
        <f>IF(AND('12,5KG'!AG26&gt;0,'12,5KG'!AG26&lt;3),"R","OK")</f>
        <v>OK</v>
      </c>
      <c r="J24" s="81" t="str">
        <f>IF(AND('12,5KG'!AP26&gt;0,'12,5KG'!AP26&lt;3),"R","OK")</f>
        <v>OK</v>
      </c>
      <c r="K24" s="81" t="str">
        <f>IF(AND('12,5KG'!AS26&gt;0,'12,5KG'!AS26&lt;3),"R","OK")</f>
        <v>OK</v>
      </c>
      <c r="L24" s="81" t="str">
        <f>IF(AND('12,5KG'!AV26&gt;0,'12,5KG'!AV26&lt;3),"R","OK")</f>
        <v>OK</v>
      </c>
      <c r="M24" s="81" t="str">
        <f>IF(AND('12,5KG'!AY26&gt;0,'12,5KG'!AY26&lt;3),"R","OK")</f>
        <v>OK</v>
      </c>
      <c r="N24" s="81" t="str">
        <f>IF(AND('12,5KG'!BB26&gt;0,'12,5KG'!BB26&lt;3),"R","OK")</f>
        <v>OK</v>
      </c>
      <c r="O24" s="81" t="str">
        <f>IF(AND('12,5KG'!BE26&gt;0,'12,5KG'!BE26&lt;3),"R","OK")</f>
        <v>OK</v>
      </c>
      <c r="P24" s="81" t="str">
        <f>IF(AND('12,5KG'!BK26&gt;0,'12,5KG'!BK26&lt;3),"R","OK")</f>
        <v>OK</v>
      </c>
      <c r="Q24" s="81" t="str">
        <f>IF(AND('12,5KG'!BN26&gt;0,'12,5KG'!BN26&lt;3),"R","OK")</f>
        <v>OK</v>
      </c>
      <c r="R24" s="81" t="str">
        <f>IF(AND('12,5KG'!BQ26&gt;0,'12,5KG'!BQ26&lt;3),"R","OK")</f>
        <v>OK</v>
      </c>
      <c r="S24" s="81" t="str">
        <f>IF(AND('12,5KG'!BT26&gt;0,'12,5KG'!BT26&lt;3),"R","OK")</f>
        <v>R</v>
      </c>
    </row>
    <row r="25" spans="1:19" x14ac:dyDescent="0.25">
      <c r="A25" s="80" t="str">
        <f>'12,5KG'!C27</f>
        <v>FEUMBAT BANGANGTE</v>
      </c>
      <c r="B25" s="81" t="str">
        <f>IF(AND('12,5KG'!I27&gt;0,'12,5KG'!I27&lt;3),"R","OK")</f>
        <v>OK</v>
      </c>
      <c r="C25" s="81" t="str">
        <f>IF(AND('12,5KG'!L27&gt;0,'12,5KG'!L27&lt;3),"R","OK")</f>
        <v>OK</v>
      </c>
      <c r="D25" s="81" t="str">
        <f>IF(AND('12,5KG'!R27&gt;0,'12,5KG'!R27&lt;3),"R","OK")</f>
        <v>OK</v>
      </c>
      <c r="E25" s="81" t="str">
        <f>IF(AND('12,5KG'!U27&gt;0,'12,5KG'!U27&lt;3),"R","OK")</f>
        <v>R</v>
      </c>
      <c r="F25" s="81" t="str">
        <f>IF(AND('12,5KG'!X27&gt;0,'12,5KG'!X27&lt;3),"R","OK")</f>
        <v>R</v>
      </c>
      <c r="G25" s="81" t="str">
        <f>IF(AND('12,5KG'!AA27&gt;0,'12,5KG'!AA27&lt;3),"R","OK")</f>
        <v>R</v>
      </c>
      <c r="H25" s="81" t="str">
        <f>IF(AND('12,5KG'!AD27&gt;0,'12,5KG'!AD27&lt;3),"R","OK")</f>
        <v>OK</v>
      </c>
      <c r="I25" s="81" t="str">
        <f>IF(AND('12,5KG'!AG27&gt;0,'12,5KG'!AG27&lt;3),"R","OK")</f>
        <v>OK</v>
      </c>
      <c r="J25" s="81" t="str">
        <f>IF(AND('12,5KG'!AP27&gt;0,'12,5KG'!AP27&lt;3),"R","OK")</f>
        <v>OK</v>
      </c>
      <c r="K25" s="81" t="str">
        <f>IF(AND('12,5KG'!AS27&gt;0,'12,5KG'!AS27&lt;3),"R","OK")</f>
        <v>OK</v>
      </c>
      <c r="L25" s="81" t="str">
        <f>IF(AND('12,5KG'!AV27&gt;0,'12,5KG'!AV27&lt;3),"R","OK")</f>
        <v>OK</v>
      </c>
      <c r="M25" s="81" t="str">
        <f>IF(AND('12,5KG'!AY27&gt;0,'12,5KG'!AY27&lt;3),"R","OK")</f>
        <v>OK</v>
      </c>
      <c r="N25" s="81" t="str">
        <f>IF(AND('12,5KG'!BB27&gt;0,'12,5KG'!BB27&lt;3),"R","OK")</f>
        <v>OK</v>
      </c>
      <c r="O25" s="81" t="str">
        <f>IF(AND('12,5KG'!BE27&gt;0,'12,5KG'!BE27&lt;3),"R","OK")</f>
        <v>OK</v>
      </c>
      <c r="P25" s="81" t="str">
        <f>IF(AND('12,5KG'!BK27&gt;0,'12,5KG'!BK27&lt;3),"R","OK")</f>
        <v>OK</v>
      </c>
      <c r="Q25" s="81" t="str">
        <f>IF(AND('12,5KG'!BN27&gt;0,'12,5KG'!BN27&lt;3),"R","OK")</f>
        <v>OK</v>
      </c>
      <c r="R25" s="81" t="str">
        <f>IF(AND('12,5KG'!BQ27&gt;0,'12,5KG'!BQ27&lt;3),"R","OK")</f>
        <v>OK</v>
      </c>
      <c r="S25" s="81" t="str">
        <f>IF(AND('12,5KG'!BT27&gt;0,'12,5KG'!BT27&lt;3),"R","OK")</f>
        <v>OK</v>
      </c>
    </row>
    <row r="26" spans="1:19" x14ac:dyDescent="0.25">
      <c r="A26" s="80" t="str">
        <f>'12,5KG'!C28</f>
        <v>BANGANGTE 1</v>
      </c>
      <c r="B26" s="81" t="str">
        <f>IF(AND('12,5KG'!I28&gt;0,'12,5KG'!I28&lt;3),"R","OK")</f>
        <v>OK</v>
      </c>
      <c r="C26" s="81" t="str">
        <f>IF(AND('12,5KG'!L28&gt;0,'12,5KG'!L28&lt;3),"R","OK")</f>
        <v>OK</v>
      </c>
      <c r="D26" s="81" t="str">
        <f>IF(AND('12,5KG'!R28&gt;0,'12,5KG'!R28&lt;3),"R","OK")</f>
        <v>OK</v>
      </c>
      <c r="E26" s="81" t="str">
        <f>IF(AND('12,5KG'!U28&gt;0,'12,5KG'!U28&lt;3),"R","OK")</f>
        <v>R</v>
      </c>
      <c r="F26" s="81" t="str">
        <f>IF(AND('12,5KG'!X28&gt;0,'12,5KG'!X28&lt;3),"R","OK")</f>
        <v>R</v>
      </c>
      <c r="G26" s="81" t="str">
        <f>IF(AND('12,5KG'!AA28&gt;0,'12,5KG'!AA28&lt;3),"R","OK")</f>
        <v>R</v>
      </c>
      <c r="H26" s="81" t="str">
        <f>IF(AND('12,5KG'!AD28&gt;0,'12,5KG'!AD28&lt;3),"R","OK")</f>
        <v>OK</v>
      </c>
      <c r="I26" s="81" t="str">
        <f>IF(AND('12,5KG'!AG28&gt;0,'12,5KG'!AG28&lt;3),"R","OK")</f>
        <v>OK</v>
      </c>
      <c r="J26" s="81" t="str">
        <f>IF(AND('12,5KG'!AP28&gt;0,'12,5KG'!AP28&lt;3),"R","OK")</f>
        <v>OK</v>
      </c>
      <c r="K26" s="81" t="str">
        <f>IF(AND('12,5KG'!AS28&gt;0,'12,5KG'!AS28&lt;3),"R","OK")</f>
        <v>R</v>
      </c>
      <c r="L26" s="81" t="str">
        <f>IF(AND('12,5KG'!AV28&gt;0,'12,5KG'!AV28&lt;3),"R","OK")</f>
        <v>R</v>
      </c>
      <c r="M26" s="81" t="str">
        <f>IF(AND('12,5KG'!AY28&gt;0,'12,5KG'!AY28&lt;3),"R","OK")</f>
        <v>OK</v>
      </c>
      <c r="N26" s="81" t="str">
        <f>IF(AND('12,5KG'!BB28&gt;0,'12,5KG'!BB28&lt;3),"R","OK")</f>
        <v>OK</v>
      </c>
      <c r="O26" s="81" t="str">
        <f>IF(AND('12,5KG'!BE28&gt;0,'12,5KG'!BE28&lt;3),"R","OK")</f>
        <v>OK</v>
      </c>
      <c r="P26" s="81" t="str">
        <f>IF(AND('12,5KG'!BK28&gt;0,'12,5KG'!BK28&lt;3),"R","OK")</f>
        <v>OK</v>
      </c>
      <c r="Q26" s="81" t="str">
        <f>IF(AND('12,5KG'!BN28&gt;0,'12,5KG'!BN28&lt;3),"R","OK")</f>
        <v>R</v>
      </c>
      <c r="R26" s="81" t="str">
        <f>IF(AND('12,5KG'!BQ28&gt;0,'12,5KG'!BQ28&lt;3),"R","OK")</f>
        <v>R</v>
      </c>
      <c r="S26" s="81" t="str">
        <f>IF(AND('12,5KG'!BT28&gt;0,'12,5KG'!BT28&lt;3),"R","OK")</f>
        <v>R</v>
      </c>
    </row>
    <row r="27" spans="1:19" x14ac:dyDescent="0.25">
      <c r="A27" s="80" t="str">
        <f>'12,5KG'!C29</f>
        <v>BANGANGTE 2</v>
      </c>
      <c r="B27" s="81" t="str">
        <f>IF(AND('12,5KG'!I29&gt;0,'12,5KG'!I29&lt;3),"R","OK")</f>
        <v>OK</v>
      </c>
      <c r="C27" s="81" t="str">
        <f>IF(AND('12,5KG'!L29&gt;0,'12,5KG'!L29&lt;3),"R","OK")</f>
        <v>OK</v>
      </c>
      <c r="D27" s="81" t="str">
        <f>IF(AND('12,5KG'!R29&gt;0,'12,5KG'!R29&lt;3),"R","OK")</f>
        <v>OK</v>
      </c>
      <c r="E27" s="81" t="str">
        <f>IF(AND('12,5KG'!U29&gt;0,'12,5KG'!U29&lt;3),"R","OK")</f>
        <v>R</v>
      </c>
      <c r="F27" s="81" t="str">
        <f>IF(AND('12,5KG'!X29&gt;0,'12,5KG'!X29&lt;3),"R","OK")</f>
        <v>R</v>
      </c>
      <c r="G27" s="81" t="str">
        <f>IF(AND('12,5KG'!AA29&gt;0,'12,5KG'!AA29&lt;3),"R","OK")</f>
        <v>R</v>
      </c>
      <c r="H27" s="81" t="str">
        <f>IF(AND('12,5KG'!AD29&gt;0,'12,5KG'!AD29&lt;3),"R","OK")</f>
        <v>OK</v>
      </c>
      <c r="I27" s="81" t="str">
        <f>IF(AND('12,5KG'!AG29&gt;0,'12,5KG'!AG29&lt;3),"R","OK")</f>
        <v>OK</v>
      </c>
      <c r="J27" s="81" t="str">
        <f>IF(AND('12,5KG'!AP29&gt;0,'12,5KG'!AP29&lt;3),"R","OK")</f>
        <v>R</v>
      </c>
      <c r="K27" s="81" t="str">
        <f>IF(AND('12,5KG'!AS29&gt;0,'12,5KG'!AS29&lt;3),"R","OK")</f>
        <v>R</v>
      </c>
      <c r="L27" s="81" t="str">
        <f>IF(AND('12,5KG'!AV29&gt;0,'12,5KG'!AV29&lt;3),"R","OK")</f>
        <v>R</v>
      </c>
      <c r="M27" s="81" t="str">
        <f>IF(AND('12,5KG'!AY29&gt;0,'12,5KG'!AY29&lt;3),"R","OK")</f>
        <v>OK</v>
      </c>
      <c r="N27" s="81" t="str">
        <f>IF(AND('12,5KG'!BB29&gt;0,'12,5KG'!BB29&lt;3),"R","OK")</f>
        <v>OK</v>
      </c>
      <c r="O27" s="81" t="str">
        <f>IF(AND('12,5KG'!BE29&gt;0,'12,5KG'!BE29&lt;3),"R","OK")</f>
        <v>R</v>
      </c>
      <c r="P27" s="81" t="str">
        <f>IF(AND('12,5KG'!BK29&gt;0,'12,5KG'!BK29&lt;3),"R","OK")</f>
        <v>OK</v>
      </c>
      <c r="Q27" s="81" t="str">
        <f>IF(AND('12,5KG'!BN29&gt;0,'12,5KG'!BN29&lt;3),"R","OK")</f>
        <v>R</v>
      </c>
      <c r="R27" s="81" t="str">
        <f>IF(AND('12,5KG'!BQ29&gt;0,'12,5KG'!BQ29&lt;3),"R","OK")</f>
        <v>R</v>
      </c>
      <c r="S27" s="81" t="str">
        <f>IF(AND('12,5KG'!BT29&gt;0,'12,5KG'!BT29&lt;3),"R","OK")</f>
        <v>R</v>
      </c>
    </row>
    <row r="28" spans="1:19" x14ac:dyDescent="0.25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</row>
    <row r="29" spans="1:19" x14ac:dyDescent="0.25">
      <c r="A29" s="76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</row>
    <row r="30" spans="1:19" x14ac:dyDescent="0.25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</row>
    <row r="31" spans="1:19" x14ac:dyDescent="0.25">
      <c r="A31" s="80" t="str">
        <f>'12,5KG'!C33</f>
        <v>BAMENDA 1</v>
      </c>
      <c r="B31" s="81" t="str">
        <f>IF(AND('12,5KG'!I33&gt;0,'12,5KG'!I33&lt;3),"R","OK")</f>
        <v>R</v>
      </c>
      <c r="C31" s="81" t="str">
        <f>IF(AND('12,5KG'!L33&gt;0,'12,5KG'!L33&lt;3),"R","OK")</f>
        <v>R</v>
      </c>
      <c r="D31" s="81" t="str">
        <f>IF(AND('12,5KG'!R33&gt;0,'12,5KG'!R33&lt;3),"R","OK")</f>
        <v>OK</v>
      </c>
      <c r="E31" s="81" t="str">
        <f>IF(AND('12,5KG'!U33&gt;0,'12,5KG'!U33&lt;3),"R","OK")</f>
        <v>R</v>
      </c>
      <c r="F31" s="81" t="str">
        <f>IF(AND('12,5KG'!X33&gt;0,'12,5KG'!X33&lt;3),"R","OK")</f>
        <v>R</v>
      </c>
      <c r="G31" s="81" t="str">
        <f>IF(AND('12,5KG'!AA33&gt;0,'12,5KG'!AA33&lt;3),"R","OK")</f>
        <v>R</v>
      </c>
      <c r="H31" s="81" t="str">
        <f>IF(AND('12,5KG'!AD33&gt;0,'12,5KG'!AD33&lt;3),"R","OK")</f>
        <v>R</v>
      </c>
      <c r="I31" s="81" t="str">
        <f>IF(AND('12,5KG'!AG33&gt;0,'12,5KG'!AG33&lt;3),"R","OK")</f>
        <v>R</v>
      </c>
      <c r="J31" s="81" t="str">
        <f>IF(AND('12,5KG'!AP33&gt;0,'12,5KG'!AP33&lt;3),"R","OK")</f>
        <v>R</v>
      </c>
      <c r="K31" s="81" t="str">
        <f>IF(AND('12,5KG'!AS33&gt;0,'12,5KG'!AS33&lt;3),"R","OK")</f>
        <v>R</v>
      </c>
      <c r="L31" s="81" t="str">
        <f>IF(AND('12,5KG'!AV33&gt;0,'12,5KG'!AV33&lt;3),"R","OK")</f>
        <v>R</v>
      </c>
      <c r="M31" s="81" t="str">
        <f>IF(AND('12,5KG'!AY33&gt;0,'12,5KG'!AY33&lt;3),"R","OK")</f>
        <v>R</v>
      </c>
      <c r="N31" s="81" t="str">
        <f>IF(AND('12,5KG'!BB33&gt;0,'12,5KG'!BB33&lt;3),"R","OK")</f>
        <v>R</v>
      </c>
      <c r="O31" s="81" t="str">
        <f>IF(AND('12,5KG'!BE33&gt;0,'12,5KG'!BE33&lt;3),"R","OK")</f>
        <v>R</v>
      </c>
      <c r="P31" s="81" t="str">
        <f>IF(AND('12,5KG'!BK33&gt;0,'12,5KG'!BK33&lt;3),"R","OK")</f>
        <v>OK</v>
      </c>
      <c r="Q31" s="81" t="str">
        <f>IF(AND('12,5KG'!BN33&gt;0,'12,5KG'!BN33&lt;3),"R","OK")</f>
        <v>R</v>
      </c>
      <c r="R31" s="81" t="str">
        <f>IF(AND('12,5KG'!BQ33&gt;0,'12,5KG'!BQ33&lt;3),"R","OK")</f>
        <v>R</v>
      </c>
      <c r="S31" s="81" t="str">
        <f>IF(AND('12,5KG'!BT33&gt;0,'12,5KG'!BT33&lt;3),"R","OK")</f>
        <v>R</v>
      </c>
    </row>
    <row r="32" spans="1:19" x14ac:dyDescent="0.25">
      <c r="A32" s="80" t="str">
        <f>'12,5KG'!C34</f>
        <v>BAMENDA 2</v>
      </c>
      <c r="B32" s="81" t="str">
        <f>IF(AND('12,5KG'!I34&gt;0,'12,5KG'!I34&lt;3),"R","OK")</f>
        <v>OK</v>
      </c>
      <c r="C32" s="81" t="str">
        <f>IF(AND('12,5KG'!L34&gt;0,'12,5KG'!L34&lt;3),"R","OK")</f>
        <v>OK</v>
      </c>
      <c r="D32" s="81" t="str">
        <f>IF(AND('12,5KG'!R34&gt;0,'12,5KG'!R34&lt;3),"R","OK")</f>
        <v>OK</v>
      </c>
      <c r="E32" s="81" t="str">
        <f>IF(AND('12,5KG'!U34&gt;0,'12,5KG'!U34&lt;3),"R","OK")</f>
        <v>OK</v>
      </c>
      <c r="F32" s="81" t="str">
        <f>IF(AND('12,5KG'!X34&gt;0,'12,5KG'!X34&lt;3),"R","OK")</f>
        <v>OK</v>
      </c>
      <c r="G32" s="81" t="str">
        <f>IF(AND('12,5KG'!AA34&gt;0,'12,5KG'!AA34&lt;3),"R","OK")</f>
        <v>OK</v>
      </c>
      <c r="H32" s="81" t="str">
        <f>IF(AND('12,5KG'!AD34&gt;0,'12,5KG'!AD34&lt;3),"R","OK")</f>
        <v>OK</v>
      </c>
      <c r="I32" s="81" t="str">
        <f>IF(AND('12,5KG'!AG34&gt;0,'12,5KG'!AG34&lt;3),"R","OK")</f>
        <v>OK</v>
      </c>
      <c r="J32" s="81" t="str">
        <f>IF(AND('12,5KG'!AP34&gt;0,'12,5KG'!AP34&lt;3),"R","OK")</f>
        <v>OK</v>
      </c>
      <c r="K32" s="81" t="str">
        <f>IF(AND('12,5KG'!AS34&gt;0,'12,5KG'!AS34&lt;3),"R","OK")</f>
        <v>OK</v>
      </c>
      <c r="L32" s="81" t="str">
        <f>IF(AND('12,5KG'!AV34&gt;0,'12,5KG'!AV34&lt;3),"R","OK")</f>
        <v>OK</v>
      </c>
      <c r="M32" s="81" t="str">
        <f>IF(AND('12,5KG'!AY34&gt;0,'12,5KG'!AY34&lt;3),"R","OK")</f>
        <v>OK</v>
      </c>
      <c r="N32" s="81" t="str">
        <f>IF(AND('12,5KG'!BB34&gt;0,'12,5KG'!BB34&lt;3),"R","OK")</f>
        <v>OK</v>
      </c>
      <c r="O32" s="81" t="str">
        <f>IF(AND('12,5KG'!BE34&gt;0,'12,5KG'!BE34&lt;3),"R","OK")</f>
        <v>OK</v>
      </c>
      <c r="P32" s="81" t="str">
        <f>IF(AND('12,5KG'!BK34&gt;0,'12,5KG'!BK34&lt;3),"R","OK")</f>
        <v>OK</v>
      </c>
      <c r="Q32" s="81" t="str">
        <f>IF(AND('12,5KG'!BN34&gt;0,'12,5KG'!BN34&lt;3),"R","OK")</f>
        <v>OK</v>
      </c>
      <c r="R32" s="81" t="str">
        <f>IF(AND('12,5KG'!BQ34&gt;0,'12,5KG'!BQ34&lt;3),"R","OK")</f>
        <v>OK</v>
      </c>
      <c r="S32" s="81" t="str">
        <f>IF(AND('12,5KG'!BT34&gt;0,'12,5KG'!BT34&lt;3),"R","OK")</f>
        <v>OK</v>
      </c>
    </row>
    <row r="33" spans="1:19" x14ac:dyDescent="0.25">
      <c r="A33" s="80" t="str">
        <f>'12,5KG'!C35</f>
        <v>NKWEN</v>
      </c>
      <c r="B33" s="81" t="str">
        <f>IF(AND('12,5KG'!I35&gt;0,'12,5KG'!I35&lt;3),"R","OK")</f>
        <v>OK</v>
      </c>
      <c r="C33" s="81" t="str">
        <f>IF(AND('12,5KG'!L35&gt;0,'12,5KG'!L35&lt;3),"R","OK")</f>
        <v>R</v>
      </c>
      <c r="D33" s="81" t="str">
        <f>IF(AND('12,5KG'!R35&gt;0,'12,5KG'!R35&lt;3),"R","OK")</f>
        <v>OK</v>
      </c>
      <c r="E33" s="81" t="str">
        <f>IF(AND('12,5KG'!U35&gt;0,'12,5KG'!U35&lt;3),"R","OK")</f>
        <v>R</v>
      </c>
      <c r="F33" s="81" t="str">
        <f>IF(AND('12,5KG'!X35&gt;0,'12,5KG'!X35&lt;3),"R","OK")</f>
        <v>R</v>
      </c>
      <c r="G33" s="81" t="str">
        <f>IF(AND('12,5KG'!AA35&gt;0,'12,5KG'!AA35&lt;3),"R","OK")</f>
        <v>R</v>
      </c>
      <c r="H33" s="81" t="str">
        <f>IF(AND('12,5KG'!AD35&gt;0,'12,5KG'!AD35&lt;3),"R","OK")</f>
        <v>R</v>
      </c>
      <c r="I33" s="81" t="str">
        <f>IF(AND('12,5KG'!AG35&gt;0,'12,5KG'!AG35&lt;3),"R","OK")</f>
        <v>R</v>
      </c>
      <c r="J33" s="81" t="str">
        <f>IF(AND('12,5KG'!AP35&gt;0,'12,5KG'!AP35&lt;3),"R","OK")</f>
        <v>R</v>
      </c>
      <c r="K33" s="81" t="str">
        <f>IF(AND('12,5KG'!AS35&gt;0,'12,5KG'!AS35&lt;3),"R","OK")</f>
        <v>R</v>
      </c>
      <c r="L33" s="81" t="str">
        <f>IF(AND('12,5KG'!AV35&gt;0,'12,5KG'!AV35&lt;3),"R","OK")</f>
        <v>R</v>
      </c>
      <c r="M33" s="81" t="str">
        <f>IF(AND('12,5KG'!AY35&gt;0,'12,5KG'!AY35&lt;3),"R","OK")</f>
        <v>R</v>
      </c>
      <c r="N33" s="81" t="str">
        <f>IF(AND('12,5KG'!BB35&gt;0,'12,5KG'!BB35&lt;3),"R","OK")</f>
        <v>R</v>
      </c>
      <c r="O33" s="81" t="str">
        <f>IF(AND('12,5KG'!BE35&gt;0,'12,5KG'!BE35&lt;3),"R","OK")</f>
        <v>OK</v>
      </c>
      <c r="P33" s="81" t="str">
        <f>IF(AND('12,5KG'!BK35&gt;0,'12,5KG'!BK35&lt;3),"R","OK")</f>
        <v>OK</v>
      </c>
      <c r="Q33" s="81" t="str">
        <f>IF(AND('12,5KG'!BN35&gt;0,'12,5KG'!BN35&lt;3),"R","OK")</f>
        <v>OK</v>
      </c>
      <c r="R33" s="81" t="str">
        <f>IF(AND('12,5KG'!BQ35&gt;0,'12,5KG'!BQ35&lt;3),"R","OK")</f>
        <v>OK</v>
      </c>
      <c r="S33" s="81" t="str">
        <f>IF(AND('12,5KG'!BT35&gt;0,'12,5KG'!BT35&lt;3),"R","OK")</f>
        <v>OK</v>
      </c>
    </row>
    <row r="34" spans="1:19" x14ac:dyDescent="0.25">
      <c r="A34" s="80" t="str">
        <f>'12,5KG'!C36</f>
        <v>NTARINKON</v>
      </c>
      <c r="B34" s="81" t="str">
        <f>IF(AND('12,5KG'!I36&gt;0,'12,5KG'!I36&lt;3),"R","OK")</f>
        <v>OK</v>
      </c>
      <c r="C34" s="81" t="str">
        <f>IF(AND('12,5KG'!L36&gt;0,'12,5KG'!L36&lt;3),"R","OK")</f>
        <v>OK</v>
      </c>
      <c r="D34" s="81" t="str">
        <f>IF(AND('12,5KG'!R36&gt;0,'12,5KG'!R36&lt;3),"R","OK")</f>
        <v>OK</v>
      </c>
      <c r="E34" s="81" t="str">
        <f>IF(AND('12,5KG'!U36&gt;0,'12,5KG'!U36&lt;3),"R","OK")</f>
        <v>OK</v>
      </c>
      <c r="F34" s="81" t="str">
        <f>IF(AND('12,5KG'!X36&gt;0,'12,5KG'!X36&lt;3),"R","OK")</f>
        <v>OK</v>
      </c>
      <c r="G34" s="81" t="str">
        <f>IF(AND('12,5KG'!AA36&gt;0,'12,5KG'!AA36&lt;3),"R","OK")</f>
        <v>OK</v>
      </c>
      <c r="H34" s="81" t="str">
        <f>IF(AND('12,5KG'!AD36&gt;0,'12,5KG'!AD36&lt;3),"R","OK")</f>
        <v>OK</v>
      </c>
      <c r="I34" s="81" t="str">
        <f>IF(AND('12,5KG'!AG36&gt;0,'12,5KG'!AG36&lt;3),"R","OK")</f>
        <v>OK</v>
      </c>
      <c r="J34" s="81" t="str">
        <f>IF(AND('12,5KG'!AP36&gt;0,'12,5KG'!AP36&lt;3),"R","OK")</f>
        <v>OK</v>
      </c>
      <c r="K34" s="81" t="str">
        <f>IF(AND('12,5KG'!AS36&gt;0,'12,5KG'!AS36&lt;3),"R","OK")</f>
        <v>OK</v>
      </c>
      <c r="L34" s="81" t="str">
        <f>IF(AND('12,5KG'!AV36&gt;0,'12,5KG'!AV36&lt;3),"R","OK")</f>
        <v>OK</v>
      </c>
      <c r="M34" s="81" t="str">
        <f>IF(AND('12,5KG'!AY36&gt;0,'12,5KG'!AY36&lt;3),"R","OK")</f>
        <v>OK</v>
      </c>
      <c r="N34" s="81" t="str">
        <f>IF(AND('12,5KG'!BB36&gt;0,'12,5KG'!BB36&lt;3),"R","OK")</f>
        <v>OK</v>
      </c>
      <c r="O34" s="81" t="str">
        <f>IF(AND('12,5KG'!BE36&gt;0,'12,5KG'!BE36&lt;3),"R","OK")</f>
        <v>OK</v>
      </c>
      <c r="P34" s="81" t="str">
        <f>IF(AND('12,5KG'!BK36&gt;0,'12,5KG'!BK36&lt;3),"R","OK")</f>
        <v>OK</v>
      </c>
      <c r="Q34" s="81" t="str">
        <f>IF(AND('12,5KG'!BN36&gt;0,'12,5KG'!BN36&lt;3),"R","OK")</f>
        <v>OK</v>
      </c>
      <c r="R34" s="81" t="str">
        <f>IF(AND('12,5KG'!BQ36&gt;0,'12,5KG'!BQ36&lt;3),"R","OK")</f>
        <v>OK</v>
      </c>
      <c r="S34" s="81" t="str">
        <f>IF(AND('12,5KG'!BT36&gt;0,'12,5KG'!BT36&lt;3),"R","OK")</f>
        <v>OK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A90B0321D3B24DB28F1C820317AB1E" ma:contentTypeVersion="12" ma:contentTypeDescription="Crée un document." ma:contentTypeScope="" ma:versionID="2425b1f667491774fbc53c312e8cc728">
  <xsd:schema xmlns:xsd="http://www.w3.org/2001/XMLSchema" xmlns:xs="http://www.w3.org/2001/XMLSchema" xmlns:p="http://schemas.microsoft.com/office/2006/metadata/properties" xmlns:ns3="6f4b110f-9aaf-4b63-8b37-35d3e2556934" xmlns:ns4="21b6034c-d966-4df3-b3d2-354725a82671" targetNamespace="http://schemas.microsoft.com/office/2006/metadata/properties" ma:root="true" ma:fieldsID="f883185eac2773dd9fb57c3c9d3dcd79" ns3:_="" ns4:_="">
    <xsd:import namespace="6f4b110f-9aaf-4b63-8b37-35d3e2556934"/>
    <xsd:import namespace="21b6034c-d966-4df3-b3d2-354725a8267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4b110f-9aaf-4b63-8b37-35d3e25569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b6034c-d966-4df3-b3d2-354725a8267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331CB9-3C09-40B8-A9EF-D41EF315B647}">
  <ds:schemaRefs>
    <ds:schemaRef ds:uri="http://purl.org/dc/terms/"/>
    <ds:schemaRef ds:uri="21b6034c-d966-4df3-b3d2-354725a82671"/>
    <ds:schemaRef ds:uri="http://schemas.microsoft.com/office/2006/documentManagement/types"/>
    <ds:schemaRef ds:uri="http://schemas.microsoft.com/office/infopath/2007/PartnerControls"/>
    <ds:schemaRef ds:uri="6f4b110f-9aaf-4b63-8b37-35d3e2556934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CCEFA77-8D8E-4BB6-88D9-53D55491B6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4b110f-9aaf-4b63-8b37-35d3e2556934"/>
    <ds:schemaRef ds:uri="21b6034c-d966-4df3-b3d2-354725a826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8190A3-D4B8-4DA8-B003-3A784C98CE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12,5KG</vt:lpstr>
      <vt:lpstr>Sources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MOULIOM</dc:creator>
  <cp:lastModifiedBy>Walter MOULIOM</cp:lastModifiedBy>
  <cp:lastPrinted>2022-03-25T09:31:39Z</cp:lastPrinted>
  <dcterms:created xsi:type="dcterms:W3CDTF">2021-07-29T12:13:38Z</dcterms:created>
  <dcterms:modified xsi:type="dcterms:W3CDTF">2022-09-28T08:16:53Z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0x010100A6A90B0321D3B24DB28F1C820317AB1E</vt:lpwstr>
  </property>
</Properties>
</file>