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05" yWindow="-105" windowWidth="20730" windowHeight="11760" tabRatio="688"/>
  </bookViews>
  <sheets>
    <sheet name="Grand livre général vFB" sheetId="15" r:id="rId1"/>
    <sheet name="Feuil1" sheetId="16" r:id="rId2"/>
  </sheets>
  <definedNames>
    <definedName name="Compteattente472">#REF!</definedName>
    <definedName name="Crédit">#REF!</definedName>
    <definedName name="Débit">#REF!</definedName>
    <definedName name="TRI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8" i="16" l="1"/>
  <c r="N78" i="16"/>
  <c r="M78" i="16"/>
  <c r="P77" i="16"/>
  <c r="P76" i="16"/>
  <c r="P75" i="16"/>
  <c r="P74" i="16"/>
  <c r="P73" i="16"/>
  <c r="P72" i="16"/>
  <c r="P71" i="16"/>
  <c r="P70" i="16"/>
  <c r="P69" i="16"/>
  <c r="P68" i="16"/>
  <c r="P67" i="16"/>
  <c r="P66" i="16"/>
  <c r="P65" i="16"/>
  <c r="P64" i="16"/>
  <c r="P63" i="16"/>
  <c r="R78" i="16" s="1"/>
  <c r="P62" i="16"/>
  <c r="Q77" i="16" s="1"/>
  <c r="P61" i="16"/>
  <c r="R76" i="16" s="1"/>
  <c r="P60" i="16"/>
  <c r="Q75" i="16" s="1"/>
  <c r="P59" i="16"/>
  <c r="P58" i="16"/>
  <c r="Q73" i="16" s="1"/>
  <c r="P57" i="16"/>
  <c r="R72" i="16" s="1"/>
  <c r="O57" i="16"/>
  <c r="O58" i="16" s="1"/>
  <c r="O59" i="16" s="1"/>
  <c r="O60" i="16" s="1"/>
  <c r="O61" i="16" s="1"/>
  <c r="O62" i="16" s="1"/>
  <c r="O63" i="16" s="1"/>
  <c r="O64" i="16" s="1"/>
  <c r="O65" i="16" s="1"/>
  <c r="O66" i="16" s="1"/>
  <c r="O67" i="16" s="1"/>
  <c r="O68" i="16" s="1"/>
  <c r="O69" i="16" s="1"/>
  <c r="O70" i="16" s="1"/>
  <c r="O71" i="16" s="1"/>
  <c r="O72" i="16" s="1"/>
  <c r="O73" i="16" s="1"/>
  <c r="O74" i="16" s="1"/>
  <c r="O75" i="16" s="1"/>
  <c r="O76" i="16" s="1"/>
  <c r="O77" i="16" s="1"/>
  <c r="O78" i="16" s="1"/>
  <c r="P56" i="16"/>
  <c r="P55" i="16"/>
  <c r="N55" i="16"/>
  <c r="M55" i="16"/>
  <c r="P54" i="16"/>
  <c r="Q69" i="16" s="1"/>
  <c r="P53" i="16"/>
  <c r="R68" i="16" s="1"/>
  <c r="P52" i="16"/>
  <c r="Q67" i="16" s="1"/>
  <c r="P51" i="16"/>
  <c r="P50" i="16"/>
  <c r="P49" i="16"/>
  <c r="P48" i="16"/>
  <c r="Q63" i="16" s="1"/>
  <c r="P47" i="16"/>
  <c r="P46" i="16"/>
  <c r="P45" i="16"/>
  <c r="P44" i="16"/>
  <c r="Q59" i="16" s="1"/>
  <c r="P43" i="16"/>
  <c r="Q58" i="16" s="1"/>
  <c r="P42" i="16"/>
  <c r="O42" i="16"/>
  <c r="O43" i="16" s="1"/>
  <c r="O44" i="16" s="1"/>
  <c r="O45" i="16" s="1"/>
  <c r="O46" i="16" s="1"/>
  <c r="O47" i="16" s="1"/>
  <c r="O48" i="16" s="1"/>
  <c r="O49" i="16" s="1"/>
  <c r="O50" i="16" s="1"/>
  <c r="O51" i="16" s="1"/>
  <c r="O52" i="16" s="1"/>
  <c r="O53" i="16" s="1"/>
  <c r="O54" i="16" s="1"/>
  <c r="O55" i="16" s="1"/>
  <c r="P41" i="16"/>
  <c r="R56" i="16" s="1"/>
  <c r="O41" i="16"/>
  <c r="P40" i="16"/>
  <c r="P39" i="16"/>
  <c r="N39" i="16"/>
  <c r="M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P19" i="16"/>
  <c r="P18" i="16"/>
  <c r="P17" i="16"/>
  <c r="P16" i="16"/>
  <c r="P15" i="16"/>
  <c r="P14" i="16"/>
  <c r="P13" i="16"/>
  <c r="P12" i="16"/>
  <c r="P11" i="16"/>
  <c r="Q39" i="16" s="1"/>
  <c r="O11" i="16"/>
  <c r="O12" i="16" s="1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O33" i="16" s="1"/>
  <c r="O34" i="16" s="1"/>
  <c r="O35" i="16" s="1"/>
  <c r="O36" i="16" s="1"/>
  <c r="O37" i="16" s="1"/>
  <c r="O38" i="16" s="1"/>
  <c r="O39" i="16" s="1"/>
  <c r="P10" i="16"/>
  <c r="P9" i="16"/>
  <c r="N9" i="16"/>
  <c r="M9" i="16"/>
  <c r="P8" i="16"/>
  <c r="P7" i="16"/>
  <c r="P6" i="16"/>
  <c r="P5" i="16"/>
  <c r="P4" i="16"/>
  <c r="O4" i="16"/>
  <c r="O5" i="16" s="1"/>
  <c r="O6" i="16" s="1"/>
  <c r="O7" i="16" s="1"/>
  <c r="O8" i="16" s="1"/>
  <c r="O9" i="16" s="1"/>
  <c r="P3" i="16"/>
  <c r="O3" i="16"/>
  <c r="P2" i="16"/>
  <c r="R48" i="15"/>
  <c r="R43" i="15"/>
  <c r="R45" i="15"/>
  <c r="R54" i="15"/>
  <c r="R18" i="15"/>
  <c r="R34" i="15"/>
  <c r="R32" i="15"/>
  <c r="R37" i="15"/>
  <c r="R23" i="15"/>
  <c r="R12" i="15"/>
  <c r="R17" i="15"/>
  <c r="Q44" i="15"/>
  <c r="Q58" i="15"/>
  <c r="Q71" i="15"/>
  <c r="Q32" i="15"/>
  <c r="Q36" i="15"/>
  <c r="Q45" i="15"/>
  <c r="Q43" i="15"/>
  <c r="Q38" i="15"/>
  <c r="Q12" i="15"/>
  <c r="Q57" i="15"/>
  <c r="Q47" i="15"/>
  <c r="Q26" i="15"/>
  <c r="Q31" i="15"/>
  <c r="Q56" i="15"/>
  <c r="Q70" i="15"/>
  <c r="Q61" i="15"/>
  <c r="Q29" i="15"/>
  <c r="Q33" i="15"/>
  <c r="R26" i="15"/>
  <c r="R28" i="15"/>
  <c r="Q76" i="15"/>
  <c r="Q23" i="15"/>
  <c r="Q75" i="15"/>
  <c r="Q66" i="15"/>
  <c r="Q25" i="15"/>
  <c r="Q51" i="15"/>
  <c r="Q35" i="15"/>
  <c r="R46" i="15"/>
  <c r="R30" i="15"/>
  <c r="R29" i="15"/>
  <c r="R36" i="15"/>
  <c r="Q55" i="15"/>
  <c r="Q39" i="15"/>
  <c r="Q22" i="15"/>
  <c r="Q68" i="15"/>
  <c r="Q15" i="15"/>
  <c r="Q54" i="15"/>
  <c r="Q28" i="15"/>
  <c r="R41" i="15"/>
  <c r="R47" i="15"/>
  <c r="R49" i="15"/>
  <c r="R39" i="15"/>
  <c r="R22" i="15"/>
  <c r="R38" i="15"/>
  <c r="R13" i="15"/>
  <c r="R11" i="15"/>
  <c r="R27" i="15"/>
  <c r="R20" i="15"/>
  <c r="R25" i="15"/>
  <c r="Q60" i="15"/>
  <c r="Q74" i="15"/>
  <c r="Q73" i="15"/>
  <c r="Q37" i="15"/>
  <c r="Q9" i="15"/>
  <c r="Q46" i="15"/>
  <c r="Q59" i="15"/>
  <c r="Q13" i="15"/>
  <c r="Q17" i="15"/>
  <c r="Q50" i="15"/>
  <c r="Q63" i="15"/>
  <c r="Q16" i="15"/>
  <c r="Q20" i="15"/>
  <c r="Q72" i="15"/>
  <c r="Q65" i="15"/>
  <c r="Q14" i="15"/>
  <c r="Q19" i="15"/>
  <c r="R40" i="15"/>
  <c r="R53" i="15"/>
  <c r="R51" i="15"/>
  <c r="R42" i="15"/>
  <c r="R10" i="15"/>
  <c r="R16" i="15"/>
  <c r="R21" i="15"/>
  <c r="R15" i="15"/>
  <c r="R31" i="15"/>
  <c r="R33" i="15"/>
  <c r="Q77" i="15"/>
  <c r="Q18" i="15"/>
  <c r="Q48" i="15"/>
  <c r="Q62" i="15"/>
  <c r="Q11" i="15"/>
  <c r="Q52" i="15"/>
  <c r="Q49" i="15"/>
  <c r="Q21" i="15"/>
  <c r="Q69" i="15"/>
  <c r="Q30" i="15"/>
  <c r="R44" i="15"/>
  <c r="R52" i="15"/>
  <c r="R50" i="15"/>
  <c r="R14" i="15"/>
  <c r="R24" i="15"/>
  <c r="R19" i="15"/>
  <c r="R35" i="15"/>
  <c r="R9" i="15"/>
  <c r="Q42" i="15"/>
  <c r="Q34" i="15"/>
  <c r="Q64" i="15"/>
  <c r="Q41" i="15"/>
  <c r="Q27" i="15"/>
  <c r="Q53" i="15"/>
  <c r="Q10" i="15"/>
  <c r="Q40" i="15"/>
  <c r="Q67" i="15"/>
  <c r="Q24" i="15"/>
  <c r="S39" i="15" l="1"/>
  <c r="R9" i="16"/>
  <c r="R60" i="16"/>
  <c r="R64" i="16"/>
  <c r="R70" i="16"/>
  <c r="Q9" i="16"/>
  <c r="R55" i="16"/>
  <c r="Q57" i="16"/>
  <c r="S57" i="16" s="1"/>
  <c r="Q61" i="16"/>
  <c r="Q65" i="16"/>
  <c r="Q55" i="16"/>
  <c r="R39" i="16"/>
  <c r="S39" i="16" s="1"/>
  <c r="R58" i="16"/>
  <c r="S58" i="16" s="1"/>
  <c r="R62" i="16"/>
  <c r="R66" i="16"/>
  <c r="Q71" i="16"/>
  <c r="R57" i="16"/>
  <c r="Q62" i="16"/>
  <c r="Q56" i="16"/>
  <c r="S56" i="16" s="1"/>
  <c r="S62" i="16"/>
  <c r="R65" i="16"/>
  <c r="S65" i="16" s="1"/>
  <c r="Q66" i="16"/>
  <c r="S66" i="16" s="1"/>
  <c r="R69" i="16"/>
  <c r="S69" i="16" s="1"/>
  <c r="Q70" i="16"/>
  <c r="S70" i="16" s="1"/>
  <c r="R73" i="16"/>
  <c r="S73" i="16" s="1"/>
  <c r="Q74" i="16"/>
  <c r="R77" i="16"/>
  <c r="S77" i="16" s="1"/>
  <c r="R74" i="16"/>
  <c r="R61" i="16"/>
  <c r="S61" i="16" s="1"/>
  <c r="R59" i="16"/>
  <c r="S59" i="16" s="1"/>
  <c r="Q60" i="16"/>
  <c r="S60" i="16" s="1"/>
  <c r="R63" i="16"/>
  <c r="S63" i="16" s="1"/>
  <c r="Q64" i="16"/>
  <c r="S64" i="16" s="1"/>
  <c r="R67" i="16"/>
  <c r="S67" i="16" s="1"/>
  <c r="Q68" i="16"/>
  <c r="S68" i="16" s="1"/>
  <c r="R71" i="16"/>
  <c r="S71" i="16" s="1"/>
  <c r="Q72" i="16"/>
  <c r="S72" i="16" s="1"/>
  <c r="R75" i="16"/>
  <c r="S75" i="16" s="1"/>
  <c r="Q76" i="16"/>
  <c r="S76" i="16" s="1"/>
  <c r="Q78" i="16"/>
  <c r="S78" i="16" s="1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3" i="15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2" i="15"/>
  <c r="N78" i="15"/>
  <c r="M78" i="15"/>
  <c r="O57" i="15"/>
  <c r="O58" i="15" s="1"/>
  <c r="O59" i="15" s="1"/>
  <c r="O60" i="15" s="1"/>
  <c r="O61" i="15" s="1"/>
  <c r="O62" i="15" s="1"/>
  <c r="O63" i="15" s="1"/>
  <c r="O64" i="15" s="1"/>
  <c r="O65" i="15" s="1"/>
  <c r="O66" i="15" s="1"/>
  <c r="O67" i="15" s="1"/>
  <c r="O68" i="15" s="1"/>
  <c r="O69" i="15" s="1"/>
  <c r="O70" i="15" s="1"/>
  <c r="O71" i="15" s="1"/>
  <c r="O72" i="15" s="1"/>
  <c r="O73" i="15" s="1"/>
  <c r="O74" i="15" s="1"/>
  <c r="O75" i="15" s="1"/>
  <c r="O76" i="15" s="1"/>
  <c r="O77" i="15" s="1"/>
  <c r="O78" i="15" s="1"/>
  <c r="N55" i="15"/>
  <c r="M55" i="15"/>
  <c r="O41" i="15"/>
  <c r="O42" i="15" s="1"/>
  <c r="O43" i="15" s="1"/>
  <c r="O44" i="15" s="1"/>
  <c r="O45" i="15" s="1"/>
  <c r="O46" i="15" s="1"/>
  <c r="O47" i="15" s="1"/>
  <c r="O48" i="15" s="1"/>
  <c r="O49" i="15" s="1"/>
  <c r="O50" i="15" s="1"/>
  <c r="O51" i="15" s="1"/>
  <c r="O52" i="15" s="1"/>
  <c r="O53" i="15" s="1"/>
  <c r="O54" i="15" s="1"/>
  <c r="O55" i="15" s="1"/>
  <c r="N39" i="15"/>
  <c r="M39" i="15"/>
  <c r="O11" i="15"/>
  <c r="O12" i="15" s="1"/>
  <c r="O13" i="15" s="1"/>
  <c r="O14" i="15" s="1"/>
  <c r="O15" i="15" s="1"/>
  <c r="O16" i="15" s="1"/>
  <c r="O17" i="15" s="1"/>
  <c r="O18" i="15" s="1"/>
  <c r="O19" i="15" s="1"/>
  <c r="O20" i="15" s="1"/>
  <c r="O21" i="15" s="1"/>
  <c r="O22" i="15" s="1"/>
  <c r="O23" i="15" s="1"/>
  <c r="O24" i="15" s="1"/>
  <c r="O25" i="15" s="1"/>
  <c r="O26" i="15" s="1"/>
  <c r="O27" i="15" s="1"/>
  <c r="O28" i="15" s="1"/>
  <c r="O29" i="15" s="1"/>
  <c r="O30" i="15" s="1"/>
  <c r="O31" i="15" s="1"/>
  <c r="O32" i="15" s="1"/>
  <c r="O33" i="15" s="1"/>
  <c r="O34" i="15" s="1"/>
  <c r="O35" i="15" s="1"/>
  <c r="O36" i="15" s="1"/>
  <c r="O37" i="15" s="1"/>
  <c r="O38" i="15" s="1"/>
  <c r="O39" i="15" s="1"/>
  <c r="N9" i="15"/>
  <c r="M9" i="15"/>
  <c r="O3" i="15"/>
  <c r="O4" i="15" s="1"/>
  <c r="O5" i="15" s="1"/>
  <c r="O6" i="15" s="1"/>
  <c r="O7" i="15" s="1"/>
  <c r="O8" i="15" s="1"/>
  <c r="O9" i="15" s="1"/>
  <c r="Q78" i="15" l="1"/>
  <c r="S55" i="16"/>
  <c r="S9" i="16"/>
  <c r="S74" i="16"/>
  <c r="R72" i="15"/>
  <c r="S72" i="15"/>
  <c r="R64" i="15"/>
  <c r="S64" i="15"/>
  <c r="R56" i="15"/>
  <c r="R71" i="15"/>
  <c r="R63" i="15"/>
  <c r="R78" i="15"/>
  <c r="R70" i="15"/>
  <c r="R62" i="15"/>
  <c r="S62" i="15"/>
  <c r="S9" i="15"/>
  <c r="R77" i="15"/>
  <c r="R69" i="15"/>
  <c r="R61" i="15"/>
  <c r="R76" i="15"/>
  <c r="R68" i="15"/>
  <c r="R60" i="15"/>
  <c r="R75" i="15"/>
  <c r="R67" i="15"/>
  <c r="R59" i="15"/>
  <c r="S59" i="15"/>
  <c r="R74" i="15"/>
  <c r="R66" i="15"/>
  <c r="R58" i="15"/>
  <c r="R73" i="15"/>
  <c r="S73" i="15"/>
  <c r="R65" i="15"/>
  <c r="R57" i="15"/>
  <c r="R55" i="15"/>
  <c r="S55" i="15" s="1"/>
  <c r="S60" i="15" l="1"/>
  <c r="S76" i="15"/>
  <c r="S69" i="15"/>
  <c r="S58" i="15"/>
  <c r="S75" i="15"/>
  <c r="S71" i="15"/>
  <c r="S61" i="15"/>
  <c r="S57" i="15"/>
  <c r="S65" i="15"/>
  <c r="S68" i="15"/>
  <c r="S66" i="15"/>
  <c r="S67" i="15"/>
  <c r="S74" i="15"/>
  <c r="S77" i="15"/>
  <c r="S63" i="15"/>
  <c r="S78" i="15"/>
  <c r="S70" i="15"/>
  <c r="S56" i="15"/>
</calcChain>
</file>

<file path=xl/sharedStrings.xml><?xml version="1.0" encoding="utf-8"?>
<sst xmlns="http://schemas.openxmlformats.org/spreadsheetml/2006/main" count="1254" uniqueCount="196">
  <si>
    <t>Statut de référence</t>
  </si>
  <si>
    <t>Transaction Number</t>
  </si>
  <si>
    <t>Date d'échéance</t>
  </si>
  <si>
    <t>Mémo</t>
  </si>
  <si>
    <t>Société</t>
  </si>
  <si>
    <t>Etablissement</t>
  </si>
  <si>
    <t>Débit</t>
  </si>
  <si>
    <t>Crédit</t>
  </si>
  <si>
    <t>Solde</t>
  </si>
  <si>
    <t>Approuvé pour report</t>
  </si>
  <si>
    <t>BLR</t>
  </si>
  <si>
    <t>CCA 07/2020</t>
  </si>
  <si>
    <t>JOURNAL14812</t>
  </si>
  <si>
    <t>LBLR846</t>
  </si>
  <si>
    <t>CCA 08/2020</t>
  </si>
  <si>
    <t>JOURNAL16837</t>
  </si>
  <si>
    <t>LBLR974</t>
  </si>
  <si>
    <t>CCA 09/2020</t>
  </si>
  <si>
    <t>Payé en totalité</t>
  </si>
  <si>
    <t>Ouverte</t>
  </si>
  <si>
    <t>Compte</t>
  </si>
  <si>
    <t>Journal</t>
  </si>
  <si>
    <t>Ett / Siège</t>
  </si>
  <si>
    <t>Période comptable</t>
  </si>
  <si>
    <t>N° Transaction</t>
  </si>
  <si>
    <t>Name</t>
  </si>
  <si>
    <t>OD</t>
  </si>
  <si>
    <t>- Numéro Entité</t>
  </si>
  <si>
    <t>JOURNAL5224</t>
  </si>
  <si>
    <t>LBLR327</t>
  </si>
  <si>
    <t>FNP 03/2020</t>
  </si>
  <si>
    <t>JOURNAL6724</t>
  </si>
  <si>
    <t>LBLR380</t>
  </si>
  <si>
    <t>FNP 04/2020</t>
  </si>
  <si>
    <t>JOURNAL8143</t>
  </si>
  <si>
    <t>LBLR489</t>
  </si>
  <si>
    <t>FNP 05/2020</t>
  </si>
  <si>
    <t>EXT FNP 05/2020</t>
  </si>
  <si>
    <t>JOURNAL15159</t>
  </si>
  <si>
    <t>LBLR885</t>
  </si>
  <si>
    <t>FNP COMPLEMENTAIRES 08/2020</t>
  </si>
  <si>
    <t>JOURNAL16861</t>
  </si>
  <si>
    <t>LBLR977</t>
  </si>
  <si>
    <t>EXT FNP 09/2020</t>
  </si>
  <si>
    <t>JOURNAL16853</t>
  </si>
  <si>
    <t>LBLR976</t>
  </si>
  <si>
    <t>FNP 09/2020</t>
  </si>
  <si>
    <t>JOURNAL18657</t>
  </si>
  <si>
    <t>LBLR1069</t>
  </si>
  <si>
    <t>FNP 10/2020</t>
  </si>
  <si>
    <t>JOURNAL18658</t>
  </si>
  <si>
    <t>LBLR1070</t>
  </si>
  <si>
    <t>EXT FNP 10/2020</t>
  </si>
  <si>
    <t>JOURNAL21736</t>
  </si>
  <si>
    <t>LBLR1258</t>
  </si>
  <si>
    <t>FNP 11/2020</t>
  </si>
  <si>
    <t>JOURNAL21760</t>
  </si>
  <si>
    <t>LBLR1259</t>
  </si>
  <si>
    <t>EXT FNP 11/2020</t>
  </si>
  <si>
    <t>JOURNAL23674</t>
  </si>
  <si>
    <t>LBLR1389</t>
  </si>
  <si>
    <t>EXT FNP 12/2020</t>
  </si>
  <si>
    <t>JOURNAL23673</t>
  </si>
  <si>
    <t>LBLR1388</t>
  </si>
  <si>
    <t>FNP 12/2020</t>
  </si>
  <si>
    <t>6000 - Expenses</t>
  </si>
  <si>
    <t>JOURNAL16835</t>
  </si>
  <si>
    <t>LBLR972</t>
  </si>
  <si>
    <t>JOURNAL17025</t>
  </si>
  <si>
    <t>LBLR979</t>
  </si>
  <si>
    <t>ANNUL CCA 07/2020</t>
  </si>
  <si>
    <t>JOURNAL17004</t>
  </si>
  <si>
    <t>LBLR978</t>
  </si>
  <si>
    <t>ANNUL CCA 08/2020</t>
  </si>
  <si>
    <t>JOURNAL17039</t>
  </si>
  <si>
    <t>LBLR980</t>
  </si>
  <si>
    <t>ANNUL CCA 09/2020</t>
  </si>
  <si>
    <t>Total - 6000 - Expenses</t>
  </si>
  <si>
    <t>60450000 - Prest. Blanchissage Revendu</t>
  </si>
  <si>
    <t>VENDBILL1995</t>
  </si>
  <si>
    <t>200103724</t>
  </si>
  <si>
    <t>BULLE DE LINGE 01/2020</t>
  </si>
  <si>
    <t>BULLE DE LINGE</t>
  </si>
  <si>
    <t>VENDBILL3597</t>
  </si>
  <si>
    <t>200103830</t>
  </si>
  <si>
    <t>BULLE DE LINGE ETIQUETTES 02/2020</t>
  </si>
  <si>
    <t>VENDBILL3883</t>
  </si>
  <si>
    <t>190103613</t>
  </si>
  <si>
    <t>BULLE DE LINGE BLANCHISSAGE 12/2019</t>
  </si>
  <si>
    <t>JOURNAL5225</t>
  </si>
  <si>
    <t>LBLR328</t>
  </si>
  <si>
    <t>EXT FNP FEV 2020</t>
  </si>
  <si>
    <t>VENDBILL4482</t>
  </si>
  <si>
    <t>200103936</t>
  </si>
  <si>
    <t>BULLE DE LINGE BLANCHISSAGE 03/2020</t>
  </si>
  <si>
    <t>JOURNAL8833</t>
  </si>
  <si>
    <t>LBLR511</t>
  </si>
  <si>
    <t>EXT COMPLÉMENTAIRES 05/2020</t>
  </si>
  <si>
    <t>VENDBILL5376</t>
  </si>
  <si>
    <t>200104055</t>
  </si>
  <si>
    <t>BULLE DE LINGE BLANCHISSAGE 04/2020</t>
  </si>
  <si>
    <t>JOURNAL8835</t>
  </si>
  <si>
    <t>LBLR512</t>
  </si>
  <si>
    <t>FNP COMPLEMENTAIRES 05/2020</t>
  </si>
  <si>
    <t>JOURNAL10163</t>
  </si>
  <si>
    <t>LBLR590</t>
  </si>
  <si>
    <t>VENDBILL6658</t>
  </si>
  <si>
    <t>200104171</t>
  </si>
  <si>
    <t>BULLE DE LINGE BLANCHISSAGE 05/2020</t>
  </si>
  <si>
    <t>JOURNAL10156</t>
  </si>
  <si>
    <t>LBLR589</t>
  </si>
  <si>
    <t>FNP 06/2020</t>
  </si>
  <si>
    <t>VENDBILL10078</t>
  </si>
  <si>
    <t>200104404</t>
  </si>
  <si>
    <t>BULLE DE LINGE BLANCHISSAGE 07/2020</t>
  </si>
  <si>
    <t>JOURNAL14660</t>
  </si>
  <si>
    <t>LBLR832</t>
  </si>
  <si>
    <t>FNP 08/2020</t>
  </si>
  <si>
    <t>VENDBILL12710</t>
  </si>
  <si>
    <t>200104518</t>
  </si>
  <si>
    <t>BULLE DE LINGE BLANCHISSERIE 08/2020</t>
  </si>
  <si>
    <t>VENDBILL12712</t>
  </si>
  <si>
    <t>200104636</t>
  </si>
  <si>
    <t>BULLE DE LINGE BLANCHISSERIE 09/2020</t>
  </si>
  <si>
    <t>VENDBILL14782</t>
  </si>
  <si>
    <t>200104754</t>
  </si>
  <si>
    <t>BULLE DE LINGE BLANCHISSERIE 10/2020</t>
  </si>
  <si>
    <t>VENDBILL17592</t>
  </si>
  <si>
    <t>200104880</t>
  </si>
  <si>
    <t>BULLE DE LINGE_BLANCHISSERIE_30/11/2020</t>
  </si>
  <si>
    <t>VENDBILL17852</t>
  </si>
  <si>
    <t>200104292</t>
  </si>
  <si>
    <t>BULLE DE LINGE_BLANCHISSERIE_06/2020</t>
  </si>
  <si>
    <t>VENDBILL17853</t>
  </si>
  <si>
    <t>200105021</t>
  </si>
  <si>
    <t>BULLE DE LINGE_BLANCHISSERIE_12/2020</t>
  </si>
  <si>
    <t>Total - 60450000 - Prest. Blanchissage Revendu</t>
  </si>
  <si>
    <t>60611000 - Eau Et Assainissement</t>
  </si>
  <si>
    <t>JOURNAL3923</t>
  </si>
  <si>
    <t>LBLR245</t>
  </si>
  <si>
    <t>FNP JANV / FEV 2020</t>
  </si>
  <si>
    <t>VENDBILL10648</t>
  </si>
  <si>
    <t>20122364</t>
  </si>
  <si>
    <t>EAUX DE NORMANDIE - ABONN 08/19-03/20</t>
  </si>
  <si>
    <t>EAUX DE NORMANDIE</t>
  </si>
  <si>
    <t>VENDBILL13825</t>
  </si>
  <si>
    <t>275070038401</t>
  </si>
  <si>
    <t>EAUX DE NORMANDIE - ABT/CONSO DE 03 A 09 2020</t>
  </si>
  <si>
    <t>Total - 60611000 - Eau Et Assainissement</t>
  </si>
  <si>
    <t>60612000 - Electricité</t>
  </si>
  <si>
    <t>VENDBILL2478</t>
  </si>
  <si>
    <t>220005151459</t>
  </si>
  <si>
    <t>ENGIE ELEC 070120-060220</t>
  </si>
  <si>
    <t>ENGIE</t>
  </si>
  <si>
    <t>VENDBILL3265</t>
  </si>
  <si>
    <t>320004570172</t>
  </si>
  <si>
    <t>ENGIE ELECTRICITE 07/02/20-06/03/20</t>
  </si>
  <si>
    <t>JOURNAL6726</t>
  </si>
  <si>
    <t>LBLR381</t>
  </si>
  <si>
    <t>EXT FNP 03/2020</t>
  </si>
  <si>
    <t>VENDBILL4483</t>
  </si>
  <si>
    <t>320004611479</t>
  </si>
  <si>
    <t>ENGIE ELECT ABT/CONSO 07/03/2020-06/04/2020</t>
  </si>
  <si>
    <t>VENDBILL5451</t>
  </si>
  <si>
    <t>320004657819</t>
  </si>
  <si>
    <t>ENGIE ELECT ABT/CONSO 07/04/2020-06/05/2020</t>
  </si>
  <si>
    <t>VENDBILL6613</t>
  </si>
  <si>
    <t>320004712776</t>
  </si>
  <si>
    <t>ENGIE ELECT ABT/CONSO 07/05/2020-06/06/2020</t>
  </si>
  <si>
    <t>VENDBILL10080</t>
  </si>
  <si>
    <t>320004817614</t>
  </si>
  <si>
    <t>ENGIE - ELECT ABT/CONSO 07/07/2020-06/08/2020</t>
  </si>
  <si>
    <t>JOURNAL14661</t>
  </si>
  <si>
    <t>LBLR833</t>
  </si>
  <si>
    <t>EXT FNP 08/2020</t>
  </si>
  <si>
    <t>VENDBILL10742</t>
  </si>
  <si>
    <t>20034826177</t>
  </si>
  <si>
    <t>ENGIE ABT/CONSO 07/08/2020-06/09/2020</t>
  </si>
  <si>
    <t>VENDBILL12821</t>
  </si>
  <si>
    <t>40013790815</t>
  </si>
  <si>
    <t>ENGIE ABT/CONSO 07/09/2020-06/10/2020</t>
  </si>
  <si>
    <t>VENDBILL14785</t>
  </si>
  <si>
    <t>420004210052</t>
  </si>
  <si>
    <t>ENGIE ABT/CONSO 07/10/2020-06/11/2020</t>
  </si>
  <si>
    <t>VENDBILL18427</t>
  </si>
  <si>
    <t>20035273490</t>
  </si>
  <si>
    <t>ENGIE ABT/CONSO DU 07/12/2020-06/01/2021</t>
  </si>
  <si>
    <t>Total - 60612000 - Electricité</t>
  </si>
  <si>
    <t xml:space="preserve">FNP ? </t>
  </si>
  <si>
    <t>Débit FNP</t>
  </si>
  <si>
    <t>Crédit FNP</t>
  </si>
  <si>
    <t>Différence</t>
  </si>
  <si>
    <t>La colonne P permet d'identifier les lignes FNP</t>
  </si>
  <si>
    <t>La colonne Q fait la somme des Débits FNP pour le compte comptabe des lignes au dessus</t>
  </si>
  <si>
    <t>Même chose en clonne R pour les crédits</t>
  </si>
  <si>
    <t>En colonne S la différence entre Débit et Crédit pour vérifier que le solde des FNP - extournes 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</si>
</sst>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dashed">
        <color rgb="FFCCCCCC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5" fillId="0" borderId="0"/>
    <xf numFmtId="0" fontId="5" fillId="0" borderId="0"/>
  </cellStyleXfs>
  <cellXfs count="27">
    <xf numFmtId="0" fontId="0" fillId="0" borderId="0" xfId="0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indent="1"/>
    </xf>
    <xf numFmtId="0" fontId="0" fillId="4" borderId="0" xfId="0" applyFill="1"/>
    <xf numFmtId="0" fontId="0" fillId="5" borderId="0" xfId="0" applyFill="1"/>
    <xf numFmtId="164" fontId="6" fillId="5" borderId="0" xfId="1" applyFont="1" applyFill="1"/>
    <xf numFmtId="43" fontId="6" fillId="5" borderId="0" xfId="0" applyNumberFormat="1" applyFont="1" applyFill="1"/>
    <xf numFmtId="0" fontId="0" fillId="6" borderId="0" xfId="0" applyFill="1"/>
    <xf numFmtId="164" fontId="6" fillId="0" borderId="0" xfId="1" applyFont="1" applyFill="1"/>
    <xf numFmtId="4" fontId="3" fillId="6" borderId="2" xfId="0" applyNumberFormat="1" applyFont="1" applyFill="1" applyBorder="1" applyAlignment="1">
      <alignment horizontal="right" vertical="center"/>
    </xf>
    <xf numFmtId="164" fontId="6" fillId="6" borderId="0" xfId="1" applyFont="1" applyFill="1"/>
    <xf numFmtId="43" fontId="6" fillId="6" borderId="0" xfId="0" applyNumberFormat="1" applyFont="1" applyFill="1"/>
    <xf numFmtId="0" fontId="7" fillId="0" borderId="0" xfId="0" applyFont="1"/>
    <xf numFmtId="4" fontId="4" fillId="4" borderId="0" xfId="0" applyNumberFormat="1" applyFont="1" applyFill="1" applyAlignment="1">
      <alignment horizontal="right" vertical="center"/>
    </xf>
    <xf numFmtId="0" fontId="7" fillId="7" borderId="0" xfId="0" applyFont="1" applyFill="1"/>
    <xf numFmtId="43" fontId="6" fillId="7" borderId="0" xfId="0" applyNumberFormat="1" applyFont="1" applyFill="1"/>
    <xf numFmtId="4" fontId="4" fillId="7" borderId="0" xfId="0" applyNumberFormat="1" applyFont="1" applyFill="1" applyAlignment="1">
      <alignment horizontal="right" vertical="center"/>
    </xf>
    <xf numFmtId="0" fontId="4" fillId="4" borderId="0" xfId="0" applyFont="1" applyFill="1" applyAlignment="1">
      <alignment horizontal="left" vertical="center"/>
    </xf>
    <xf numFmtId="4" fontId="3" fillId="4" borderId="2" xfId="0" applyNumberFormat="1" applyFont="1" applyFill="1" applyBorder="1" applyAlignment="1">
      <alignment horizontal="right" vertical="center"/>
    </xf>
  </cellXfs>
  <cellStyles count="5">
    <cellStyle name="Commentaire" xfId="2"/>
    <cellStyle name="Milliers" xfId="1" builtinId="3"/>
    <cellStyle name="Normal" xfId="0" builtinId="0"/>
    <cellStyle name="Normal 2" xfId="4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</sheetPr>
  <dimension ref="A1:AI78"/>
  <sheetViews>
    <sheetView tabSelected="1" topLeftCell="G16" workbookViewId="0">
      <selection activeCell="N39" sqref="N39"/>
    </sheetView>
  </sheetViews>
  <sheetFormatPr baseColWidth="10" defaultRowHeight="15" x14ac:dyDescent="0.25"/>
  <cols>
    <col min="1" max="1" width="34.140625" bestFit="1" customWidth="1"/>
    <col min="10" max="10" width="32.140625" customWidth="1"/>
    <col min="11" max="11" width="17.7109375" customWidth="1"/>
    <col min="17" max="18" width="10.42578125" bestFit="1" customWidth="1"/>
    <col min="19" max="19" width="12.85546875" bestFit="1" customWidth="1"/>
    <col min="21" max="21" width="88.5703125" bestFit="1" customWidth="1"/>
  </cols>
  <sheetData>
    <row r="1" spans="1:35" x14ac:dyDescent="0.25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ht="14.4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25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25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25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25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25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25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x14ac:dyDescent="0.25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20">
        <f ca="1">SUMIF(INDIRECT("P2:P" &amp; ROW()-1),"FNP",INDIRECT("M2:M" &amp; ROW()-1))</f>
        <v>0</v>
      </c>
      <c r="R9" s="20">
        <f ca="1">SUMIF(INDIRECT("P2:P" &amp; ROW()-1),"FNP",INDIRECT("N2:N" &amp; ROW()-1))</f>
        <v>0</v>
      </c>
      <c r="S9" s="14">
        <f ca="1">Q9-R9</f>
        <v>0</v>
      </c>
    </row>
    <row r="10" spans="1:35" x14ac:dyDescent="0.25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Q10" s="20">
        <f t="shared" ref="Q10:Q40" ca="1" si="2">SUMIF(INDIRECT("P2:P" &amp; ROW()-1),"FNP",INDIRECT("M2:M" &amp; ROW()-1))</f>
        <v>0</v>
      </c>
      <c r="R10" s="20">
        <f t="shared" ref="R10:R38" ca="1" si="3">SUMIF(INDIRECT("P2:P" &amp; ROW()-1),"FNP",INDIRECT("N2:N" &amp; ROW()-1))</f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4">O10+M11-N11</f>
        <v>53830.75</v>
      </c>
      <c r="P11" s="12" t="str">
        <f t="shared" si="1"/>
        <v/>
      </c>
      <c r="Q11" s="20">
        <f t="shared" ca="1" si="2"/>
        <v>0</v>
      </c>
      <c r="R11" s="20">
        <f t="shared" ca="1" si="3"/>
        <v>0</v>
      </c>
    </row>
    <row r="12" spans="1:35" x14ac:dyDescent="0.25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4"/>
        <v>59364.22</v>
      </c>
      <c r="P12" s="12" t="str">
        <f t="shared" si="1"/>
        <v/>
      </c>
      <c r="Q12" s="20">
        <f t="shared" ca="1" si="2"/>
        <v>0</v>
      </c>
      <c r="R12" s="20">
        <f t="shared" ca="1" si="3"/>
        <v>0</v>
      </c>
    </row>
    <row r="13" spans="1:35" x14ac:dyDescent="0.25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4"/>
        <v>63308.959999999999</v>
      </c>
      <c r="P13" s="12" t="str">
        <f t="shared" si="1"/>
        <v/>
      </c>
      <c r="Q13" s="20">
        <f t="shared" ca="1" si="2"/>
        <v>0</v>
      </c>
      <c r="R13" s="20">
        <f t="shared" ca="1" si="3"/>
        <v>0</v>
      </c>
    </row>
    <row r="14" spans="1:35" x14ac:dyDescent="0.25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24">
        <v>4000</v>
      </c>
      <c r="O14" s="6">
        <f t="shared" si="4"/>
        <v>59308.959999999999</v>
      </c>
      <c r="P14" s="12" t="str">
        <f t="shared" si="1"/>
        <v>FNP</v>
      </c>
      <c r="Q14" s="20">
        <f t="shared" ca="1" si="2"/>
        <v>0</v>
      </c>
      <c r="R14" s="20">
        <f t="shared" ca="1" si="3"/>
        <v>0</v>
      </c>
    </row>
    <row r="15" spans="1:35" x14ac:dyDescent="0.25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21">
        <v>8000</v>
      </c>
      <c r="N15" s="6"/>
      <c r="O15" s="6">
        <f t="shared" si="4"/>
        <v>67308.959999999992</v>
      </c>
      <c r="P15" s="12" t="str">
        <f t="shared" si="1"/>
        <v>FNP</v>
      </c>
      <c r="Q15" s="20">
        <f t="shared" ca="1" si="2"/>
        <v>0</v>
      </c>
      <c r="R15" s="20">
        <f t="shared" ca="1" si="3"/>
        <v>4000</v>
      </c>
    </row>
    <row r="16" spans="1:35" x14ac:dyDescent="0.25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4"/>
        <v>72668.84</v>
      </c>
      <c r="P16" s="12" t="str">
        <f t="shared" si="1"/>
        <v/>
      </c>
      <c r="Q16" s="20">
        <f t="shared" ca="1" si="2"/>
        <v>8000</v>
      </c>
      <c r="R16" s="20">
        <f t="shared" ca="1" si="3"/>
        <v>4000</v>
      </c>
    </row>
    <row r="17" spans="1:18" x14ac:dyDescent="0.25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21">
        <v>4000</v>
      </c>
      <c r="N17" s="6"/>
      <c r="O17" s="6">
        <f t="shared" si="4"/>
        <v>76668.84</v>
      </c>
      <c r="P17" s="12" t="str">
        <f t="shared" si="1"/>
        <v>FNP</v>
      </c>
      <c r="Q17" s="20">
        <f t="shared" ca="1" si="2"/>
        <v>8000</v>
      </c>
      <c r="R17" s="20">
        <f t="shared" ca="1" si="3"/>
        <v>4000</v>
      </c>
    </row>
    <row r="18" spans="1:18" x14ac:dyDescent="0.25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25" t="s">
        <v>97</v>
      </c>
      <c r="K18" s="4" t="s">
        <v>27</v>
      </c>
      <c r="L18" s="4" t="s">
        <v>9</v>
      </c>
      <c r="M18" s="6"/>
      <c r="N18" s="24">
        <v>8000</v>
      </c>
      <c r="O18" s="6">
        <f t="shared" si="4"/>
        <v>68668.84</v>
      </c>
      <c r="P18" s="12" t="str">
        <f t="shared" si="1"/>
        <v/>
      </c>
      <c r="Q18" s="20">
        <f t="shared" ca="1" si="2"/>
        <v>12000</v>
      </c>
      <c r="R18" s="20">
        <f t="shared" ca="1" si="3"/>
        <v>4000</v>
      </c>
    </row>
    <row r="19" spans="1:18" x14ac:dyDescent="0.25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4"/>
        <v>74119.839999999997</v>
      </c>
      <c r="P19" s="12" t="str">
        <f t="shared" si="1"/>
        <v/>
      </c>
      <c r="Q19" s="20">
        <f t="shared" ca="1" si="2"/>
        <v>12000</v>
      </c>
      <c r="R19" s="20">
        <f t="shared" ca="1" si="3"/>
        <v>4000</v>
      </c>
    </row>
    <row r="20" spans="1:18" x14ac:dyDescent="0.25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21">
        <v>4000</v>
      </c>
      <c r="N20" s="6"/>
      <c r="O20" s="6">
        <f t="shared" si="4"/>
        <v>78119.839999999997</v>
      </c>
      <c r="P20" s="12" t="str">
        <f t="shared" si="1"/>
        <v>FNP</v>
      </c>
      <c r="Q20" s="20">
        <f t="shared" ca="1" si="2"/>
        <v>12000</v>
      </c>
      <c r="R20" s="20">
        <f t="shared" ca="1" si="3"/>
        <v>4000</v>
      </c>
    </row>
    <row r="21" spans="1:18" x14ac:dyDescent="0.25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21">
        <v>1000</v>
      </c>
      <c r="N21" s="6"/>
      <c r="O21" s="6">
        <f t="shared" si="4"/>
        <v>79119.839999999997</v>
      </c>
      <c r="P21" s="12" t="str">
        <f t="shared" si="1"/>
        <v>FNP</v>
      </c>
      <c r="Q21" s="20">
        <f t="shared" ca="1" si="2"/>
        <v>16000</v>
      </c>
      <c r="R21" s="20">
        <f t="shared" ca="1" si="3"/>
        <v>4000</v>
      </c>
    </row>
    <row r="22" spans="1:18" x14ac:dyDescent="0.25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24">
        <v>9000</v>
      </c>
      <c r="O22" s="6">
        <f t="shared" si="4"/>
        <v>70119.839999999997</v>
      </c>
      <c r="P22" s="12" t="str">
        <f t="shared" si="1"/>
        <v>FNP</v>
      </c>
      <c r="Q22" s="20">
        <f t="shared" ca="1" si="2"/>
        <v>17000</v>
      </c>
      <c r="R22" s="20">
        <f t="shared" ca="1" si="3"/>
        <v>4000</v>
      </c>
    </row>
    <row r="23" spans="1:18" x14ac:dyDescent="0.25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4"/>
        <v>75428.37</v>
      </c>
      <c r="P23" s="12" t="str">
        <f t="shared" si="1"/>
        <v/>
      </c>
      <c r="Q23" s="20">
        <f t="shared" ca="1" si="2"/>
        <v>17000</v>
      </c>
      <c r="R23" s="20">
        <f t="shared" ca="1" si="3"/>
        <v>13000</v>
      </c>
    </row>
    <row r="24" spans="1:18" x14ac:dyDescent="0.25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21">
        <v>5300</v>
      </c>
      <c r="N24" s="6"/>
      <c r="O24" s="6">
        <f t="shared" si="4"/>
        <v>80728.37</v>
      </c>
      <c r="P24" s="12" t="str">
        <f t="shared" si="1"/>
        <v>FNP</v>
      </c>
      <c r="Q24" s="20">
        <f t="shared" ca="1" si="2"/>
        <v>17000</v>
      </c>
      <c r="R24" s="20">
        <f t="shared" ca="1" si="3"/>
        <v>13000</v>
      </c>
    </row>
    <row r="25" spans="1:18" x14ac:dyDescent="0.25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4"/>
        <v>85924.599999999991</v>
      </c>
      <c r="P25" s="12" t="str">
        <f t="shared" si="1"/>
        <v/>
      </c>
      <c r="Q25" s="20">
        <f t="shared" ca="1" si="2"/>
        <v>22300</v>
      </c>
      <c r="R25" s="20">
        <f t="shared" ca="1" si="3"/>
        <v>13000</v>
      </c>
    </row>
    <row r="26" spans="1:18" x14ac:dyDescent="0.25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21">
        <v>4000</v>
      </c>
      <c r="N26" s="6"/>
      <c r="O26" s="6">
        <f t="shared" si="4"/>
        <v>89924.599999999991</v>
      </c>
      <c r="P26" s="12" t="str">
        <f t="shared" si="1"/>
        <v>FNP</v>
      </c>
      <c r="Q26" s="20">
        <f t="shared" ca="1" si="2"/>
        <v>22300</v>
      </c>
      <c r="R26" s="20">
        <f t="shared" ca="1" si="3"/>
        <v>13000</v>
      </c>
    </row>
    <row r="27" spans="1:18" x14ac:dyDescent="0.25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21">
        <v>1000</v>
      </c>
      <c r="N27" s="6"/>
      <c r="O27" s="6">
        <f t="shared" si="4"/>
        <v>90924.599999999991</v>
      </c>
      <c r="P27" s="12" t="str">
        <f t="shared" si="1"/>
        <v>FNP</v>
      </c>
      <c r="Q27" s="20">
        <f t="shared" ca="1" si="2"/>
        <v>26300</v>
      </c>
      <c r="R27" s="20">
        <f t="shared" ca="1" si="3"/>
        <v>13000</v>
      </c>
    </row>
    <row r="28" spans="1:18" x14ac:dyDescent="0.25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21">
        <v>5200</v>
      </c>
      <c r="N28" s="6"/>
      <c r="O28" s="6">
        <f t="shared" si="4"/>
        <v>96124.599999999991</v>
      </c>
      <c r="P28" s="12" t="str">
        <f t="shared" si="1"/>
        <v>FNP</v>
      </c>
      <c r="Q28" s="20">
        <f t="shared" ca="1" si="2"/>
        <v>27300</v>
      </c>
      <c r="R28" s="20">
        <f t="shared" ca="1" si="3"/>
        <v>13000</v>
      </c>
    </row>
    <row r="29" spans="1:18" x14ac:dyDescent="0.25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4"/>
        <v>101920.76</v>
      </c>
      <c r="P29" s="12" t="str">
        <f t="shared" si="1"/>
        <v/>
      </c>
      <c r="Q29" s="20">
        <f t="shared" ca="1" si="2"/>
        <v>32500</v>
      </c>
      <c r="R29" s="20">
        <f t="shared" ca="1" si="3"/>
        <v>13000</v>
      </c>
    </row>
    <row r="30" spans="1:18" x14ac:dyDescent="0.25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4"/>
        <v>107905.57999999999</v>
      </c>
      <c r="P30" s="12" t="str">
        <f t="shared" si="1"/>
        <v/>
      </c>
      <c r="Q30" s="20">
        <f t="shared" ca="1" si="2"/>
        <v>32500</v>
      </c>
      <c r="R30" s="20">
        <f t="shared" ca="1" si="3"/>
        <v>13000</v>
      </c>
    </row>
    <row r="31" spans="1:18" x14ac:dyDescent="0.25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21">
        <v>5500</v>
      </c>
      <c r="N31" s="6"/>
      <c r="O31" s="6">
        <f t="shared" si="4"/>
        <v>113405.57999999999</v>
      </c>
      <c r="P31" s="12" t="str">
        <f t="shared" si="1"/>
        <v>FNP</v>
      </c>
      <c r="Q31" s="20">
        <f t="shared" ca="1" si="2"/>
        <v>32500</v>
      </c>
      <c r="R31" s="20">
        <f t="shared" ca="1" si="3"/>
        <v>13000</v>
      </c>
    </row>
    <row r="32" spans="1:18" x14ac:dyDescent="0.25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24">
        <v>10200</v>
      </c>
      <c r="O32" s="6">
        <f t="shared" si="4"/>
        <v>103205.57999999999</v>
      </c>
      <c r="P32" s="12" t="str">
        <f t="shared" si="1"/>
        <v>FNP</v>
      </c>
      <c r="Q32" s="20">
        <f t="shared" ca="1" si="2"/>
        <v>38000</v>
      </c>
      <c r="R32" s="20">
        <f t="shared" ca="1" si="3"/>
        <v>13000</v>
      </c>
    </row>
    <row r="33" spans="1:19" x14ac:dyDescent="0.25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4"/>
        <v>108514.82999999999</v>
      </c>
      <c r="P33" s="12" t="str">
        <f t="shared" si="1"/>
        <v/>
      </c>
      <c r="Q33" s="20">
        <f t="shared" ca="1" si="2"/>
        <v>38000</v>
      </c>
      <c r="R33" s="20">
        <f t="shared" ca="1" si="3"/>
        <v>23200</v>
      </c>
    </row>
    <row r="34" spans="1:19" x14ac:dyDescent="0.25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21">
        <v>5400</v>
      </c>
      <c r="N34" s="6"/>
      <c r="O34" s="6">
        <f t="shared" si="4"/>
        <v>113914.82999999999</v>
      </c>
      <c r="P34" s="12" t="str">
        <f t="shared" si="1"/>
        <v>FNP</v>
      </c>
      <c r="Q34" s="20">
        <f t="shared" ca="1" si="2"/>
        <v>38000</v>
      </c>
      <c r="R34" s="20">
        <f t="shared" ca="1" si="3"/>
        <v>23200</v>
      </c>
    </row>
    <row r="35" spans="1:19" x14ac:dyDescent="0.25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4"/>
        <v>118608.90999999999</v>
      </c>
      <c r="P35" s="12" t="str">
        <f t="shared" si="1"/>
        <v/>
      </c>
      <c r="Q35" s="20">
        <f t="shared" ca="1" si="2"/>
        <v>43400</v>
      </c>
      <c r="R35" s="20">
        <f t="shared" ca="1" si="3"/>
        <v>23200</v>
      </c>
    </row>
    <row r="36" spans="1:19" x14ac:dyDescent="0.25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4"/>
        <v>123359.12</v>
      </c>
      <c r="P36" s="12" t="str">
        <f t="shared" si="1"/>
        <v/>
      </c>
      <c r="Q36" s="20">
        <f t="shared" ca="1" si="2"/>
        <v>43400</v>
      </c>
      <c r="R36" s="20">
        <f t="shared" ca="1" si="3"/>
        <v>23200</v>
      </c>
    </row>
    <row r="37" spans="1:19" x14ac:dyDescent="0.25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24">
        <v>16200</v>
      </c>
      <c r="O37" s="6">
        <f t="shared" si="4"/>
        <v>107159.12</v>
      </c>
      <c r="P37" s="12" t="str">
        <f t="shared" si="1"/>
        <v>FNP</v>
      </c>
      <c r="Q37" s="20">
        <f t="shared" ca="1" si="2"/>
        <v>43400</v>
      </c>
      <c r="R37" s="20">
        <f t="shared" ca="1" si="3"/>
        <v>23200</v>
      </c>
    </row>
    <row r="38" spans="1:19" x14ac:dyDescent="0.25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4"/>
        <v>112045.42</v>
      </c>
      <c r="P38" s="12" t="str">
        <f t="shared" si="1"/>
        <v/>
      </c>
      <c r="Q38" s="20">
        <f t="shared" ca="1" si="2"/>
        <v>43400</v>
      </c>
      <c r="R38" s="20">
        <f t="shared" ca="1" si="3"/>
        <v>39400</v>
      </c>
    </row>
    <row r="39" spans="1:19" x14ac:dyDescent="0.25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26">
        <f>SUM(N10:N38)</f>
        <v>47400</v>
      </c>
      <c r="O39" s="9">
        <f>O38</f>
        <v>112045.42</v>
      </c>
      <c r="P39" s="12" t="str">
        <f t="shared" si="1"/>
        <v/>
      </c>
      <c r="Q39" s="22">
        <f t="shared" ca="1" si="2"/>
        <v>43400</v>
      </c>
      <c r="R39" s="22">
        <f ca="1">SUMIF(INDIRECT("P2:P" &amp; ROW()-1),"FNP",INDIRECT("N2:N" &amp; ROW()-1))</f>
        <v>39400</v>
      </c>
      <c r="S39" s="23">
        <f ca="1">Q39-R39</f>
        <v>4000</v>
      </c>
    </row>
    <row r="40" spans="1:19" x14ac:dyDescent="0.25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20">
        <f t="shared" ca="1" si="2"/>
        <v>43400</v>
      </c>
      <c r="R40" s="20">
        <f t="shared" ref="R40:R54" ca="1" si="5">SUMIF(INDIRECT("P2:P" &amp; ROW()-1),"FNP",INDIRECT("N2:N" &amp; ROW()-1))</f>
        <v>39400</v>
      </c>
    </row>
    <row r="41" spans="1:19" x14ac:dyDescent="0.25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6">O40+M41-N41</f>
        <v>49590.51</v>
      </c>
      <c r="P41" s="12" t="str">
        <f t="shared" si="1"/>
        <v>FNP</v>
      </c>
      <c r="Q41" s="20">
        <f t="shared" ref="Q41:Q77" ca="1" si="7">SUMIF(INDIRECT("P2:P" &amp; ROW()-1),"FNP",INDIRECT("M2:M" &amp; ROW()-1))</f>
        <v>43400</v>
      </c>
      <c r="R41" s="20">
        <f t="shared" ca="1" si="5"/>
        <v>39400</v>
      </c>
    </row>
    <row r="42" spans="1:19" x14ac:dyDescent="0.25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6"/>
        <v>53090.51</v>
      </c>
      <c r="P42" s="12" t="str">
        <f t="shared" si="1"/>
        <v>FNP</v>
      </c>
      <c r="Q42" s="20">
        <f t="shared" ca="1" si="7"/>
        <v>50400</v>
      </c>
      <c r="R42" s="20">
        <f t="shared" ca="1" si="5"/>
        <v>39400</v>
      </c>
    </row>
    <row r="43" spans="1:19" x14ac:dyDescent="0.25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6"/>
        <v>56590.51</v>
      </c>
      <c r="P43" s="12" t="str">
        <f t="shared" si="1"/>
        <v>FNP</v>
      </c>
      <c r="Q43" s="20">
        <f t="shared" ca="1" si="7"/>
        <v>53900</v>
      </c>
      <c r="R43" s="20">
        <f t="shared" ca="1" si="5"/>
        <v>39400</v>
      </c>
    </row>
    <row r="44" spans="1:19" x14ac:dyDescent="0.25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6"/>
        <v>60090.51</v>
      </c>
      <c r="P44" s="12" t="str">
        <f t="shared" si="1"/>
        <v>FNP</v>
      </c>
      <c r="Q44" s="20">
        <f t="shared" ca="1" si="7"/>
        <v>57400</v>
      </c>
      <c r="R44" s="20">
        <f t="shared" ca="1" si="5"/>
        <v>39400</v>
      </c>
    </row>
    <row r="45" spans="1:19" x14ac:dyDescent="0.25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6"/>
        <v>63590.51</v>
      </c>
      <c r="P45" s="12" t="str">
        <f t="shared" si="1"/>
        <v>FNP</v>
      </c>
      <c r="Q45" s="20">
        <f t="shared" ca="1" si="7"/>
        <v>60900</v>
      </c>
      <c r="R45" s="20">
        <f t="shared" ca="1" si="5"/>
        <v>39400</v>
      </c>
    </row>
    <row r="46" spans="1:19" x14ac:dyDescent="0.25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6"/>
        <v>70590.510000000009</v>
      </c>
      <c r="P46" s="12" t="str">
        <f t="shared" si="1"/>
        <v>FNP</v>
      </c>
      <c r="Q46" s="20">
        <f t="shared" ca="1" si="7"/>
        <v>64400</v>
      </c>
      <c r="R46" s="20">
        <f t="shared" ca="1" si="5"/>
        <v>39400</v>
      </c>
    </row>
    <row r="47" spans="1:19" x14ac:dyDescent="0.25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6"/>
        <v>95267.41</v>
      </c>
      <c r="P47" s="12" t="str">
        <f t="shared" si="1"/>
        <v/>
      </c>
      <c r="Q47" s="20">
        <f t="shared" ca="1" si="7"/>
        <v>71400</v>
      </c>
      <c r="R47" s="20">
        <f t="shared" ca="1" si="5"/>
        <v>39400</v>
      </c>
    </row>
    <row r="48" spans="1:19" x14ac:dyDescent="0.25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6"/>
        <v>71167.41</v>
      </c>
      <c r="P48" s="12" t="str">
        <f t="shared" si="1"/>
        <v>FNP</v>
      </c>
      <c r="Q48" s="20">
        <f t="shared" ca="1" si="7"/>
        <v>71400</v>
      </c>
      <c r="R48" s="20">
        <f t="shared" ca="1" si="5"/>
        <v>39400</v>
      </c>
    </row>
    <row r="49" spans="1:19" x14ac:dyDescent="0.25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6"/>
        <v>74667.41</v>
      </c>
      <c r="P49" s="12" t="str">
        <f t="shared" si="1"/>
        <v>FNP</v>
      </c>
      <c r="Q49" s="20">
        <f t="shared" ca="1" si="7"/>
        <v>71400</v>
      </c>
      <c r="R49" s="20">
        <f t="shared" ca="1" si="5"/>
        <v>63500</v>
      </c>
    </row>
    <row r="50" spans="1:19" x14ac:dyDescent="0.25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6"/>
        <v>78167.41</v>
      </c>
      <c r="P50" s="12" t="str">
        <f t="shared" si="1"/>
        <v>FNP</v>
      </c>
      <c r="Q50" s="20">
        <f t="shared" ca="1" si="7"/>
        <v>74900</v>
      </c>
      <c r="R50" s="20">
        <f t="shared" ca="1" si="5"/>
        <v>63500</v>
      </c>
    </row>
    <row r="51" spans="1:19" x14ac:dyDescent="0.25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6"/>
        <v>105462.71</v>
      </c>
      <c r="P51" s="12" t="str">
        <f t="shared" si="1"/>
        <v/>
      </c>
      <c r="Q51" s="20">
        <f t="shared" ca="1" si="7"/>
        <v>78400</v>
      </c>
      <c r="R51" s="20">
        <f t="shared" ca="1" si="5"/>
        <v>63500</v>
      </c>
    </row>
    <row r="52" spans="1:19" x14ac:dyDescent="0.25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6"/>
        <v>80962.710000000006</v>
      </c>
      <c r="P52" s="12" t="str">
        <f t="shared" si="1"/>
        <v>FNP</v>
      </c>
      <c r="Q52" s="20">
        <f t="shared" ca="1" si="7"/>
        <v>78400</v>
      </c>
      <c r="R52" s="20">
        <f t="shared" ca="1" si="5"/>
        <v>63500</v>
      </c>
    </row>
    <row r="53" spans="1:19" x14ac:dyDescent="0.25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6"/>
        <v>90062.71</v>
      </c>
      <c r="P53" s="12" t="str">
        <f t="shared" si="1"/>
        <v>FNP</v>
      </c>
      <c r="Q53" s="20">
        <f t="shared" ca="1" si="7"/>
        <v>78400</v>
      </c>
      <c r="R53" s="20">
        <f t="shared" ca="1" si="5"/>
        <v>88000</v>
      </c>
    </row>
    <row r="54" spans="1:19" x14ac:dyDescent="0.25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6"/>
        <v>94612.71</v>
      </c>
      <c r="P54" s="12" t="str">
        <f t="shared" si="1"/>
        <v>FNP</v>
      </c>
      <c r="Q54" s="20">
        <f t="shared" ca="1" si="7"/>
        <v>87500</v>
      </c>
      <c r="R54" s="20">
        <f t="shared" ca="1" si="5"/>
        <v>88000</v>
      </c>
    </row>
    <row r="55" spans="1:19" x14ac:dyDescent="0.25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20">
        <f t="shared" ca="1" si="7"/>
        <v>92050</v>
      </c>
      <c r="R55" s="13">
        <f>SUMIFS(N40:N54,P40:P54,"FNP")</f>
        <v>48600</v>
      </c>
      <c r="S55" s="14">
        <f ca="1">Q55-R55</f>
        <v>43450</v>
      </c>
    </row>
    <row r="56" spans="1:19" x14ac:dyDescent="0.25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20">
        <f t="shared" ca="1" si="7"/>
        <v>92050</v>
      </c>
      <c r="R56" s="13">
        <f t="shared" ref="R56:R78" si="8">SUMIFS(N41:N55,P41:P55,"FNP")</f>
        <v>48600</v>
      </c>
      <c r="S56" s="14">
        <f t="shared" ref="S56:S78" ca="1" si="9">Q56-R56</f>
        <v>43450</v>
      </c>
    </row>
    <row r="57" spans="1:19" x14ac:dyDescent="0.25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10">O56+M57-N57</f>
        <v>27406.66</v>
      </c>
      <c r="P57" s="12" t="str">
        <f t="shared" si="1"/>
        <v/>
      </c>
      <c r="Q57" s="20">
        <f t="shared" ca="1" si="7"/>
        <v>92050</v>
      </c>
      <c r="R57" s="13">
        <f t="shared" si="8"/>
        <v>48600</v>
      </c>
      <c r="S57" s="14">
        <f t="shared" ca="1" si="9"/>
        <v>43450</v>
      </c>
    </row>
    <row r="58" spans="1:19" x14ac:dyDescent="0.25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10"/>
        <v>30406.66</v>
      </c>
      <c r="P58" s="12" t="str">
        <f t="shared" si="1"/>
        <v>FNP</v>
      </c>
      <c r="Q58" s="20">
        <f t="shared" ca="1" si="7"/>
        <v>92050</v>
      </c>
      <c r="R58" s="13">
        <f t="shared" si="8"/>
        <v>48600</v>
      </c>
      <c r="S58" s="14">
        <f t="shared" ca="1" si="9"/>
        <v>43450</v>
      </c>
    </row>
    <row r="59" spans="1:19" x14ac:dyDescent="0.25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10"/>
        <v>27406.66</v>
      </c>
      <c r="P59" s="12" t="str">
        <f t="shared" si="1"/>
        <v>FNP</v>
      </c>
      <c r="Q59" s="20">
        <f t="shared" ca="1" si="7"/>
        <v>95050</v>
      </c>
      <c r="R59" s="13">
        <f t="shared" si="8"/>
        <v>48600</v>
      </c>
      <c r="S59" s="14">
        <f t="shared" ca="1" si="9"/>
        <v>46450</v>
      </c>
    </row>
    <row r="60" spans="1:19" x14ac:dyDescent="0.25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10"/>
        <v>30666.42</v>
      </c>
      <c r="P60" s="12" t="str">
        <f t="shared" si="1"/>
        <v/>
      </c>
      <c r="Q60" s="20">
        <f t="shared" ca="1" si="7"/>
        <v>95050</v>
      </c>
      <c r="R60" s="13">
        <f t="shared" si="8"/>
        <v>51600</v>
      </c>
      <c r="S60" s="14">
        <f t="shared" ca="1" si="9"/>
        <v>43450</v>
      </c>
    </row>
    <row r="61" spans="1:19" x14ac:dyDescent="0.25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10"/>
        <v>33666.42</v>
      </c>
      <c r="P61" s="12" t="str">
        <f t="shared" si="1"/>
        <v>FNP</v>
      </c>
      <c r="Q61" s="20">
        <f t="shared" ca="1" si="7"/>
        <v>95050</v>
      </c>
      <c r="R61" s="13">
        <f t="shared" si="8"/>
        <v>51600</v>
      </c>
      <c r="S61" s="14">
        <f t="shared" ca="1" si="9"/>
        <v>43450</v>
      </c>
    </row>
    <row r="62" spans="1:19" x14ac:dyDescent="0.25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10"/>
        <v>30666.42</v>
      </c>
      <c r="P62" s="12" t="str">
        <f t="shared" si="1"/>
        <v>FNP</v>
      </c>
      <c r="Q62" s="20">
        <f t="shared" ca="1" si="7"/>
        <v>98050</v>
      </c>
      <c r="R62" s="13">
        <f t="shared" si="8"/>
        <v>51600</v>
      </c>
      <c r="S62" s="14">
        <f t="shared" ca="1" si="9"/>
        <v>46450</v>
      </c>
    </row>
    <row r="63" spans="1:19" x14ac:dyDescent="0.25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10"/>
        <v>33591.759999999995</v>
      </c>
      <c r="P63" s="12" t="str">
        <f t="shared" si="1"/>
        <v/>
      </c>
      <c r="Q63" s="20">
        <f t="shared" ca="1" si="7"/>
        <v>98050</v>
      </c>
      <c r="R63" s="13">
        <f t="shared" si="8"/>
        <v>54600</v>
      </c>
      <c r="S63" s="14">
        <f t="shared" ca="1" si="9"/>
        <v>43450</v>
      </c>
    </row>
    <row r="64" spans="1:19" x14ac:dyDescent="0.25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10"/>
        <v>35575.789999999994</v>
      </c>
      <c r="P64" s="12" t="str">
        <f t="shared" si="1"/>
        <v/>
      </c>
      <c r="Q64" s="20">
        <f t="shared" ca="1" si="7"/>
        <v>98050</v>
      </c>
      <c r="R64" s="13">
        <f t="shared" si="8"/>
        <v>30500</v>
      </c>
      <c r="S64" s="14">
        <f t="shared" ca="1" si="9"/>
        <v>67550</v>
      </c>
    </row>
    <row r="65" spans="1:19" x14ac:dyDescent="0.25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10"/>
        <v>37575.789999999994</v>
      </c>
      <c r="P65" s="12" t="str">
        <f t="shared" si="1"/>
        <v>FNP</v>
      </c>
      <c r="Q65" s="20">
        <f t="shared" ca="1" si="7"/>
        <v>98050</v>
      </c>
      <c r="R65" s="13">
        <f t="shared" si="8"/>
        <v>30500</v>
      </c>
      <c r="S65" s="14">
        <f t="shared" ca="1" si="9"/>
        <v>67550</v>
      </c>
    </row>
    <row r="66" spans="1:19" x14ac:dyDescent="0.25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10"/>
        <v>35575.789999999994</v>
      </c>
      <c r="P66" s="12" t="str">
        <f t="shared" si="1"/>
        <v>FNP</v>
      </c>
      <c r="Q66" s="20">
        <f t="shared" ca="1" si="7"/>
        <v>100050</v>
      </c>
      <c r="R66" s="13">
        <f t="shared" si="8"/>
        <v>30500</v>
      </c>
      <c r="S66" s="14">
        <f t="shared" ca="1" si="9"/>
        <v>69550</v>
      </c>
    </row>
    <row r="67" spans="1:19" x14ac:dyDescent="0.25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10"/>
        <v>37601.739999999991</v>
      </c>
      <c r="P67" s="12" t="str">
        <f t="shared" ref="P67:P78" si="11">IF(COUNTIFS(J67,"*FNP*"),"FNP","")</f>
        <v/>
      </c>
      <c r="Q67" s="20">
        <f t="shared" ca="1" si="7"/>
        <v>100050</v>
      </c>
      <c r="R67" s="13">
        <f t="shared" si="8"/>
        <v>32500</v>
      </c>
      <c r="S67" s="14">
        <f t="shared" ca="1" si="9"/>
        <v>67550</v>
      </c>
    </row>
    <row r="68" spans="1:19" x14ac:dyDescent="0.25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10"/>
        <v>39601.739999999991</v>
      </c>
      <c r="P68" s="12" t="str">
        <f t="shared" si="11"/>
        <v>FNP</v>
      </c>
      <c r="Q68" s="20">
        <f t="shared" ca="1" si="7"/>
        <v>100050</v>
      </c>
      <c r="R68" s="13">
        <f t="shared" si="8"/>
        <v>8000</v>
      </c>
      <c r="S68" s="14">
        <f t="shared" ca="1" si="9"/>
        <v>92050</v>
      </c>
    </row>
    <row r="69" spans="1:19" x14ac:dyDescent="0.25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10"/>
        <v>41765.149999999994</v>
      </c>
      <c r="P69" s="12" t="str">
        <f t="shared" si="11"/>
        <v/>
      </c>
      <c r="Q69" s="20">
        <f t="shared" ca="1" si="7"/>
        <v>102050</v>
      </c>
      <c r="R69" s="13">
        <f t="shared" si="8"/>
        <v>8000</v>
      </c>
      <c r="S69" s="14">
        <f t="shared" ca="1" si="9"/>
        <v>94050</v>
      </c>
    </row>
    <row r="70" spans="1:19" x14ac:dyDescent="0.25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10"/>
        <v>39765.149999999994</v>
      </c>
      <c r="P70" s="12" t="str">
        <f t="shared" si="11"/>
        <v>FNP</v>
      </c>
      <c r="Q70" s="20">
        <f t="shared" ca="1" si="7"/>
        <v>102050</v>
      </c>
      <c r="R70" s="13">
        <f t="shared" si="8"/>
        <v>8000</v>
      </c>
      <c r="S70" s="14">
        <f t="shared" ca="1" si="9"/>
        <v>94050</v>
      </c>
    </row>
    <row r="71" spans="1:19" x14ac:dyDescent="0.25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10"/>
        <v>41976.069999999992</v>
      </c>
      <c r="P71" s="12" t="str">
        <f t="shared" si="11"/>
        <v/>
      </c>
      <c r="Q71" s="20">
        <f t="shared" ca="1" si="7"/>
        <v>102050</v>
      </c>
      <c r="R71" s="13">
        <f t="shared" si="8"/>
        <v>10000</v>
      </c>
      <c r="S71" s="14">
        <f t="shared" ca="1" si="9"/>
        <v>92050</v>
      </c>
    </row>
    <row r="72" spans="1:19" x14ac:dyDescent="0.25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10"/>
        <v>43976.069999999992</v>
      </c>
      <c r="P72" s="12" t="str">
        <f t="shared" si="11"/>
        <v>FNP</v>
      </c>
      <c r="Q72" s="20">
        <f t="shared" ca="1" si="7"/>
        <v>102050</v>
      </c>
      <c r="R72" s="13">
        <f t="shared" si="8"/>
        <v>10000</v>
      </c>
      <c r="S72" s="14">
        <f t="shared" ca="1" si="9"/>
        <v>92050</v>
      </c>
    </row>
    <row r="73" spans="1:19" x14ac:dyDescent="0.25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10"/>
        <v>46208.719999999994</v>
      </c>
      <c r="P73" s="12" t="str">
        <f t="shared" si="11"/>
        <v/>
      </c>
      <c r="Q73" s="20">
        <f t="shared" ca="1" si="7"/>
        <v>104050</v>
      </c>
      <c r="R73" s="13">
        <f t="shared" si="8"/>
        <v>10000</v>
      </c>
      <c r="S73" s="14">
        <f t="shared" ca="1" si="9"/>
        <v>94050</v>
      </c>
    </row>
    <row r="74" spans="1:19" x14ac:dyDescent="0.25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10"/>
        <v>48519.27</v>
      </c>
      <c r="P74" s="12" t="str">
        <f t="shared" si="11"/>
        <v/>
      </c>
      <c r="Q74" s="20">
        <f t="shared" ca="1" si="7"/>
        <v>104050</v>
      </c>
      <c r="R74" s="13">
        <f t="shared" si="8"/>
        <v>10000</v>
      </c>
      <c r="S74" s="14">
        <f t="shared" ca="1" si="9"/>
        <v>94050</v>
      </c>
    </row>
    <row r="75" spans="1:19" x14ac:dyDescent="0.25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10"/>
        <v>50719.27</v>
      </c>
      <c r="P75" s="12" t="str">
        <f t="shared" si="11"/>
        <v>FNP</v>
      </c>
      <c r="Q75" s="20">
        <f t="shared" ca="1" si="7"/>
        <v>104050</v>
      </c>
      <c r="R75" s="13">
        <f t="shared" si="8"/>
        <v>7000</v>
      </c>
      <c r="S75" s="14">
        <f t="shared" ca="1" si="9"/>
        <v>97050</v>
      </c>
    </row>
    <row r="76" spans="1:19" x14ac:dyDescent="0.25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10"/>
        <v>52981.27</v>
      </c>
      <c r="P76" s="12" t="str">
        <f t="shared" si="11"/>
        <v>FNP</v>
      </c>
      <c r="Q76" s="20">
        <f t="shared" ca="1" si="7"/>
        <v>106250</v>
      </c>
      <c r="R76" s="13">
        <f t="shared" si="8"/>
        <v>7000</v>
      </c>
      <c r="S76" s="14">
        <f t="shared" ca="1" si="9"/>
        <v>99250</v>
      </c>
    </row>
    <row r="77" spans="1:19" x14ac:dyDescent="0.25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10"/>
        <v>56154.14</v>
      </c>
      <c r="P77" s="12" t="str">
        <f t="shared" si="11"/>
        <v/>
      </c>
      <c r="Q77" s="20">
        <f t="shared" ca="1" si="7"/>
        <v>108512</v>
      </c>
      <c r="R77" s="13">
        <f t="shared" si="8"/>
        <v>7000</v>
      </c>
      <c r="S77" s="14">
        <f t="shared" ca="1" si="9"/>
        <v>101512</v>
      </c>
    </row>
    <row r="78" spans="1:19" x14ac:dyDescent="0.25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11"/>
        <v/>
      </c>
      <c r="Q78" s="18">
        <f>SUMIFS(M63:M77,P63:P77,"FNP")</f>
        <v>10462</v>
      </c>
      <c r="R78" s="18">
        <f t="shared" si="8"/>
        <v>4000</v>
      </c>
      <c r="S78" s="19">
        <f t="shared" si="9"/>
        <v>6462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8"/>
  <sheetViews>
    <sheetView workbookViewId="0">
      <selection activeCell="G9" sqref="G9"/>
    </sheetView>
  </sheetViews>
  <sheetFormatPr baseColWidth="10" defaultRowHeight="15" x14ac:dyDescent="0.25"/>
  <cols>
    <col min="1" max="1" width="38.140625" bestFit="1" customWidth="1"/>
    <col min="10" max="10" width="32.140625" customWidth="1"/>
    <col min="11" max="11" width="17.7109375" customWidth="1"/>
    <col min="17" max="17" width="10.42578125" bestFit="1" customWidth="1"/>
    <col min="19" max="19" width="12.85546875" bestFit="1" customWidth="1"/>
    <col min="21" max="21" width="88.5703125" bestFit="1" customWidth="1"/>
  </cols>
  <sheetData>
    <row r="1" spans="1:35" x14ac:dyDescent="0.25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ht="14.4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25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25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25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25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25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25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ht="14.45" x14ac:dyDescent="0.3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13">
        <f>SUMIFS(M2:M8,P2:P8,"FNP")</f>
        <v>0</v>
      </c>
      <c r="R9" s="13">
        <f>SUMIFS(N2:N8,P2:P8,"FNP")</f>
        <v>0</v>
      </c>
      <c r="S9" s="14">
        <f>Q9-R9</f>
        <v>0</v>
      </c>
    </row>
    <row r="10" spans="1:35" ht="14.45" x14ac:dyDescent="0.3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2">O10+M11-N11</f>
        <v>53830.75</v>
      </c>
      <c r="P11" s="12" t="str">
        <f t="shared" si="1"/>
        <v/>
      </c>
    </row>
    <row r="12" spans="1:35" x14ac:dyDescent="0.25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2"/>
        <v>59364.22</v>
      </c>
      <c r="P12" s="12" t="str">
        <f t="shared" si="1"/>
        <v/>
      </c>
    </row>
    <row r="13" spans="1:35" x14ac:dyDescent="0.25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2"/>
        <v>63308.959999999999</v>
      </c>
      <c r="P13" s="12" t="str">
        <f t="shared" si="1"/>
        <v/>
      </c>
    </row>
    <row r="14" spans="1:35" x14ac:dyDescent="0.25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2"/>
        <v>59308.959999999999</v>
      </c>
      <c r="P14" s="12" t="str">
        <f t="shared" si="1"/>
        <v>FNP</v>
      </c>
    </row>
    <row r="15" spans="1:35" x14ac:dyDescent="0.25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6">
        <v>8000</v>
      </c>
      <c r="N15" s="6"/>
      <c r="O15" s="6">
        <f t="shared" si="2"/>
        <v>67308.959999999992</v>
      </c>
      <c r="P15" s="12" t="str">
        <f t="shared" si="1"/>
        <v>FNP</v>
      </c>
    </row>
    <row r="16" spans="1:35" x14ac:dyDescent="0.25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2"/>
        <v>72668.84</v>
      </c>
      <c r="P16" s="12" t="str">
        <f t="shared" si="1"/>
        <v/>
      </c>
    </row>
    <row r="17" spans="1:16" x14ac:dyDescent="0.25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6">
        <v>4000</v>
      </c>
      <c r="N17" s="6"/>
      <c r="O17" s="6">
        <f t="shared" si="2"/>
        <v>76668.84</v>
      </c>
      <c r="P17" s="12" t="str">
        <f t="shared" si="1"/>
        <v>FNP</v>
      </c>
    </row>
    <row r="18" spans="1:16" x14ac:dyDescent="0.25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2"/>
        <v>68668.84</v>
      </c>
      <c r="P18" s="12" t="str">
        <f t="shared" si="1"/>
        <v/>
      </c>
    </row>
    <row r="19" spans="1:16" x14ac:dyDescent="0.25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2"/>
        <v>74119.839999999997</v>
      </c>
      <c r="P19" s="12" t="str">
        <f t="shared" si="1"/>
        <v/>
      </c>
    </row>
    <row r="20" spans="1:16" x14ac:dyDescent="0.25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6">
        <v>4000</v>
      </c>
      <c r="N20" s="6"/>
      <c r="O20" s="6">
        <f t="shared" si="2"/>
        <v>78119.839999999997</v>
      </c>
      <c r="P20" s="12" t="str">
        <f t="shared" si="1"/>
        <v>FNP</v>
      </c>
    </row>
    <row r="21" spans="1:16" x14ac:dyDescent="0.25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6">
        <v>1000</v>
      </c>
      <c r="N21" s="6"/>
      <c r="O21" s="6">
        <f t="shared" si="2"/>
        <v>79119.839999999997</v>
      </c>
      <c r="P21" s="12" t="str">
        <f t="shared" si="1"/>
        <v>FNP</v>
      </c>
    </row>
    <row r="22" spans="1:16" x14ac:dyDescent="0.25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2"/>
        <v>70119.839999999997</v>
      </c>
      <c r="P22" s="12" t="str">
        <f t="shared" si="1"/>
        <v>FNP</v>
      </c>
    </row>
    <row r="23" spans="1:16" x14ac:dyDescent="0.25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2"/>
        <v>75428.37</v>
      </c>
      <c r="P23" s="12" t="str">
        <f t="shared" si="1"/>
        <v/>
      </c>
    </row>
    <row r="24" spans="1:16" x14ac:dyDescent="0.25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6">
        <v>5300</v>
      </c>
      <c r="N24" s="6"/>
      <c r="O24" s="6">
        <f t="shared" si="2"/>
        <v>80728.37</v>
      </c>
      <c r="P24" s="12" t="str">
        <f t="shared" si="1"/>
        <v>FNP</v>
      </c>
    </row>
    <row r="25" spans="1:16" x14ac:dyDescent="0.25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2"/>
        <v>85924.599999999991</v>
      </c>
      <c r="P25" s="12" t="str">
        <f t="shared" si="1"/>
        <v/>
      </c>
    </row>
    <row r="26" spans="1:16" x14ac:dyDescent="0.25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6">
        <v>4000</v>
      </c>
      <c r="N26" s="6"/>
      <c r="O26" s="6">
        <f t="shared" si="2"/>
        <v>89924.599999999991</v>
      </c>
      <c r="P26" s="12" t="str">
        <f t="shared" si="1"/>
        <v>FNP</v>
      </c>
    </row>
    <row r="27" spans="1:16" x14ac:dyDescent="0.25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6">
        <v>1000</v>
      </c>
      <c r="N27" s="6"/>
      <c r="O27" s="6">
        <f t="shared" si="2"/>
        <v>90924.599999999991</v>
      </c>
      <c r="P27" s="12" t="str">
        <f t="shared" si="1"/>
        <v>FNP</v>
      </c>
    </row>
    <row r="28" spans="1:16" x14ac:dyDescent="0.25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6">
        <v>5200</v>
      </c>
      <c r="N28" s="6"/>
      <c r="O28" s="6">
        <f t="shared" si="2"/>
        <v>96124.599999999991</v>
      </c>
      <c r="P28" s="12" t="str">
        <f t="shared" si="1"/>
        <v>FNP</v>
      </c>
    </row>
    <row r="29" spans="1:16" x14ac:dyDescent="0.25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2"/>
        <v>101920.76</v>
      </c>
      <c r="P29" s="12" t="str">
        <f t="shared" si="1"/>
        <v/>
      </c>
    </row>
    <row r="30" spans="1:16" x14ac:dyDescent="0.25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2"/>
        <v>107905.57999999999</v>
      </c>
      <c r="P30" s="12" t="str">
        <f t="shared" si="1"/>
        <v/>
      </c>
    </row>
    <row r="31" spans="1:16" x14ac:dyDescent="0.25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6">
        <v>5500</v>
      </c>
      <c r="N31" s="6"/>
      <c r="O31" s="6">
        <f t="shared" si="2"/>
        <v>113405.57999999999</v>
      </c>
      <c r="P31" s="12" t="str">
        <f t="shared" si="1"/>
        <v>FNP</v>
      </c>
    </row>
    <row r="32" spans="1:16" x14ac:dyDescent="0.25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2"/>
        <v>103205.57999999999</v>
      </c>
      <c r="P32" s="12" t="str">
        <f t="shared" si="1"/>
        <v>FNP</v>
      </c>
    </row>
    <row r="33" spans="1:19" x14ac:dyDescent="0.25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2"/>
        <v>108514.82999999999</v>
      </c>
      <c r="P33" s="12" t="str">
        <f t="shared" si="1"/>
        <v/>
      </c>
    </row>
    <row r="34" spans="1:19" x14ac:dyDescent="0.25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6">
        <v>5400</v>
      </c>
      <c r="N34" s="6"/>
      <c r="O34" s="6">
        <f t="shared" si="2"/>
        <v>113914.82999999999</v>
      </c>
      <c r="P34" s="12" t="str">
        <f t="shared" si="1"/>
        <v>FNP</v>
      </c>
    </row>
    <row r="35" spans="1:19" x14ac:dyDescent="0.25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2"/>
        <v>118608.90999999999</v>
      </c>
      <c r="P35" s="12" t="str">
        <f t="shared" si="1"/>
        <v/>
      </c>
    </row>
    <row r="36" spans="1:19" x14ac:dyDescent="0.25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2"/>
        <v>123359.12</v>
      </c>
      <c r="P36" s="12" t="str">
        <f t="shared" si="1"/>
        <v/>
      </c>
    </row>
    <row r="37" spans="1:19" x14ac:dyDescent="0.25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2"/>
        <v>107159.12</v>
      </c>
      <c r="P37" s="12" t="str">
        <f t="shared" si="1"/>
        <v>FNP</v>
      </c>
    </row>
    <row r="38" spans="1:19" x14ac:dyDescent="0.25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2"/>
        <v>112045.42</v>
      </c>
      <c r="P38" s="12" t="str">
        <f t="shared" si="1"/>
        <v/>
      </c>
    </row>
    <row r="39" spans="1:19" x14ac:dyDescent="0.25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13">
        <f>SUMIFS(M10:M38,P10:P38,"FNP")</f>
        <v>43400</v>
      </c>
      <c r="R39" s="13">
        <f>SUMIFS(N10:N38,P10:P38,"FNP")</f>
        <v>39400</v>
      </c>
      <c r="S39" s="14">
        <f>Q39-R39</f>
        <v>4000</v>
      </c>
    </row>
    <row r="40" spans="1:19" x14ac:dyDescent="0.25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16"/>
    </row>
    <row r="41" spans="1:19" x14ac:dyDescent="0.25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3">O40+M41-N41</f>
        <v>49590.51</v>
      </c>
      <c r="P41" s="12" t="str">
        <f t="shared" si="1"/>
        <v>FNP</v>
      </c>
      <c r="Q41" s="16"/>
    </row>
    <row r="42" spans="1:19" x14ac:dyDescent="0.25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3"/>
        <v>53090.51</v>
      </c>
      <c r="P42" s="12" t="str">
        <f t="shared" si="1"/>
        <v>FNP</v>
      </c>
      <c r="Q42" s="16"/>
    </row>
    <row r="43" spans="1:19" x14ac:dyDescent="0.25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3"/>
        <v>56590.51</v>
      </c>
      <c r="P43" s="12" t="str">
        <f t="shared" si="1"/>
        <v>FNP</v>
      </c>
      <c r="Q43" s="16"/>
    </row>
    <row r="44" spans="1:19" x14ac:dyDescent="0.25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3"/>
        <v>60090.51</v>
      </c>
      <c r="P44" s="12" t="str">
        <f t="shared" si="1"/>
        <v>FNP</v>
      </c>
      <c r="Q44" s="16"/>
    </row>
    <row r="45" spans="1:19" x14ac:dyDescent="0.25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3"/>
        <v>63590.51</v>
      </c>
      <c r="P45" s="12" t="str">
        <f t="shared" si="1"/>
        <v>FNP</v>
      </c>
      <c r="Q45" s="16"/>
    </row>
    <row r="46" spans="1:19" x14ac:dyDescent="0.25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3"/>
        <v>70590.510000000009</v>
      </c>
      <c r="P46" s="12" t="str">
        <f t="shared" si="1"/>
        <v>FNP</v>
      </c>
      <c r="Q46" s="16"/>
    </row>
    <row r="47" spans="1:19" x14ac:dyDescent="0.25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3"/>
        <v>95267.41</v>
      </c>
      <c r="P47" s="12" t="str">
        <f t="shared" si="1"/>
        <v/>
      </c>
      <c r="Q47" s="16"/>
    </row>
    <row r="48" spans="1:19" x14ac:dyDescent="0.25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3"/>
        <v>71167.41</v>
      </c>
      <c r="P48" s="12" t="str">
        <f t="shared" si="1"/>
        <v>FNP</v>
      </c>
      <c r="Q48" s="16"/>
    </row>
    <row r="49" spans="1:19" x14ac:dyDescent="0.25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3"/>
        <v>74667.41</v>
      </c>
      <c r="P49" s="12" t="str">
        <f t="shared" si="1"/>
        <v>FNP</v>
      </c>
      <c r="Q49" s="16"/>
    </row>
    <row r="50" spans="1:19" x14ac:dyDescent="0.25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3"/>
        <v>78167.41</v>
      </c>
      <c r="P50" s="12" t="str">
        <f t="shared" si="1"/>
        <v>FNP</v>
      </c>
      <c r="Q50" s="16"/>
    </row>
    <row r="51" spans="1:19" x14ac:dyDescent="0.25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3"/>
        <v>105462.71</v>
      </c>
      <c r="P51" s="12" t="str">
        <f t="shared" si="1"/>
        <v/>
      </c>
      <c r="Q51" s="16"/>
    </row>
    <row r="52" spans="1:19" x14ac:dyDescent="0.25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3"/>
        <v>80962.710000000006</v>
      </c>
      <c r="P52" s="12" t="str">
        <f t="shared" si="1"/>
        <v>FNP</v>
      </c>
      <c r="Q52" s="16"/>
    </row>
    <row r="53" spans="1:19" x14ac:dyDescent="0.25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3"/>
        <v>90062.71</v>
      </c>
      <c r="P53" s="12" t="str">
        <f t="shared" si="1"/>
        <v>FNP</v>
      </c>
      <c r="Q53" s="16"/>
    </row>
    <row r="54" spans="1:19" x14ac:dyDescent="0.25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3"/>
        <v>94612.71</v>
      </c>
      <c r="P54" s="12" t="str">
        <f t="shared" si="1"/>
        <v>FNP</v>
      </c>
      <c r="Q54" s="16"/>
    </row>
    <row r="55" spans="1:19" x14ac:dyDescent="0.25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13">
        <f>SUMIFS(M40:M54,P40:P54,"FNP")</f>
        <v>48650</v>
      </c>
      <c r="R55" s="13">
        <f>SUMIFS(N40:N54,P40:P54,"FNP")</f>
        <v>48600</v>
      </c>
      <c r="S55" s="14">
        <f>Q55-R55</f>
        <v>50</v>
      </c>
    </row>
    <row r="56" spans="1:19" x14ac:dyDescent="0.25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13">
        <f t="shared" ref="Q56:Q77" si="4">SUMIFS(M41:M55,P41:P55,"FNP")</f>
        <v>48650</v>
      </c>
      <c r="R56" s="13">
        <f t="shared" ref="R56:R78" si="5">SUMIFS(N41:N55,P41:P55,"FNP")</f>
        <v>48600</v>
      </c>
      <c r="S56" s="14">
        <f t="shared" ref="S56:S78" si="6">Q56-R56</f>
        <v>50</v>
      </c>
    </row>
    <row r="57" spans="1:19" x14ac:dyDescent="0.25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7">O56+M57-N57</f>
        <v>27406.66</v>
      </c>
      <c r="P57" s="12" t="str">
        <f t="shared" si="1"/>
        <v/>
      </c>
      <c r="Q57" s="13">
        <f t="shared" si="4"/>
        <v>41650</v>
      </c>
      <c r="R57" s="13">
        <f t="shared" si="5"/>
        <v>48600</v>
      </c>
      <c r="S57" s="14">
        <f t="shared" si="6"/>
        <v>-6950</v>
      </c>
    </row>
    <row r="58" spans="1:19" x14ac:dyDescent="0.25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7"/>
        <v>30406.66</v>
      </c>
      <c r="P58" s="12" t="str">
        <f t="shared" si="1"/>
        <v>FNP</v>
      </c>
      <c r="Q58" s="13">
        <f t="shared" si="4"/>
        <v>38150</v>
      </c>
      <c r="R58" s="13">
        <f t="shared" si="5"/>
        <v>48600</v>
      </c>
      <c r="S58" s="14">
        <f t="shared" si="6"/>
        <v>-10450</v>
      </c>
    </row>
    <row r="59" spans="1:19" x14ac:dyDescent="0.25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7"/>
        <v>27406.66</v>
      </c>
      <c r="P59" s="12" t="str">
        <f t="shared" si="1"/>
        <v>FNP</v>
      </c>
      <c r="Q59" s="13">
        <f t="shared" si="4"/>
        <v>37650</v>
      </c>
      <c r="R59" s="13">
        <f t="shared" si="5"/>
        <v>48600</v>
      </c>
      <c r="S59" s="14">
        <f t="shared" si="6"/>
        <v>-10950</v>
      </c>
    </row>
    <row r="60" spans="1:19" x14ac:dyDescent="0.25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7"/>
        <v>30666.42</v>
      </c>
      <c r="P60" s="12" t="str">
        <f t="shared" si="1"/>
        <v/>
      </c>
      <c r="Q60" s="13">
        <f t="shared" si="4"/>
        <v>34150</v>
      </c>
      <c r="R60" s="13">
        <f t="shared" si="5"/>
        <v>51600</v>
      </c>
      <c r="S60" s="14">
        <f t="shared" si="6"/>
        <v>-17450</v>
      </c>
    </row>
    <row r="61" spans="1:19" x14ac:dyDescent="0.25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7"/>
        <v>33666.42</v>
      </c>
      <c r="P61" s="12" t="str">
        <f t="shared" si="1"/>
        <v>FNP</v>
      </c>
      <c r="Q61" s="13">
        <f t="shared" si="4"/>
        <v>30650</v>
      </c>
      <c r="R61" s="13">
        <f t="shared" si="5"/>
        <v>51600</v>
      </c>
      <c r="S61" s="14">
        <f t="shared" si="6"/>
        <v>-20950</v>
      </c>
    </row>
    <row r="62" spans="1:19" x14ac:dyDescent="0.25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7"/>
        <v>30666.42</v>
      </c>
      <c r="P62" s="12" t="str">
        <f t="shared" si="1"/>
        <v>FNP</v>
      </c>
      <c r="Q62" s="13">
        <f t="shared" si="4"/>
        <v>26650</v>
      </c>
      <c r="R62" s="13">
        <f t="shared" si="5"/>
        <v>51600</v>
      </c>
      <c r="S62" s="14">
        <f t="shared" si="6"/>
        <v>-24950</v>
      </c>
    </row>
    <row r="63" spans="1:19" x14ac:dyDescent="0.25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7"/>
        <v>33591.759999999995</v>
      </c>
      <c r="P63" s="12" t="str">
        <f t="shared" si="1"/>
        <v/>
      </c>
      <c r="Q63" s="13">
        <f t="shared" si="4"/>
        <v>26650</v>
      </c>
      <c r="R63" s="13">
        <f t="shared" si="5"/>
        <v>54600</v>
      </c>
      <c r="S63" s="14">
        <f t="shared" si="6"/>
        <v>-27950</v>
      </c>
    </row>
    <row r="64" spans="1:19" x14ac:dyDescent="0.25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7"/>
        <v>35575.789999999994</v>
      </c>
      <c r="P64" s="12" t="str">
        <f t="shared" si="1"/>
        <v/>
      </c>
      <c r="Q64" s="13">
        <f t="shared" si="4"/>
        <v>26650</v>
      </c>
      <c r="R64" s="13">
        <f t="shared" si="5"/>
        <v>30500</v>
      </c>
      <c r="S64" s="14">
        <f t="shared" si="6"/>
        <v>-3850</v>
      </c>
    </row>
    <row r="65" spans="1:19" x14ac:dyDescent="0.25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7"/>
        <v>37575.789999999994</v>
      </c>
      <c r="P65" s="12" t="str">
        <f t="shared" si="1"/>
        <v>FNP</v>
      </c>
      <c r="Q65" s="13">
        <f t="shared" si="4"/>
        <v>23150</v>
      </c>
      <c r="R65" s="13">
        <f t="shared" si="5"/>
        <v>30500</v>
      </c>
      <c r="S65" s="14">
        <f t="shared" si="6"/>
        <v>-7350</v>
      </c>
    </row>
    <row r="66" spans="1:19" x14ac:dyDescent="0.25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7"/>
        <v>35575.789999999994</v>
      </c>
      <c r="P66" s="12" t="str">
        <f t="shared" si="1"/>
        <v>FNP</v>
      </c>
      <c r="Q66" s="13">
        <f t="shared" si="4"/>
        <v>21650</v>
      </c>
      <c r="R66" s="13">
        <f t="shared" si="5"/>
        <v>30500</v>
      </c>
      <c r="S66" s="14">
        <f t="shared" si="6"/>
        <v>-8850</v>
      </c>
    </row>
    <row r="67" spans="1:19" x14ac:dyDescent="0.25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7"/>
        <v>37601.739999999991</v>
      </c>
      <c r="P67" s="12" t="str">
        <f t="shared" ref="P67:P78" si="8">IF(COUNTIFS(J67,"*FNP*"),"FNP","")</f>
        <v/>
      </c>
      <c r="Q67" s="13">
        <f t="shared" si="4"/>
        <v>21650</v>
      </c>
      <c r="R67" s="13">
        <f t="shared" si="5"/>
        <v>32500</v>
      </c>
      <c r="S67" s="14">
        <f t="shared" si="6"/>
        <v>-10850</v>
      </c>
    </row>
    <row r="68" spans="1:19" x14ac:dyDescent="0.25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7"/>
        <v>39601.739999999991</v>
      </c>
      <c r="P68" s="12" t="str">
        <f t="shared" si="8"/>
        <v>FNP</v>
      </c>
      <c r="Q68" s="13">
        <f t="shared" si="4"/>
        <v>21650</v>
      </c>
      <c r="R68" s="13">
        <f t="shared" si="5"/>
        <v>8000</v>
      </c>
      <c r="S68" s="14">
        <f t="shared" si="6"/>
        <v>13650</v>
      </c>
    </row>
    <row r="69" spans="1:19" x14ac:dyDescent="0.25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7"/>
        <v>41765.149999999994</v>
      </c>
      <c r="P69" s="12" t="str">
        <f t="shared" si="8"/>
        <v/>
      </c>
      <c r="Q69" s="13">
        <f t="shared" si="4"/>
        <v>14550</v>
      </c>
      <c r="R69" s="13">
        <f t="shared" si="5"/>
        <v>8000</v>
      </c>
      <c r="S69" s="14">
        <f t="shared" si="6"/>
        <v>6550</v>
      </c>
    </row>
    <row r="70" spans="1:19" x14ac:dyDescent="0.25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7"/>
        <v>39765.149999999994</v>
      </c>
      <c r="P70" s="12" t="str">
        <f t="shared" si="8"/>
        <v>FNP</v>
      </c>
      <c r="Q70" s="13">
        <f t="shared" si="4"/>
        <v>10000</v>
      </c>
      <c r="R70" s="13">
        <f t="shared" si="5"/>
        <v>8000</v>
      </c>
      <c r="S70" s="14">
        <f t="shared" si="6"/>
        <v>2000</v>
      </c>
    </row>
    <row r="71" spans="1:19" x14ac:dyDescent="0.25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7"/>
        <v>41976.069999999992</v>
      </c>
      <c r="P71" s="12" t="str">
        <f t="shared" si="8"/>
        <v/>
      </c>
      <c r="Q71" s="13">
        <f t="shared" si="4"/>
        <v>10000</v>
      </c>
      <c r="R71" s="13">
        <f t="shared" si="5"/>
        <v>10000</v>
      </c>
      <c r="S71" s="14">
        <f t="shared" si="6"/>
        <v>0</v>
      </c>
    </row>
    <row r="72" spans="1:19" x14ac:dyDescent="0.25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7"/>
        <v>43976.069999999992</v>
      </c>
      <c r="P72" s="12" t="str">
        <f t="shared" si="8"/>
        <v>FNP</v>
      </c>
      <c r="Q72" s="13">
        <f t="shared" si="4"/>
        <v>10000</v>
      </c>
      <c r="R72" s="13">
        <f t="shared" si="5"/>
        <v>10000</v>
      </c>
      <c r="S72" s="14">
        <f t="shared" si="6"/>
        <v>0</v>
      </c>
    </row>
    <row r="73" spans="1:19" x14ac:dyDescent="0.25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7"/>
        <v>46208.719999999994</v>
      </c>
      <c r="P73" s="12" t="str">
        <f t="shared" si="8"/>
        <v/>
      </c>
      <c r="Q73" s="13">
        <f t="shared" si="4"/>
        <v>12000</v>
      </c>
      <c r="R73" s="13">
        <f t="shared" si="5"/>
        <v>10000</v>
      </c>
      <c r="S73" s="14">
        <f t="shared" si="6"/>
        <v>2000</v>
      </c>
    </row>
    <row r="74" spans="1:19" x14ac:dyDescent="0.25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7"/>
        <v>48519.27</v>
      </c>
      <c r="P74" s="12" t="str">
        <f t="shared" si="8"/>
        <v/>
      </c>
      <c r="Q74" s="13">
        <f t="shared" si="4"/>
        <v>9000</v>
      </c>
      <c r="R74" s="13">
        <f t="shared" si="5"/>
        <v>10000</v>
      </c>
      <c r="S74" s="14">
        <f t="shared" si="6"/>
        <v>-1000</v>
      </c>
    </row>
    <row r="75" spans="1:19" x14ac:dyDescent="0.25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7"/>
        <v>50719.27</v>
      </c>
      <c r="P75" s="12" t="str">
        <f t="shared" si="8"/>
        <v>FNP</v>
      </c>
      <c r="Q75" s="13">
        <f t="shared" si="4"/>
        <v>9000</v>
      </c>
      <c r="R75" s="13">
        <f t="shared" si="5"/>
        <v>7000</v>
      </c>
      <c r="S75" s="14">
        <f t="shared" si="6"/>
        <v>2000</v>
      </c>
    </row>
    <row r="76" spans="1:19" x14ac:dyDescent="0.25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7"/>
        <v>52981.27</v>
      </c>
      <c r="P76" s="12" t="str">
        <f t="shared" si="8"/>
        <v>FNP</v>
      </c>
      <c r="Q76" s="13">
        <f t="shared" si="4"/>
        <v>11200</v>
      </c>
      <c r="R76" s="13">
        <f t="shared" si="5"/>
        <v>7000</v>
      </c>
      <c r="S76" s="14">
        <f t="shared" si="6"/>
        <v>4200</v>
      </c>
    </row>
    <row r="77" spans="1:19" x14ac:dyDescent="0.25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7"/>
        <v>56154.14</v>
      </c>
      <c r="P77" s="12" t="str">
        <f t="shared" si="8"/>
        <v/>
      </c>
      <c r="Q77" s="13">
        <f t="shared" si="4"/>
        <v>10462</v>
      </c>
      <c r="R77" s="13">
        <f t="shared" si="5"/>
        <v>7000</v>
      </c>
      <c r="S77" s="14">
        <f t="shared" si="6"/>
        <v>3462</v>
      </c>
    </row>
    <row r="78" spans="1:19" x14ac:dyDescent="0.25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8"/>
        <v/>
      </c>
      <c r="Q78" s="18">
        <f>SUMIFS(M63:M77,P63:P77,"FNP")</f>
        <v>10462</v>
      </c>
      <c r="R78" s="18">
        <f t="shared" si="5"/>
        <v>4000</v>
      </c>
      <c r="S78" s="19">
        <f t="shared" si="6"/>
        <v>6462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 livre général vFB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Fred</cp:lastModifiedBy>
  <dcterms:created xsi:type="dcterms:W3CDTF">2021-02-23T15:55:23Z</dcterms:created>
  <dcterms:modified xsi:type="dcterms:W3CDTF">2021-03-30T17:15:25Z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